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50" windowWidth="15600" windowHeight="11040"/>
  </bookViews>
  <sheets>
    <sheet name="feuil1" sheetId="6" r:id="rId1"/>
    <sheet name="Feuil2" sheetId="1" r:id="rId2"/>
  </sheets>
  <externalReferences>
    <externalReference r:id="rId3"/>
  </externalReferences>
  <definedNames>
    <definedName name="_xlnm._FilterDatabase" localSheetId="1" hidden="1">Feuil2!$A$2:$A$6</definedName>
    <definedName name="Fois">[1]parametre!$B$2:$B$3</definedName>
    <definedName name="_xlnm.Print_Area" localSheetId="1">Feuil2!$A$1:$K$90</definedName>
  </definedNames>
  <calcPr calcId="124519"/>
</workbook>
</file>

<file path=xl/calcChain.xml><?xml version="1.0" encoding="utf-8"?>
<calcChain xmlns="http://schemas.openxmlformats.org/spreadsheetml/2006/main">
  <c r="P85" i="1"/>
  <c r="Q85"/>
  <c r="R85"/>
  <c r="S85"/>
  <c r="T85"/>
  <c r="U85"/>
  <c r="V85"/>
  <c r="W85"/>
  <c r="X85"/>
  <c r="Y85"/>
  <c r="Z85"/>
  <c r="P86"/>
  <c r="Q86"/>
  <c r="R86"/>
  <c r="S86"/>
  <c r="T86"/>
  <c r="U86"/>
  <c r="V86"/>
  <c r="W86"/>
  <c r="X86"/>
  <c r="Y86"/>
  <c r="Z86"/>
  <c r="P54"/>
  <c r="Q54"/>
  <c r="R54"/>
  <c r="S54"/>
  <c r="T54"/>
  <c r="U54"/>
  <c r="V54"/>
  <c r="W54"/>
  <c r="X54"/>
  <c r="Y54"/>
  <c r="Z54"/>
  <c r="P55"/>
  <c r="Q55"/>
  <c r="R55"/>
  <c r="S55"/>
  <c r="T55"/>
  <c r="U55"/>
  <c r="V55"/>
  <c r="W55"/>
  <c r="X55"/>
  <c r="Y55"/>
  <c r="Z55"/>
  <c r="P25"/>
  <c r="Q25"/>
  <c r="R25"/>
  <c r="S25"/>
  <c r="T25"/>
  <c r="U25"/>
  <c r="V25"/>
  <c r="W25"/>
  <c r="X25"/>
  <c r="Y25"/>
  <c r="Z25"/>
  <c r="D70" l="1"/>
  <c r="C38"/>
  <c r="C69" s="1"/>
  <c r="L1"/>
  <c r="A37" i="6" s="1"/>
  <c r="K21" i="1"/>
  <c r="A36" i="6"/>
  <c r="Z84" i="1"/>
  <c r="Y84"/>
  <c r="X84"/>
  <c r="W84"/>
  <c r="V84"/>
  <c r="U84"/>
  <c r="T84"/>
  <c r="S84"/>
  <c r="R84"/>
  <c r="Q84"/>
  <c r="P84"/>
  <c r="Z83"/>
  <c r="Y83"/>
  <c r="X83"/>
  <c r="W83"/>
  <c r="V83"/>
  <c r="U83"/>
  <c r="T83"/>
  <c r="S83"/>
  <c r="R83"/>
  <c r="Q83"/>
  <c r="P83"/>
  <c r="Z82"/>
  <c r="Y82"/>
  <c r="X82"/>
  <c r="W82"/>
  <c r="V82"/>
  <c r="U82"/>
  <c r="T82"/>
  <c r="S82"/>
  <c r="R82"/>
  <c r="Q82"/>
  <c r="A32" i="6" s="1"/>
  <c r="P82" i="1"/>
  <c r="Z81"/>
  <c r="Y81"/>
  <c r="X81"/>
  <c r="W81"/>
  <c r="V81"/>
  <c r="U81"/>
  <c r="T81"/>
  <c r="S81"/>
  <c r="R81"/>
  <c r="Q81"/>
  <c r="P81"/>
  <c r="Z80"/>
  <c r="Y80"/>
  <c r="X80"/>
  <c r="W80"/>
  <c r="V80"/>
  <c r="U80"/>
  <c r="T80"/>
  <c r="S80"/>
  <c r="R80"/>
  <c r="Q80"/>
  <c r="P80"/>
  <c r="Z79"/>
  <c r="Y79"/>
  <c r="X79"/>
  <c r="W79"/>
  <c r="V79"/>
  <c r="U79"/>
  <c r="T79"/>
  <c r="S79"/>
  <c r="R79"/>
  <c r="Q79"/>
  <c r="P79"/>
  <c r="Z78"/>
  <c r="Y78"/>
  <c r="X78"/>
  <c r="W78"/>
  <c r="V78"/>
  <c r="U78"/>
  <c r="T78"/>
  <c r="S78"/>
  <c r="R78"/>
  <c r="Q78"/>
  <c r="A28" i="6" s="1"/>
  <c r="P78" i="1"/>
  <c r="Z77"/>
  <c r="Y77"/>
  <c r="X77"/>
  <c r="W77"/>
  <c r="V77"/>
  <c r="U77"/>
  <c r="T77"/>
  <c r="S77"/>
  <c r="R77"/>
  <c r="Q77"/>
  <c r="P77"/>
  <c r="Z76"/>
  <c r="Y76"/>
  <c r="X76"/>
  <c r="W76"/>
  <c r="V76"/>
  <c r="U76"/>
  <c r="T76"/>
  <c r="S76"/>
  <c r="R76"/>
  <c r="Q76"/>
  <c r="P76"/>
  <c r="Z75"/>
  <c r="Y75"/>
  <c r="X75"/>
  <c r="W75"/>
  <c r="V75"/>
  <c r="U75"/>
  <c r="Y69" s="1"/>
  <c r="T75"/>
  <c r="S75"/>
  <c r="R75"/>
  <c r="Q75"/>
  <c r="P75"/>
  <c r="Z53"/>
  <c r="Y53"/>
  <c r="X53"/>
  <c r="W53"/>
  <c r="V53"/>
  <c r="U53"/>
  <c r="T53"/>
  <c r="S53"/>
  <c r="R53"/>
  <c r="Q53"/>
  <c r="P53"/>
  <c r="Z52"/>
  <c r="Y52"/>
  <c r="X52"/>
  <c r="W52"/>
  <c r="V52"/>
  <c r="U52"/>
  <c r="T52"/>
  <c r="S52"/>
  <c r="R52"/>
  <c r="Q52"/>
  <c r="P52"/>
  <c r="Z51"/>
  <c r="Y51"/>
  <c r="X51"/>
  <c r="W51"/>
  <c r="V51"/>
  <c r="U51"/>
  <c r="T51"/>
  <c r="S51"/>
  <c r="R51"/>
  <c r="Q51"/>
  <c r="P51"/>
  <c r="Z50"/>
  <c r="Y50"/>
  <c r="X50"/>
  <c r="W50"/>
  <c r="V50"/>
  <c r="U50"/>
  <c r="T50"/>
  <c r="S50"/>
  <c r="R50"/>
  <c r="Q50"/>
  <c r="P50"/>
  <c r="Z49"/>
  <c r="Y49"/>
  <c r="X49"/>
  <c r="W49"/>
  <c r="V49"/>
  <c r="U49"/>
  <c r="T49"/>
  <c r="S49"/>
  <c r="R49"/>
  <c r="Q49"/>
  <c r="P49"/>
  <c r="Z48"/>
  <c r="Y48"/>
  <c r="X48"/>
  <c r="W48"/>
  <c r="V48"/>
  <c r="U48"/>
  <c r="T48"/>
  <c r="S48"/>
  <c r="R48"/>
  <c r="Q48"/>
  <c r="P48"/>
  <c r="Z47"/>
  <c r="Y47"/>
  <c r="X47"/>
  <c r="W47"/>
  <c r="V47"/>
  <c r="U47"/>
  <c r="T47"/>
  <c r="S47"/>
  <c r="R47"/>
  <c r="Q47"/>
  <c r="P47"/>
  <c r="Z46"/>
  <c r="Y46"/>
  <c r="X46"/>
  <c r="W46"/>
  <c r="V46"/>
  <c r="U46"/>
  <c r="T46"/>
  <c r="S46"/>
  <c r="R46"/>
  <c r="Q46"/>
  <c r="P46"/>
  <c r="Z45"/>
  <c r="Y45"/>
  <c r="X45"/>
  <c r="W45"/>
  <c r="V45"/>
  <c r="U45"/>
  <c r="T45"/>
  <c r="S45"/>
  <c r="R45"/>
  <c r="Q45"/>
  <c r="P45"/>
  <c r="Z44"/>
  <c r="Y44"/>
  <c r="X44"/>
  <c r="W44"/>
  <c r="V44"/>
  <c r="U44"/>
  <c r="T44"/>
  <c r="S44"/>
  <c r="R44"/>
  <c r="Q44"/>
  <c r="P44"/>
  <c r="V15"/>
  <c r="V16"/>
  <c r="V17"/>
  <c r="V18"/>
  <c r="V19"/>
  <c r="V20"/>
  <c r="V21"/>
  <c r="T15"/>
  <c r="T16"/>
  <c r="T17"/>
  <c r="T18"/>
  <c r="T19"/>
  <c r="T20"/>
  <c r="T21"/>
  <c r="T22"/>
  <c r="T23"/>
  <c r="T24"/>
  <c r="T14"/>
  <c r="T12" s="1"/>
  <c r="S15"/>
  <c r="S16"/>
  <c r="S17"/>
  <c r="S18"/>
  <c r="S19"/>
  <c r="S20"/>
  <c r="S21"/>
  <c r="S22"/>
  <c r="S23"/>
  <c r="S24"/>
  <c r="S14"/>
  <c r="S12" s="1"/>
  <c r="Q16"/>
  <c r="Q17"/>
  <c r="Q18"/>
  <c r="Q19"/>
  <c r="Q20"/>
  <c r="Q21"/>
  <c r="Q22"/>
  <c r="Q23"/>
  <c r="Q24"/>
  <c r="A12" i="6"/>
  <c r="Q15" i="1"/>
  <c r="Q14"/>
  <c r="Q12" s="1"/>
  <c r="K87"/>
  <c r="K56"/>
  <c r="AA54"/>
  <c r="AA53"/>
  <c r="AA52"/>
  <c r="AA51"/>
  <c r="AA50"/>
  <c r="AA49"/>
  <c r="AA48"/>
  <c r="AA47"/>
  <c r="AA46"/>
  <c r="AA45"/>
  <c r="AA44"/>
  <c r="Y38"/>
  <c r="Z24"/>
  <c r="Y24"/>
  <c r="X24"/>
  <c r="W24"/>
  <c r="V24"/>
  <c r="U24"/>
  <c r="R24"/>
  <c r="P24"/>
  <c r="Z23"/>
  <c r="Y23"/>
  <c r="X23"/>
  <c r="W23"/>
  <c r="V23"/>
  <c r="U23"/>
  <c r="R23"/>
  <c r="P23"/>
  <c r="Z22"/>
  <c r="Y22"/>
  <c r="X22"/>
  <c r="W22"/>
  <c r="V22"/>
  <c r="U22"/>
  <c r="R22"/>
  <c r="P22"/>
  <c r="Z21"/>
  <c r="Y21"/>
  <c r="X21"/>
  <c r="W21"/>
  <c r="U21"/>
  <c r="R21"/>
  <c r="P21"/>
  <c r="Z20"/>
  <c r="X20"/>
  <c r="W20"/>
  <c r="U20"/>
  <c r="R20"/>
  <c r="P20"/>
  <c r="K20"/>
  <c r="Y20" s="1"/>
  <c r="Z19"/>
  <c r="X19"/>
  <c r="W19"/>
  <c r="U19"/>
  <c r="R19"/>
  <c r="P19"/>
  <c r="K19"/>
  <c r="Y19" s="1"/>
  <c r="Z18"/>
  <c r="X18"/>
  <c r="W18"/>
  <c r="U18"/>
  <c r="R18"/>
  <c r="P18"/>
  <c r="K18"/>
  <c r="Y18" s="1"/>
  <c r="Z17"/>
  <c r="Y17"/>
  <c r="X17"/>
  <c r="W17"/>
  <c r="U17"/>
  <c r="R17"/>
  <c r="P17"/>
  <c r="K17"/>
  <c r="Z16"/>
  <c r="X16"/>
  <c r="W16"/>
  <c r="U16"/>
  <c r="R16"/>
  <c r="P16"/>
  <c r="K16"/>
  <c r="Y16" s="1"/>
  <c r="Z15"/>
  <c r="X15"/>
  <c r="W15"/>
  <c r="U15"/>
  <c r="R15"/>
  <c r="P15"/>
  <c r="K15"/>
  <c r="Y15" s="1"/>
  <c r="Z14"/>
  <c r="Z12" s="1"/>
  <c r="X14"/>
  <c r="X12" s="1"/>
  <c r="W14"/>
  <c r="W12" s="1"/>
  <c r="V14"/>
  <c r="V12" s="1"/>
  <c r="U14"/>
  <c r="U12" s="1"/>
  <c r="R14"/>
  <c r="R12" s="1"/>
  <c r="P14"/>
  <c r="P12" s="1"/>
  <c r="K14"/>
  <c r="A7" i="6" l="1"/>
  <c r="A3"/>
  <c r="A5"/>
  <c r="A6"/>
  <c r="A8"/>
  <c r="A4"/>
  <c r="A27"/>
  <c r="A31"/>
  <c r="A35"/>
  <c r="A25"/>
  <c r="A15"/>
  <c r="A19"/>
  <c r="A23"/>
  <c r="A16"/>
  <c r="A20"/>
  <c r="A9"/>
  <c r="A11"/>
  <c r="A10"/>
  <c r="A29"/>
  <c r="A33"/>
  <c r="A26"/>
  <c r="A30"/>
  <c r="A34"/>
  <c r="A17"/>
  <c r="A21"/>
  <c r="A14"/>
  <c r="A18"/>
  <c r="A22"/>
  <c r="A24"/>
  <c r="A13"/>
  <c r="A2"/>
  <c r="K26" i="1"/>
  <c r="Y14"/>
  <c r="Y12" s="1"/>
  <c r="A1" i="6" l="1"/>
  <c r="Y8" i="1"/>
</calcChain>
</file>

<file path=xl/sharedStrings.xml><?xml version="1.0" encoding="utf-8"?>
<sst xmlns="http://schemas.openxmlformats.org/spreadsheetml/2006/main" count="124" uniqueCount="43">
  <si>
    <t xml:space="preserve">             REPUBLIQUE TUNISIENNE</t>
  </si>
  <si>
    <t>DECLARATION TRIMESTRIELLE DES SALARIES ET DES SALAIRES</t>
  </si>
  <si>
    <t>MINISTERE DES AFFAIRE SOCIALES</t>
  </si>
  <si>
    <t>Doit etre remise à la caisse sous peine de pénalités dans les 15 premiers jours qui suivent le trimestre</t>
  </si>
  <si>
    <t xml:space="preserve">                   DE LA SOLIDARITE</t>
  </si>
  <si>
    <t xml:space="preserve">      ET DES TUNISIENS A L'ETRANGER</t>
  </si>
  <si>
    <t xml:space="preserve">CAISSE NATIONALE DE SECURITE SOCIALE </t>
  </si>
  <si>
    <t xml:space="preserve">      49, AV. TAIEB MHIRI Tél: 71 796;744</t>
  </si>
  <si>
    <t>NOM ET ADRESSE DE L'EMPLOYEUR</t>
  </si>
  <si>
    <t xml:space="preserve">N° Employeur         </t>
  </si>
  <si>
    <t xml:space="preserve">      BR :          43                   </t>
  </si>
  <si>
    <t xml:space="preserve">Trimestre :  </t>
  </si>
  <si>
    <t xml:space="preserve">RUE HOUCINE BOUZAINE </t>
  </si>
  <si>
    <r>
      <t xml:space="preserve">Page N° :         </t>
    </r>
    <r>
      <rPr>
        <b/>
        <sz val="11"/>
        <rFont val="Arial Cyr"/>
      </rPr>
      <t>1</t>
    </r>
  </si>
  <si>
    <t xml:space="preserve">Année :   </t>
  </si>
  <si>
    <t xml:space="preserve">                                                            </t>
  </si>
  <si>
    <t>000000000000000000</t>
  </si>
  <si>
    <t xml:space="preserve"> </t>
  </si>
  <si>
    <r>
      <t xml:space="preserve">N° </t>
    </r>
    <r>
      <rPr>
        <i/>
        <sz val="8"/>
        <rFont val="Arial Cyr"/>
      </rPr>
      <t>ordre</t>
    </r>
  </si>
  <si>
    <t>MATRICULE DE            L' ASSURE</t>
  </si>
  <si>
    <t>IDENTITE DU SALARIE</t>
  </si>
  <si>
    <t>N° Chez l'emp</t>
  </si>
  <si>
    <t>Catég. Profes-sionnelle</t>
  </si>
  <si>
    <r>
      <t xml:space="preserve">REMUNERATION MENSUELLE  </t>
    </r>
    <r>
      <rPr>
        <b/>
        <sz val="9"/>
        <rFont val="Arial Cyr"/>
      </rPr>
      <t xml:space="preserve">            </t>
    </r>
    <r>
      <rPr>
        <b/>
        <sz val="10"/>
        <rFont val="Arial Cyr"/>
        <family val="2"/>
        <charset val="204"/>
      </rPr>
      <t xml:space="preserve">                           Report des montant</t>
    </r>
  </si>
  <si>
    <t>TOTAL GENERAL</t>
  </si>
  <si>
    <t>1er Mois</t>
  </si>
  <si>
    <t>2ème Mois</t>
  </si>
  <si>
    <t>3ème Mois</t>
  </si>
  <si>
    <t>page</t>
  </si>
  <si>
    <t>affiliation</t>
  </si>
  <si>
    <t>Total à Reporter</t>
  </si>
  <si>
    <t>Certifié sincère et conforme à nos document comptables et arrêté à la somme de:</t>
  </si>
  <si>
    <t>CINQ MILLE QUATRE CENT DINARS</t>
  </si>
  <si>
    <t>Fait à Sidi Bouzid</t>
  </si>
  <si>
    <t>04/01/2018</t>
  </si>
  <si>
    <t>Cachet et signature de l'entreprise</t>
  </si>
  <si>
    <t>8492532802</t>
  </si>
  <si>
    <t>sqd</t>
  </si>
  <si>
    <t xml:space="preserve">ne peut pas etre config a distance </t>
  </si>
  <si>
    <t>SANA</t>
  </si>
  <si>
    <t>ZZZZZ</t>
  </si>
  <si>
    <t>NOM FICHIER</t>
  </si>
  <si>
    <t>ss</t>
  </si>
</sst>
</file>

<file path=xl/styles.xml><?xml version="1.0" encoding="utf-8"?>
<styleSheet xmlns="http://schemas.openxmlformats.org/spreadsheetml/2006/main">
  <numFmts count="9">
    <numFmt numFmtId="164" formatCode="0.000"/>
    <numFmt numFmtId="165" formatCode="_-* #,##0.00\ [$€-1]_-;\-* #,##0.00\ [$€-1]_-;_-* &quot;-&quot;??\ [$€-1]_-"/>
    <numFmt numFmtId="166" formatCode="00"/>
    <numFmt numFmtId="167" formatCode="0000"/>
    <numFmt numFmtId="168" formatCode="000"/>
    <numFmt numFmtId="169" formatCode="000000000000000000"/>
    <numFmt numFmtId="170" formatCode="0000000000"/>
    <numFmt numFmtId="171" formatCode="#,##0.000\ _F"/>
    <numFmt numFmtId="172" formatCode="_-* #,##0.000\ _€_-;\-* #,##0.000\ _€_-;_-* &quot;-&quot;???\ _€_-;_-@_-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man Old Style"/>
      <family val="1"/>
    </font>
    <font>
      <b/>
      <sz val="9"/>
      <name val="Arial Cyr"/>
    </font>
    <font>
      <b/>
      <sz val="10"/>
      <name val="Arial Cyr"/>
      <family val="2"/>
      <charset val="204"/>
    </font>
    <font>
      <b/>
      <sz val="14"/>
      <name val="Arial Cyr"/>
    </font>
    <font>
      <sz val="8"/>
      <name val="Arial Cyr"/>
    </font>
    <font>
      <b/>
      <sz val="8"/>
      <name val="Arial Cyr"/>
    </font>
    <font>
      <b/>
      <sz val="11"/>
      <name val="Arial Cyr"/>
      <family val="2"/>
      <charset val="204"/>
    </font>
    <font>
      <b/>
      <sz val="12"/>
      <name val="Arial Cyr"/>
      <family val="2"/>
      <charset val="204"/>
    </font>
    <font>
      <b/>
      <sz val="11"/>
      <name val="Arial Cyr"/>
    </font>
    <font>
      <b/>
      <i/>
      <sz val="10"/>
      <name val="Arial Cyr"/>
      <family val="2"/>
      <charset val="204"/>
    </font>
    <font>
      <i/>
      <sz val="8"/>
      <name val="Arial Cyr"/>
    </font>
    <font>
      <b/>
      <sz val="10"/>
      <name val="Arial Cyr"/>
    </font>
    <font>
      <b/>
      <sz val="1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2" fillId="0" borderId="0"/>
    <xf numFmtId="0" fontId="2" fillId="0" borderId="0"/>
  </cellStyleXfs>
  <cellXfs count="98">
    <xf numFmtId="0" fontId="0" fillId="0" borderId="0" xfId="0"/>
    <xf numFmtId="164" fontId="1" fillId="0" borderId="0" xfId="1" applyNumberFormat="1" applyFont="1" applyAlignment="1">
      <alignment horizontal="left"/>
    </xf>
    <xf numFmtId="0" fontId="1" fillId="0" borderId="0" xfId="1"/>
    <xf numFmtId="0" fontId="3" fillId="0" borderId="0" xfId="3" applyFont="1" applyBorder="1" applyAlignment="1"/>
    <xf numFmtId="0" fontId="4" fillId="0" borderId="0" xfId="3" applyFont="1" applyBorder="1" applyAlignment="1">
      <alignment horizontal="center"/>
    </xf>
    <xf numFmtId="0" fontId="4" fillId="0" borderId="0" xfId="3" applyFont="1" applyBorder="1" applyAlignment="1"/>
    <xf numFmtId="0" fontId="5" fillId="0" borderId="0" xfId="3" applyFont="1" applyBorder="1" applyAlignment="1"/>
    <xf numFmtId="0" fontId="4" fillId="0" borderId="0" xfId="3" applyFont="1" applyBorder="1" applyAlignment="1">
      <alignment horizontal="left"/>
    </xf>
    <xf numFmtId="0" fontId="6" fillId="0" borderId="0" xfId="3" applyFont="1" applyBorder="1" applyAlignment="1"/>
    <xf numFmtId="0" fontId="3" fillId="0" borderId="0" xfId="3" applyFont="1" applyBorder="1" applyAlignment="1">
      <alignment horizontal="left"/>
    </xf>
    <xf numFmtId="0" fontId="7" fillId="0" borderId="0" xfId="3" applyFont="1" applyBorder="1" applyAlignment="1">
      <alignment horizontal="left"/>
    </xf>
    <xf numFmtId="0" fontId="7" fillId="0" borderId="0" xfId="3" applyFont="1" applyBorder="1" applyAlignment="1"/>
    <xf numFmtId="0" fontId="4" fillId="0" borderId="1" xfId="3" applyFont="1" applyBorder="1" applyAlignment="1">
      <alignment horizontal="center"/>
    </xf>
    <xf numFmtId="0" fontId="4" fillId="0" borderId="4" xfId="3" applyFont="1" applyBorder="1" applyAlignment="1"/>
    <xf numFmtId="0" fontId="4" fillId="0" borderId="5" xfId="3" applyFont="1" applyBorder="1" applyAlignment="1">
      <alignment horizontal="left"/>
    </xf>
    <xf numFmtId="0" fontId="4" fillId="0" borderId="6" xfId="3" applyFont="1" applyBorder="1" applyAlignment="1"/>
    <xf numFmtId="49" fontId="4" fillId="0" borderId="1" xfId="3" applyNumberFormat="1" applyFont="1" applyBorder="1" applyAlignment="1">
      <alignment horizontal="left"/>
    </xf>
    <xf numFmtId="0" fontId="8" fillId="0" borderId="2" xfId="3" applyFont="1" applyBorder="1" applyAlignment="1">
      <alignment horizontal="left"/>
    </xf>
    <xf numFmtId="0" fontId="9" fillId="0" borderId="3" xfId="3" applyFont="1" applyBorder="1" applyAlignment="1">
      <alignment horizontal="center"/>
    </xf>
    <xf numFmtId="0" fontId="4" fillId="0" borderId="7" xfId="3" applyFont="1" applyBorder="1" applyAlignment="1"/>
    <xf numFmtId="0" fontId="4" fillId="0" borderId="8" xfId="3" applyFont="1" applyBorder="1" applyAlignment="1"/>
    <xf numFmtId="0" fontId="4" fillId="0" borderId="9" xfId="3" applyFont="1" applyBorder="1" applyAlignment="1"/>
    <xf numFmtId="0" fontId="4" fillId="0" borderId="10" xfId="3" applyFont="1" applyBorder="1" applyAlignment="1">
      <alignment horizontal="left"/>
    </xf>
    <xf numFmtId="0" fontId="4" fillId="0" borderId="11" xfId="3" applyFont="1" applyBorder="1" applyAlignment="1"/>
    <xf numFmtId="49" fontId="4" fillId="0" borderId="0" xfId="3" applyNumberFormat="1" applyFont="1" applyBorder="1" applyAlignment="1"/>
    <xf numFmtId="0" fontId="4" fillId="0" borderId="0" xfId="3" applyFont="1" applyFill="1" applyBorder="1" applyAlignment="1">
      <alignment horizontal="left"/>
    </xf>
    <xf numFmtId="0" fontId="13" fillId="0" borderId="1" xfId="3" applyFont="1" applyBorder="1" applyAlignment="1"/>
    <xf numFmtId="0" fontId="13" fillId="0" borderId="0" xfId="3" applyFont="1" applyBorder="1" applyAlignment="1"/>
    <xf numFmtId="164" fontId="4" fillId="0" borderId="1" xfId="3" applyNumberFormat="1" applyFont="1" applyBorder="1" applyAlignment="1">
      <alignment horizontal="left"/>
    </xf>
    <xf numFmtId="0" fontId="4" fillId="0" borderId="1" xfId="3" applyFont="1" applyBorder="1" applyAlignment="1"/>
    <xf numFmtId="0" fontId="4" fillId="0" borderId="1" xfId="3" applyNumberFormat="1" applyFont="1" applyBorder="1" applyAlignment="1">
      <alignment horizontal="center"/>
    </xf>
    <xf numFmtId="1" fontId="10" fillId="0" borderId="0" xfId="3" applyNumberFormat="1" applyFont="1" applyBorder="1" applyAlignment="1">
      <alignment horizontal="right"/>
    </xf>
    <xf numFmtId="166" fontId="4" fillId="0" borderId="0" xfId="3" applyNumberFormat="1" applyFont="1" applyBorder="1" applyAlignment="1"/>
    <xf numFmtId="167" fontId="4" fillId="0" borderId="0" xfId="3" applyNumberFormat="1" applyFont="1" applyBorder="1" applyAlignment="1"/>
    <xf numFmtId="168" fontId="4" fillId="0" borderId="0" xfId="3" applyNumberFormat="1" applyFont="1" applyBorder="1" applyAlignment="1"/>
    <xf numFmtId="166" fontId="4" fillId="0" borderId="0" xfId="3" applyNumberFormat="1" applyFont="1" applyBorder="1" applyAlignment="1">
      <alignment horizontal="left"/>
    </xf>
    <xf numFmtId="169" fontId="4" fillId="0" borderId="0" xfId="3" applyNumberFormat="1" applyFont="1" applyBorder="1" applyAlignment="1"/>
    <xf numFmtId="170" fontId="4" fillId="0" borderId="0" xfId="3" applyNumberFormat="1" applyFont="1" applyBorder="1" applyAlignment="1"/>
    <xf numFmtId="171" fontId="10" fillId="0" borderId="0" xfId="3" applyNumberFormat="1" applyFont="1" applyBorder="1" applyAlignment="1">
      <alignment horizontal="right"/>
    </xf>
    <xf numFmtId="2" fontId="4" fillId="0" borderId="0" xfId="3" applyNumberFormat="1" applyFont="1" applyBorder="1" applyAlignment="1"/>
    <xf numFmtId="49" fontId="4" fillId="0" borderId="1" xfId="3" applyNumberFormat="1" applyFont="1" applyBorder="1" applyAlignment="1">
      <alignment horizontal="center"/>
    </xf>
    <xf numFmtId="0" fontId="8" fillId="0" borderId="0" xfId="3" applyFont="1" applyBorder="1" applyAlignment="1">
      <alignment horizontal="left"/>
    </xf>
    <xf numFmtId="171" fontId="4" fillId="0" borderId="0" xfId="3" applyNumberFormat="1" applyFont="1" applyBorder="1" applyAlignment="1">
      <alignment horizontal="left"/>
    </xf>
    <xf numFmtId="171" fontId="10" fillId="0" borderId="1" xfId="3" applyNumberFormat="1" applyFont="1" applyBorder="1" applyAlignment="1">
      <alignment vertical="center"/>
    </xf>
    <xf numFmtId="171" fontId="10" fillId="0" borderId="0" xfId="3" applyNumberFormat="1" applyFont="1" applyBorder="1" applyAlignment="1">
      <alignment vertical="center"/>
    </xf>
    <xf numFmtId="49" fontId="4" fillId="0" borderId="0" xfId="3" applyNumberFormat="1" applyFont="1" applyBorder="1" applyAlignment="1">
      <alignment horizontal="left"/>
    </xf>
    <xf numFmtId="0" fontId="14" fillId="0" borderId="0" xfId="1" applyFont="1" applyFill="1"/>
    <xf numFmtId="0" fontId="13" fillId="0" borderId="0" xfId="3" applyFont="1" applyBorder="1" applyAlignment="1">
      <alignment horizontal="right"/>
    </xf>
    <xf numFmtId="164" fontId="4" fillId="0" borderId="0" xfId="3" applyNumberFormat="1" applyFont="1" applyBorder="1" applyAlignment="1">
      <alignment horizontal="left"/>
    </xf>
    <xf numFmtId="164" fontId="10" fillId="0" borderId="1" xfId="3" applyNumberFormat="1" applyFont="1" applyBorder="1" applyAlignment="1">
      <alignment vertical="center"/>
    </xf>
    <xf numFmtId="1" fontId="4" fillId="0" borderId="0" xfId="3" applyNumberFormat="1" applyFont="1" applyBorder="1" applyAlignment="1"/>
    <xf numFmtId="0" fontId="4" fillId="2" borderId="0" xfId="3" applyFont="1" applyFill="1" applyBorder="1" applyAlignment="1"/>
    <xf numFmtId="0" fontId="9" fillId="3" borderId="21" xfId="3" applyFont="1" applyFill="1" applyBorder="1" applyAlignment="1">
      <alignment horizontal="center"/>
    </xf>
    <xf numFmtId="0" fontId="4" fillId="0" borderId="2" xfId="3" applyFont="1" applyBorder="1" applyAlignment="1">
      <alignment horizontal="center"/>
    </xf>
    <xf numFmtId="0" fontId="8" fillId="0" borderId="18" xfId="3" applyFont="1" applyBorder="1" applyAlignment="1">
      <alignment horizontal="left"/>
    </xf>
    <xf numFmtId="0" fontId="9" fillId="3" borderId="22" xfId="3" applyFont="1" applyFill="1" applyBorder="1" applyAlignment="1">
      <alignment horizontal="center"/>
    </xf>
    <xf numFmtId="49" fontId="10" fillId="3" borderId="1" xfId="1" applyNumberFormat="1" applyFont="1" applyFill="1" applyBorder="1" applyAlignment="1">
      <alignment horizontal="center"/>
    </xf>
    <xf numFmtId="0" fontId="13" fillId="3" borderId="2" xfId="1" applyFont="1" applyFill="1" applyBorder="1" applyAlignment="1"/>
    <xf numFmtId="0" fontId="13" fillId="3" borderId="16" xfId="1" applyFont="1" applyFill="1" applyBorder="1" applyAlignment="1"/>
    <xf numFmtId="0" fontId="13" fillId="3" borderId="3" xfId="1" applyFont="1" applyFill="1" applyBorder="1" applyAlignment="1"/>
    <xf numFmtId="0" fontId="4" fillId="3" borderId="1" xfId="3" applyFont="1" applyFill="1" applyBorder="1" applyAlignment="1">
      <alignment vertical="center"/>
    </xf>
    <xf numFmtId="172" fontId="10" fillId="3" borderId="1" xfId="1" applyNumberFormat="1" applyFont="1" applyFill="1" applyBorder="1" applyAlignment="1">
      <alignment horizontal="center"/>
    </xf>
    <xf numFmtId="172" fontId="10" fillId="3" borderId="1" xfId="3" applyNumberFormat="1" applyFont="1" applyFill="1" applyBorder="1" applyAlignment="1">
      <alignment horizontal="right"/>
    </xf>
    <xf numFmtId="0" fontId="13" fillId="3" borderId="16" xfId="3" applyFont="1" applyFill="1" applyBorder="1" applyAlignment="1"/>
    <xf numFmtId="0" fontId="13" fillId="3" borderId="3" xfId="3" applyFont="1" applyFill="1" applyBorder="1" applyAlignment="1"/>
    <xf numFmtId="0" fontId="4" fillId="3" borderId="1" xfId="3" applyFont="1" applyFill="1" applyBorder="1" applyAlignment="1"/>
    <xf numFmtId="0" fontId="4" fillId="3" borderId="16" xfId="3" applyFont="1" applyFill="1" applyBorder="1" applyAlignment="1"/>
    <xf numFmtId="0" fontId="4" fillId="3" borderId="3" xfId="3" applyFont="1" applyFill="1" applyBorder="1" applyAlignment="1"/>
    <xf numFmtId="49" fontId="10" fillId="3" borderId="1" xfId="4" applyNumberFormat="1" applyFont="1" applyFill="1" applyBorder="1" applyAlignment="1">
      <alignment horizontal="center"/>
    </xf>
    <xf numFmtId="164" fontId="10" fillId="3" borderId="1" xfId="1" applyNumberFormat="1" applyFont="1" applyFill="1" applyBorder="1" applyAlignment="1">
      <alignment horizontal="center"/>
    </xf>
    <xf numFmtId="164" fontId="10" fillId="3" borderId="1" xfId="3" applyNumberFormat="1" applyFont="1" applyFill="1" applyBorder="1" applyAlignment="1">
      <alignment horizontal="right"/>
    </xf>
    <xf numFmtId="0" fontId="4" fillId="3" borderId="16" xfId="1" applyFont="1" applyFill="1" applyBorder="1"/>
    <xf numFmtId="1" fontId="10" fillId="3" borderId="1" xfId="1" applyNumberFormat="1" applyFont="1" applyFill="1" applyBorder="1" applyAlignment="1">
      <alignment horizontal="center"/>
    </xf>
    <xf numFmtId="1" fontId="10" fillId="3" borderId="1" xfId="3" applyNumberFormat="1" applyFont="1" applyFill="1" applyBorder="1" applyAlignment="1">
      <alignment horizontal="right"/>
    </xf>
    <xf numFmtId="171" fontId="10" fillId="3" borderId="1" xfId="3" applyNumberFormat="1" applyFont="1" applyFill="1" applyBorder="1" applyAlignment="1">
      <alignment horizontal="right"/>
    </xf>
    <xf numFmtId="164" fontId="10" fillId="3" borderId="1" xfId="3" applyNumberFormat="1" applyFont="1" applyFill="1" applyBorder="1" applyAlignment="1">
      <alignment horizontal="center"/>
    </xf>
    <xf numFmtId="0" fontId="13" fillId="3" borderId="2" xfId="1" applyFont="1" applyFill="1" applyBorder="1" applyAlignment="1">
      <alignment horizontal="left"/>
    </xf>
    <xf numFmtId="164" fontId="5" fillId="0" borderId="2" xfId="3" applyNumberFormat="1" applyFont="1" applyBorder="1" applyAlignment="1">
      <alignment horizontal="center" vertical="center" wrapText="1"/>
    </xf>
    <xf numFmtId="164" fontId="4" fillId="0" borderId="16" xfId="3" applyNumberFormat="1" applyFont="1" applyBorder="1" applyAlignment="1">
      <alignment horizontal="center" vertical="center" wrapText="1"/>
    </xf>
    <xf numFmtId="164" fontId="4" fillId="0" borderId="3" xfId="3" applyNumberFormat="1" applyFont="1" applyBorder="1" applyAlignment="1">
      <alignment horizontal="center" vertical="center" wrapText="1"/>
    </xf>
    <xf numFmtId="1" fontId="8" fillId="0" borderId="2" xfId="3" applyNumberFormat="1" applyFont="1" applyBorder="1" applyAlignment="1">
      <alignment horizontal="center"/>
    </xf>
    <xf numFmtId="1" fontId="8" fillId="0" borderId="3" xfId="3" applyNumberFormat="1" applyFont="1" applyBorder="1" applyAlignment="1">
      <alignment horizontal="center"/>
    </xf>
    <xf numFmtId="0" fontId="11" fillId="0" borderId="12" xfId="3" applyFont="1" applyBorder="1" applyAlignment="1">
      <alignment horizontal="center" vertical="top" wrapText="1"/>
    </xf>
    <xf numFmtId="0" fontId="11" fillId="0" borderId="17" xfId="3" applyFont="1" applyBorder="1" applyAlignment="1">
      <alignment horizontal="center" vertical="top" wrapText="1"/>
    </xf>
    <xf numFmtId="0" fontId="13" fillId="0" borderId="12" xfId="3" applyFont="1" applyBorder="1" applyAlignment="1">
      <alignment horizontal="center" vertical="center" wrapText="1" shrinkToFit="1"/>
    </xf>
    <xf numFmtId="0" fontId="13" fillId="0" borderId="17" xfId="3" applyFont="1" applyBorder="1" applyAlignment="1">
      <alignment horizontal="center" vertical="center" wrapText="1" shrinkToFit="1"/>
    </xf>
    <xf numFmtId="1" fontId="8" fillId="3" borderId="23" xfId="3" applyNumberFormat="1" applyFont="1" applyFill="1" applyBorder="1" applyAlignment="1">
      <alignment horizontal="center"/>
    </xf>
    <xf numFmtId="1" fontId="8" fillId="3" borderId="24" xfId="3" applyNumberFormat="1" applyFont="1" applyFill="1" applyBorder="1" applyAlignment="1">
      <alignment horizontal="center"/>
    </xf>
    <xf numFmtId="0" fontId="4" fillId="0" borderId="13" xfId="3" applyFont="1" applyFill="1" applyBorder="1" applyAlignment="1">
      <alignment horizontal="center" vertical="center"/>
    </xf>
    <xf numFmtId="0" fontId="4" fillId="0" borderId="14" xfId="3" applyFont="1" applyFill="1" applyBorder="1" applyAlignment="1">
      <alignment horizontal="center" vertical="center"/>
    </xf>
    <xf numFmtId="0" fontId="4" fillId="0" borderId="15" xfId="3" applyFont="1" applyFill="1" applyBorder="1" applyAlignment="1">
      <alignment horizontal="center" vertical="center"/>
    </xf>
    <xf numFmtId="0" fontId="4" fillId="0" borderId="18" xfId="3" applyFont="1" applyFill="1" applyBorder="1" applyAlignment="1">
      <alignment horizontal="center" vertical="center"/>
    </xf>
    <xf numFmtId="0" fontId="4" fillId="0" borderId="19" xfId="3" applyFont="1" applyFill="1" applyBorder="1" applyAlignment="1">
      <alignment horizontal="center" vertical="center"/>
    </xf>
    <xf numFmtId="0" fontId="4" fillId="0" borderId="20" xfId="3" applyFont="1" applyFill="1" applyBorder="1" applyAlignment="1">
      <alignment horizontal="center" vertical="center"/>
    </xf>
    <xf numFmtId="0" fontId="4" fillId="0" borderId="12" xfId="3" applyFont="1" applyBorder="1" applyAlignment="1">
      <alignment horizontal="center" vertical="center" wrapText="1"/>
    </xf>
    <xf numFmtId="0" fontId="4" fillId="0" borderId="17" xfId="3" applyFont="1" applyBorder="1" applyAlignment="1">
      <alignment horizontal="center" vertical="center" wrapText="1"/>
    </xf>
    <xf numFmtId="0" fontId="7" fillId="0" borderId="12" xfId="3" applyFont="1" applyFill="1" applyBorder="1" applyAlignment="1">
      <alignment horizontal="center" vertical="center" wrapText="1" shrinkToFit="1"/>
    </xf>
    <xf numFmtId="0" fontId="7" fillId="0" borderId="17" xfId="3" applyFont="1" applyFill="1" applyBorder="1" applyAlignment="1">
      <alignment horizontal="center" vertical="center" wrapText="1" shrinkToFit="1"/>
    </xf>
  </cellXfs>
  <cellStyles count="5">
    <cellStyle name="Euro" xfId="2"/>
    <cellStyle name="Normal" xfId="0" builtinId="0"/>
    <cellStyle name="Normal 2" xfId="1"/>
    <cellStyle name="Normal_CNSS 3T-2005" xfId="3"/>
    <cellStyle name="Normal_CNSS 3T-2005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100854</xdr:colOff>
      <xdr:row>5</xdr:row>
      <xdr:rowOff>56027</xdr:rowOff>
    </xdr:from>
    <xdr:to>
      <xdr:col>5</xdr:col>
      <xdr:colOff>324971</xdr:colOff>
      <xdr:row>10</xdr:row>
      <xdr:rowOff>6721</xdr:rowOff>
    </xdr:to>
    <xdr:sp macro="[0]!Bouton1_Clic" textlink="">
      <xdr:nvSpPr>
        <xdr:cNvPr id="4" name="Rectangle à coins arrondis 3"/>
        <xdr:cNvSpPr/>
      </xdr:nvSpPr>
      <xdr:spPr>
        <a:xfrm>
          <a:off x="2891119" y="907674"/>
          <a:ext cx="1736911" cy="9144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effectLst>
                <a:outerShdw blurRad="50800" dist="50800" dir="5400000" algn="ctr" rotWithShape="0">
                  <a:srgbClr val="FF0000"/>
                </a:outerShdw>
              </a:effectLst>
            </a:rPr>
            <a:t>Valider</a:t>
          </a:r>
        </a:p>
        <a:p>
          <a:pPr algn="r"/>
          <a:r>
            <a:rPr lang="fr-FR" sz="1000"/>
            <a:t>Fait</a:t>
          </a:r>
          <a:r>
            <a:rPr lang="fr-FR" sz="1000" baseline="0"/>
            <a:t> Par J/B</a:t>
          </a:r>
          <a:endParaRPr lang="fr-FR" sz="10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Q50"/>
  <sheetViews>
    <sheetView tabSelected="1" workbookViewId="0">
      <selection activeCell="J12" sqref="J12"/>
    </sheetView>
  </sheetViews>
  <sheetFormatPr baseColWidth="10" defaultRowHeight="12.75"/>
  <cols>
    <col min="1" max="1" width="113.85546875" style="2" customWidth="1"/>
    <col min="2" max="256" width="11.42578125" style="2"/>
    <col min="257" max="257" width="107.7109375" style="2" bestFit="1" customWidth="1"/>
    <col min="258" max="512" width="11.42578125" style="2"/>
    <col min="513" max="513" width="107.7109375" style="2" bestFit="1" customWidth="1"/>
    <col min="514" max="768" width="11.42578125" style="2"/>
    <col min="769" max="769" width="107.7109375" style="2" bestFit="1" customWidth="1"/>
    <col min="770" max="1024" width="11.42578125" style="2"/>
    <col min="1025" max="1025" width="107.7109375" style="2" bestFit="1" customWidth="1"/>
    <col min="1026" max="1280" width="11.42578125" style="2"/>
    <col min="1281" max="1281" width="107.7109375" style="2" bestFit="1" customWidth="1"/>
    <col min="1282" max="1536" width="11.42578125" style="2"/>
    <col min="1537" max="1537" width="107.7109375" style="2" bestFit="1" customWidth="1"/>
    <col min="1538" max="1792" width="11.42578125" style="2"/>
    <col min="1793" max="1793" width="107.7109375" style="2" bestFit="1" customWidth="1"/>
    <col min="1794" max="2048" width="11.42578125" style="2"/>
    <col min="2049" max="2049" width="107.7109375" style="2" bestFit="1" customWidth="1"/>
    <col min="2050" max="2304" width="11.42578125" style="2"/>
    <col min="2305" max="2305" width="107.7109375" style="2" bestFit="1" customWidth="1"/>
    <col min="2306" max="2560" width="11.42578125" style="2"/>
    <col min="2561" max="2561" width="107.7109375" style="2" bestFit="1" customWidth="1"/>
    <col min="2562" max="2816" width="11.42578125" style="2"/>
    <col min="2817" max="2817" width="107.7109375" style="2" bestFit="1" customWidth="1"/>
    <col min="2818" max="3072" width="11.42578125" style="2"/>
    <col min="3073" max="3073" width="107.7109375" style="2" bestFit="1" customWidth="1"/>
    <col min="3074" max="3328" width="11.42578125" style="2"/>
    <col min="3329" max="3329" width="107.7109375" style="2" bestFit="1" customWidth="1"/>
    <col min="3330" max="3584" width="11.42578125" style="2"/>
    <col min="3585" max="3585" width="107.7109375" style="2" bestFit="1" customWidth="1"/>
    <col min="3586" max="3840" width="11.42578125" style="2"/>
    <col min="3841" max="3841" width="107.7109375" style="2" bestFit="1" customWidth="1"/>
    <col min="3842" max="4096" width="11.42578125" style="2"/>
    <col min="4097" max="4097" width="107.7109375" style="2" bestFit="1" customWidth="1"/>
    <col min="4098" max="4352" width="11.42578125" style="2"/>
    <col min="4353" max="4353" width="107.7109375" style="2" bestFit="1" customWidth="1"/>
    <col min="4354" max="4608" width="11.42578125" style="2"/>
    <col min="4609" max="4609" width="107.7109375" style="2" bestFit="1" customWidth="1"/>
    <col min="4610" max="4864" width="11.42578125" style="2"/>
    <col min="4865" max="4865" width="107.7109375" style="2" bestFit="1" customWidth="1"/>
    <col min="4866" max="5120" width="11.42578125" style="2"/>
    <col min="5121" max="5121" width="107.7109375" style="2" bestFit="1" customWidth="1"/>
    <col min="5122" max="5376" width="11.42578125" style="2"/>
    <col min="5377" max="5377" width="107.7109375" style="2" bestFit="1" customWidth="1"/>
    <col min="5378" max="5632" width="11.42578125" style="2"/>
    <col min="5633" max="5633" width="107.7109375" style="2" bestFit="1" customWidth="1"/>
    <col min="5634" max="5888" width="11.42578125" style="2"/>
    <col min="5889" max="5889" width="107.7109375" style="2" bestFit="1" customWidth="1"/>
    <col min="5890" max="6144" width="11.42578125" style="2"/>
    <col min="6145" max="6145" width="107.7109375" style="2" bestFit="1" customWidth="1"/>
    <col min="6146" max="6400" width="11.42578125" style="2"/>
    <col min="6401" max="6401" width="107.7109375" style="2" bestFit="1" customWidth="1"/>
    <col min="6402" max="6656" width="11.42578125" style="2"/>
    <col min="6657" max="6657" width="107.7109375" style="2" bestFit="1" customWidth="1"/>
    <col min="6658" max="6912" width="11.42578125" style="2"/>
    <col min="6913" max="6913" width="107.7109375" style="2" bestFit="1" customWidth="1"/>
    <col min="6914" max="7168" width="11.42578125" style="2"/>
    <col min="7169" max="7169" width="107.7109375" style="2" bestFit="1" customWidth="1"/>
    <col min="7170" max="7424" width="11.42578125" style="2"/>
    <col min="7425" max="7425" width="107.7109375" style="2" bestFit="1" customWidth="1"/>
    <col min="7426" max="7680" width="11.42578125" style="2"/>
    <col min="7681" max="7681" width="107.7109375" style="2" bestFit="1" customWidth="1"/>
    <col min="7682" max="7936" width="11.42578125" style="2"/>
    <col min="7937" max="7937" width="107.7109375" style="2" bestFit="1" customWidth="1"/>
    <col min="7938" max="8192" width="11.42578125" style="2"/>
    <col min="8193" max="8193" width="107.7109375" style="2" bestFit="1" customWidth="1"/>
    <col min="8194" max="8448" width="11.42578125" style="2"/>
    <col min="8449" max="8449" width="107.7109375" style="2" bestFit="1" customWidth="1"/>
    <col min="8450" max="8704" width="11.42578125" style="2"/>
    <col min="8705" max="8705" width="107.7109375" style="2" bestFit="1" customWidth="1"/>
    <col min="8706" max="8960" width="11.42578125" style="2"/>
    <col min="8961" max="8961" width="107.7109375" style="2" bestFit="1" customWidth="1"/>
    <col min="8962" max="9216" width="11.42578125" style="2"/>
    <col min="9217" max="9217" width="107.7109375" style="2" bestFit="1" customWidth="1"/>
    <col min="9218" max="9472" width="11.42578125" style="2"/>
    <col min="9473" max="9473" width="107.7109375" style="2" bestFit="1" customWidth="1"/>
    <col min="9474" max="9728" width="11.42578125" style="2"/>
    <col min="9729" max="9729" width="107.7109375" style="2" bestFit="1" customWidth="1"/>
    <col min="9730" max="9984" width="11.42578125" style="2"/>
    <col min="9985" max="9985" width="107.7109375" style="2" bestFit="1" customWidth="1"/>
    <col min="9986" max="10240" width="11.42578125" style="2"/>
    <col min="10241" max="10241" width="107.7109375" style="2" bestFit="1" customWidth="1"/>
    <col min="10242" max="10496" width="11.42578125" style="2"/>
    <col min="10497" max="10497" width="107.7109375" style="2" bestFit="1" customWidth="1"/>
    <col min="10498" max="10752" width="11.42578125" style="2"/>
    <col min="10753" max="10753" width="107.7109375" style="2" bestFit="1" customWidth="1"/>
    <col min="10754" max="11008" width="11.42578125" style="2"/>
    <col min="11009" max="11009" width="107.7109375" style="2" bestFit="1" customWidth="1"/>
    <col min="11010" max="11264" width="11.42578125" style="2"/>
    <col min="11265" max="11265" width="107.7109375" style="2" bestFit="1" customWidth="1"/>
    <col min="11266" max="11520" width="11.42578125" style="2"/>
    <col min="11521" max="11521" width="107.7109375" style="2" bestFit="1" customWidth="1"/>
    <col min="11522" max="11776" width="11.42578125" style="2"/>
    <col min="11777" max="11777" width="107.7109375" style="2" bestFit="1" customWidth="1"/>
    <col min="11778" max="12032" width="11.42578125" style="2"/>
    <col min="12033" max="12033" width="107.7109375" style="2" bestFit="1" customWidth="1"/>
    <col min="12034" max="12288" width="11.42578125" style="2"/>
    <col min="12289" max="12289" width="107.7109375" style="2" bestFit="1" customWidth="1"/>
    <col min="12290" max="12544" width="11.42578125" style="2"/>
    <col min="12545" max="12545" width="107.7109375" style="2" bestFit="1" customWidth="1"/>
    <col min="12546" max="12800" width="11.42578125" style="2"/>
    <col min="12801" max="12801" width="107.7109375" style="2" bestFit="1" customWidth="1"/>
    <col min="12802" max="13056" width="11.42578125" style="2"/>
    <col min="13057" max="13057" width="107.7109375" style="2" bestFit="1" customWidth="1"/>
    <col min="13058" max="13312" width="11.42578125" style="2"/>
    <col min="13313" max="13313" width="107.7109375" style="2" bestFit="1" customWidth="1"/>
    <col min="13314" max="13568" width="11.42578125" style="2"/>
    <col min="13569" max="13569" width="107.7109375" style="2" bestFit="1" customWidth="1"/>
    <col min="13570" max="13824" width="11.42578125" style="2"/>
    <col min="13825" max="13825" width="107.7109375" style="2" bestFit="1" customWidth="1"/>
    <col min="13826" max="14080" width="11.42578125" style="2"/>
    <col min="14081" max="14081" width="107.7109375" style="2" bestFit="1" customWidth="1"/>
    <col min="14082" max="14336" width="11.42578125" style="2"/>
    <col min="14337" max="14337" width="107.7109375" style="2" bestFit="1" customWidth="1"/>
    <col min="14338" max="14592" width="11.42578125" style="2"/>
    <col min="14593" max="14593" width="107.7109375" style="2" bestFit="1" customWidth="1"/>
    <col min="14594" max="14848" width="11.42578125" style="2"/>
    <col min="14849" max="14849" width="107.7109375" style="2" bestFit="1" customWidth="1"/>
    <col min="14850" max="15104" width="11.42578125" style="2"/>
    <col min="15105" max="15105" width="107.7109375" style="2" bestFit="1" customWidth="1"/>
    <col min="15106" max="15360" width="11.42578125" style="2"/>
    <col min="15361" max="15361" width="107.7109375" style="2" bestFit="1" customWidth="1"/>
    <col min="15362" max="15616" width="11.42578125" style="2"/>
    <col min="15617" max="15617" width="107.7109375" style="2" bestFit="1" customWidth="1"/>
    <col min="15618" max="15872" width="11.42578125" style="2"/>
    <col min="15873" max="15873" width="107.7109375" style="2" bestFit="1" customWidth="1"/>
    <col min="15874" max="16128" width="11.42578125" style="2"/>
    <col min="16129" max="16129" width="107.7109375" style="2" bestFit="1" customWidth="1"/>
    <col min="16130" max="16384" width="11.42578125" style="2"/>
  </cols>
  <sheetData>
    <row r="1" spans="1:17">
      <c r="A1" s="1" t="str">
        <f>+TEXT(Feuil2!P14,"00")&amp;Feuil2!Q14&amp;TEXT(Feuil2!R14,"0000")&amp;Feuil2!S14&amp;Feuil2!T14&amp;TEXT(Feuil2!U14,"000")&amp;TEXT(Feuil2!V14,"00")&amp;Feuil2!W14&amp;Feuil2!X14&amp;TEXT(Feuil2!Y14,"000000000000000000")&amp;TEXT(Feuil2!Z14,"0000000000")</f>
        <v>0010351698000042017001011268233903SANA                                                        0000000000137864750000000000</v>
      </c>
      <c r="Q1" s="2" t="s">
        <v>42</v>
      </c>
    </row>
    <row r="2" spans="1:17">
      <c r="A2" s="1" t="str">
        <f>+TEXT(Feuil2!P15,"00")&amp;Feuil2!Q15&amp;TEXT(Feuil2!R15,"0000")&amp;Feuil2!S15&amp;Feuil2!T15&amp;TEXT(Feuil2!U15,"000")&amp;TEXT(Feuil2!V15,"00")&amp;Feuil2!W15&amp;Feuil2!X15&amp;TEXT(Feuil2!Y15,"000000000000000000")&amp;TEXT(Feuil2!Z15,"0000000000")</f>
        <v>0010351698000042017001021268071105SANA                                                        0000000000026442690000000000</v>
      </c>
    </row>
    <row r="3" spans="1:17">
      <c r="A3" s="1" t="str">
        <f>+TEXT(Feuil2!P16,"00")&amp;Feuil2!Q16&amp;TEXT(Feuil2!R16,"0000")&amp;Feuil2!S16&amp;Feuil2!T16&amp;TEXT(Feuil2!U16,"000")&amp;TEXT(Feuil2!V16,"00")&amp;Feuil2!W16&amp;Feuil2!X16&amp;TEXT(Feuil2!Y16,"000000000000000000")&amp;TEXT(Feuil2!Z16,"0000000000")</f>
        <v>0010351698000042017001031268104807SANA                                                        0000000000026351850000000000</v>
      </c>
    </row>
    <row r="4" spans="1:17">
      <c r="A4" s="1" t="str">
        <f>+TEXT(Feuil2!P17,"00")&amp;Feuil2!Q17&amp;TEXT(Feuil2!R17,"0000")&amp;Feuil2!S17&amp;Feuil2!T17&amp;TEXT(Feuil2!U17,"000")&amp;TEXT(Feuil2!V17,"00")&amp;Feuil2!W17&amp;Feuil2!X17&amp;TEXT(Feuil2!Y17,"000000000000000000")&amp;TEXT(Feuil2!Z17,"0000000000")</f>
        <v>0010351698000042017001041692046905SANA                                                        0000000000047683830000000000</v>
      </c>
    </row>
    <row r="5" spans="1:17">
      <c r="A5" s="1" t="str">
        <f>+TEXT(Feuil2!P18,"00")&amp;Feuil2!Q18&amp;TEXT(Feuil2!R18,"0000")&amp;Feuil2!S18&amp;Feuil2!T18&amp;TEXT(Feuil2!U18,"000")&amp;TEXT(Feuil2!V18,"00")&amp;Feuil2!W18&amp;Feuil2!X18&amp;TEXT(Feuil2!Y18,"000000000000000000")&amp;TEXT(Feuil2!Z18,"0000000000")</f>
        <v>0010351698000042017001058492532802SANA                                                        0000000000019808160000000000</v>
      </c>
    </row>
    <row r="6" spans="1:17">
      <c r="A6" s="1" t="str">
        <f>+TEXT(Feuil2!P19,"00")&amp;Feuil2!Q19&amp;TEXT(Feuil2!R19,"0000")&amp;Feuil2!S19&amp;Feuil2!T19&amp;TEXT(Feuil2!U19,"000")&amp;TEXT(Feuil2!V19,"00")&amp;Feuil2!W19&amp;Feuil2!X19&amp;TEXT(Feuil2!Y19,"000000000000000000")&amp;TEXT(Feuil2!Z19,"0000000000")</f>
        <v>0010351698000042017001061692044108SANA                                                        0000000000036411870000000000</v>
      </c>
    </row>
    <row r="7" spans="1:17">
      <c r="A7" s="1" t="str">
        <f>+TEXT(Feuil2!P20,"00")&amp;Feuil2!Q20&amp;TEXT(Feuil2!R20,"0000")&amp;Feuil2!S20&amp;Feuil2!T20&amp;TEXT(Feuil2!U20,"000")&amp;TEXT(Feuil2!V20,"00")&amp;Feuil2!W20&amp;Feuil2!X20&amp;TEXT(Feuil2!Y20,"000000000000000000")&amp;TEXT(Feuil2!Z20,"0000000000")</f>
        <v>0010351698000042017001071692042706SANA                                                        0000000000016535130000000000</v>
      </c>
    </row>
    <row r="8" spans="1:17">
      <c r="A8" s="1" t="str">
        <f>+TEXT(Feuil2!P21,"00")&amp;Feuil2!Q21&amp;TEXT(Feuil2!R21,"0000")&amp;Feuil2!S21&amp;Feuil2!T21&amp;TEXT(Feuil2!U21,"000")&amp;TEXT(Feuil2!V21,"00")&amp;Feuil2!W21&amp;Feuil2!X21&amp;TEXT(Feuil2!Y21,"000000000000000000")&amp;TEXT(Feuil2!Z21,"0000000000")</f>
        <v>0010351698000042017001081692043001SANA                                                        0000000000009754500000000000</v>
      </c>
    </row>
    <row r="9" spans="1:17">
      <c r="A9" s="1" t="str">
        <f>+TEXT(Feuil2!P22,"00")&amp;Feuil2!Q22&amp;TEXT(Feuil2!R22,"0000")&amp;Feuil2!S22&amp;Feuil2!T22&amp;TEXT(Feuil2!U22,"000")&amp;TEXT(Feuil2!V22,"00")&amp;Feuil2!W22&amp;Feuil2!X22&amp;TEXT(Feuil2!Y22,"000000000000000000")&amp;TEXT(Feuil2!Z22,"0000000000")</f>
        <v/>
      </c>
    </row>
    <row r="10" spans="1:17">
      <c r="A10" s="1" t="str">
        <f>+TEXT(Feuil2!P23,"00")&amp;Feuil2!Q23&amp;TEXT(Feuil2!R23,"0000")&amp;Feuil2!S23&amp;Feuil2!T23&amp;TEXT(Feuil2!U23,"000")&amp;TEXT(Feuil2!V23,"00")&amp;Feuil2!W23&amp;Feuil2!X23&amp;TEXT(Feuil2!Y23,"000000000000000000")&amp;TEXT(Feuil2!Z23,"0000000000")</f>
        <v/>
      </c>
    </row>
    <row r="11" spans="1:17">
      <c r="A11" s="1" t="str">
        <f>+TEXT(Feuil2!P24,"00")&amp;Feuil2!Q24&amp;TEXT(Feuil2!R24,"0000")&amp;Feuil2!S24&amp;Feuil2!T24&amp;TEXT(Feuil2!U24,"000")&amp;TEXT(Feuil2!V24,"00")&amp;Feuil2!W24&amp;Feuil2!X24&amp;TEXT(Feuil2!Y24,"000000000000000000")&amp;TEXT(Feuil2!Z24,"0000000000")</f>
        <v/>
      </c>
    </row>
    <row r="12" spans="1:17">
      <c r="A12" s="1" t="str">
        <f>+TEXT(Feuil2!P25,"00")&amp;Feuil2!Q25&amp;TEXT(Feuil2!R25,"0000")&amp;Feuil2!S25&amp;Feuil2!T25&amp;TEXT(Feuil2!U25,"000")&amp;TEXT(Feuil2!V25,"00")&amp;Feuil2!W25&amp;Feuil2!X25&amp;TEXT(Feuil2!Y25,"000000000000000000")&amp;TEXT(Feuil2!Z25,"0000000000")</f>
        <v/>
      </c>
    </row>
    <row r="13" spans="1:17">
      <c r="A13" s="1" t="str">
        <f>+TEXT(Feuil2!P44,"00")&amp;Feuil2!Q44&amp;TEXT(Feuil2!R44,"0000")&amp;Feuil2!S44&amp;Feuil2!T44&amp;TEXT(Feuil2!U44,"000")&amp;TEXT(Feuil2!V44,"00")&amp;Feuil2!W44&amp;Feuil2!X44&amp;TEXT(Feuil2!Y44,"000000000000000000")&amp;TEXT(Feuil2!Z44,"0000000000")</f>
        <v/>
      </c>
    </row>
    <row r="14" spans="1:17">
      <c r="A14" s="1" t="str">
        <f>+TEXT(Feuil2!P45,"00")&amp;Feuil2!Q45&amp;TEXT(Feuil2!R45,"0000")&amp;Feuil2!S45&amp;Feuil2!T45&amp;TEXT(Feuil2!U45,"000")&amp;TEXT(Feuil2!V45,"00")&amp;Feuil2!W45&amp;Feuil2!X45&amp;TEXT(Feuil2!Y45,"000000000000000000")&amp;TEXT(Feuil2!Z45,"0000000000")</f>
        <v/>
      </c>
    </row>
    <row r="15" spans="1:17">
      <c r="A15" s="1" t="str">
        <f>+TEXT(Feuil2!P46,"00")&amp;Feuil2!Q46&amp;TEXT(Feuil2!R46,"0000")&amp;Feuil2!S46&amp;Feuil2!T46&amp;TEXT(Feuil2!U46,"000")&amp;TEXT(Feuil2!V46,"00")&amp;Feuil2!W46&amp;Feuil2!X46&amp;TEXT(Feuil2!Y46,"000000000000000000")&amp;TEXT(Feuil2!Z46,"0000000000")</f>
        <v/>
      </c>
    </row>
    <row r="16" spans="1:17">
      <c r="A16" s="1" t="str">
        <f>+TEXT(Feuil2!P47,"00")&amp;Feuil2!Q47&amp;TEXT(Feuil2!R47,"0000")&amp;Feuil2!S47&amp;Feuil2!T47&amp;TEXT(Feuil2!U47,"000")&amp;TEXT(Feuil2!V47,"00")&amp;Feuil2!W47&amp;Feuil2!X47&amp;TEXT(Feuil2!Y47,"000000000000000000")&amp;TEXT(Feuil2!Z47,"0000000000")</f>
        <v/>
      </c>
    </row>
    <row r="17" spans="1:1">
      <c r="A17" s="1" t="str">
        <f>+TEXT(Feuil2!P48,"00")&amp;Feuil2!Q48&amp;TEXT(Feuil2!R48,"0000")&amp;Feuil2!S48&amp;Feuil2!T48&amp;TEXT(Feuil2!U48,"000")&amp;TEXT(Feuil2!V48,"00")&amp;Feuil2!W48&amp;Feuil2!X48&amp;TEXT(Feuil2!Y48,"000000000000000000")&amp;TEXT(Feuil2!Z48,"0000000000")</f>
        <v/>
      </c>
    </row>
    <row r="18" spans="1:1">
      <c r="A18" s="1" t="str">
        <f>+TEXT(Feuil2!P49,"00")&amp;Feuil2!Q49&amp;TEXT(Feuil2!R49,"0000")&amp;Feuil2!S49&amp;Feuil2!T49&amp;TEXT(Feuil2!U49,"000")&amp;TEXT(Feuil2!V49,"00")&amp;Feuil2!W49&amp;Feuil2!X49&amp;TEXT(Feuil2!Y49,"000000000000000000")&amp;TEXT(Feuil2!Z49,"0000000000")</f>
        <v/>
      </c>
    </row>
    <row r="19" spans="1:1">
      <c r="A19" s="1" t="str">
        <f>+TEXT(Feuil2!P50,"00")&amp;Feuil2!Q50&amp;TEXT(Feuil2!R50,"0000")&amp;Feuil2!S50&amp;Feuil2!T50&amp;TEXT(Feuil2!U50,"000")&amp;TEXT(Feuil2!V50,"00")&amp;Feuil2!W50&amp;Feuil2!X50&amp;TEXT(Feuil2!Y50,"000000000000000000")&amp;TEXT(Feuil2!Z50,"0000000000")</f>
        <v/>
      </c>
    </row>
    <row r="20" spans="1:1">
      <c r="A20" s="1" t="str">
        <f>+TEXT(Feuil2!P51,"00")&amp;Feuil2!Q51&amp;TEXT(Feuil2!R51,"0000")&amp;Feuil2!S51&amp;Feuil2!T51&amp;TEXT(Feuil2!U51,"000")&amp;TEXT(Feuil2!V51,"00")&amp;Feuil2!W51&amp;Feuil2!X51&amp;TEXT(Feuil2!Y51,"000000000000000000")&amp;TEXT(Feuil2!Z51,"0000000000")</f>
        <v/>
      </c>
    </row>
    <row r="21" spans="1:1">
      <c r="A21" s="1" t="str">
        <f>+TEXT(Feuil2!P52,"00")&amp;Feuil2!Q52&amp;TEXT(Feuil2!R52,"0000")&amp;Feuil2!S52&amp;Feuil2!T52&amp;TEXT(Feuil2!U52,"000")&amp;TEXT(Feuil2!V52,"00")&amp;Feuil2!W52&amp;Feuil2!X52&amp;TEXT(Feuil2!Y52,"000000000000000000")&amp;TEXT(Feuil2!Z52,"0000000000")</f>
        <v/>
      </c>
    </row>
    <row r="22" spans="1:1">
      <c r="A22" s="1" t="str">
        <f>+TEXT(Feuil2!P53,"00")&amp;Feuil2!Q53&amp;TEXT(Feuil2!R53,"0000")&amp;Feuil2!S53&amp;Feuil2!T53&amp;TEXT(Feuil2!U53,"000")&amp;TEXT(Feuil2!V53,"00")&amp;Feuil2!W53&amp;Feuil2!X53&amp;TEXT(Feuil2!Y53,"000000000000000000")&amp;TEXT(Feuil2!Z53,"0000000000")</f>
        <v/>
      </c>
    </row>
    <row r="23" spans="1:1">
      <c r="A23" s="1" t="str">
        <f>+TEXT(Feuil2!P54,"00")&amp;Feuil2!Q54&amp;TEXT(Feuil2!R54,"0000")&amp;Feuil2!S54&amp;Feuil2!T54&amp;TEXT(Feuil2!U54,"000")&amp;TEXT(Feuil2!V54,"00")&amp;Feuil2!W54&amp;Feuil2!X54&amp;TEXT(Feuil2!Y54,"000000000000000000")&amp;TEXT(Feuil2!Z54,"0000000000")</f>
        <v/>
      </c>
    </row>
    <row r="24" spans="1:1">
      <c r="A24" s="1" t="str">
        <f>+TEXT(Feuil2!P55,"00")&amp;Feuil2!Q55&amp;TEXT(Feuil2!R55,"0000")&amp;Feuil2!S55&amp;Feuil2!T55&amp;TEXT(Feuil2!U55,"000")&amp;TEXT(Feuil2!V55,"00")&amp;Feuil2!W55&amp;Feuil2!X55&amp;TEXT(Feuil2!Y55,"000000000000000000")&amp;TEXT(Feuil2!Z55,"0000000000")</f>
        <v/>
      </c>
    </row>
    <row r="25" spans="1:1">
      <c r="A25" s="1" t="str">
        <f>+TEXT(Feuil2!P75,"00")&amp;Feuil2!Q75&amp;TEXT(Feuil2!R75,"0000")&amp;Feuil2!S75&amp;Feuil2!T75&amp;TEXT(Feuil2!U75,"000")&amp;TEXT(Feuil2!V75,"00")&amp;Feuil2!W75&amp;Feuil2!X75&amp;TEXT(Feuil2!Y75,"000000000000000000")&amp;TEXT(Feuil2!Z75,"0000000000")</f>
        <v/>
      </c>
    </row>
    <row r="26" spans="1:1">
      <c r="A26" s="1" t="str">
        <f>+TEXT(Feuil2!P76,"00")&amp;Feuil2!Q76&amp;TEXT(Feuil2!R76,"0000")&amp;Feuil2!S76&amp;Feuil2!T76&amp;TEXT(Feuil2!U76,"000")&amp;TEXT(Feuil2!V76,"00")&amp;Feuil2!W76&amp;Feuil2!X76&amp;TEXT(Feuil2!Y76,"000000000000000000")&amp;TEXT(Feuil2!Z76,"0000000000")</f>
        <v/>
      </c>
    </row>
    <row r="27" spans="1:1">
      <c r="A27" s="1" t="str">
        <f>+TEXT(Feuil2!P77,"00")&amp;Feuil2!Q77&amp;TEXT(Feuil2!R77,"0000")&amp;Feuil2!S77&amp;Feuil2!T77&amp;TEXT(Feuil2!U77,"000")&amp;TEXT(Feuil2!V77,"00")&amp;Feuil2!W77&amp;Feuil2!X77&amp;TEXT(Feuil2!Y77,"000000000000000000")&amp;TEXT(Feuil2!Z77,"0000000000")</f>
        <v/>
      </c>
    </row>
    <row r="28" spans="1:1">
      <c r="A28" s="1" t="str">
        <f>+TEXT(Feuil2!P78,"00")&amp;Feuil2!Q78&amp;TEXT(Feuil2!R78,"0000")&amp;Feuil2!S78&amp;Feuil2!T78&amp;TEXT(Feuil2!U78,"000")&amp;TEXT(Feuil2!V78,"00")&amp;Feuil2!W78&amp;Feuil2!X78&amp;TEXT(Feuil2!Y78,"000000000000000000")&amp;TEXT(Feuil2!Z78,"0000000000")</f>
        <v/>
      </c>
    </row>
    <row r="29" spans="1:1">
      <c r="A29" s="1" t="str">
        <f>+TEXT(Feuil2!P79,"00")&amp;Feuil2!Q79&amp;TEXT(Feuil2!R79,"0000")&amp;Feuil2!S79&amp;Feuil2!T79&amp;TEXT(Feuil2!U79,"000")&amp;TEXT(Feuil2!V79,"00")&amp;Feuil2!W79&amp;Feuil2!X79&amp;TEXT(Feuil2!Y79,"000000000000000000")&amp;TEXT(Feuil2!Z79,"0000000000")</f>
        <v/>
      </c>
    </row>
    <row r="30" spans="1:1">
      <c r="A30" s="1" t="str">
        <f>+TEXT(Feuil2!P80,"00")&amp;Feuil2!Q80&amp;TEXT(Feuil2!R80,"0000")&amp;Feuil2!S80&amp;Feuil2!T80&amp;TEXT(Feuil2!U80,"000")&amp;TEXT(Feuil2!V80,"00")&amp;Feuil2!W80&amp;Feuil2!X80&amp;TEXT(Feuil2!Y80,"000000000000000000")&amp;TEXT(Feuil2!Z80,"0000000000")</f>
        <v/>
      </c>
    </row>
    <row r="31" spans="1:1">
      <c r="A31" s="1" t="str">
        <f>+TEXT(Feuil2!P81,"00")&amp;Feuil2!Q81&amp;TEXT(Feuil2!R81,"0000")&amp;Feuil2!S81&amp;Feuil2!T81&amp;TEXT(Feuil2!U81,"000")&amp;TEXT(Feuil2!V81,"00")&amp;Feuil2!W81&amp;Feuil2!X81&amp;TEXT(Feuil2!Y81,"000000000000000000")&amp;TEXT(Feuil2!Z81,"0000000000")</f>
        <v/>
      </c>
    </row>
    <row r="32" spans="1:1">
      <c r="A32" s="1" t="str">
        <f>+TEXT(Feuil2!P82,"00")&amp;Feuil2!Q82&amp;TEXT(Feuil2!R82,"0000")&amp;Feuil2!S82&amp;Feuil2!T82&amp;TEXT(Feuil2!U82,"000")&amp;TEXT(Feuil2!V82,"00")&amp;Feuil2!W82&amp;Feuil2!X82&amp;TEXT(Feuil2!Y82,"000000000000000000")&amp;TEXT(Feuil2!Z82,"0000000000")</f>
        <v/>
      </c>
    </row>
    <row r="33" spans="1:1">
      <c r="A33" s="1" t="str">
        <f>+TEXT(Feuil2!P83,"00")&amp;Feuil2!Q83&amp;TEXT(Feuil2!R83,"0000")&amp;Feuil2!S83&amp;Feuil2!T83&amp;TEXT(Feuil2!U83,"000")&amp;TEXT(Feuil2!V83,"00")&amp;Feuil2!W83&amp;Feuil2!X83&amp;TEXT(Feuil2!Y83,"000000000000000000")&amp;TEXT(Feuil2!Z83,"0000000000")</f>
        <v/>
      </c>
    </row>
    <row r="34" spans="1:1">
      <c r="A34" s="1" t="str">
        <f>+TEXT(Feuil2!P84,"00")&amp;Feuil2!Q84&amp;TEXT(Feuil2!R84,"0000")&amp;Feuil2!S84&amp;Feuil2!T84&amp;TEXT(Feuil2!U84,"000")&amp;TEXT(Feuil2!V84,"00")&amp;Feuil2!W84&amp;Feuil2!X84&amp;TEXT(Feuil2!Y84,"000000000000000000")&amp;TEXT(Feuil2!Z84,"0000000000")</f>
        <v/>
      </c>
    </row>
    <row r="35" spans="1:1">
      <c r="A35" s="1" t="str">
        <f>+TEXT(Feuil2!P85,"00")&amp;Feuil2!Q85&amp;TEXT(Feuil2!R85,"0000")&amp;Feuil2!S85&amp;Feuil2!T85&amp;TEXT(Feuil2!U85,"000")&amp;TEXT(Feuil2!V85,"00")&amp;Feuil2!W85&amp;Feuil2!X85&amp;TEXT(Feuil2!Y85,"000000000000000000")&amp;TEXT(Feuil2!Z85,"0000000000")</f>
        <v/>
      </c>
    </row>
    <row r="36" spans="1:1">
      <c r="A36" s="1" t="str">
        <f>+TEXT(Feuil2!P86,"00")&amp;Feuil2!Q86&amp;TEXT(Feuil2!R86,"0000")&amp;Feuil2!S86&amp;Feuil2!T86&amp;TEXT(Feuil2!U86,"000")&amp;TEXT(Feuil2!V86,"00")&amp;Feuil2!W86&amp;Feuil2!X86&amp;TEXT(Feuil2!Y86,"000000000000000000")&amp;TEXT(Feuil2!Z86,"0000000000")</f>
        <v/>
      </c>
    </row>
    <row r="37" spans="1:1">
      <c r="A37" s="1" t="str">
        <f>+Feuil2!$L$1</f>
        <v>DS0010351698</v>
      </c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filterMode="1"/>
  <dimension ref="A1:AB90"/>
  <sheetViews>
    <sheetView showGridLines="0" view="pageBreakPreview" zoomScale="85" zoomScaleSheetLayoutView="85" workbookViewId="0">
      <selection activeCell="D20" sqref="D20"/>
    </sheetView>
  </sheetViews>
  <sheetFormatPr baseColWidth="10" defaultRowHeight="15"/>
  <cols>
    <col min="1" max="1" width="4.7109375" style="4" customWidth="1"/>
    <col min="2" max="2" width="18.5703125" style="4" customWidth="1"/>
    <col min="3" max="3" width="12.140625" style="5" customWidth="1"/>
    <col min="4" max="4" width="6.42578125" style="5" customWidth="1"/>
    <col min="5" max="5" width="22.7109375" style="5" customWidth="1"/>
    <col min="6" max="6" width="6" style="5" customWidth="1"/>
    <col min="7" max="7" width="8.28515625" style="5" customWidth="1"/>
    <col min="8" max="10" width="15.42578125" style="7" customWidth="1"/>
    <col min="11" max="11" width="16.5703125" style="5" bestFit="1" customWidth="1"/>
    <col min="12" max="12" width="13.5703125" bestFit="1" customWidth="1"/>
    <col min="13" max="15" width="0" hidden="1" customWidth="1"/>
    <col min="16" max="16" width="3.140625" bestFit="1" customWidth="1"/>
    <col min="17" max="17" width="9.28515625" bestFit="1" customWidth="1"/>
    <col min="18" max="18" width="5.140625" bestFit="1" customWidth="1"/>
    <col min="19" max="19" width="2.140625" bestFit="1" customWidth="1"/>
    <col min="20" max="20" width="5.140625" bestFit="1" customWidth="1"/>
    <col min="21" max="21" width="5.7109375" bestFit="1" customWidth="1"/>
    <col min="22" max="22" width="3.140625" bestFit="1" customWidth="1"/>
    <col min="23" max="23" width="36.140625" bestFit="1" customWidth="1"/>
    <col min="24" max="24" width="45.85546875" bestFit="1" customWidth="1"/>
    <col min="25" max="25" width="19.42578125" bestFit="1" customWidth="1"/>
    <col min="26" max="26" width="11.28515625" bestFit="1" customWidth="1"/>
    <col min="27" max="27" width="11.42578125" hidden="1" customWidth="1"/>
    <col min="28" max="28" width="33.7109375" bestFit="1" customWidth="1"/>
  </cols>
  <sheetData>
    <row r="1" spans="1:28" s="5" customFormat="1" ht="18">
      <c r="A1" s="3" t="s">
        <v>0</v>
      </c>
      <c r="B1" s="4"/>
      <c r="E1" s="6" t="s">
        <v>1</v>
      </c>
      <c r="I1" s="7"/>
      <c r="J1" s="7"/>
      <c r="L1" s="7" t="str">
        <f>CONCATENATE("DS00",C8)</f>
        <v>DS0010351698</v>
      </c>
      <c r="Q1" s="5" t="s">
        <v>41</v>
      </c>
    </row>
    <row r="2" spans="1:28" s="5" customFormat="1" ht="12.75">
      <c r="A2" s="3" t="s">
        <v>2</v>
      </c>
      <c r="B2" s="4"/>
      <c r="E2" s="8" t="s">
        <v>3</v>
      </c>
      <c r="H2" s="7"/>
      <c r="I2" s="7"/>
      <c r="J2" s="7"/>
    </row>
    <row r="3" spans="1:28" s="5" customFormat="1" ht="12.75" hidden="1">
      <c r="A3" s="9" t="s">
        <v>4</v>
      </c>
      <c r="B3" s="4"/>
      <c r="H3" s="7"/>
      <c r="J3" s="7"/>
    </row>
    <row r="4" spans="1:28" s="5" customFormat="1" ht="12.75" hidden="1">
      <c r="A4" s="9" t="s">
        <v>5</v>
      </c>
      <c r="B4" s="4"/>
      <c r="H4" s="7"/>
      <c r="J4" s="7"/>
    </row>
    <row r="5" spans="1:28" s="5" customFormat="1" ht="12.75" hidden="1">
      <c r="A5" s="10" t="s">
        <v>6</v>
      </c>
      <c r="B5" s="4"/>
      <c r="H5" s="7"/>
      <c r="J5" s="7"/>
    </row>
    <row r="6" spans="1:28" s="5" customFormat="1" ht="12" hidden="1" customHeight="1">
      <c r="A6" s="11" t="s">
        <v>7</v>
      </c>
      <c r="B6" s="4"/>
      <c r="H6" s="7"/>
      <c r="I6" s="7" t="s">
        <v>8</v>
      </c>
      <c r="J6" s="7"/>
    </row>
    <row r="7" spans="1:28" s="5" customFormat="1" ht="4.5" customHeight="1" thickBot="1">
      <c r="A7" s="3"/>
      <c r="B7" s="4"/>
      <c r="H7" s="7"/>
      <c r="I7" s="7"/>
      <c r="J7" s="7"/>
    </row>
    <row r="8" spans="1:28" s="5" customFormat="1" ht="16.5" customHeight="1" thickBot="1">
      <c r="A8" s="4"/>
      <c r="B8" s="53" t="s">
        <v>9</v>
      </c>
      <c r="C8" s="86">
        <v>10351698</v>
      </c>
      <c r="D8" s="87"/>
      <c r="G8" s="13" t="s">
        <v>40</v>
      </c>
      <c r="H8" s="14"/>
      <c r="I8" s="14"/>
      <c r="J8" s="14"/>
      <c r="K8" s="15"/>
      <c r="Y8" s="5" t="str">
        <f>+U14&amp;TEXT(Y14,"000000000000")</f>
        <v>1000013786475</v>
      </c>
    </row>
    <row r="9" spans="1:28" s="5" customFormat="1" ht="20.25" customHeight="1" thickBot="1">
      <c r="A9" s="4"/>
      <c r="B9" s="16" t="s">
        <v>10</v>
      </c>
      <c r="C9" s="54" t="s">
        <v>11</v>
      </c>
      <c r="D9" s="55">
        <v>4</v>
      </c>
      <c r="G9" s="19" t="s">
        <v>12</v>
      </c>
      <c r="H9" s="7"/>
      <c r="I9" s="7"/>
      <c r="J9" s="7"/>
      <c r="K9" s="20"/>
      <c r="W9" s="51" t="s">
        <v>15</v>
      </c>
    </row>
    <row r="10" spans="1:28" s="5" customFormat="1" ht="21.75" customHeight="1" thickBot="1">
      <c r="A10" s="4"/>
      <c r="B10" s="16" t="s">
        <v>13</v>
      </c>
      <c r="C10" s="17" t="s">
        <v>14</v>
      </c>
      <c r="D10" s="52">
        <v>2017</v>
      </c>
      <c r="G10" s="21" t="s">
        <v>40</v>
      </c>
      <c r="H10" s="22"/>
      <c r="I10" s="22"/>
      <c r="J10" s="22"/>
      <c r="K10" s="23"/>
      <c r="W10" s="5" t="s">
        <v>15</v>
      </c>
      <c r="Y10" s="24" t="s">
        <v>16</v>
      </c>
      <c r="AB10" s="5" t="s">
        <v>38</v>
      </c>
    </row>
    <row r="11" spans="1:28" s="5" customFormat="1" ht="33.75" customHeight="1">
      <c r="A11" s="4"/>
      <c r="B11" s="4"/>
      <c r="G11" s="5" t="s">
        <v>17</v>
      </c>
      <c r="H11" s="7"/>
      <c r="I11" s="7"/>
      <c r="J11" s="7"/>
      <c r="K11" s="25"/>
      <c r="L11" s="25"/>
      <c r="M11" s="25"/>
      <c r="N11" s="25"/>
      <c r="O11" s="25"/>
    </row>
    <row r="12" spans="1:28" s="5" customFormat="1" ht="38.25" customHeight="1">
      <c r="A12" s="82" t="s">
        <v>18</v>
      </c>
      <c r="B12" s="84" t="s">
        <v>19</v>
      </c>
      <c r="C12" s="88" t="s">
        <v>20</v>
      </c>
      <c r="D12" s="89"/>
      <c r="E12" s="90"/>
      <c r="F12" s="94" t="s">
        <v>21</v>
      </c>
      <c r="G12" s="96" t="s">
        <v>22</v>
      </c>
      <c r="H12" s="77" t="s">
        <v>23</v>
      </c>
      <c r="I12" s="78"/>
      <c r="J12" s="79"/>
      <c r="K12" s="26" t="s">
        <v>24</v>
      </c>
      <c r="L12" s="27"/>
      <c r="M12" s="27"/>
      <c r="N12" s="27"/>
      <c r="O12" s="27"/>
      <c r="P12" s="5">
        <f t="shared" ref="P12:W12" si="0">+LEN(P14)</f>
        <v>1</v>
      </c>
      <c r="Q12" s="5">
        <f t="shared" si="0"/>
        <v>8</v>
      </c>
      <c r="R12" s="5">
        <f t="shared" si="0"/>
        <v>1</v>
      </c>
      <c r="S12" s="5">
        <f t="shared" si="0"/>
        <v>1</v>
      </c>
      <c r="T12" s="5">
        <f t="shared" si="0"/>
        <v>4</v>
      </c>
      <c r="U12" s="5">
        <f t="shared" si="0"/>
        <v>1</v>
      </c>
      <c r="V12" s="5">
        <f t="shared" si="0"/>
        <v>1</v>
      </c>
      <c r="W12" s="5">
        <f t="shared" si="0"/>
        <v>10</v>
      </c>
      <c r="X12" s="5">
        <f>+LEN(X14)</f>
        <v>60</v>
      </c>
      <c r="Y12" s="5">
        <f>+LEN(Y14)</f>
        <v>8</v>
      </c>
      <c r="Z12" s="5">
        <f>+LEN(Z14)</f>
        <v>1</v>
      </c>
    </row>
    <row r="13" spans="1:28" s="5" customFormat="1" ht="18.75" customHeight="1">
      <c r="A13" s="83"/>
      <c r="B13" s="85"/>
      <c r="C13" s="91"/>
      <c r="D13" s="92"/>
      <c r="E13" s="93"/>
      <c r="F13" s="95"/>
      <c r="G13" s="97"/>
      <c r="H13" s="28" t="s">
        <v>25</v>
      </c>
      <c r="I13" s="28" t="s">
        <v>26</v>
      </c>
      <c r="J13" s="28" t="s">
        <v>27</v>
      </c>
      <c r="K13" s="29"/>
      <c r="U13" s="5" t="s">
        <v>28</v>
      </c>
      <c r="W13" s="5" t="s">
        <v>29</v>
      </c>
    </row>
    <row r="14" spans="1:28" s="5" customFormat="1" ht="18" customHeight="1">
      <c r="A14" s="30">
        <v>1</v>
      </c>
      <c r="B14" s="56">
        <v>1268233903</v>
      </c>
      <c r="C14" s="57" t="s">
        <v>39</v>
      </c>
      <c r="D14" s="58"/>
      <c r="E14" s="59"/>
      <c r="F14" s="60"/>
      <c r="G14" s="60"/>
      <c r="H14" s="61">
        <v>11928.825000000001</v>
      </c>
      <c r="I14" s="61">
        <v>928.82500000000005</v>
      </c>
      <c r="J14" s="61">
        <v>928.82500000000005</v>
      </c>
      <c r="K14" s="62">
        <f>SUM(H14:J14)</f>
        <v>13786.475000000002</v>
      </c>
      <c r="L14" s="31"/>
      <c r="M14" s="31"/>
      <c r="N14" s="31"/>
      <c r="O14" s="31"/>
      <c r="P14" s="32">
        <f>+IF(C14="","",0)</f>
        <v>0</v>
      </c>
      <c r="Q14" s="50">
        <f>+IF(C14="","",$C$8)</f>
        <v>10351698</v>
      </c>
      <c r="R14" s="33">
        <f>+IF(C14="","",0)</f>
        <v>0</v>
      </c>
      <c r="S14" s="5">
        <f>+IF(C14="","",$D$9)</f>
        <v>4</v>
      </c>
      <c r="T14" s="5">
        <f>+IF(C14="","",$D$10)</f>
        <v>2017</v>
      </c>
      <c r="U14" s="34">
        <f>+IF(C14="","",1)</f>
        <v>1</v>
      </c>
      <c r="V14" s="35">
        <f>+IF(C14="","",A14)</f>
        <v>1</v>
      </c>
      <c r="W14" s="5">
        <f>++IF(C14="","",B14)</f>
        <v>1268233903</v>
      </c>
      <c r="X14" s="5" t="str">
        <f>+IF(C14="","",CONCATENATE(C14,LEFT($W$9,60-LEN(C14))))</f>
        <v xml:space="preserve">SANA                                                        </v>
      </c>
      <c r="Y14" s="36">
        <f>+IF(C14="","",K14*1000)</f>
        <v>13786475.000000002</v>
      </c>
      <c r="Z14" s="37">
        <f>+IF(C14="","",0)</f>
        <v>0</v>
      </c>
    </row>
    <row r="15" spans="1:28" s="5" customFormat="1" ht="18" customHeight="1">
      <c r="A15" s="30">
        <v>2</v>
      </c>
      <c r="B15" s="56">
        <v>1268071105</v>
      </c>
      <c r="C15" s="57" t="s">
        <v>39</v>
      </c>
      <c r="D15" s="63"/>
      <c r="E15" s="64"/>
      <c r="F15" s="60"/>
      <c r="G15" s="60"/>
      <c r="H15" s="61">
        <v>881.423</v>
      </c>
      <c r="I15" s="61">
        <v>881.423</v>
      </c>
      <c r="J15" s="61">
        <v>881.423</v>
      </c>
      <c r="K15" s="62">
        <f t="shared" ref="K15:K21" si="1">SUM(H15:J15)</f>
        <v>2644.2690000000002</v>
      </c>
      <c r="L15" s="31"/>
      <c r="M15" s="31"/>
      <c r="N15" s="31"/>
      <c r="O15" s="31"/>
      <c r="P15" s="32">
        <f t="shared" ref="P15:P24" si="2">+IF(C15="","",0)</f>
        <v>0</v>
      </c>
      <c r="Q15" s="50">
        <f t="shared" ref="Q15:Q24" si="3">+IF(C15="","",$C$8)</f>
        <v>10351698</v>
      </c>
      <c r="R15" s="33">
        <f t="shared" ref="R15:R24" si="4">+IF(C15="","",0)</f>
        <v>0</v>
      </c>
      <c r="S15" s="5">
        <f t="shared" ref="S15:S24" si="5">+IF(C15="","",$D$9)</f>
        <v>4</v>
      </c>
      <c r="T15" s="5">
        <f t="shared" ref="T15:T24" si="6">+IF(C15="","",$D$10)</f>
        <v>2017</v>
      </c>
      <c r="U15" s="34">
        <f t="shared" ref="U15:U24" si="7">+IF(C15="","",1)</f>
        <v>1</v>
      </c>
      <c r="V15" s="35">
        <f t="shared" ref="V15:V21" si="8">+IF(C15="","",A15)</f>
        <v>2</v>
      </c>
      <c r="W15" s="5">
        <f t="shared" ref="W15:W24" si="9">++IF(C15="","",B15)</f>
        <v>1268071105</v>
      </c>
      <c r="X15" s="5" t="str">
        <f t="shared" ref="X15:X24" si="10">+IF(C15="","",CONCATENATE(C15,LEFT($W$9,60-LEN(C15))))</f>
        <v xml:space="preserve">SANA                                                        </v>
      </c>
      <c r="Y15" s="36">
        <f t="shared" ref="Y15:Y24" si="11">+IF(C15="","",K15*1000)</f>
        <v>2644269</v>
      </c>
      <c r="Z15" s="37">
        <f t="shared" ref="Z15:Z23" si="12">+IF(C15="","",0)</f>
        <v>0</v>
      </c>
    </row>
    <row r="16" spans="1:28" s="5" customFormat="1" ht="18" customHeight="1">
      <c r="A16" s="30">
        <v>3</v>
      </c>
      <c r="B16" s="56">
        <v>1268104807</v>
      </c>
      <c r="C16" s="57" t="s">
        <v>39</v>
      </c>
      <c r="D16" s="63"/>
      <c r="E16" s="64"/>
      <c r="F16" s="60"/>
      <c r="G16" s="60"/>
      <c r="H16" s="61">
        <v>878.39499999999998</v>
      </c>
      <c r="I16" s="61">
        <v>878.39499999999998</v>
      </c>
      <c r="J16" s="61">
        <v>878.39499999999998</v>
      </c>
      <c r="K16" s="62">
        <f t="shared" si="1"/>
        <v>2635.1849999999999</v>
      </c>
      <c r="L16" s="31"/>
      <c r="M16" s="31"/>
      <c r="N16" s="31"/>
      <c r="O16" s="31"/>
      <c r="P16" s="32">
        <f t="shared" si="2"/>
        <v>0</v>
      </c>
      <c r="Q16" s="50">
        <f t="shared" si="3"/>
        <v>10351698</v>
      </c>
      <c r="R16" s="33">
        <f t="shared" si="4"/>
        <v>0</v>
      </c>
      <c r="S16" s="5">
        <f t="shared" si="5"/>
        <v>4</v>
      </c>
      <c r="T16" s="5">
        <f t="shared" si="6"/>
        <v>2017</v>
      </c>
      <c r="U16" s="34">
        <f t="shared" si="7"/>
        <v>1</v>
      </c>
      <c r="V16" s="35">
        <f t="shared" si="8"/>
        <v>3</v>
      </c>
      <c r="W16" s="5">
        <f t="shared" si="9"/>
        <v>1268104807</v>
      </c>
      <c r="X16" s="5" t="str">
        <f t="shared" si="10"/>
        <v xml:space="preserve">SANA                                                        </v>
      </c>
      <c r="Y16" s="36">
        <f t="shared" si="11"/>
        <v>2635185</v>
      </c>
      <c r="Z16" s="37">
        <f t="shared" si="12"/>
        <v>0</v>
      </c>
    </row>
    <row r="17" spans="1:26" s="5" customFormat="1" ht="18" customHeight="1">
      <c r="A17" s="30">
        <v>4</v>
      </c>
      <c r="B17" s="56">
        <v>1692046905</v>
      </c>
      <c r="C17" s="57" t="s">
        <v>39</v>
      </c>
      <c r="D17" s="63"/>
      <c r="E17" s="64"/>
      <c r="F17" s="65"/>
      <c r="G17" s="65"/>
      <c r="H17" s="61">
        <v>1589.461</v>
      </c>
      <c r="I17" s="61">
        <v>1589.461</v>
      </c>
      <c r="J17" s="61">
        <v>1589.461</v>
      </c>
      <c r="K17" s="62">
        <f t="shared" si="1"/>
        <v>4768.3829999999998</v>
      </c>
      <c r="L17" s="31"/>
      <c r="M17" s="31"/>
      <c r="N17" s="31"/>
      <c r="O17" s="38"/>
      <c r="P17" s="32">
        <f t="shared" si="2"/>
        <v>0</v>
      </c>
      <c r="Q17" s="50">
        <f t="shared" si="3"/>
        <v>10351698</v>
      </c>
      <c r="R17" s="33">
        <f t="shared" si="4"/>
        <v>0</v>
      </c>
      <c r="S17" s="5">
        <f t="shared" si="5"/>
        <v>4</v>
      </c>
      <c r="T17" s="5">
        <f t="shared" si="6"/>
        <v>2017</v>
      </c>
      <c r="U17" s="34">
        <f t="shared" si="7"/>
        <v>1</v>
      </c>
      <c r="V17" s="35">
        <f t="shared" si="8"/>
        <v>4</v>
      </c>
      <c r="W17" s="5">
        <f t="shared" si="9"/>
        <v>1692046905</v>
      </c>
      <c r="X17" s="5" t="str">
        <f t="shared" si="10"/>
        <v xml:space="preserve">SANA                                                        </v>
      </c>
      <c r="Y17" s="36">
        <f t="shared" si="11"/>
        <v>4768383</v>
      </c>
      <c r="Z17" s="37">
        <f t="shared" si="12"/>
        <v>0</v>
      </c>
    </row>
    <row r="18" spans="1:26" s="5" customFormat="1" ht="18" customHeight="1">
      <c r="A18" s="30">
        <v>5</v>
      </c>
      <c r="B18" s="56" t="s">
        <v>36</v>
      </c>
      <c r="C18" s="57" t="s">
        <v>39</v>
      </c>
      <c r="D18" s="66" t="s">
        <v>37</v>
      </c>
      <c r="E18" s="67"/>
      <c r="F18" s="65"/>
      <c r="G18" s="65"/>
      <c r="H18" s="61">
        <v>660.27200000000005</v>
      </c>
      <c r="I18" s="61">
        <v>660.27200000000005</v>
      </c>
      <c r="J18" s="61">
        <v>660.27200000000005</v>
      </c>
      <c r="K18" s="62">
        <f t="shared" si="1"/>
        <v>1980.8160000000003</v>
      </c>
      <c r="L18" s="31"/>
      <c r="M18" s="31"/>
      <c r="N18" s="31"/>
      <c r="O18" s="38"/>
      <c r="P18" s="32">
        <f t="shared" si="2"/>
        <v>0</v>
      </c>
      <c r="Q18" s="50">
        <f t="shared" si="3"/>
        <v>10351698</v>
      </c>
      <c r="R18" s="33">
        <f t="shared" si="4"/>
        <v>0</v>
      </c>
      <c r="S18" s="5">
        <f t="shared" si="5"/>
        <v>4</v>
      </c>
      <c r="T18" s="5">
        <f t="shared" si="6"/>
        <v>2017</v>
      </c>
      <c r="U18" s="34">
        <f t="shared" si="7"/>
        <v>1</v>
      </c>
      <c r="V18" s="35">
        <f t="shared" si="8"/>
        <v>5</v>
      </c>
      <c r="W18" s="5" t="str">
        <f t="shared" si="9"/>
        <v>8492532802</v>
      </c>
      <c r="X18" s="5" t="str">
        <f t="shared" si="10"/>
        <v xml:space="preserve">SANA                                                        </v>
      </c>
      <c r="Y18" s="36">
        <f t="shared" si="11"/>
        <v>1980816.0000000002</v>
      </c>
      <c r="Z18" s="37">
        <f t="shared" si="12"/>
        <v>0</v>
      </c>
    </row>
    <row r="19" spans="1:26" s="5" customFormat="1" ht="18" customHeight="1">
      <c r="A19" s="30">
        <v>6</v>
      </c>
      <c r="B19" s="56">
        <v>1692044108</v>
      </c>
      <c r="C19" s="57" t="s">
        <v>39</v>
      </c>
      <c r="D19" s="66"/>
      <c r="E19" s="67"/>
      <c r="F19" s="65"/>
      <c r="G19" s="65"/>
      <c r="H19" s="61">
        <v>1213.729</v>
      </c>
      <c r="I19" s="61">
        <v>1213.729</v>
      </c>
      <c r="J19" s="61">
        <v>1213.729</v>
      </c>
      <c r="K19" s="62">
        <f t="shared" si="1"/>
        <v>3641.1869999999999</v>
      </c>
      <c r="L19" s="31"/>
      <c r="M19" s="31"/>
      <c r="N19" s="31"/>
      <c r="O19" s="38"/>
      <c r="P19" s="32">
        <f t="shared" si="2"/>
        <v>0</v>
      </c>
      <c r="Q19" s="50">
        <f t="shared" si="3"/>
        <v>10351698</v>
      </c>
      <c r="R19" s="33">
        <f t="shared" si="4"/>
        <v>0</v>
      </c>
      <c r="S19" s="5">
        <f t="shared" si="5"/>
        <v>4</v>
      </c>
      <c r="T19" s="5">
        <f t="shared" si="6"/>
        <v>2017</v>
      </c>
      <c r="U19" s="34">
        <f t="shared" si="7"/>
        <v>1</v>
      </c>
      <c r="V19" s="35">
        <f t="shared" si="8"/>
        <v>6</v>
      </c>
      <c r="W19" s="5">
        <f t="shared" si="9"/>
        <v>1692044108</v>
      </c>
      <c r="X19" s="5" t="str">
        <f t="shared" si="10"/>
        <v xml:space="preserve">SANA                                                        </v>
      </c>
      <c r="Y19" s="36">
        <f t="shared" si="11"/>
        <v>3641187</v>
      </c>
      <c r="Z19" s="37">
        <f t="shared" si="12"/>
        <v>0</v>
      </c>
    </row>
    <row r="20" spans="1:26" s="5" customFormat="1" ht="18" customHeight="1">
      <c r="A20" s="30">
        <v>7</v>
      </c>
      <c r="B20" s="56">
        <v>1692042706</v>
      </c>
      <c r="C20" s="57" t="s">
        <v>39</v>
      </c>
      <c r="D20" s="66"/>
      <c r="E20" s="67"/>
      <c r="F20" s="65"/>
      <c r="G20" s="65"/>
      <c r="H20" s="61">
        <v>551.17100000000005</v>
      </c>
      <c r="I20" s="61">
        <v>551.17100000000005</v>
      </c>
      <c r="J20" s="61">
        <v>551.17100000000005</v>
      </c>
      <c r="K20" s="62">
        <f t="shared" si="1"/>
        <v>1653.5130000000001</v>
      </c>
      <c r="L20" s="31"/>
      <c r="M20" s="31"/>
      <c r="N20" s="31"/>
      <c r="O20" s="38"/>
      <c r="P20" s="32">
        <f t="shared" si="2"/>
        <v>0</v>
      </c>
      <c r="Q20" s="50">
        <f t="shared" si="3"/>
        <v>10351698</v>
      </c>
      <c r="R20" s="33">
        <f t="shared" si="4"/>
        <v>0</v>
      </c>
      <c r="S20" s="5">
        <f t="shared" si="5"/>
        <v>4</v>
      </c>
      <c r="T20" s="5">
        <f t="shared" si="6"/>
        <v>2017</v>
      </c>
      <c r="U20" s="34">
        <f t="shared" si="7"/>
        <v>1</v>
      </c>
      <c r="V20" s="35">
        <f t="shared" si="8"/>
        <v>7</v>
      </c>
      <c r="W20" s="5">
        <f t="shared" si="9"/>
        <v>1692042706</v>
      </c>
      <c r="X20" s="5" t="str">
        <f t="shared" si="10"/>
        <v xml:space="preserve">SANA                                                        </v>
      </c>
      <c r="Y20" s="36">
        <f t="shared" si="11"/>
        <v>1653513.0000000002</v>
      </c>
      <c r="Z20" s="37">
        <f t="shared" si="12"/>
        <v>0</v>
      </c>
    </row>
    <row r="21" spans="1:26" s="5" customFormat="1" ht="18" customHeight="1">
      <c r="A21" s="30">
        <v>8</v>
      </c>
      <c r="B21" s="68">
        <v>1692043001</v>
      </c>
      <c r="C21" s="57" t="s">
        <v>39</v>
      </c>
      <c r="D21" s="66"/>
      <c r="E21" s="67"/>
      <c r="F21" s="65"/>
      <c r="G21" s="65"/>
      <c r="H21" s="69">
        <v>325.14999999999998</v>
      </c>
      <c r="I21" s="69">
        <v>325.14999999999998</v>
      </c>
      <c r="J21" s="69">
        <v>325.14999999999998</v>
      </c>
      <c r="K21" s="62">
        <f t="shared" si="1"/>
        <v>975.44999999999993</v>
      </c>
      <c r="L21" s="31"/>
      <c r="M21" s="31"/>
      <c r="N21" s="31"/>
      <c r="O21" s="38"/>
      <c r="P21" s="32">
        <f t="shared" si="2"/>
        <v>0</v>
      </c>
      <c r="Q21" s="50">
        <f t="shared" si="3"/>
        <v>10351698</v>
      </c>
      <c r="R21" s="33">
        <f t="shared" si="4"/>
        <v>0</v>
      </c>
      <c r="S21" s="5">
        <f t="shared" si="5"/>
        <v>4</v>
      </c>
      <c r="T21" s="5">
        <f t="shared" si="6"/>
        <v>2017</v>
      </c>
      <c r="U21" s="34">
        <f t="shared" si="7"/>
        <v>1</v>
      </c>
      <c r="V21" s="35">
        <f t="shared" si="8"/>
        <v>8</v>
      </c>
      <c r="W21" s="5">
        <f t="shared" si="9"/>
        <v>1692043001</v>
      </c>
      <c r="X21" s="5" t="str">
        <f t="shared" si="10"/>
        <v xml:space="preserve">SANA                                                        </v>
      </c>
      <c r="Y21" s="36">
        <f t="shared" si="11"/>
        <v>975449.99999999988</v>
      </c>
      <c r="Z21" s="37">
        <f t="shared" si="12"/>
        <v>0</v>
      </c>
    </row>
    <row r="22" spans="1:26" s="5" customFormat="1" ht="18" customHeight="1">
      <c r="A22" s="30">
        <v>9</v>
      </c>
      <c r="B22" s="68"/>
      <c r="C22" s="76"/>
      <c r="D22" s="66"/>
      <c r="E22" s="67"/>
      <c r="F22" s="65"/>
      <c r="G22" s="65"/>
      <c r="H22" s="69"/>
      <c r="I22" s="69"/>
      <c r="J22" s="69"/>
      <c r="K22" s="62"/>
      <c r="L22" s="31"/>
      <c r="M22" s="31"/>
      <c r="N22" s="31"/>
      <c r="O22" s="38"/>
      <c r="P22" s="32" t="str">
        <f t="shared" si="2"/>
        <v/>
      </c>
      <c r="Q22" s="50" t="str">
        <f t="shared" si="3"/>
        <v/>
      </c>
      <c r="R22" s="33" t="str">
        <f t="shared" si="4"/>
        <v/>
      </c>
      <c r="S22" s="5" t="str">
        <f t="shared" si="5"/>
        <v/>
      </c>
      <c r="T22" s="5" t="str">
        <f t="shared" si="6"/>
        <v/>
      </c>
      <c r="U22" s="34" t="str">
        <f t="shared" si="7"/>
        <v/>
      </c>
      <c r="V22" s="35" t="str">
        <f t="shared" ref="V22:V24" si="13">+IF(C22="","",A22)</f>
        <v/>
      </c>
      <c r="W22" s="5" t="str">
        <f t="shared" si="9"/>
        <v/>
      </c>
      <c r="X22" s="5" t="str">
        <f t="shared" si="10"/>
        <v/>
      </c>
      <c r="Y22" s="36" t="str">
        <f t="shared" si="11"/>
        <v/>
      </c>
      <c r="Z22" s="37" t="str">
        <f t="shared" si="12"/>
        <v/>
      </c>
    </row>
    <row r="23" spans="1:26" s="5" customFormat="1" ht="18" customHeight="1">
      <c r="A23" s="40">
        <v>10</v>
      </c>
      <c r="B23" s="68"/>
      <c r="C23" s="76"/>
      <c r="D23" s="66"/>
      <c r="E23" s="67"/>
      <c r="F23" s="65"/>
      <c r="G23" s="65"/>
      <c r="H23" s="69"/>
      <c r="I23" s="69"/>
      <c r="J23" s="69"/>
      <c r="K23" s="62"/>
      <c r="L23" s="31"/>
      <c r="M23" s="31"/>
      <c r="N23" s="31"/>
      <c r="O23" s="38"/>
      <c r="P23" s="32" t="str">
        <f t="shared" si="2"/>
        <v/>
      </c>
      <c r="Q23" s="50" t="str">
        <f t="shared" si="3"/>
        <v/>
      </c>
      <c r="R23" s="33" t="str">
        <f t="shared" si="4"/>
        <v/>
      </c>
      <c r="S23" s="5" t="str">
        <f t="shared" si="5"/>
        <v/>
      </c>
      <c r="T23" s="5" t="str">
        <f t="shared" si="6"/>
        <v/>
      </c>
      <c r="U23" s="34" t="str">
        <f t="shared" si="7"/>
        <v/>
      </c>
      <c r="V23" s="35" t="str">
        <f t="shared" si="13"/>
        <v/>
      </c>
      <c r="W23" s="5" t="str">
        <f t="shared" si="9"/>
        <v/>
      </c>
      <c r="X23" s="5" t="str">
        <f t="shared" si="10"/>
        <v/>
      </c>
      <c r="Y23" s="36" t="str">
        <f t="shared" si="11"/>
        <v/>
      </c>
      <c r="Z23" s="37" t="str">
        <f t="shared" si="12"/>
        <v/>
      </c>
    </row>
    <row r="24" spans="1:26" s="5" customFormat="1" ht="18" customHeight="1">
      <c r="A24" s="40">
        <v>11</v>
      </c>
      <c r="B24" s="68"/>
      <c r="C24" s="76"/>
      <c r="D24" s="66"/>
      <c r="E24" s="67"/>
      <c r="F24" s="65"/>
      <c r="G24" s="65"/>
      <c r="H24" s="69"/>
      <c r="I24" s="69"/>
      <c r="J24" s="69"/>
      <c r="K24" s="70"/>
      <c r="L24" s="31"/>
      <c r="M24" s="31"/>
      <c r="N24" s="31"/>
      <c r="O24" s="38"/>
      <c r="P24" s="32" t="str">
        <f t="shared" si="2"/>
        <v/>
      </c>
      <c r="Q24" s="50" t="str">
        <f t="shared" si="3"/>
        <v/>
      </c>
      <c r="R24" s="33" t="str">
        <f t="shared" si="4"/>
        <v/>
      </c>
      <c r="S24" s="5" t="str">
        <f t="shared" si="5"/>
        <v/>
      </c>
      <c r="T24" s="5" t="str">
        <f t="shared" si="6"/>
        <v/>
      </c>
      <c r="U24" s="34" t="str">
        <f t="shared" si="7"/>
        <v/>
      </c>
      <c r="V24" s="35" t="str">
        <f t="shared" si="13"/>
        <v/>
      </c>
      <c r="W24" s="5" t="str">
        <f t="shared" si="9"/>
        <v/>
      </c>
      <c r="X24" s="5" t="str">
        <f t="shared" si="10"/>
        <v/>
      </c>
      <c r="Y24" s="36" t="str">
        <f t="shared" si="11"/>
        <v/>
      </c>
      <c r="Z24" s="39" t="str">
        <f>+IF(C24="","",0)</f>
        <v/>
      </c>
    </row>
    <row r="25" spans="1:26" s="5" customFormat="1" ht="18" customHeight="1">
      <c r="A25" s="40">
        <v>12</v>
      </c>
      <c r="B25" s="68"/>
      <c r="C25" s="76"/>
      <c r="D25" s="66"/>
      <c r="E25" s="67"/>
      <c r="F25" s="65"/>
      <c r="G25" s="65"/>
      <c r="H25" s="69"/>
      <c r="I25" s="69"/>
      <c r="J25" s="69"/>
      <c r="K25" s="70"/>
      <c r="L25" s="31"/>
      <c r="M25" s="31"/>
      <c r="N25" s="31"/>
      <c r="O25" s="38"/>
      <c r="P25" s="32" t="str">
        <f t="shared" ref="P25" si="14">+IF(C25="","",0)</f>
        <v/>
      </c>
      <c r="Q25" s="50" t="str">
        <f t="shared" ref="Q25" si="15">+IF(C25="","",$C$8)</f>
        <v/>
      </c>
      <c r="R25" s="33" t="str">
        <f t="shared" ref="R25" si="16">+IF(C25="","",0)</f>
        <v/>
      </c>
      <c r="S25" s="5" t="str">
        <f t="shared" ref="S25" si="17">+IF(C25="","",$D$9)</f>
        <v/>
      </c>
      <c r="T25" s="5" t="str">
        <f t="shared" ref="T25" si="18">+IF(C25="","",$D$10)</f>
        <v/>
      </c>
      <c r="U25" s="34" t="str">
        <f t="shared" ref="U25" si="19">+IF(C25="","",1)</f>
        <v/>
      </c>
      <c r="V25" s="35" t="str">
        <f t="shared" ref="V25" si="20">+IF(C25="","",A25)</f>
        <v/>
      </c>
      <c r="W25" s="5" t="str">
        <f t="shared" ref="W25" si="21">++IF(C25="","",B25)</f>
        <v/>
      </c>
      <c r="X25" s="5" t="str">
        <f t="shared" ref="X25" si="22">+IF(C25="","",CONCATENATE(C25,LEFT($W$9,60-LEN(C25))))</f>
        <v/>
      </c>
      <c r="Y25" s="36" t="str">
        <f t="shared" ref="Y25" si="23">+IF(C25="","",K25*1000)</f>
        <v/>
      </c>
      <c r="Z25" s="39" t="str">
        <f>+IF(C25="","",0)</f>
        <v/>
      </c>
    </row>
    <row r="26" spans="1:26" s="5" customFormat="1" ht="25.5" customHeight="1">
      <c r="A26" s="4"/>
      <c r="B26" s="4"/>
      <c r="C26" s="41"/>
      <c r="D26" s="41"/>
      <c r="E26" s="41"/>
      <c r="F26" s="41"/>
      <c r="H26" s="48"/>
      <c r="I26" s="48"/>
      <c r="J26" s="48" t="s">
        <v>30</v>
      </c>
      <c r="K26" s="49">
        <f>SUM(K13:K25)</f>
        <v>32085.278000000002</v>
      </c>
      <c r="L26" s="44"/>
      <c r="M26" s="44"/>
      <c r="N26" s="44"/>
      <c r="O26" s="44"/>
    </row>
    <row r="27" spans="1:26" s="5" customFormat="1">
      <c r="A27" s="7" t="s">
        <v>31</v>
      </c>
      <c r="B27" s="4"/>
      <c r="C27" s="41"/>
      <c r="D27" s="41"/>
      <c r="E27" s="4"/>
      <c r="F27" s="4"/>
      <c r="J27" s="45"/>
    </row>
    <row r="28" spans="1:26" s="5" customFormat="1">
      <c r="A28" s="46" t="s">
        <v>32</v>
      </c>
      <c r="B28" s="4"/>
      <c r="C28" s="41"/>
      <c r="D28" s="41"/>
      <c r="I28" s="47" t="s">
        <v>33</v>
      </c>
      <c r="J28" s="45" t="s">
        <v>34</v>
      </c>
    </row>
    <row r="29" spans="1:26" s="5" customFormat="1">
      <c r="A29" s="4"/>
      <c r="B29" s="4"/>
      <c r="C29" s="41"/>
      <c r="D29" s="41"/>
      <c r="H29" s="7"/>
      <c r="I29" s="7" t="s">
        <v>35</v>
      </c>
      <c r="J29" s="7"/>
    </row>
    <row r="30" spans="1:26" s="5" customFormat="1" ht="12.75">
      <c r="A30" s="4"/>
      <c r="B30" s="4"/>
      <c r="H30" s="7"/>
      <c r="I30" s="7"/>
      <c r="J30" s="7"/>
    </row>
    <row r="31" spans="1:26" s="5" customFormat="1" ht="18">
      <c r="A31" s="3" t="s">
        <v>0</v>
      </c>
      <c r="B31" s="4"/>
      <c r="E31" s="6" t="s">
        <v>1</v>
      </c>
      <c r="H31" s="7"/>
      <c r="I31" s="7"/>
      <c r="J31" s="7"/>
    </row>
    <row r="32" spans="1:26" s="5" customFormat="1" ht="12.75">
      <c r="A32" s="3" t="s">
        <v>2</v>
      </c>
      <c r="B32" s="4"/>
      <c r="E32" s="8" t="s">
        <v>3</v>
      </c>
      <c r="H32" s="7"/>
      <c r="I32" s="7"/>
      <c r="J32" s="7"/>
    </row>
    <row r="33" spans="1:27" s="5" customFormat="1" ht="12.75">
      <c r="A33" s="9" t="s">
        <v>4</v>
      </c>
      <c r="B33" s="4"/>
      <c r="H33" s="7"/>
      <c r="J33" s="7"/>
    </row>
    <row r="34" spans="1:27" s="5" customFormat="1" ht="12.75">
      <c r="A34" s="9" t="s">
        <v>5</v>
      </c>
      <c r="B34" s="4"/>
      <c r="H34" s="7"/>
      <c r="J34" s="7"/>
    </row>
    <row r="35" spans="1:27" s="5" customFormat="1" ht="12.75">
      <c r="A35" s="10" t="s">
        <v>6</v>
      </c>
      <c r="B35" s="4"/>
      <c r="H35" s="7"/>
      <c r="J35" s="7"/>
    </row>
    <row r="36" spans="1:27" s="5" customFormat="1" ht="12" customHeight="1">
      <c r="A36" s="11" t="s">
        <v>7</v>
      </c>
      <c r="B36" s="4"/>
      <c r="H36" s="7"/>
      <c r="I36" s="7" t="s">
        <v>8</v>
      </c>
      <c r="J36" s="7"/>
    </row>
    <row r="37" spans="1:27" s="5" customFormat="1" ht="4.5" customHeight="1" thickBot="1">
      <c r="A37" s="3"/>
      <c r="B37" s="4"/>
      <c r="H37" s="7"/>
      <c r="I37" s="7"/>
      <c r="J37" s="7"/>
    </row>
    <row r="38" spans="1:27" s="5" customFormat="1" ht="16.5" customHeight="1">
      <c r="A38" s="4"/>
      <c r="B38" s="12" t="s">
        <v>9</v>
      </c>
      <c r="C38" s="80">
        <f>+C8</f>
        <v>10351698</v>
      </c>
      <c r="D38" s="81"/>
      <c r="G38" s="13" t="s">
        <v>40</v>
      </c>
      <c r="H38" s="14"/>
      <c r="I38" s="14"/>
      <c r="J38" s="14"/>
      <c r="K38" s="15"/>
      <c r="Y38" s="5" t="str">
        <f>+U44&amp;TEXT(Y44,"000000000000")</f>
        <v/>
      </c>
    </row>
    <row r="39" spans="1:27" s="5" customFormat="1" ht="20.25" customHeight="1">
      <c r="A39" s="4"/>
      <c r="B39" s="16" t="s">
        <v>10</v>
      </c>
      <c r="C39" s="17" t="s">
        <v>11</v>
      </c>
      <c r="D39" s="18">
        <v>4</v>
      </c>
      <c r="G39" s="19" t="s">
        <v>12</v>
      </c>
      <c r="H39" s="7"/>
      <c r="I39" s="7"/>
      <c r="J39" s="7"/>
      <c r="K39" s="20"/>
    </row>
    <row r="40" spans="1:27" s="5" customFormat="1" ht="21.75" customHeight="1" thickBot="1">
      <c r="A40" s="4"/>
      <c r="B40" s="16" t="s">
        <v>13</v>
      </c>
      <c r="C40" s="17" t="s">
        <v>14</v>
      </c>
      <c r="D40" s="18">
        <v>2017</v>
      </c>
      <c r="G40" s="21" t="s">
        <v>40</v>
      </c>
      <c r="H40" s="22"/>
      <c r="I40" s="22"/>
      <c r="J40" s="22"/>
      <c r="K40" s="23"/>
      <c r="W40" s="5" t="s">
        <v>15</v>
      </c>
      <c r="Y40" s="24" t="s">
        <v>16</v>
      </c>
    </row>
    <row r="41" spans="1:27" s="5" customFormat="1" ht="33.75" customHeight="1">
      <c r="A41" s="4"/>
      <c r="B41" s="4"/>
      <c r="G41" s="5" t="s">
        <v>17</v>
      </c>
      <c r="H41" s="7"/>
      <c r="I41" s="7"/>
      <c r="J41" s="7"/>
      <c r="K41" s="25"/>
      <c r="L41" s="25"/>
      <c r="M41" s="25"/>
      <c r="N41" s="25"/>
      <c r="O41" s="25"/>
    </row>
    <row r="42" spans="1:27" s="5" customFormat="1" ht="38.25" customHeight="1">
      <c r="A42" s="82" t="s">
        <v>18</v>
      </c>
      <c r="B42" s="84" t="s">
        <v>19</v>
      </c>
      <c r="C42" s="88" t="s">
        <v>20</v>
      </c>
      <c r="D42" s="89"/>
      <c r="E42" s="90"/>
      <c r="F42" s="94" t="s">
        <v>21</v>
      </c>
      <c r="G42" s="96" t="s">
        <v>22</v>
      </c>
      <c r="H42" s="77" t="s">
        <v>23</v>
      </c>
      <c r="I42" s="78"/>
      <c r="J42" s="79"/>
      <c r="K42" s="26" t="s">
        <v>24</v>
      </c>
      <c r="L42" s="27"/>
      <c r="M42" s="27"/>
      <c r="N42" s="27"/>
      <c r="O42" s="27"/>
    </row>
    <row r="43" spans="1:27" s="5" customFormat="1" ht="15.75" customHeight="1">
      <c r="A43" s="83"/>
      <c r="B43" s="85"/>
      <c r="C43" s="91"/>
      <c r="D43" s="92"/>
      <c r="E43" s="93"/>
      <c r="F43" s="95"/>
      <c r="G43" s="97"/>
      <c r="H43" s="28" t="s">
        <v>25</v>
      </c>
      <c r="I43" s="28" t="s">
        <v>26</v>
      </c>
      <c r="J43" s="28" t="s">
        <v>27</v>
      </c>
      <c r="K43" s="29"/>
    </row>
    <row r="44" spans="1:27" s="5" customFormat="1" ht="18" customHeight="1">
      <c r="A44" s="30">
        <v>1</v>
      </c>
      <c r="B44" s="68"/>
      <c r="C44" s="57"/>
      <c r="D44" s="58"/>
      <c r="E44" s="59"/>
      <c r="F44" s="60"/>
      <c r="G44" s="60"/>
      <c r="H44" s="69"/>
      <c r="I44" s="69"/>
      <c r="J44" s="69"/>
      <c r="K44" s="70"/>
      <c r="L44" s="31"/>
      <c r="M44" s="31"/>
      <c r="N44" s="31"/>
      <c r="O44" s="31"/>
      <c r="P44" s="32" t="str">
        <f>+IF(C44="","",0)</f>
        <v/>
      </c>
      <c r="Q44" s="50" t="str">
        <f>+IF(C44="","",$C$8)</f>
        <v/>
      </c>
      <c r="R44" s="33" t="str">
        <f>+IF(C44="","",0)</f>
        <v/>
      </c>
      <c r="S44" s="5" t="str">
        <f>+IF(C44="","",$D$9)</f>
        <v/>
      </c>
      <c r="T44" s="5" t="str">
        <f>+IF(C44="","",$D$10)</f>
        <v/>
      </c>
      <c r="U44" s="34" t="str">
        <f>+IF(C44="","",1)</f>
        <v/>
      </c>
      <c r="V44" s="35" t="str">
        <f>+IF(C44="","",A44)</f>
        <v/>
      </c>
      <c r="W44" s="5" t="str">
        <f>++IF(C44="","",B44)</f>
        <v/>
      </c>
      <c r="X44" s="5" t="str">
        <f>+IF(C44="","",CONCATENATE(C44,LEFT($W$9,60-LEN(C44))))</f>
        <v/>
      </c>
      <c r="Y44" s="36" t="str">
        <f>+IF(C44="","",K44*1000)</f>
        <v/>
      </c>
      <c r="Z44" s="37" t="str">
        <f>+IF(C44="","",0)</f>
        <v/>
      </c>
      <c r="AA44" s="37" t="str">
        <f>+IF(D44="","",0)</f>
        <v/>
      </c>
    </row>
    <row r="45" spans="1:27" s="5" customFormat="1" ht="18" customHeight="1">
      <c r="A45" s="30">
        <v>2</v>
      </c>
      <c r="B45" s="68"/>
      <c r="C45" s="57"/>
      <c r="D45" s="58"/>
      <c r="E45" s="59"/>
      <c r="F45" s="60"/>
      <c r="G45" s="60"/>
      <c r="H45" s="72"/>
      <c r="I45" s="72"/>
      <c r="J45" s="72"/>
      <c r="K45" s="73"/>
      <c r="L45" s="31"/>
      <c r="M45" s="31"/>
      <c r="N45" s="31"/>
      <c r="O45" s="31"/>
      <c r="P45" s="32" t="str">
        <f t="shared" ref="P45:P53" si="24">+IF(C45="","",0)</f>
        <v/>
      </c>
      <c r="Q45" s="50" t="str">
        <f t="shared" ref="Q45:Q53" si="25">+IF(C45="","",$C$8)</f>
        <v/>
      </c>
      <c r="R45" s="33" t="str">
        <f t="shared" ref="R45:R53" si="26">+IF(C45="","",0)</f>
        <v/>
      </c>
      <c r="S45" s="5" t="str">
        <f t="shared" ref="S45:S53" si="27">+IF(C45="","",$D$9)</f>
        <v/>
      </c>
      <c r="T45" s="5" t="str">
        <f t="shared" ref="T45:T53" si="28">+IF(C45="","",$D$10)</f>
        <v/>
      </c>
      <c r="U45" s="34" t="str">
        <f t="shared" ref="U45:U53" si="29">+IF(C45="","",1)</f>
        <v/>
      </c>
      <c r="V45" s="35" t="str">
        <f t="shared" ref="V45:V53" si="30">+IF(C45="","",A45)</f>
        <v/>
      </c>
      <c r="W45" s="5" t="str">
        <f t="shared" ref="W45:W53" si="31">++IF(C45="","",B45)</f>
        <v/>
      </c>
      <c r="X45" s="5" t="str">
        <f t="shared" ref="X45:X53" si="32">+IF(C45="","",CONCATENATE(C45,LEFT($W$9,60-LEN(C45))))</f>
        <v/>
      </c>
      <c r="Y45" s="36" t="str">
        <f t="shared" ref="Y45:Y53" si="33">+IF(C45="","",K45*1000)</f>
        <v/>
      </c>
      <c r="Z45" s="37" t="str">
        <f t="shared" ref="Z45:Z53" si="34">+IF(C45="","",0)</f>
        <v/>
      </c>
      <c r="AA45" s="37" t="str">
        <f t="shared" ref="AA45:AA53" si="35">+IF(D45="","",0)</f>
        <v/>
      </c>
    </row>
    <row r="46" spans="1:27" s="5" customFormat="1" ht="18" customHeight="1">
      <c r="A46" s="30">
        <v>3</v>
      </c>
      <c r="B46" s="68"/>
      <c r="C46" s="57"/>
      <c r="D46" s="58"/>
      <c r="E46" s="59"/>
      <c r="F46" s="60"/>
      <c r="G46" s="60"/>
      <c r="H46" s="72"/>
      <c r="I46" s="72"/>
      <c r="J46" s="72"/>
      <c r="K46" s="73"/>
      <c r="L46" s="31"/>
      <c r="M46" s="31"/>
      <c r="N46" s="31"/>
      <c r="O46" s="31"/>
      <c r="P46" s="32" t="str">
        <f t="shared" si="24"/>
        <v/>
      </c>
      <c r="Q46" s="50" t="str">
        <f t="shared" si="25"/>
        <v/>
      </c>
      <c r="R46" s="33" t="str">
        <f t="shared" si="26"/>
        <v/>
      </c>
      <c r="S46" s="5" t="str">
        <f t="shared" si="27"/>
        <v/>
      </c>
      <c r="T46" s="5" t="str">
        <f t="shared" si="28"/>
        <v/>
      </c>
      <c r="U46" s="34" t="str">
        <f t="shared" si="29"/>
        <v/>
      </c>
      <c r="V46" s="35" t="str">
        <f t="shared" si="30"/>
        <v/>
      </c>
      <c r="W46" s="5" t="str">
        <f t="shared" si="31"/>
        <v/>
      </c>
      <c r="X46" s="5" t="str">
        <f t="shared" si="32"/>
        <v/>
      </c>
      <c r="Y46" s="36" t="str">
        <f t="shared" si="33"/>
        <v/>
      </c>
      <c r="Z46" s="37" t="str">
        <f t="shared" si="34"/>
        <v/>
      </c>
      <c r="AA46" s="37" t="str">
        <f t="shared" si="35"/>
        <v/>
      </c>
    </row>
    <row r="47" spans="1:27" s="5" customFormat="1" ht="18" customHeight="1">
      <c r="A47" s="30">
        <v>4</v>
      </c>
      <c r="B47" s="68"/>
      <c r="C47" s="57"/>
      <c r="D47" s="58"/>
      <c r="E47" s="59"/>
      <c r="F47" s="65"/>
      <c r="G47" s="65"/>
      <c r="H47" s="69"/>
      <c r="I47" s="69"/>
      <c r="J47" s="69"/>
      <c r="K47" s="74"/>
      <c r="L47" s="38"/>
      <c r="M47" s="38"/>
      <c r="N47" s="38"/>
      <c r="O47" s="38"/>
      <c r="P47" s="32" t="str">
        <f t="shared" si="24"/>
        <v/>
      </c>
      <c r="Q47" s="50" t="str">
        <f t="shared" si="25"/>
        <v/>
      </c>
      <c r="R47" s="33" t="str">
        <f t="shared" si="26"/>
        <v/>
      </c>
      <c r="S47" s="5" t="str">
        <f t="shared" si="27"/>
        <v/>
      </c>
      <c r="T47" s="5" t="str">
        <f t="shared" si="28"/>
        <v/>
      </c>
      <c r="U47" s="34" t="str">
        <f t="shared" si="29"/>
        <v/>
      </c>
      <c r="V47" s="35" t="str">
        <f t="shared" si="30"/>
        <v/>
      </c>
      <c r="W47" s="5" t="str">
        <f t="shared" si="31"/>
        <v/>
      </c>
      <c r="X47" s="5" t="str">
        <f t="shared" si="32"/>
        <v/>
      </c>
      <c r="Y47" s="36" t="str">
        <f t="shared" si="33"/>
        <v/>
      </c>
      <c r="Z47" s="37" t="str">
        <f t="shared" si="34"/>
        <v/>
      </c>
      <c r="AA47" s="37" t="str">
        <f t="shared" si="35"/>
        <v/>
      </c>
    </row>
    <row r="48" spans="1:27" s="5" customFormat="1" ht="18" customHeight="1">
      <c r="A48" s="30">
        <v>5</v>
      </c>
      <c r="B48" s="68"/>
      <c r="C48" s="57"/>
      <c r="D48" s="58"/>
      <c r="E48" s="59"/>
      <c r="F48" s="65"/>
      <c r="G48" s="65"/>
      <c r="H48" s="69"/>
      <c r="I48" s="69"/>
      <c r="J48" s="75"/>
      <c r="K48" s="74"/>
      <c r="L48" s="38"/>
      <c r="M48" s="38"/>
      <c r="N48" s="38"/>
      <c r="O48" s="38"/>
      <c r="P48" s="32" t="str">
        <f t="shared" si="24"/>
        <v/>
      </c>
      <c r="Q48" s="50" t="str">
        <f t="shared" si="25"/>
        <v/>
      </c>
      <c r="R48" s="33" t="str">
        <f t="shared" si="26"/>
        <v/>
      </c>
      <c r="S48" s="5" t="str">
        <f t="shared" si="27"/>
        <v/>
      </c>
      <c r="T48" s="5" t="str">
        <f t="shared" si="28"/>
        <v/>
      </c>
      <c r="U48" s="34" t="str">
        <f t="shared" si="29"/>
        <v/>
      </c>
      <c r="V48" s="35" t="str">
        <f t="shared" si="30"/>
        <v/>
      </c>
      <c r="W48" s="5" t="str">
        <f t="shared" si="31"/>
        <v/>
      </c>
      <c r="X48" s="5" t="str">
        <f t="shared" si="32"/>
        <v/>
      </c>
      <c r="Y48" s="36" t="str">
        <f t="shared" si="33"/>
        <v/>
      </c>
      <c r="Z48" s="37" t="str">
        <f t="shared" si="34"/>
        <v/>
      </c>
      <c r="AA48" s="37" t="str">
        <f t="shared" si="35"/>
        <v/>
      </c>
    </row>
    <row r="49" spans="1:27" s="5" customFormat="1" ht="18" customHeight="1">
      <c r="A49" s="30">
        <v>6</v>
      </c>
      <c r="B49" s="68"/>
      <c r="C49" s="57"/>
      <c r="D49" s="58"/>
      <c r="E49" s="59"/>
      <c r="F49" s="65"/>
      <c r="G49" s="65"/>
      <c r="H49" s="75"/>
      <c r="I49" s="75"/>
      <c r="J49" s="75"/>
      <c r="K49" s="74"/>
      <c r="L49" s="38"/>
      <c r="M49" s="38"/>
      <c r="N49" s="38"/>
      <c r="O49" s="38"/>
      <c r="P49" s="32" t="str">
        <f t="shared" si="24"/>
        <v/>
      </c>
      <c r="Q49" s="50" t="str">
        <f t="shared" si="25"/>
        <v/>
      </c>
      <c r="R49" s="33" t="str">
        <f t="shared" si="26"/>
        <v/>
      </c>
      <c r="S49" s="5" t="str">
        <f t="shared" si="27"/>
        <v/>
      </c>
      <c r="T49" s="5" t="str">
        <f t="shared" si="28"/>
        <v/>
      </c>
      <c r="U49" s="34" t="str">
        <f t="shared" si="29"/>
        <v/>
      </c>
      <c r="V49" s="35" t="str">
        <f t="shared" si="30"/>
        <v/>
      </c>
      <c r="W49" s="5" t="str">
        <f t="shared" si="31"/>
        <v/>
      </c>
      <c r="X49" s="5" t="str">
        <f t="shared" si="32"/>
        <v/>
      </c>
      <c r="Y49" s="36" t="str">
        <f t="shared" si="33"/>
        <v/>
      </c>
      <c r="Z49" s="37" t="str">
        <f t="shared" si="34"/>
        <v/>
      </c>
      <c r="AA49" s="37" t="str">
        <f t="shared" si="35"/>
        <v/>
      </c>
    </row>
    <row r="50" spans="1:27" s="5" customFormat="1" ht="18" customHeight="1">
      <c r="A50" s="30">
        <v>7</v>
      </c>
      <c r="B50" s="68"/>
      <c r="C50" s="57"/>
      <c r="D50" s="58"/>
      <c r="E50" s="59"/>
      <c r="F50" s="65"/>
      <c r="G50" s="65"/>
      <c r="H50" s="75"/>
      <c r="I50" s="75"/>
      <c r="J50" s="75"/>
      <c r="K50" s="74"/>
      <c r="L50" s="38"/>
      <c r="M50" s="38"/>
      <c r="N50" s="38"/>
      <c r="O50" s="38"/>
      <c r="P50" s="32" t="str">
        <f t="shared" si="24"/>
        <v/>
      </c>
      <c r="Q50" s="50" t="str">
        <f t="shared" si="25"/>
        <v/>
      </c>
      <c r="R50" s="33" t="str">
        <f t="shared" si="26"/>
        <v/>
      </c>
      <c r="S50" s="5" t="str">
        <f t="shared" si="27"/>
        <v/>
      </c>
      <c r="T50" s="5" t="str">
        <f t="shared" si="28"/>
        <v/>
      </c>
      <c r="U50" s="34" t="str">
        <f t="shared" si="29"/>
        <v/>
      </c>
      <c r="V50" s="35" t="str">
        <f t="shared" si="30"/>
        <v/>
      </c>
      <c r="W50" s="5" t="str">
        <f t="shared" si="31"/>
        <v/>
      </c>
      <c r="X50" s="5" t="str">
        <f t="shared" si="32"/>
        <v/>
      </c>
      <c r="Y50" s="36" t="str">
        <f t="shared" si="33"/>
        <v/>
      </c>
      <c r="Z50" s="37" t="str">
        <f t="shared" si="34"/>
        <v/>
      </c>
      <c r="AA50" s="37" t="str">
        <f t="shared" si="35"/>
        <v/>
      </c>
    </row>
    <row r="51" spans="1:27" s="5" customFormat="1" ht="18" customHeight="1">
      <c r="A51" s="30">
        <v>8</v>
      </c>
      <c r="B51" s="68"/>
      <c r="C51" s="57"/>
      <c r="D51" s="58"/>
      <c r="E51" s="59"/>
      <c r="F51" s="65"/>
      <c r="G51" s="65"/>
      <c r="H51" s="75"/>
      <c r="I51" s="75"/>
      <c r="J51" s="75"/>
      <c r="K51" s="74"/>
      <c r="L51" s="38"/>
      <c r="M51" s="38"/>
      <c r="N51" s="38"/>
      <c r="O51" s="38"/>
      <c r="P51" s="32" t="str">
        <f t="shared" si="24"/>
        <v/>
      </c>
      <c r="Q51" s="50" t="str">
        <f t="shared" si="25"/>
        <v/>
      </c>
      <c r="R51" s="33" t="str">
        <f t="shared" si="26"/>
        <v/>
      </c>
      <c r="S51" s="5" t="str">
        <f t="shared" si="27"/>
        <v/>
      </c>
      <c r="T51" s="5" t="str">
        <f t="shared" si="28"/>
        <v/>
      </c>
      <c r="U51" s="34" t="str">
        <f t="shared" si="29"/>
        <v/>
      </c>
      <c r="V51" s="35" t="str">
        <f t="shared" si="30"/>
        <v/>
      </c>
      <c r="W51" s="5" t="str">
        <f t="shared" si="31"/>
        <v/>
      </c>
      <c r="X51" s="5" t="str">
        <f t="shared" si="32"/>
        <v/>
      </c>
      <c r="Y51" s="36" t="str">
        <f t="shared" si="33"/>
        <v/>
      </c>
      <c r="Z51" s="37" t="str">
        <f t="shared" si="34"/>
        <v/>
      </c>
      <c r="AA51" s="37" t="str">
        <f t="shared" si="35"/>
        <v/>
      </c>
    </row>
    <row r="52" spans="1:27" s="5" customFormat="1" ht="18" customHeight="1">
      <c r="A52" s="30">
        <v>9</v>
      </c>
      <c r="B52" s="68"/>
      <c r="C52" s="57"/>
      <c r="D52" s="58"/>
      <c r="E52" s="59"/>
      <c r="F52" s="65"/>
      <c r="G52" s="65"/>
      <c r="H52" s="75"/>
      <c r="I52" s="75"/>
      <c r="J52" s="75"/>
      <c r="K52" s="74"/>
      <c r="L52" s="38"/>
      <c r="M52" s="38"/>
      <c r="N52" s="38"/>
      <c r="O52" s="38"/>
      <c r="P52" s="32" t="str">
        <f t="shared" si="24"/>
        <v/>
      </c>
      <c r="Q52" s="50" t="str">
        <f t="shared" si="25"/>
        <v/>
      </c>
      <c r="R52" s="33" t="str">
        <f t="shared" si="26"/>
        <v/>
      </c>
      <c r="S52" s="5" t="str">
        <f t="shared" si="27"/>
        <v/>
      </c>
      <c r="T52" s="5" t="str">
        <f t="shared" si="28"/>
        <v/>
      </c>
      <c r="U52" s="34" t="str">
        <f t="shared" si="29"/>
        <v/>
      </c>
      <c r="V52" s="35" t="str">
        <f t="shared" si="30"/>
        <v/>
      </c>
      <c r="W52" s="5" t="str">
        <f t="shared" si="31"/>
        <v/>
      </c>
      <c r="X52" s="5" t="str">
        <f t="shared" si="32"/>
        <v/>
      </c>
      <c r="Y52" s="36" t="str">
        <f t="shared" si="33"/>
        <v/>
      </c>
      <c r="Z52" s="37" t="str">
        <f t="shared" si="34"/>
        <v/>
      </c>
      <c r="AA52" s="37" t="str">
        <f t="shared" si="35"/>
        <v/>
      </c>
    </row>
    <row r="53" spans="1:27" s="5" customFormat="1" ht="18" customHeight="1">
      <c r="A53" s="40">
        <v>10</v>
      </c>
      <c r="B53" s="68"/>
      <c r="C53" s="57"/>
      <c r="D53" s="58"/>
      <c r="E53" s="59"/>
      <c r="F53" s="65"/>
      <c r="G53" s="65"/>
      <c r="H53" s="69"/>
      <c r="I53" s="69"/>
      <c r="J53" s="69"/>
      <c r="K53" s="74"/>
      <c r="L53" s="38"/>
      <c r="M53" s="38"/>
      <c r="N53" s="38"/>
      <c r="O53" s="38"/>
      <c r="P53" s="32" t="str">
        <f t="shared" si="24"/>
        <v/>
      </c>
      <c r="Q53" s="50" t="str">
        <f t="shared" si="25"/>
        <v/>
      </c>
      <c r="R53" s="33" t="str">
        <f t="shared" si="26"/>
        <v/>
      </c>
      <c r="S53" s="5" t="str">
        <f t="shared" si="27"/>
        <v/>
      </c>
      <c r="T53" s="5" t="str">
        <f t="shared" si="28"/>
        <v/>
      </c>
      <c r="U53" s="34" t="str">
        <f t="shared" si="29"/>
        <v/>
      </c>
      <c r="V53" s="35" t="str">
        <f t="shared" si="30"/>
        <v/>
      </c>
      <c r="W53" s="5" t="str">
        <f t="shared" si="31"/>
        <v/>
      </c>
      <c r="X53" s="5" t="str">
        <f t="shared" si="32"/>
        <v/>
      </c>
      <c r="Y53" s="36" t="str">
        <f t="shared" si="33"/>
        <v/>
      </c>
      <c r="Z53" s="37" t="str">
        <f t="shared" si="34"/>
        <v/>
      </c>
      <c r="AA53" s="37" t="str">
        <f t="shared" si="35"/>
        <v/>
      </c>
    </row>
    <row r="54" spans="1:27" s="5" customFormat="1" ht="18" customHeight="1">
      <c r="A54" s="40">
        <v>11</v>
      </c>
      <c r="B54" s="68"/>
      <c r="C54" s="57"/>
      <c r="D54" s="58"/>
      <c r="E54" s="59"/>
      <c r="F54" s="65"/>
      <c r="G54" s="65"/>
      <c r="H54" s="69"/>
      <c r="I54" s="69"/>
      <c r="J54" s="69"/>
      <c r="K54" s="74"/>
      <c r="L54" s="38"/>
      <c r="M54" s="38"/>
      <c r="N54" s="38"/>
      <c r="O54" s="38"/>
      <c r="P54" s="32" t="str">
        <f t="shared" ref="P54:P55" si="36">+IF(C54="","",0)</f>
        <v/>
      </c>
      <c r="Q54" s="50" t="str">
        <f t="shared" ref="Q54:Q55" si="37">+IF(C54="","",$C$8)</f>
        <v/>
      </c>
      <c r="R54" s="33" t="str">
        <f t="shared" ref="R54:R55" si="38">+IF(C54="","",0)</f>
        <v/>
      </c>
      <c r="S54" s="5" t="str">
        <f t="shared" ref="S54:S55" si="39">+IF(C54="","",$D$9)</f>
        <v/>
      </c>
      <c r="T54" s="5" t="str">
        <f t="shared" ref="T54:T55" si="40">+IF(C54="","",$D$10)</f>
        <v/>
      </c>
      <c r="U54" s="34" t="str">
        <f t="shared" ref="U54:U55" si="41">+IF(C54="","",1)</f>
        <v/>
      </c>
      <c r="V54" s="35" t="str">
        <f t="shared" ref="V54:V55" si="42">+IF(C54="","",A54)</f>
        <v/>
      </c>
      <c r="W54" s="5" t="str">
        <f t="shared" ref="W54:W55" si="43">++IF(C54="","",B54)</f>
        <v/>
      </c>
      <c r="X54" s="5" t="str">
        <f t="shared" ref="X54:X55" si="44">+IF(C54="","",CONCATENATE(C54,LEFT($W$9,60-LEN(C54))))</f>
        <v/>
      </c>
      <c r="Y54" s="36" t="str">
        <f t="shared" ref="Y54:Y55" si="45">+IF(C54="","",K54*1000)</f>
        <v/>
      </c>
      <c r="Z54" s="37" t="str">
        <f t="shared" ref="Z54:Z55" si="46">+IF(C54="","",0)</f>
        <v/>
      </c>
      <c r="AA54" s="37" t="str">
        <f>+IF(D54="","",0)</f>
        <v/>
      </c>
    </row>
    <row r="55" spans="1:27" s="5" customFormat="1" ht="18" customHeight="1">
      <c r="A55" s="40">
        <v>12</v>
      </c>
      <c r="B55" s="68"/>
      <c r="C55" s="57"/>
      <c r="D55" s="58"/>
      <c r="E55" s="59"/>
      <c r="F55" s="65"/>
      <c r="G55" s="65"/>
      <c r="H55" s="75"/>
      <c r="I55" s="75"/>
      <c r="J55" s="75"/>
      <c r="K55" s="74"/>
      <c r="L55" s="38"/>
      <c r="M55" s="38"/>
      <c r="N55" s="38"/>
      <c r="O55" s="38"/>
      <c r="P55" s="32" t="str">
        <f t="shared" si="36"/>
        <v/>
      </c>
      <c r="Q55" s="50" t="str">
        <f t="shared" si="37"/>
        <v/>
      </c>
      <c r="R55" s="33" t="str">
        <f t="shared" si="38"/>
        <v/>
      </c>
      <c r="S55" s="5" t="str">
        <f t="shared" si="39"/>
        <v/>
      </c>
      <c r="T55" s="5" t="str">
        <f t="shared" si="40"/>
        <v/>
      </c>
      <c r="U55" s="34" t="str">
        <f t="shared" si="41"/>
        <v/>
      </c>
      <c r="V55" s="35" t="str">
        <f t="shared" si="42"/>
        <v/>
      </c>
      <c r="W55" s="5" t="str">
        <f t="shared" si="43"/>
        <v/>
      </c>
      <c r="X55" s="5" t="str">
        <f t="shared" si="44"/>
        <v/>
      </c>
      <c r="Y55" s="36" t="str">
        <f t="shared" si="45"/>
        <v/>
      </c>
      <c r="Z55" s="37" t="str">
        <f t="shared" si="46"/>
        <v/>
      </c>
    </row>
    <row r="56" spans="1:27" s="5" customFormat="1" ht="25.5" customHeight="1">
      <c r="A56" s="4"/>
      <c r="B56" s="4"/>
      <c r="C56" s="41"/>
      <c r="D56" s="41"/>
      <c r="E56" s="41"/>
      <c r="F56" s="41"/>
      <c r="H56" s="7"/>
      <c r="I56" s="42"/>
      <c r="J56" s="42" t="s">
        <v>30</v>
      </c>
      <c r="K56" s="43">
        <f>SUM(K43:K55)</f>
        <v>0</v>
      </c>
      <c r="L56" s="44"/>
      <c r="M56" s="44"/>
      <c r="N56" s="44"/>
      <c r="O56" s="44"/>
    </row>
    <row r="57" spans="1:27" s="5" customFormat="1">
      <c r="A57" s="7" t="s">
        <v>31</v>
      </c>
      <c r="B57" s="4"/>
      <c r="C57" s="41"/>
      <c r="D57" s="41"/>
      <c r="E57" s="4"/>
      <c r="F57" s="4"/>
      <c r="J57" s="45"/>
    </row>
    <row r="58" spans="1:27" s="5" customFormat="1">
      <c r="A58" s="46" t="s">
        <v>32</v>
      </c>
      <c r="B58" s="4"/>
      <c r="C58" s="41"/>
      <c r="D58" s="41"/>
      <c r="I58" s="47" t="s">
        <v>33</v>
      </c>
      <c r="J58" s="45" t="s">
        <v>34</v>
      </c>
    </row>
    <row r="59" spans="1:27" s="5" customFormat="1">
      <c r="A59" s="4"/>
      <c r="B59" s="4"/>
      <c r="C59" s="41"/>
      <c r="D59" s="41"/>
      <c r="H59" s="7"/>
      <c r="I59" s="7" t="s">
        <v>35</v>
      </c>
      <c r="J59" s="7"/>
    </row>
    <row r="60" spans="1:27" s="5" customFormat="1" ht="12.75">
      <c r="A60" s="4"/>
      <c r="B60" s="4"/>
      <c r="H60" s="7"/>
      <c r="I60" s="7"/>
      <c r="J60" s="7"/>
    </row>
    <row r="61" spans="1:27" s="5" customFormat="1" ht="12.75">
      <c r="A61" s="4"/>
      <c r="B61" s="4"/>
      <c r="H61" s="7"/>
      <c r="I61" s="7"/>
      <c r="J61" s="7"/>
    </row>
    <row r="62" spans="1:27" s="5" customFormat="1" ht="18">
      <c r="A62" s="3" t="s">
        <v>0</v>
      </c>
      <c r="B62" s="4"/>
      <c r="E62" s="6" t="s">
        <v>1</v>
      </c>
      <c r="H62" s="7"/>
      <c r="I62" s="7"/>
      <c r="J62" s="7"/>
    </row>
    <row r="63" spans="1:27" s="5" customFormat="1" ht="12.75">
      <c r="A63" s="3" t="s">
        <v>2</v>
      </c>
      <c r="B63" s="4"/>
      <c r="E63" s="8" t="s">
        <v>3</v>
      </c>
      <c r="H63" s="7"/>
      <c r="I63" s="7"/>
      <c r="J63" s="7"/>
    </row>
    <row r="64" spans="1:27" s="5" customFormat="1" ht="12.75">
      <c r="A64" s="9" t="s">
        <v>4</v>
      </c>
      <c r="B64" s="4"/>
      <c r="H64" s="7"/>
      <c r="J64" s="7"/>
    </row>
    <row r="65" spans="1:26" s="5" customFormat="1" ht="12.75">
      <c r="A65" s="9" t="s">
        <v>5</v>
      </c>
      <c r="B65" s="4"/>
      <c r="H65" s="7"/>
      <c r="J65" s="7"/>
    </row>
    <row r="66" spans="1:26" s="5" customFormat="1" ht="12.75">
      <c r="A66" s="10" t="s">
        <v>6</v>
      </c>
      <c r="B66" s="4"/>
      <c r="H66" s="7"/>
      <c r="J66" s="7"/>
    </row>
    <row r="67" spans="1:26" s="5" customFormat="1" ht="12" customHeight="1">
      <c r="A67" s="11" t="s">
        <v>7</v>
      </c>
      <c r="B67" s="4"/>
      <c r="H67" s="7"/>
      <c r="I67" s="7" t="s">
        <v>8</v>
      </c>
      <c r="J67" s="7"/>
    </row>
    <row r="68" spans="1:26" s="5" customFormat="1" ht="4.5" customHeight="1" thickBot="1">
      <c r="A68" s="3"/>
      <c r="B68" s="4"/>
      <c r="H68" s="7"/>
      <c r="I68" s="7"/>
      <c r="J68" s="7"/>
    </row>
    <row r="69" spans="1:26" s="5" customFormat="1" ht="16.5" customHeight="1">
      <c r="A69" s="4"/>
      <c r="B69" s="12" t="s">
        <v>9</v>
      </c>
      <c r="C69" s="80">
        <f>+C38</f>
        <v>10351698</v>
      </c>
      <c r="D69" s="81"/>
      <c r="G69" s="13" t="s">
        <v>40</v>
      </c>
      <c r="H69" s="14"/>
      <c r="I69" s="14"/>
      <c r="J69" s="14"/>
      <c r="K69" s="15"/>
      <c r="Y69" s="5" t="str">
        <f>+U75&amp;TEXT(Y75,"000000000000")</f>
        <v/>
      </c>
    </row>
    <row r="70" spans="1:26" s="5" customFormat="1" ht="20.25" customHeight="1">
      <c r="A70" s="4"/>
      <c r="B70" s="16" t="s">
        <v>10</v>
      </c>
      <c r="C70" s="17" t="s">
        <v>11</v>
      </c>
      <c r="D70" s="18">
        <f>+D39</f>
        <v>4</v>
      </c>
      <c r="G70" s="19" t="s">
        <v>12</v>
      </c>
      <c r="H70" s="7"/>
      <c r="I70" s="7"/>
      <c r="J70" s="7"/>
      <c r="K70" s="20"/>
    </row>
    <row r="71" spans="1:26" s="5" customFormat="1" ht="21.75" customHeight="1" thickBot="1">
      <c r="A71" s="4"/>
      <c r="B71" s="16" t="s">
        <v>13</v>
      </c>
      <c r="C71" s="17" t="s">
        <v>14</v>
      </c>
      <c r="D71" s="18">
        <v>2017</v>
      </c>
      <c r="G71" s="21" t="s">
        <v>40</v>
      </c>
      <c r="H71" s="22"/>
      <c r="I71" s="22"/>
      <c r="J71" s="22"/>
      <c r="K71" s="23"/>
      <c r="W71" s="5" t="s">
        <v>15</v>
      </c>
      <c r="Y71" s="24" t="s">
        <v>16</v>
      </c>
    </row>
    <row r="72" spans="1:26" s="5" customFormat="1" ht="33.75" customHeight="1">
      <c r="A72" s="4"/>
      <c r="B72" s="4"/>
      <c r="G72" s="5" t="s">
        <v>17</v>
      </c>
      <c r="H72" s="7"/>
      <c r="I72" s="7"/>
      <c r="J72" s="7"/>
      <c r="K72" s="25"/>
      <c r="L72" s="25"/>
      <c r="M72" s="25"/>
      <c r="N72" s="25"/>
      <c r="O72" s="25"/>
    </row>
    <row r="73" spans="1:26" s="5" customFormat="1" ht="38.25" customHeight="1">
      <c r="A73" s="82" t="s">
        <v>18</v>
      </c>
      <c r="B73" s="84" t="s">
        <v>19</v>
      </c>
      <c r="C73" s="88" t="s">
        <v>20</v>
      </c>
      <c r="D73" s="89"/>
      <c r="E73" s="90"/>
      <c r="F73" s="94" t="s">
        <v>21</v>
      </c>
      <c r="G73" s="96" t="s">
        <v>22</v>
      </c>
      <c r="H73" s="77" t="s">
        <v>23</v>
      </c>
      <c r="I73" s="78"/>
      <c r="J73" s="79"/>
      <c r="K73" s="26" t="s">
        <v>24</v>
      </c>
      <c r="L73" s="27"/>
      <c r="M73" s="27"/>
      <c r="N73" s="27"/>
      <c r="O73" s="27"/>
    </row>
    <row r="74" spans="1:26" s="5" customFormat="1" ht="15.75" customHeight="1">
      <c r="A74" s="83"/>
      <c r="B74" s="85"/>
      <c r="C74" s="91"/>
      <c r="D74" s="92"/>
      <c r="E74" s="93"/>
      <c r="F74" s="95"/>
      <c r="G74" s="97"/>
      <c r="H74" s="28" t="s">
        <v>25</v>
      </c>
      <c r="I74" s="28" t="s">
        <v>26</v>
      </c>
      <c r="J74" s="28" t="s">
        <v>27</v>
      </c>
      <c r="K74" s="29"/>
    </row>
    <row r="75" spans="1:26" s="5" customFormat="1" ht="18" customHeight="1">
      <c r="A75" s="30">
        <v>1</v>
      </c>
      <c r="B75" s="68"/>
      <c r="C75" s="57"/>
      <c r="D75" s="58"/>
      <c r="E75" s="59"/>
      <c r="F75" s="60"/>
      <c r="G75" s="60"/>
      <c r="H75" s="69"/>
      <c r="I75" s="69"/>
      <c r="J75" s="69"/>
      <c r="K75" s="70"/>
      <c r="L75" s="31"/>
      <c r="M75" s="31"/>
      <c r="N75" s="31"/>
      <c r="O75" s="31"/>
      <c r="P75" s="32" t="str">
        <f>+IF(C75="","",0)</f>
        <v/>
      </c>
      <c r="Q75" s="50" t="str">
        <f>+IF(C75="","",$C$8)</f>
        <v/>
      </c>
      <c r="R75" s="33" t="str">
        <f>+IF(C75="","",0)</f>
        <v/>
      </c>
      <c r="S75" s="5" t="str">
        <f>+IF(C75="","",$D$9)</f>
        <v/>
      </c>
      <c r="T75" s="5" t="str">
        <f>+IF(C75="","",$D$10)</f>
        <v/>
      </c>
      <c r="U75" s="34" t="str">
        <f>+IF(C75="","",1)</f>
        <v/>
      </c>
      <c r="V75" s="35" t="str">
        <f>+IF(C75="","",A75)</f>
        <v/>
      </c>
      <c r="W75" s="5" t="str">
        <f>++IF(C75="","",B75)</f>
        <v/>
      </c>
      <c r="X75" s="5" t="str">
        <f>+IF(C75="","",CONCATENATE(C75,LEFT($W$9,60-LEN(C75))))</f>
        <v/>
      </c>
      <c r="Y75" s="36" t="str">
        <f>+IF(C75="","",K75*1000)</f>
        <v/>
      </c>
      <c r="Z75" s="37" t="str">
        <f>+IF(C75="","",0)</f>
        <v/>
      </c>
    </row>
    <row r="76" spans="1:26" s="5" customFormat="1" ht="18" customHeight="1">
      <c r="A76" s="30">
        <v>2</v>
      </c>
      <c r="B76" s="68"/>
      <c r="C76" s="57"/>
      <c r="D76" s="63"/>
      <c r="E76" s="64"/>
      <c r="F76" s="60"/>
      <c r="G76" s="60"/>
      <c r="H76" s="72"/>
      <c r="I76" s="72"/>
      <c r="J76" s="72"/>
      <c r="K76" s="73"/>
      <c r="L76" s="31"/>
      <c r="M76" s="31"/>
      <c r="N76" s="31"/>
      <c r="O76" s="31"/>
      <c r="P76" s="32" t="str">
        <f t="shared" ref="P76:P84" si="47">+IF(C76="","",0)</f>
        <v/>
      </c>
      <c r="Q76" s="50" t="str">
        <f t="shared" ref="Q76:Q84" si="48">+IF(C76="","",$C$8)</f>
        <v/>
      </c>
      <c r="R76" s="33" t="str">
        <f t="shared" ref="R76:R84" si="49">+IF(C76="","",0)</f>
        <v/>
      </c>
      <c r="S76" s="5" t="str">
        <f t="shared" ref="S76:S84" si="50">+IF(C76="","",$D$9)</f>
        <v/>
      </c>
      <c r="T76" s="5" t="str">
        <f t="shared" ref="T76:T84" si="51">+IF(C76="","",$D$10)</f>
        <v/>
      </c>
      <c r="U76" s="34" t="str">
        <f t="shared" ref="U76:U84" si="52">+IF(C76="","",1)</f>
        <v/>
      </c>
      <c r="V76" s="35" t="str">
        <f t="shared" ref="V76:V84" si="53">+IF(C76="","",A76)</f>
        <v/>
      </c>
      <c r="W76" s="5" t="str">
        <f t="shared" ref="W76:W84" si="54">++IF(C76="","",B76)</f>
        <v/>
      </c>
      <c r="X76" s="5" t="str">
        <f t="shared" ref="X76:X84" si="55">+IF(C76="","",CONCATENATE(C76,LEFT($W$9,60-LEN(C76))))</f>
        <v/>
      </c>
      <c r="Y76" s="36" t="str">
        <f t="shared" ref="Y76:Y84" si="56">+IF(C76="","",K76*1000)</f>
        <v/>
      </c>
      <c r="Z76" s="37" t="str">
        <f t="shared" ref="Z76:Z84" si="57">+IF(C76="","",0)</f>
        <v/>
      </c>
    </row>
    <row r="77" spans="1:26" s="5" customFormat="1" ht="18" customHeight="1">
      <c r="A77" s="30">
        <v>3</v>
      </c>
      <c r="B77" s="68"/>
      <c r="C77" s="57"/>
      <c r="D77" s="63"/>
      <c r="E77" s="64"/>
      <c r="F77" s="60"/>
      <c r="G77" s="60"/>
      <c r="H77" s="72"/>
      <c r="I77" s="72"/>
      <c r="J77" s="72"/>
      <c r="K77" s="73"/>
      <c r="L77" s="31"/>
      <c r="M77" s="31"/>
      <c r="N77" s="31"/>
      <c r="O77" s="31"/>
      <c r="P77" s="32" t="str">
        <f t="shared" si="47"/>
        <v/>
      </c>
      <c r="Q77" s="50" t="str">
        <f t="shared" si="48"/>
        <v/>
      </c>
      <c r="R77" s="33" t="str">
        <f t="shared" si="49"/>
        <v/>
      </c>
      <c r="S77" s="5" t="str">
        <f t="shared" si="50"/>
        <v/>
      </c>
      <c r="T77" s="5" t="str">
        <f t="shared" si="51"/>
        <v/>
      </c>
      <c r="U77" s="34" t="str">
        <f t="shared" si="52"/>
        <v/>
      </c>
      <c r="V77" s="35" t="str">
        <f t="shared" si="53"/>
        <v/>
      </c>
      <c r="W77" s="5" t="str">
        <f t="shared" si="54"/>
        <v/>
      </c>
      <c r="X77" s="5" t="str">
        <f t="shared" si="55"/>
        <v/>
      </c>
      <c r="Y77" s="36" t="str">
        <f t="shared" si="56"/>
        <v/>
      </c>
      <c r="Z77" s="37" t="str">
        <f t="shared" si="57"/>
        <v/>
      </c>
    </row>
    <row r="78" spans="1:26" s="5" customFormat="1" ht="18" customHeight="1">
      <c r="A78" s="30">
        <v>4</v>
      </c>
      <c r="B78" s="68"/>
      <c r="C78" s="57"/>
      <c r="D78" s="63"/>
      <c r="E78" s="64"/>
      <c r="F78" s="65"/>
      <c r="G78" s="65"/>
      <c r="H78" s="69"/>
      <c r="I78" s="69"/>
      <c r="J78" s="69"/>
      <c r="K78" s="74"/>
      <c r="L78" s="38"/>
      <c r="M78" s="38"/>
      <c r="N78" s="38"/>
      <c r="O78" s="38"/>
      <c r="P78" s="32" t="str">
        <f t="shared" si="47"/>
        <v/>
      </c>
      <c r="Q78" s="50" t="str">
        <f t="shared" si="48"/>
        <v/>
      </c>
      <c r="R78" s="33" t="str">
        <f t="shared" si="49"/>
        <v/>
      </c>
      <c r="S78" s="5" t="str">
        <f t="shared" si="50"/>
        <v/>
      </c>
      <c r="T78" s="5" t="str">
        <f t="shared" si="51"/>
        <v/>
      </c>
      <c r="U78" s="34" t="str">
        <f t="shared" si="52"/>
        <v/>
      </c>
      <c r="V78" s="35" t="str">
        <f t="shared" si="53"/>
        <v/>
      </c>
      <c r="W78" s="5" t="str">
        <f t="shared" si="54"/>
        <v/>
      </c>
      <c r="X78" s="5" t="str">
        <f t="shared" si="55"/>
        <v/>
      </c>
      <c r="Y78" s="36" t="str">
        <f t="shared" si="56"/>
        <v/>
      </c>
      <c r="Z78" s="37" t="str">
        <f t="shared" si="57"/>
        <v/>
      </c>
    </row>
    <row r="79" spans="1:26" s="5" customFormat="1" ht="18" customHeight="1">
      <c r="A79" s="30">
        <v>5</v>
      </c>
      <c r="B79" s="68"/>
      <c r="C79" s="57"/>
      <c r="D79" s="66"/>
      <c r="E79" s="67"/>
      <c r="F79" s="65"/>
      <c r="G79" s="65"/>
      <c r="H79" s="69"/>
      <c r="I79" s="69"/>
      <c r="J79" s="75"/>
      <c r="K79" s="74"/>
      <c r="L79" s="38"/>
      <c r="M79" s="38"/>
      <c r="N79" s="38"/>
      <c r="O79" s="38"/>
      <c r="P79" s="32" t="str">
        <f t="shared" si="47"/>
        <v/>
      </c>
      <c r="Q79" s="50" t="str">
        <f t="shared" si="48"/>
        <v/>
      </c>
      <c r="R79" s="33" t="str">
        <f t="shared" si="49"/>
        <v/>
      </c>
      <c r="S79" s="5" t="str">
        <f t="shared" si="50"/>
        <v/>
      </c>
      <c r="T79" s="5" t="str">
        <f t="shared" si="51"/>
        <v/>
      </c>
      <c r="U79" s="34" t="str">
        <f t="shared" si="52"/>
        <v/>
      </c>
      <c r="V79" s="35" t="str">
        <f t="shared" si="53"/>
        <v/>
      </c>
      <c r="W79" s="5" t="str">
        <f t="shared" si="54"/>
        <v/>
      </c>
      <c r="X79" s="5" t="str">
        <f t="shared" si="55"/>
        <v/>
      </c>
      <c r="Y79" s="36" t="str">
        <f t="shared" si="56"/>
        <v/>
      </c>
      <c r="Z79" s="37" t="str">
        <f t="shared" si="57"/>
        <v/>
      </c>
    </row>
    <row r="80" spans="1:26" s="5" customFormat="1" ht="18" customHeight="1">
      <c r="A80" s="30">
        <v>6</v>
      </c>
      <c r="B80" s="68"/>
      <c r="C80" s="57"/>
      <c r="D80" s="66"/>
      <c r="E80" s="67"/>
      <c r="F80" s="65"/>
      <c r="G80" s="65"/>
      <c r="H80" s="75"/>
      <c r="I80" s="75"/>
      <c r="J80" s="75"/>
      <c r="K80" s="74"/>
      <c r="L80" s="38"/>
      <c r="M80" s="38"/>
      <c r="N80" s="38"/>
      <c r="O80" s="38"/>
      <c r="P80" s="32" t="str">
        <f t="shared" si="47"/>
        <v/>
      </c>
      <c r="Q80" s="50" t="str">
        <f t="shared" si="48"/>
        <v/>
      </c>
      <c r="R80" s="33" t="str">
        <f t="shared" si="49"/>
        <v/>
      </c>
      <c r="S80" s="5" t="str">
        <f t="shared" si="50"/>
        <v/>
      </c>
      <c r="T80" s="5" t="str">
        <f t="shared" si="51"/>
        <v/>
      </c>
      <c r="U80" s="34" t="str">
        <f t="shared" si="52"/>
        <v/>
      </c>
      <c r="V80" s="35" t="str">
        <f t="shared" si="53"/>
        <v/>
      </c>
      <c r="W80" s="5" t="str">
        <f t="shared" si="54"/>
        <v/>
      </c>
      <c r="X80" s="5" t="str">
        <f t="shared" si="55"/>
        <v/>
      </c>
      <c r="Y80" s="36" t="str">
        <f t="shared" si="56"/>
        <v/>
      </c>
      <c r="Z80" s="37" t="str">
        <f t="shared" si="57"/>
        <v/>
      </c>
    </row>
    <row r="81" spans="1:26" s="5" customFormat="1" ht="18" customHeight="1">
      <c r="A81" s="30">
        <v>7</v>
      </c>
      <c r="B81" s="68"/>
      <c r="C81" s="57"/>
      <c r="D81" s="66"/>
      <c r="E81" s="67"/>
      <c r="F81" s="65"/>
      <c r="G81" s="65"/>
      <c r="H81" s="75"/>
      <c r="I81" s="75"/>
      <c r="J81" s="75"/>
      <c r="K81" s="74"/>
      <c r="L81" s="38"/>
      <c r="M81" s="38"/>
      <c r="N81" s="38"/>
      <c r="O81" s="38"/>
      <c r="P81" s="32" t="str">
        <f t="shared" si="47"/>
        <v/>
      </c>
      <c r="Q81" s="50" t="str">
        <f t="shared" si="48"/>
        <v/>
      </c>
      <c r="R81" s="33" t="str">
        <f t="shared" si="49"/>
        <v/>
      </c>
      <c r="S81" s="5" t="str">
        <f t="shared" si="50"/>
        <v/>
      </c>
      <c r="T81" s="5" t="str">
        <f t="shared" si="51"/>
        <v/>
      </c>
      <c r="U81" s="34" t="str">
        <f t="shared" si="52"/>
        <v/>
      </c>
      <c r="V81" s="35" t="str">
        <f t="shared" si="53"/>
        <v/>
      </c>
      <c r="W81" s="5" t="str">
        <f t="shared" si="54"/>
        <v/>
      </c>
      <c r="X81" s="5" t="str">
        <f t="shared" si="55"/>
        <v/>
      </c>
      <c r="Y81" s="36" t="str">
        <f t="shared" si="56"/>
        <v/>
      </c>
      <c r="Z81" s="37" t="str">
        <f t="shared" si="57"/>
        <v/>
      </c>
    </row>
    <row r="82" spans="1:26" s="5" customFormat="1" ht="18" customHeight="1">
      <c r="A82" s="30">
        <v>8</v>
      </c>
      <c r="B82" s="68"/>
      <c r="C82" s="57"/>
      <c r="D82" s="66"/>
      <c r="E82" s="67"/>
      <c r="F82" s="65"/>
      <c r="G82" s="65"/>
      <c r="H82" s="75"/>
      <c r="I82" s="75"/>
      <c r="J82" s="75"/>
      <c r="K82" s="74"/>
      <c r="L82" s="38"/>
      <c r="M82" s="38"/>
      <c r="N82" s="38"/>
      <c r="O82" s="38"/>
      <c r="P82" s="32" t="str">
        <f t="shared" si="47"/>
        <v/>
      </c>
      <c r="Q82" s="50" t="str">
        <f t="shared" si="48"/>
        <v/>
      </c>
      <c r="R82" s="33" t="str">
        <f t="shared" si="49"/>
        <v/>
      </c>
      <c r="S82" s="5" t="str">
        <f t="shared" si="50"/>
        <v/>
      </c>
      <c r="T82" s="5" t="str">
        <f t="shared" si="51"/>
        <v/>
      </c>
      <c r="U82" s="34" t="str">
        <f t="shared" si="52"/>
        <v/>
      </c>
      <c r="V82" s="35" t="str">
        <f t="shared" si="53"/>
        <v/>
      </c>
      <c r="W82" s="5" t="str">
        <f t="shared" si="54"/>
        <v/>
      </c>
      <c r="X82" s="5" t="str">
        <f t="shared" si="55"/>
        <v/>
      </c>
      <c r="Y82" s="36" t="str">
        <f t="shared" si="56"/>
        <v/>
      </c>
      <c r="Z82" s="37" t="str">
        <f t="shared" si="57"/>
        <v/>
      </c>
    </row>
    <row r="83" spans="1:26" s="5" customFormat="1" ht="18" customHeight="1">
      <c r="A83" s="30">
        <v>9</v>
      </c>
      <c r="B83" s="68"/>
      <c r="C83" s="57"/>
      <c r="D83" s="66"/>
      <c r="E83" s="67"/>
      <c r="F83" s="65"/>
      <c r="G83" s="65"/>
      <c r="H83" s="75"/>
      <c r="I83" s="75"/>
      <c r="J83" s="75"/>
      <c r="K83" s="74"/>
      <c r="L83" s="38"/>
      <c r="M83" s="38"/>
      <c r="N83" s="38"/>
      <c r="O83" s="38"/>
      <c r="P83" s="32" t="str">
        <f t="shared" si="47"/>
        <v/>
      </c>
      <c r="Q83" s="50" t="str">
        <f t="shared" si="48"/>
        <v/>
      </c>
      <c r="R83" s="33" t="str">
        <f t="shared" si="49"/>
        <v/>
      </c>
      <c r="S83" s="5" t="str">
        <f t="shared" si="50"/>
        <v/>
      </c>
      <c r="T83" s="5" t="str">
        <f t="shared" si="51"/>
        <v/>
      </c>
      <c r="U83" s="34" t="str">
        <f t="shared" si="52"/>
        <v/>
      </c>
      <c r="V83" s="35" t="str">
        <f t="shared" si="53"/>
        <v/>
      </c>
      <c r="W83" s="5" t="str">
        <f t="shared" si="54"/>
        <v/>
      </c>
      <c r="X83" s="5" t="str">
        <f t="shared" si="55"/>
        <v/>
      </c>
      <c r="Y83" s="36" t="str">
        <f t="shared" si="56"/>
        <v/>
      </c>
      <c r="Z83" s="37" t="str">
        <f t="shared" si="57"/>
        <v/>
      </c>
    </row>
    <row r="84" spans="1:26" s="5" customFormat="1" ht="18" customHeight="1">
      <c r="A84" s="40">
        <v>10</v>
      </c>
      <c r="B84" s="68"/>
      <c r="C84" s="57"/>
      <c r="D84" s="66"/>
      <c r="E84" s="67"/>
      <c r="F84" s="65"/>
      <c r="G84" s="65"/>
      <c r="H84" s="69"/>
      <c r="I84" s="69"/>
      <c r="J84" s="69"/>
      <c r="K84" s="74"/>
      <c r="L84" s="38"/>
      <c r="M84" s="38"/>
      <c r="N84" s="38"/>
      <c r="O84" s="38"/>
      <c r="P84" s="32" t="str">
        <f t="shared" si="47"/>
        <v/>
      </c>
      <c r="Q84" s="50" t="str">
        <f t="shared" si="48"/>
        <v/>
      </c>
      <c r="R84" s="33" t="str">
        <f t="shared" si="49"/>
        <v/>
      </c>
      <c r="S84" s="5" t="str">
        <f t="shared" si="50"/>
        <v/>
      </c>
      <c r="T84" s="5" t="str">
        <f t="shared" si="51"/>
        <v/>
      </c>
      <c r="U84" s="34" t="str">
        <f t="shared" si="52"/>
        <v/>
      </c>
      <c r="V84" s="35" t="str">
        <f t="shared" si="53"/>
        <v/>
      </c>
      <c r="W84" s="5" t="str">
        <f t="shared" si="54"/>
        <v/>
      </c>
      <c r="X84" s="5" t="str">
        <f t="shared" si="55"/>
        <v/>
      </c>
      <c r="Y84" s="36" t="str">
        <f t="shared" si="56"/>
        <v/>
      </c>
      <c r="Z84" s="37" t="str">
        <f t="shared" si="57"/>
        <v/>
      </c>
    </row>
    <row r="85" spans="1:26" s="5" customFormat="1" ht="18" customHeight="1">
      <c r="A85" s="40">
        <v>11</v>
      </c>
      <c r="B85" s="68"/>
      <c r="C85" s="57"/>
      <c r="D85" s="66"/>
      <c r="E85" s="67"/>
      <c r="F85" s="65"/>
      <c r="G85" s="65"/>
      <c r="H85" s="69"/>
      <c r="I85" s="69"/>
      <c r="J85" s="69"/>
      <c r="K85" s="74"/>
      <c r="L85" s="38"/>
      <c r="M85" s="38"/>
      <c r="N85" s="38"/>
      <c r="O85" s="38"/>
      <c r="P85" s="32" t="str">
        <f t="shared" ref="P85:P86" si="58">+IF(C85="","",0)</f>
        <v/>
      </c>
      <c r="Q85" s="50" t="str">
        <f t="shared" ref="Q85:Q86" si="59">+IF(C85="","",$C$8)</f>
        <v/>
      </c>
      <c r="R85" s="33" t="str">
        <f t="shared" ref="R85:R86" si="60">+IF(C85="","",0)</f>
        <v/>
      </c>
      <c r="S85" s="5" t="str">
        <f t="shared" ref="S85:S86" si="61">+IF(C85="","",$D$9)</f>
        <v/>
      </c>
      <c r="T85" s="5" t="str">
        <f t="shared" ref="T85:T86" si="62">+IF(C85="","",$D$10)</f>
        <v/>
      </c>
      <c r="U85" s="34" t="str">
        <f t="shared" ref="U85:U86" si="63">+IF(C85="","",1)</f>
        <v/>
      </c>
      <c r="V85" s="35" t="str">
        <f t="shared" ref="V85:V86" si="64">+IF(C85="","",A85)</f>
        <v/>
      </c>
      <c r="W85" s="5" t="str">
        <f t="shared" ref="W85:W86" si="65">++IF(C85="","",B85)</f>
        <v/>
      </c>
      <c r="X85" s="5" t="str">
        <f t="shared" ref="X85:X86" si="66">+IF(C85="","",CONCATENATE(C85,LEFT($W$9,60-LEN(C85))))</f>
        <v/>
      </c>
      <c r="Y85" s="36" t="str">
        <f t="shared" ref="Y85:Y86" si="67">+IF(C85="","",K85*1000)</f>
        <v/>
      </c>
      <c r="Z85" s="37" t="str">
        <f t="shared" ref="Z85:Z86" si="68">+IF(C85="","",0)</f>
        <v/>
      </c>
    </row>
    <row r="86" spans="1:26" s="5" customFormat="1" ht="18" customHeight="1">
      <c r="A86" s="40">
        <v>12</v>
      </c>
      <c r="B86" s="68"/>
      <c r="C86" s="57"/>
      <c r="D86" s="71"/>
      <c r="E86" s="67"/>
      <c r="F86" s="65"/>
      <c r="G86" s="65"/>
      <c r="H86" s="75"/>
      <c r="I86" s="75"/>
      <c r="J86" s="75"/>
      <c r="K86" s="74"/>
      <c r="L86" s="38"/>
      <c r="M86" s="38"/>
      <c r="N86" s="38"/>
      <c r="O86" s="38"/>
      <c r="P86" s="32" t="str">
        <f t="shared" si="58"/>
        <v/>
      </c>
      <c r="Q86" s="50" t="str">
        <f t="shared" si="59"/>
        <v/>
      </c>
      <c r="R86" s="33" t="str">
        <f t="shared" si="60"/>
        <v/>
      </c>
      <c r="S86" s="5" t="str">
        <f t="shared" si="61"/>
        <v/>
      </c>
      <c r="T86" s="5" t="str">
        <f t="shared" si="62"/>
        <v/>
      </c>
      <c r="U86" s="34" t="str">
        <f t="shared" si="63"/>
        <v/>
      </c>
      <c r="V86" s="35" t="str">
        <f t="shared" si="64"/>
        <v/>
      </c>
      <c r="W86" s="5" t="str">
        <f t="shared" si="65"/>
        <v/>
      </c>
      <c r="X86" s="5" t="str">
        <f t="shared" si="66"/>
        <v/>
      </c>
      <c r="Y86" s="36" t="str">
        <f t="shared" si="67"/>
        <v/>
      </c>
      <c r="Z86" s="37" t="str">
        <f t="shared" si="68"/>
        <v/>
      </c>
    </row>
    <row r="87" spans="1:26" s="5" customFormat="1" ht="25.5" customHeight="1">
      <c r="A87" s="4"/>
      <c r="B87" s="4"/>
      <c r="C87" s="41"/>
      <c r="D87" s="41"/>
      <c r="E87" s="41"/>
      <c r="F87" s="41"/>
      <c r="H87" s="7"/>
      <c r="I87" s="42"/>
      <c r="J87" s="42" t="s">
        <v>30</v>
      </c>
      <c r="K87" s="43">
        <f>SUM(K74:K86)</f>
        <v>0</v>
      </c>
      <c r="L87" s="44"/>
      <c r="M87" s="44"/>
      <c r="N87" s="44"/>
      <c r="O87" s="44"/>
    </row>
    <row r="88" spans="1:26" s="5" customFormat="1">
      <c r="A88" s="7" t="s">
        <v>31</v>
      </c>
      <c r="B88" s="4"/>
      <c r="C88" s="41"/>
      <c r="D88" s="41"/>
      <c r="E88" s="4"/>
      <c r="F88" s="4"/>
      <c r="J88" s="45"/>
    </row>
    <row r="89" spans="1:26" s="5" customFormat="1">
      <c r="A89" s="46" t="s">
        <v>32</v>
      </c>
      <c r="B89" s="4"/>
      <c r="C89" s="41"/>
      <c r="D89" s="41"/>
      <c r="I89" s="47" t="s">
        <v>33</v>
      </c>
      <c r="J89" s="45" t="s">
        <v>34</v>
      </c>
    </row>
    <row r="90" spans="1:26" s="5" customFormat="1">
      <c r="A90" s="4"/>
      <c r="B90" s="4"/>
      <c r="C90" s="41"/>
      <c r="D90" s="41"/>
      <c r="H90" s="7"/>
      <c r="I90" s="7" t="s">
        <v>35</v>
      </c>
      <c r="J90" s="7"/>
    </row>
  </sheetData>
  <autoFilter ref="A2:A6">
    <filterColumn colId="0">
      <customFilters>
        <customFilter operator="lessThan" val="12"/>
      </customFilters>
    </filterColumn>
  </autoFilter>
  <mergeCells count="21">
    <mergeCell ref="H73:J73"/>
    <mergeCell ref="C42:E43"/>
    <mergeCell ref="F42:F43"/>
    <mergeCell ref="G42:G43"/>
    <mergeCell ref="H42:J42"/>
    <mergeCell ref="C69:D69"/>
    <mergeCell ref="A73:A74"/>
    <mergeCell ref="B73:B74"/>
    <mergeCell ref="C73:E74"/>
    <mergeCell ref="F73:F74"/>
    <mergeCell ref="G73:G74"/>
    <mergeCell ref="H12:J12"/>
    <mergeCell ref="C38:D38"/>
    <mergeCell ref="A42:A43"/>
    <mergeCell ref="B42:B43"/>
    <mergeCell ref="C8:D8"/>
    <mergeCell ref="A12:A13"/>
    <mergeCell ref="B12:B13"/>
    <mergeCell ref="C12:E13"/>
    <mergeCell ref="F12:F13"/>
    <mergeCell ref="G12:G13"/>
  </mergeCells>
  <dataValidations count="2">
    <dataValidation type="textLength" operator="equal" allowBlank="1" showInputMessage="1" showErrorMessage="1" sqref="B44:B55 B14:B25 B75:B86">
      <formula1>10</formula1>
    </dataValidation>
    <dataValidation type="textLength" operator="equal" allowBlank="1" showInputMessage="1" showErrorMessage="1" sqref="C8:D8">
      <formula1>8</formula1>
    </dataValidation>
  </dataValidations>
  <pageMargins left="0.31496062992125984" right="0.31496062992125984" top="0.74803149606299213" bottom="0.74803149606299213" header="0.31496062992125984" footer="0.31496062992125984"/>
  <pageSetup paperSize="9" scale="92" orientation="landscape" verticalDpi="0" r:id="rId1"/>
  <rowBreaks count="3" manualBreakCount="3">
    <brk id="29" max="10" man="1"/>
    <brk id="59" max="10" man="1"/>
    <brk id="90" max="1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DELL</cp:lastModifiedBy>
  <cp:lastPrinted>2018-01-18T13:30:22Z</cp:lastPrinted>
  <dcterms:created xsi:type="dcterms:W3CDTF">2017-10-19T08:34:41Z</dcterms:created>
  <dcterms:modified xsi:type="dcterms:W3CDTF">2018-01-24T08:51:35Z</dcterms:modified>
</cp:coreProperties>
</file>