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2" r:id="rId1"/>
    <sheet name="Output (nl)" sheetId="11" state="hidden" r:id="rId2"/>
  </sheets>
  <definedNames>
    <definedName name="_xlnm.Print_Area" localSheetId="0">Feuil1!$B$1:$I$15</definedName>
    <definedName name="_xlnm.Print_Area" localSheetId="1">'Output (nl)'!$B$2:$L$44</definedName>
  </definedNames>
  <calcPr calcId="145621"/>
</workbook>
</file>

<file path=xl/calcChain.xml><?xml version="1.0" encoding="utf-8"?>
<calcChain xmlns="http://schemas.openxmlformats.org/spreadsheetml/2006/main">
  <c r="D7" i="12" l="1"/>
  <c r="G50" i="11" l="1"/>
  <c r="Q50" i="11" l="1"/>
  <c r="H52" i="11"/>
  <c r="H53" i="11" l="1"/>
  <c r="H54" i="11" s="1"/>
  <c r="H55" i="11" l="1"/>
  <c r="Q51" i="11" s="1"/>
  <c r="Q54" i="11" s="1"/>
  <c r="H56" i="11" l="1"/>
  <c r="H3" i="11" l="1"/>
  <c r="H2" i="11"/>
  <c r="J42" i="11" l="1"/>
  <c r="G42" i="11"/>
  <c r="E42" i="11"/>
  <c r="J41" i="11"/>
  <c r="G41" i="11"/>
  <c r="E41" i="11"/>
  <c r="J40" i="11"/>
  <c r="G40" i="11"/>
  <c r="E40" i="11"/>
  <c r="J39" i="11"/>
  <c r="G39" i="11"/>
  <c r="E39" i="11"/>
  <c r="J24" i="11"/>
  <c r="J17" i="11"/>
  <c r="J10" i="11"/>
  <c r="G10" i="11"/>
  <c r="E10" i="11"/>
  <c r="J9" i="11"/>
  <c r="G9" i="11"/>
  <c r="E9" i="11"/>
  <c r="J8" i="11"/>
  <c r="G8" i="11"/>
  <c r="E8" i="11"/>
  <c r="H4" i="11"/>
  <c r="L40" i="11" l="1"/>
  <c r="J12" i="11"/>
  <c r="G12" i="11"/>
  <c r="E12" i="11"/>
  <c r="L39" i="11"/>
  <c r="H40" i="11"/>
  <c r="H41" i="11"/>
  <c r="H39" i="11"/>
  <c r="K40" i="11"/>
  <c r="L41" i="11"/>
  <c r="K39" i="11"/>
  <c r="K41" i="11"/>
  <c r="J25" i="11" l="1"/>
  <c r="J19" i="11"/>
  <c r="G19" i="11"/>
  <c r="E25" i="11"/>
  <c r="E19" i="11"/>
  <c r="J27" i="11" l="1"/>
  <c r="L25" i="11"/>
  <c r="E27" i="11"/>
  <c r="G27" i="11"/>
  <c r="G25" i="11"/>
  <c r="J30" i="11"/>
  <c r="H25" i="11" l="1"/>
  <c r="K25" i="11"/>
  <c r="B26" i="11" l="1"/>
  <c r="B35" i="11"/>
  <c r="G31" i="11"/>
  <c r="G30" i="11"/>
  <c r="E30" i="11"/>
  <c r="L30" i="11" s="1"/>
  <c r="J31" i="11"/>
  <c r="K31" i="11" l="1"/>
  <c r="H30" i="11"/>
  <c r="K30" i="11"/>
  <c r="E31" i="11"/>
  <c r="L31" i="11" s="1"/>
  <c r="H31" i="11" l="1"/>
  <c r="J15" i="11" l="1"/>
  <c r="J14" i="11"/>
  <c r="G14" i="11" l="1"/>
  <c r="K14" i="11" s="1"/>
  <c r="J22" i="11"/>
  <c r="E14" i="11"/>
  <c r="L14" i="11" l="1"/>
  <c r="H14" i="11"/>
  <c r="J16" i="11"/>
  <c r="G16" i="11"/>
  <c r="E15" i="11" l="1"/>
  <c r="L15" i="11" s="1"/>
  <c r="E16" i="11"/>
  <c r="K16" i="11"/>
  <c r="J23" i="11" l="1"/>
  <c r="J26" i="11" s="1"/>
  <c r="E23" i="11"/>
  <c r="E22" i="11"/>
  <c r="L16" i="11"/>
  <c r="H16" i="11"/>
  <c r="G15" i="11" l="1"/>
  <c r="K15" i="11" s="1"/>
  <c r="L23" i="11"/>
  <c r="L22" i="11"/>
  <c r="G22" i="11"/>
  <c r="H15" i="11" l="1"/>
  <c r="H22" i="11"/>
  <c r="K22" i="11"/>
  <c r="G23" i="11"/>
  <c r="J18" i="11" l="1"/>
  <c r="J20" i="11" s="1"/>
  <c r="J11" i="11"/>
  <c r="H23" i="11"/>
  <c r="K23" i="11"/>
  <c r="G44" i="11"/>
  <c r="G18" i="11"/>
  <c r="E18" i="11" l="1"/>
  <c r="J33" i="11" l="1"/>
  <c r="G11" i="11"/>
  <c r="E11" i="11" l="1"/>
  <c r="G33" i="11"/>
  <c r="K33" i="11" s="1"/>
  <c r="E33" i="11"/>
  <c r="G17" i="11"/>
  <c r="E17" i="11"/>
  <c r="E24" i="11"/>
  <c r="E26" i="11" s="1"/>
  <c r="H33" i="11" l="1"/>
  <c r="L33" i="11"/>
  <c r="K17" i="11"/>
  <c r="G20" i="11"/>
  <c r="K20" i="11" s="1"/>
  <c r="G24" i="11"/>
  <c r="G26" i="11" s="1"/>
  <c r="K26" i="11" s="1"/>
  <c r="L17" i="11"/>
  <c r="H17" i="11"/>
  <c r="E20" i="11"/>
  <c r="L26" i="11"/>
  <c r="J44" i="11"/>
  <c r="E44" i="11" l="1"/>
  <c r="H44" i="11" s="1"/>
  <c r="H26" i="11"/>
  <c r="L20" i="11"/>
  <c r="H20" i="11"/>
  <c r="K44" i="11"/>
  <c r="J29" i="11"/>
  <c r="L44" i="11" l="1"/>
  <c r="E29" i="11"/>
  <c r="E32" i="11" s="1"/>
  <c r="E35" i="11" s="1"/>
  <c r="G29" i="11"/>
  <c r="K29" i="11" s="1"/>
  <c r="J32" i="11"/>
  <c r="L29" i="11" l="1"/>
  <c r="G32" i="11"/>
  <c r="H29" i="11"/>
  <c r="L32" i="11"/>
  <c r="J35" i="11"/>
  <c r="L35" i="11" l="1"/>
  <c r="H32" i="11"/>
  <c r="G35" i="11"/>
  <c r="H35" i="11" s="1"/>
  <c r="K32" i="11"/>
  <c r="K35" i="11" l="1"/>
</calcChain>
</file>

<file path=xl/sharedStrings.xml><?xml version="1.0" encoding="utf-8"?>
<sst xmlns="http://schemas.openxmlformats.org/spreadsheetml/2006/main" count="69" uniqueCount="68">
  <si>
    <t>total</t>
  </si>
  <si>
    <t>Belastbare basis</t>
  </si>
  <si>
    <t>Bedrijfsleiders bezoldig.</t>
  </si>
  <si>
    <t>Bruto Budget</t>
  </si>
  <si>
    <t>Omzet</t>
  </si>
  <si>
    <t>Algemene Kosten</t>
  </si>
  <si>
    <t>Bedrijfsleiders Budget</t>
  </si>
  <si>
    <t>Huidige Sit.</t>
  </si>
  <si>
    <t>Pension &amp; Bezold.</t>
  </si>
  <si>
    <t>Bezoldiging Strategie :</t>
  </si>
  <si>
    <t>Bezoldiging</t>
  </si>
  <si>
    <t>VAA</t>
  </si>
  <si>
    <t>Dividenden</t>
  </si>
  <si>
    <t>Bedrijfsbesparing</t>
  </si>
  <si>
    <t>Pensioenbesparing</t>
  </si>
  <si>
    <t>Gegevens</t>
  </si>
  <si>
    <t>Voorschot</t>
  </si>
  <si>
    <t>Verschil 1/2</t>
  </si>
  <si>
    <t>Verschil 2/3</t>
  </si>
  <si>
    <t>Verschil 1/3</t>
  </si>
  <si>
    <t>1. Belastingen</t>
  </si>
  <si>
    <t>Sociales Bijdragen</t>
  </si>
  <si>
    <t>Personenbelastingen</t>
  </si>
  <si>
    <t>RV op dividenden</t>
  </si>
  <si>
    <t>Liquidatie Bijdrage</t>
  </si>
  <si>
    <t>Wijninckx Bijdrage</t>
  </si>
  <si>
    <t>Totaal Belsatigen per jaar</t>
  </si>
  <si>
    <t>2. Jaarlijkse netto inkomen</t>
  </si>
  <si>
    <t>Nettobeoldiging</t>
  </si>
  <si>
    <t>Jaarlijks voorschot op polis</t>
  </si>
  <si>
    <t>Dividenden op liquidatie Res.</t>
  </si>
  <si>
    <t>Totaal NETTO per Jaar</t>
  </si>
  <si>
    <t>3. Netto op termijn</t>
  </si>
  <si>
    <t>Netto pension kapitaal</t>
  </si>
  <si>
    <t>Voorschot kosten 125€</t>
  </si>
  <si>
    <t>Voorschot kosten 0,50%/jaar</t>
  </si>
  <si>
    <t>Netto eindkapitaal</t>
  </si>
  <si>
    <t>Pensioenpremies</t>
  </si>
  <si>
    <t>Gewaarborgd inkomen</t>
  </si>
  <si>
    <t>Pensioen plan</t>
  </si>
  <si>
    <t>Eenmalige premie</t>
  </si>
  <si>
    <t>Geoptimaliseerd pension plan</t>
  </si>
  <si>
    <t>Bruto eindcapitaal zonder voorschot</t>
  </si>
  <si>
    <t>Optimalisatie van Groepsverzekering</t>
  </si>
  <si>
    <t>(2)</t>
  </si>
  <si>
    <t>Samenvatting</t>
  </si>
  <si>
    <t>(3)</t>
  </si>
  <si>
    <t>Jaarlijkse mogelijke netto voorschot "onroerend goed"</t>
  </si>
  <si>
    <t>Fiscale winst</t>
  </si>
  <si>
    <t>Groepsverzekering optimalisatie</t>
  </si>
  <si>
    <t>Mogelijke leening en mensualiteit</t>
  </si>
  <si>
    <t>Meerwaarde onroerend goed</t>
  </si>
  <si>
    <t>Huur inkomsten</t>
  </si>
  <si>
    <t>Huur kosten</t>
  </si>
  <si>
    <t>Winst</t>
  </si>
  <si>
    <t>Maandelijkse netto</t>
  </si>
  <si>
    <t>op xxx jaren</t>
  </si>
  <si>
    <t>Toewijzing van de bedrijfsinkomsten</t>
  </si>
  <si>
    <t>Voorschot op eenmalige premie</t>
  </si>
  <si>
    <t>Vennootschapsbelasting 34/20/20%</t>
  </si>
  <si>
    <t>Bedrijfsbesparing /liq. Boni /div</t>
  </si>
  <si>
    <t>test 1</t>
  </si>
  <si>
    <t>test 2</t>
  </si>
  <si>
    <t>test 3</t>
  </si>
  <si>
    <t>test 4</t>
  </si>
  <si>
    <t>test 5</t>
  </si>
  <si>
    <t>test 6</t>
  </si>
  <si>
    <t>test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</si>
</sst>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6" formatCode="#,##0\ &quot;€&quot;;[Red]\-#,##0\ &quot;€&quot;"/>
    <numFmt numFmtId="43" formatCode="_-* #,##0.00\ _€_-;\-* #,##0.00\ _€_-;_-* &quot;-&quot;??\ _€_-;_-@_-"/>
    <numFmt numFmtId="164" formatCode="_-* #,##0.00\ _B_E_F_-;\-* #,##0.00\ _B_E_F_-;_-* &quot;-&quot;??\ _B_E_F_-;_-@_-"/>
    <numFmt numFmtId="165" formatCode="_ * #,##0.00_ ;_ * \-#,##0.00_ ;_ * &quot;-&quot;??_ ;_ @_ "/>
    <numFmt numFmtId="166" formatCode="#,##0.00_-\ [$€-1]"/>
    <numFmt numFmtId="167" formatCode="#,##0_-\ [$€-1]"/>
    <numFmt numFmtId="168" formatCode="#,##0\ [$€-1];[Red]\-#,##0\ [$€-1]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4"/>
      <color theme="0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002060"/>
      <name val="Calibri"/>
      <family val="2"/>
      <scheme val="minor"/>
    </font>
    <font>
      <sz val="11"/>
      <color rgb="FFE7ABAF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7ABA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8" tint="0.79998168889431442"/>
        <bgColor indexed="64"/>
      </patternFill>
    </fill>
  </fills>
  <borders count="21">
    <border>
      <left/>
      <right/>
      <top/>
      <bottom/>
      <diagonal/>
    </border>
    <border>
      <left style="double">
        <color indexed="64"/>
      </left>
      <right/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indexed="64"/>
      </top>
      <bottom style="double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indexed="64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double">
        <color indexed="64"/>
      </top>
      <bottom/>
      <diagonal/>
    </border>
  </borders>
  <cellStyleXfs count="1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40">
    <xf numFmtId="0" fontId="0" fillId="0" borderId="0" xfId="0"/>
    <xf numFmtId="0" fontId="8" fillId="0" borderId="8" xfId="0" applyFont="1" applyBorder="1"/>
    <xf numFmtId="166" fontId="8" fillId="0" borderId="9" xfId="0" applyNumberFormat="1" applyFont="1" applyBorder="1" applyAlignment="1">
      <alignment horizontal="left"/>
    </xf>
    <xf numFmtId="166" fontId="8" fillId="0" borderId="0" xfId="0" applyNumberFormat="1" applyFont="1" applyBorder="1" applyAlignment="1">
      <alignment horizontal="left"/>
    </xf>
    <xf numFmtId="0" fontId="8" fillId="0" borderId="2" xfId="0" applyFont="1" applyBorder="1"/>
    <xf numFmtId="166" fontId="8" fillId="0" borderId="4" xfId="0" applyNumberFormat="1" applyFont="1" applyBorder="1" applyAlignment="1">
      <alignment horizontal="left"/>
    </xf>
    <xf numFmtId="0" fontId="8" fillId="0" borderId="0" xfId="0" applyFont="1" applyBorder="1"/>
    <xf numFmtId="0" fontId="9" fillId="0" borderId="10" xfId="0" applyFont="1" applyBorder="1" applyAlignment="1">
      <alignment horizontal="center"/>
    </xf>
    <xf numFmtId="0" fontId="8" fillId="0" borderId="11" xfId="0" applyFont="1" applyBorder="1"/>
    <xf numFmtId="0" fontId="8" fillId="0" borderId="9" xfId="0" applyFont="1" applyBorder="1"/>
    <xf numFmtId="166" fontId="8" fillId="0" borderId="11" xfId="0" applyNumberFormat="1" applyFont="1" applyBorder="1"/>
    <xf numFmtId="0" fontId="8" fillId="0" borderId="12" xfId="0" applyFont="1" applyBorder="1"/>
    <xf numFmtId="0" fontId="8" fillId="0" borderId="3" xfId="0" applyFont="1" applyBorder="1"/>
    <xf numFmtId="166" fontId="8" fillId="0" borderId="12" xfId="0" applyNumberFormat="1" applyFont="1" applyBorder="1"/>
    <xf numFmtId="0" fontId="7" fillId="4" borderId="11" xfId="0" applyFont="1" applyFill="1" applyBorder="1"/>
    <xf numFmtId="0" fontId="7" fillId="4" borderId="9" xfId="0" applyFont="1" applyFill="1" applyBorder="1"/>
    <xf numFmtId="167" fontId="7" fillId="4" borderId="11" xfId="0" applyNumberFormat="1" applyFont="1" applyFill="1" applyBorder="1"/>
    <xf numFmtId="167" fontId="5" fillId="0" borderId="11" xfId="0" applyNumberFormat="1" applyFont="1" applyBorder="1"/>
    <xf numFmtId="0" fontId="7" fillId="4" borderId="12" xfId="0" applyFont="1" applyFill="1" applyBorder="1"/>
    <xf numFmtId="0" fontId="7" fillId="4" borderId="3" xfId="0" applyFont="1" applyFill="1" applyBorder="1"/>
    <xf numFmtId="0" fontId="7" fillId="4" borderId="13" xfId="0" applyFont="1" applyFill="1" applyBorder="1"/>
    <xf numFmtId="0" fontId="8" fillId="4" borderId="14" xfId="0" applyFont="1" applyFill="1" applyBorder="1"/>
    <xf numFmtId="167" fontId="8" fillId="4" borderId="14" xfId="0" applyNumberFormat="1" applyFont="1" applyFill="1" applyBorder="1"/>
    <xf numFmtId="167" fontId="10" fillId="0" borderId="14" xfId="0" applyNumberFormat="1" applyFont="1" applyBorder="1"/>
    <xf numFmtId="0" fontId="7" fillId="5" borderId="11" xfId="0" applyFont="1" applyFill="1" applyBorder="1"/>
    <xf numFmtId="0" fontId="7" fillId="5" borderId="9" xfId="0" applyFont="1" applyFill="1" applyBorder="1"/>
    <xf numFmtId="167" fontId="7" fillId="5" borderId="11" xfId="0" applyNumberFormat="1" applyFont="1" applyFill="1" applyBorder="1"/>
    <xf numFmtId="0" fontId="7" fillId="5" borderId="15" xfId="0" applyFont="1" applyFill="1" applyBorder="1"/>
    <xf numFmtId="167" fontId="7" fillId="5" borderId="15" xfId="0" applyNumberFormat="1" applyFont="1" applyFill="1" applyBorder="1"/>
    <xf numFmtId="167" fontId="5" fillId="0" borderId="15" xfId="0" applyNumberFormat="1" applyFont="1" applyBorder="1"/>
    <xf numFmtId="0" fontId="7" fillId="5" borderId="13" xfId="0" applyFont="1" applyFill="1" applyBorder="1"/>
    <xf numFmtId="0" fontId="8" fillId="5" borderId="14" xfId="0" applyFont="1" applyFill="1" applyBorder="1"/>
    <xf numFmtId="167" fontId="8" fillId="5" borderId="14" xfId="0" applyNumberFormat="1" applyFont="1" applyFill="1" applyBorder="1"/>
    <xf numFmtId="0" fontId="7" fillId="6" borderId="11" xfId="0" applyFont="1" applyFill="1" applyBorder="1"/>
    <xf numFmtId="0" fontId="7" fillId="6" borderId="9" xfId="0" applyFont="1" applyFill="1" applyBorder="1"/>
    <xf numFmtId="167" fontId="7" fillId="6" borderId="11" xfId="0" applyNumberFormat="1" applyFont="1" applyFill="1" applyBorder="1"/>
    <xf numFmtId="0" fontId="7" fillId="6" borderId="12" xfId="0" applyFont="1" applyFill="1" applyBorder="1"/>
    <xf numFmtId="0" fontId="7" fillId="6" borderId="3" xfId="0" applyFont="1" applyFill="1" applyBorder="1"/>
    <xf numFmtId="167" fontId="7" fillId="6" borderId="12" xfId="0" applyNumberFormat="1" applyFont="1" applyFill="1" applyBorder="1"/>
    <xf numFmtId="0" fontId="7" fillId="6" borderId="15" xfId="0" applyFont="1" applyFill="1" applyBorder="1"/>
    <xf numFmtId="167" fontId="7" fillId="6" borderId="15" xfId="0" applyNumberFormat="1" applyFont="1" applyFill="1" applyBorder="1"/>
    <xf numFmtId="0" fontId="8" fillId="6" borderId="16" xfId="0" applyFont="1" applyFill="1" applyBorder="1"/>
    <xf numFmtId="167" fontId="8" fillId="6" borderId="16" xfId="0" applyNumberFormat="1" applyFont="1" applyFill="1" applyBorder="1"/>
    <xf numFmtId="167" fontId="10" fillId="0" borderId="16" xfId="0" applyNumberFormat="1" applyFont="1" applyBorder="1"/>
    <xf numFmtId="0" fontId="7" fillId="6" borderId="2" xfId="0" applyFont="1" applyFill="1" applyBorder="1"/>
    <xf numFmtId="0" fontId="11" fillId="6" borderId="13" xfId="0" applyFont="1" applyFill="1" applyBorder="1"/>
    <xf numFmtId="168" fontId="11" fillId="6" borderId="13" xfId="0" applyNumberFormat="1" applyFont="1" applyFill="1" applyBorder="1"/>
    <xf numFmtId="168" fontId="10" fillId="0" borderId="13" xfId="0" applyNumberFormat="1" applyFont="1" applyBorder="1"/>
    <xf numFmtId="168" fontId="2" fillId="6" borderId="13" xfId="0" applyNumberFormat="1" applyFont="1" applyFill="1" applyBorder="1"/>
    <xf numFmtId="0" fontId="2" fillId="0" borderId="0" xfId="0" applyFont="1"/>
    <xf numFmtId="0" fontId="8" fillId="0" borderId="0" xfId="0" applyFont="1"/>
    <xf numFmtId="0" fontId="7" fillId="0" borderId="0" xfId="0" applyFont="1" applyFill="1"/>
    <xf numFmtId="164" fontId="7" fillId="0" borderId="0" xfId="0" applyNumberFormat="1" applyFont="1" applyFill="1"/>
    <xf numFmtId="166" fontId="0" fillId="0" borderId="0" xfId="0" applyNumberFormat="1"/>
    <xf numFmtId="0" fontId="7" fillId="0" borderId="11" xfId="0" applyFont="1" applyBorder="1"/>
    <xf numFmtId="0" fontId="7" fillId="0" borderId="9" xfId="0" applyFont="1" applyBorder="1"/>
    <xf numFmtId="167" fontId="7" fillId="0" borderId="11" xfId="0" applyNumberFormat="1" applyFont="1" applyBorder="1"/>
    <xf numFmtId="0" fontId="7" fillId="0" borderId="12" xfId="0" applyFont="1" applyBorder="1"/>
    <xf numFmtId="0" fontId="7" fillId="0" borderId="3" xfId="0" applyFont="1" applyBorder="1"/>
    <xf numFmtId="167" fontId="7" fillId="0" borderId="12" xfId="0" applyNumberFormat="1" applyFont="1" applyBorder="1"/>
    <xf numFmtId="0" fontId="7" fillId="0" borderId="15" xfId="0" applyFont="1" applyBorder="1"/>
    <xf numFmtId="0" fontId="8" fillId="0" borderId="17" xfId="0" applyFont="1" applyBorder="1"/>
    <xf numFmtId="0" fontId="8" fillId="0" borderId="18" xfId="0" applyFont="1" applyBorder="1"/>
    <xf numFmtId="167" fontId="8" fillId="0" borderId="14" xfId="0" applyNumberFormat="1" applyFont="1" applyBorder="1"/>
    <xf numFmtId="167" fontId="8" fillId="0" borderId="0" xfId="0" applyNumberFormat="1" applyFont="1" applyBorder="1"/>
    <xf numFmtId="167" fontId="10" fillId="0" borderId="0" xfId="0" applyNumberFormat="1" applyFont="1" applyBorder="1"/>
    <xf numFmtId="0" fontId="0" fillId="0" borderId="0" xfId="0"/>
    <xf numFmtId="0" fontId="0" fillId="0" borderId="0" xfId="0" applyFill="1"/>
    <xf numFmtId="0" fontId="0" fillId="0" borderId="0" xfId="0" applyBorder="1"/>
    <xf numFmtId="0" fontId="8" fillId="0" borderId="10" xfId="0" applyFont="1" applyBorder="1" applyAlignment="1">
      <alignment horizontal="center"/>
    </xf>
    <xf numFmtId="0" fontId="8" fillId="0" borderId="4" xfId="0" applyFont="1" applyBorder="1"/>
    <xf numFmtId="0" fontId="7" fillId="0" borderId="0" xfId="0" applyFont="1"/>
    <xf numFmtId="0" fontId="7" fillId="5" borderId="12" xfId="0" applyFont="1" applyFill="1" applyBorder="1"/>
    <xf numFmtId="0" fontId="7" fillId="5" borderId="3" xfId="0" applyFont="1" applyFill="1" applyBorder="1"/>
    <xf numFmtId="167" fontId="7" fillId="5" borderId="12" xfId="0" applyNumberFormat="1" applyFont="1" applyFill="1" applyBorder="1"/>
    <xf numFmtId="167" fontId="7" fillId="4" borderId="12" xfId="0" applyNumberFormat="1" applyFont="1" applyFill="1" applyBorder="1"/>
    <xf numFmtId="167" fontId="5" fillId="0" borderId="12" xfId="0" applyNumberFormat="1" applyFont="1" applyBorder="1"/>
    <xf numFmtId="0" fontId="0" fillId="0" borderId="0" xfId="0" applyFill="1" applyBorder="1"/>
    <xf numFmtId="167" fontId="10" fillId="0" borderId="0" xfId="0" applyNumberFormat="1" applyFont="1" applyFill="1" applyBorder="1"/>
    <xf numFmtId="167" fontId="0" fillId="0" borderId="0" xfId="0" applyNumberFormat="1"/>
    <xf numFmtId="0" fontId="7" fillId="0" borderId="1" xfId="0" applyFont="1" applyBorder="1"/>
    <xf numFmtId="0" fontId="0" fillId="0" borderId="3" xfId="0" applyBorder="1"/>
    <xf numFmtId="0" fontId="2" fillId="0" borderId="0" xfId="0" applyFont="1" applyFill="1"/>
    <xf numFmtId="0" fontId="8" fillId="0" borderId="0" xfId="0" applyFont="1" applyFill="1" applyBorder="1"/>
    <xf numFmtId="0" fontId="8" fillId="0" borderId="0" xfId="0" applyFont="1" applyFill="1"/>
    <xf numFmtId="167" fontId="8" fillId="0" borderId="0" xfId="1" applyNumberFormat="1" applyFont="1" applyFill="1" applyBorder="1"/>
    <xf numFmtId="166" fontId="8" fillId="0" borderId="1" xfId="0" applyNumberFormat="1" applyFont="1" applyBorder="1"/>
    <xf numFmtId="0" fontId="7" fillId="0" borderId="19" xfId="0" applyFont="1" applyBorder="1"/>
    <xf numFmtId="0" fontId="12" fillId="2" borderId="5" xfId="0" applyFont="1" applyFill="1" applyBorder="1"/>
    <xf numFmtId="0" fontId="12" fillId="2" borderId="7" xfId="0" applyFont="1" applyFill="1" applyBorder="1"/>
    <xf numFmtId="0" fontId="12" fillId="0" borderId="0" xfId="0" applyFont="1"/>
    <xf numFmtId="167" fontId="12" fillId="2" borderId="10" xfId="1" applyNumberFormat="1" applyFont="1" applyFill="1" applyBorder="1"/>
    <xf numFmtId="167" fontId="13" fillId="2" borderId="10" xfId="0" applyNumberFormat="1" applyFont="1" applyFill="1" applyBorder="1"/>
    <xf numFmtId="0" fontId="14" fillId="0" borderId="0" xfId="0" applyFont="1"/>
    <xf numFmtId="0" fontId="8" fillId="0" borderId="13" xfId="0" applyFont="1" applyBorder="1"/>
    <xf numFmtId="166" fontId="8" fillId="0" borderId="13" xfId="0" applyNumberFormat="1" applyFont="1" applyBorder="1"/>
    <xf numFmtId="0" fontId="0" fillId="0" borderId="6" xfId="0" applyBorder="1"/>
    <xf numFmtId="166" fontId="8" fillId="0" borderId="11" xfId="0" applyNumberFormat="1" applyFont="1" applyBorder="1" applyAlignment="1">
      <alignment horizontal="center"/>
    </xf>
    <xf numFmtId="166" fontId="8" fillId="0" borderId="10" xfId="0" applyNumberFormat="1" applyFont="1" applyBorder="1" applyAlignment="1">
      <alignment horizontal="center"/>
    </xf>
    <xf numFmtId="0" fontId="7" fillId="0" borderId="6" xfId="0" applyFont="1" applyBorder="1"/>
    <xf numFmtId="167" fontId="10" fillId="0" borderId="18" xfId="0" applyNumberFormat="1" applyFont="1" applyBorder="1"/>
    <xf numFmtId="167" fontId="10" fillId="0" borderId="5" xfId="0" applyNumberFormat="1" applyFont="1" applyBorder="1"/>
    <xf numFmtId="0" fontId="0" fillId="0" borderId="3" xfId="0" applyFill="1" applyBorder="1"/>
    <xf numFmtId="0" fontId="0" fillId="0" borderId="0" xfId="0" quotePrefix="1"/>
    <xf numFmtId="0" fontId="8" fillId="3" borderId="6" xfId="0" applyFont="1" applyFill="1" applyBorder="1" applyAlignment="1"/>
    <xf numFmtId="0" fontId="0" fillId="0" borderId="1" xfId="0" quotePrefix="1" applyBorder="1"/>
    <xf numFmtId="167" fontId="8" fillId="0" borderId="0" xfId="5" quotePrefix="1" applyNumberFormat="1" applyFont="1" applyFill="1" applyBorder="1" applyAlignment="1">
      <alignment horizontal="center"/>
    </xf>
    <xf numFmtId="167" fontId="8" fillId="0" borderId="0" xfId="5" applyNumberFormat="1" applyFont="1" applyFill="1" applyBorder="1" applyAlignment="1"/>
    <xf numFmtId="0" fontId="0" fillId="0" borderId="7" xfId="0" applyBorder="1"/>
    <xf numFmtId="167" fontId="8" fillId="5" borderId="10" xfId="5" applyNumberFormat="1" applyFont="1" applyFill="1" applyBorder="1" applyAlignment="1">
      <alignment horizontal="center"/>
    </xf>
    <xf numFmtId="9" fontId="0" fillId="0" borderId="0" xfId="2" applyFont="1" applyFill="1" applyBorder="1"/>
    <xf numFmtId="0" fontId="8" fillId="5" borderId="10" xfId="0" applyFont="1" applyFill="1" applyBorder="1" applyAlignment="1">
      <alignment horizontal="right" vertical="top"/>
    </xf>
    <xf numFmtId="0" fontId="0" fillId="0" borderId="9" xfId="0" applyBorder="1" applyAlignment="1">
      <alignment horizontal="center"/>
    </xf>
    <xf numFmtId="167" fontId="8" fillId="5" borderId="7" xfId="5" applyNumberFormat="1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/>
    <xf numFmtId="167" fontId="8" fillId="5" borderId="10" xfId="5" applyNumberFormat="1" applyFont="1" applyFill="1" applyBorder="1" applyAlignment="1">
      <alignment horizontal="right"/>
    </xf>
    <xf numFmtId="0" fontId="0" fillId="0" borderId="20" xfId="0" applyBorder="1"/>
    <xf numFmtId="0" fontId="0" fillId="0" borderId="0" xfId="0"/>
    <xf numFmtId="0" fontId="0" fillId="4" borderId="0" xfId="0" applyFill="1"/>
    <xf numFmtId="0" fontId="0" fillId="4" borderId="0" xfId="0" applyFill="1" applyBorder="1"/>
    <xf numFmtId="0" fontId="4" fillId="4" borderId="0" xfId="0" applyFont="1" applyFill="1" applyBorder="1" applyAlignment="1">
      <alignment horizontal="left"/>
    </xf>
    <xf numFmtId="0" fontId="16" fillId="4" borderId="0" xfId="0" applyFont="1" applyFill="1" applyBorder="1"/>
    <xf numFmtId="6" fontId="0" fillId="4" borderId="0" xfId="0" applyNumberFormat="1" applyFill="1" applyBorder="1"/>
    <xf numFmtId="0" fontId="0" fillId="4" borderId="0" xfId="0" applyFill="1" applyBorder="1" applyAlignment="1">
      <alignment horizontal="right"/>
    </xf>
    <xf numFmtId="0" fontId="6" fillId="3" borderId="8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left" vertical="top"/>
    </xf>
    <xf numFmtId="0" fontId="8" fillId="5" borderId="7" xfId="0" applyFont="1" applyFill="1" applyBorder="1" applyAlignment="1">
      <alignment horizontal="left" vertical="top"/>
    </xf>
    <xf numFmtId="167" fontId="15" fillId="5" borderId="11" xfId="5" applyNumberFormat="1" applyFont="1" applyFill="1" applyBorder="1" applyAlignment="1">
      <alignment horizontal="center" vertical="center"/>
    </xf>
    <xf numFmtId="167" fontId="15" fillId="5" borderId="12" xfId="5" applyNumberFormat="1" applyFont="1" applyFill="1" applyBorder="1" applyAlignment="1">
      <alignment horizontal="center" vertical="center"/>
    </xf>
    <xf numFmtId="167" fontId="15" fillId="5" borderId="13" xfId="5" applyNumberFormat="1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/>
    </xf>
    <xf numFmtId="0" fontId="8" fillId="3" borderId="6" xfId="0" applyFont="1" applyFill="1" applyBorder="1" applyAlignment="1">
      <alignment horizontal="center"/>
    </xf>
    <xf numFmtId="0" fontId="8" fillId="3" borderId="7" xfId="0" applyFont="1" applyFill="1" applyBorder="1" applyAlignment="1">
      <alignment horizontal="center"/>
    </xf>
    <xf numFmtId="167" fontId="8" fillId="5" borderId="5" xfId="5" applyNumberFormat="1" applyFont="1" applyFill="1" applyBorder="1" applyAlignment="1">
      <alignment horizontal="center"/>
    </xf>
    <xf numFmtId="167" fontId="8" fillId="5" borderId="7" xfId="5" applyNumberFormat="1" applyFont="1" applyFill="1" applyBorder="1" applyAlignment="1">
      <alignment horizontal="center"/>
    </xf>
    <xf numFmtId="167" fontId="8" fillId="0" borderId="0" xfId="5" quotePrefix="1" applyNumberFormat="1" applyFont="1" applyFill="1" applyBorder="1" applyAlignment="1">
      <alignment horizontal="center"/>
    </xf>
  </cellXfs>
  <cellStyles count="15">
    <cellStyle name="Milliers" xfId="1" builtinId="3"/>
    <cellStyle name="Milliers 2" xfId="4"/>
    <cellStyle name="Milliers 2 2" xfId="6"/>
    <cellStyle name="Milliers 2 2 2" xfId="10"/>
    <cellStyle name="Milliers 2 2 3" xfId="13"/>
    <cellStyle name="Milliers 2 3" xfId="9"/>
    <cellStyle name="Milliers 2 4" xfId="7"/>
    <cellStyle name="Milliers 2 5" xfId="11"/>
    <cellStyle name="Milliers 2 6" xfId="14"/>
    <cellStyle name="Milliers 3" xfId="5"/>
    <cellStyle name="Milliers 4" xfId="8"/>
    <cellStyle name="Milliers 4 2" xfId="12"/>
    <cellStyle name="Normal" xfId="0" builtinId="0"/>
    <cellStyle name="Normal 2" xfId="3"/>
    <cellStyle name="Pourcentage" xfId="2" builtinId="5"/>
  </cellStyles>
  <dxfs count="12"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</dxfs>
  <tableStyles count="0" defaultTableStyle="TableStyleMedium2" defaultPivotStyle="PivotStyleMedium9"/>
  <colors>
    <mruColors>
      <color rgb="FFCCFFCC"/>
      <color rgb="FF99FF33"/>
      <color rgb="FFE7ABAF"/>
      <color rgb="FFCC000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4607189867032387"/>
          <c:y val="0.14272945130870499"/>
          <c:w val="0.55392810132967618"/>
          <c:h val="0.68308528627597442"/>
        </c:manualLayout>
      </c:layout>
      <c:barChart>
        <c:barDir val="bar"/>
        <c:grouping val="stacked"/>
        <c:varyColors val="0"/>
        <c:ser>
          <c:idx val="0"/>
          <c:order val="0"/>
          <c:spPr>
            <a:solidFill>
              <a:schemeClr val="bg1">
                <a:lumMod val="75000"/>
              </a:schemeClr>
            </a:solidFill>
          </c:spPr>
          <c:invertIfNegative val="0"/>
          <c:dLbls>
            <c:dLbl>
              <c:idx val="2"/>
              <c:layout>
                <c:manualLayout>
                  <c:x val="3.6036036036036036E-2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0.12612612612612611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0.11611611611611619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8.408408408408409E-2"/>
                  <c:y val="5.270092226613966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>
                <c:manualLayout>
                  <c:x val="7.6076076076076082E-2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>
                <c:manualLayout>
                  <c:x val="8.408408408408409E-2"/>
                  <c:y val="6.872855953056770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Feuil1!$B$7:$B$14</c:f>
              <c:strCache>
                <c:ptCount val="8"/>
                <c:pt idx="0">
                  <c:v>total</c:v>
                </c:pt>
                <c:pt idx="1">
                  <c:v>test 1</c:v>
                </c:pt>
                <c:pt idx="2">
                  <c:v>test 2</c:v>
                </c:pt>
                <c:pt idx="3">
                  <c:v>test 3</c:v>
                </c:pt>
                <c:pt idx="4">
                  <c:v>test 4</c:v>
                </c:pt>
                <c:pt idx="5">
                  <c:v>test 5</c:v>
                </c:pt>
                <c:pt idx="6">
                  <c:v>test 6</c:v>
                </c:pt>
                <c:pt idx="7">
                  <c:v>test 7</c:v>
                </c:pt>
              </c:strCache>
            </c:strRef>
          </c:cat>
          <c:val>
            <c:numRef>
              <c:f>Feuil1!$D$7:$D$14</c:f>
              <c:numCache>
                <c:formatCode>"€"#,##0_);[Red]\("€"#,##0\)</c:formatCode>
                <c:ptCount val="8"/>
                <c:pt idx="0">
                  <c:v>28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100"/>
        <c:axId val="113029888"/>
        <c:axId val="113007616"/>
      </c:barChart>
      <c:valAx>
        <c:axId val="113007616"/>
        <c:scaling>
          <c:orientation val="minMax"/>
        </c:scaling>
        <c:delete val="1"/>
        <c:axPos val="b"/>
        <c:numFmt formatCode="&quot;€&quot;#,##0_);[Red]\(&quot;€&quot;#,##0\)" sourceLinked="1"/>
        <c:majorTickMark val="out"/>
        <c:minorTickMark val="none"/>
        <c:tickLblPos val="nextTo"/>
        <c:crossAx val="113029888"/>
        <c:crosses val="autoZero"/>
        <c:crossBetween val="between"/>
      </c:valAx>
      <c:catAx>
        <c:axId val="113029888"/>
        <c:scaling>
          <c:orientation val="minMax"/>
        </c:scaling>
        <c:delete val="0"/>
        <c:axPos val="l"/>
        <c:numFmt formatCode="#,##0.00" sourceLinked="0"/>
        <c:majorTickMark val="out"/>
        <c:minorTickMark val="none"/>
        <c:tickLblPos val="nextTo"/>
        <c:crossAx val="113007616"/>
        <c:crosses val="autoZero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1.3149999999999999" header="0.3" footer="0.3"/>
    <c:pageSetup paperSize="9"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85726</xdr:colOff>
      <xdr:row>5</xdr:row>
      <xdr:rowOff>19051</xdr:rowOff>
    </xdr:from>
    <xdr:to>
      <xdr:col>9</xdr:col>
      <xdr:colOff>0</xdr:colOff>
      <xdr:row>15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D15"/>
  <sheetViews>
    <sheetView tabSelected="1" zoomScaleNormal="100" workbookViewId="0">
      <selection activeCell="N16" sqref="N16"/>
    </sheetView>
  </sheetViews>
  <sheetFormatPr baseColWidth="10" defaultRowHeight="15" x14ac:dyDescent="0.25"/>
  <cols>
    <col min="1" max="1" width="4.140625" style="118" customWidth="1"/>
    <col min="2" max="2" width="34.28515625" style="118" customWidth="1"/>
    <col min="3" max="3" width="3.140625" style="118" customWidth="1"/>
    <col min="4" max="8" width="11.42578125" style="118"/>
    <col min="9" max="9" width="9" style="118" customWidth="1"/>
    <col min="10" max="16384" width="11.42578125" style="118"/>
  </cols>
  <sheetData>
    <row r="6" spans="2:4" x14ac:dyDescent="0.25">
      <c r="B6" s="119"/>
      <c r="C6" s="119"/>
      <c r="D6" s="120"/>
    </row>
    <row r="7" spans="2:4" x14ac:dyDescent="0.25">
      <c r="B7" s="121" t="s">
        <v>0</v>
      </c>
      <c r="C7" s="122"/>
      <c r="D7" s="123">
        <f>+SUM(D8:D14)</f>
        <v>28</v>
      </c>
    </row>
    <row r="8" spans="2:4" x14ac:dyDescent="0.25">
      <c r="B8" s="120" t="s">
        <v>61</v>
      </c>
      <c r="C8" s="120"/>
      <c r="D8" s="123">
        <v>1</v>
      </c>
    </row>
    <row r="9" spans="2:4" x14ac:dyDescent="0.25">
      <c r="B9" s="120" t="s">
        <v>62</v>
      </c>
      <c r="C9" s="120"/>
      <c r="D9" s="123">
        <v>2</v>
      </c>
    </row>
    <row r="10" spans="2:4" x14ac:dyDescent="0.25">
      <c r="B10" s="120" t="s">
        <v>63</v>
      </c>
      <c r="C10" s="120"/>
      <c r="D10" s="123">
        <v>3</v>
      </c>
    </row>
    <row r="11" spans="2:4" x14ac:dyDescent="0.25">
      <c r="B11" s="120" t="s">
        <v>64</v>
      </c>
      <c r="C11" s="120"/>
      <c r="D11" s="123">
        <v>4</v>
      </c>
    </row>
    <row r="12" spans="2:4" x14ac:dyDescent="0.25">
      <c r="B12" s="120" t="s">
        <v>65</v>
      </c>
      <c r="C12" s="120"/>
      <c r="D12" s="123">
        <v>5</v>
      </c>
    </row>
    <row r="13" spans="2:4" x14ac:dyDescent="0.25">
      <c r="B13" s="120" t="s">
        <v>66</v>
      </c>
      <c r="C13" s="120"/>
      <c r="D13" s="123">
        <v>6</v>
      </c>
    </row>
    <row r="14" spans="2:4" x14ac:dyDescent="0.25">
      <c r="B14" s="120" t="s">
        <v>67</v>
      </c>
      <c r="C14" s="120"/>
      <c r="D14" s="123">
        <v>7</v>
      </c>
    </row>
    <row r="15" spans="2:4" x14ac:dyDescent="0.25">
      <c r="B15" s="124"/>
      <c r="C15" s="120"/>
      <c r="D15" s="123"/>
    </row>
  </sheetData>
  <pageMargins left="0.7" right="0.7" top="0.75" bottom="0.75" header="0.3" footer="0.3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6"/>
  <sheetViews>
    <sheetView zoomScaleNormal="100" workbookViewId="0">
      <selection activeCell="J34" sqref="J34"/>
    </sheetView>
  </sheetViews>
  <sheetFormatPr baseColWidth="10" defaultRowHeight="15" x14ac:dyDescent="0.25"/>
  <cols>
    <col min="1" max="1" width="11.42578125" style="66"/>
    <col min="2" max="2" width="26.140625" style="66" bestFit="1" customWidth="1"/>
    <col min="3" max="3" width="33" style="66" bestFit="1" customWidth="1"/>
    <col min="4" max="4" width="5.28515625" style="66" customWidth="1"/>
    <col min="5" max="5" width="15.28515625" style="66" customWidth="1"/>
    <col min="6" max="6" width="4.5703125" style="66" customWidth="1"/>
    <col min="7" max="7" width="21.28515625" style="66" customWidth="1"/>
    <col min="8" max="8" width="14.140625" style="66" bestFit="1" customWidth="1"/>
    <col min="9" max="9" width="5" style="66" customWidth="1"/>
    <col min="10" max="10" width="15.28515625" style="66" customWidth="1"/>
    <col min="11" max="11" width="13.85546875" style="66" hidden="1" customWidth="1"/>
    <col min="12" max="12" width="14.140625" style="66" customWidth="1"/>
    <col min="13" max="16" width="11.42578125" style="66"/>
    <col min="17" max="17" width="15.7109375" style="66" bestFit="1" customWidth="1"/>
    <col min="18" max="16384" width="11.42578125" style="66"/>
  </cols>
  <sheetData>
    <row r="1" spans="1:16" ht="15.75" thickBot="1" x14ac:dyDescent="0.3"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</row>
    <row r="2" spans="1:16" ht="22.5" customHeight="1" thickTop="1" x14ac:dyDescent="0.25">
      <c r="A2" s="81"/>
      <c r="B2" s="125" t="s">
        <v>57</v>
      </c>
      <c r="C2" s="126"/>
      <c r="D2" s="3"/>
      <c r="E2" s="71"/>
      <c r="F2" s="71"/>
      <c r="G2" s="1" t="s">
        <v>4</v>
      </c>
      <c r="H2" s="2" t="e">
        <f>+#REF!</f>
        <v>#REF!</v>
      </c>
      <c r="I2" s="71"/>
      <c r="J2" s="71"/>
      <c r="K2" s="71"/>
      <c r="L2" s="71"/>
      <c r="P2" s="1" t="s">
        <v>1</v>
      </c>
    </row>
    <row r="3" spans="1:16" ht="15.75" thickBot="1" x14ac:dyDescent="0.3">
      <c r="A3" s="81"/>
      <c r="B3" s="127"/>
      <c r="C3" s="128"/>
      <c r="D3" s="3"/>
      <c r="E3" s="71"/>
      <c r="F3" s="71"/>
      <c r="G3" s="4" t="s">
        <v>5</v>
      </c>
      <c r="H3" s="5" t="e">
        <f>+#REF!</f>
        <v>#REF!</v>
      </c>
      <c r="I3" s="71"/>
      <c r="J3" s="71"/>
      <c r="K3" s="71"/>
      <c r="L3" s="71"/>
      <c r="P3" s="4" t="s">
        <v>2</v>
      </c>
    </row>
    <row r="4" spans="1:16" ht="15.75" thickTop="1" x14ac:dyDescent="0.25">
      <c r="B4" s="6"/>
      <c r="C4" s="3"/>
      <c r="D4" s="3"/>
      <c r="E4" s="71"/>
      <c r="F4" s="71"/>
      <c r="G4" s="6" t="s">
        <v>6</v>
      </c>
      <c r="H4" s="3" t="e">
        <f>H2-H3</f>
        <v>#REF!</v>
      </c>
      <c r="I4" s="71"/>
      <c r="J4" s="71"/>
      <c r="K4" s="71"/>
      <c r="L4" s="71"/>
      <c r="P4" s="6" t="s">
        <v>3</v>
      </c>
    </row>
    <row r="5" spans="1:16" ht="15.75" thickBot="1" x14ac:dyDescent="0.3"/>
    <row r="6" spans="1:16" ht="16.5" thickTop="1" thickBot="1" x14ac:dyDescent="0.3">
      <c r="B6" s="71"/>
      <c r="C6" s="69" t="s">
        <v>9</v>
      </c>
      <c r="D6" s="71"/>
      <c r="E6" s="98" t="s">
        <v>7</v>
      </c>
      <c r="F6" s="80"/>
      <c r="G6" s="97" t="s">
        <v>8</v>
      </c>
      <c r="H6" s="7" t="s">
        <v>17</v>
      </c>
      <c r="J6" s="98" t="s">
        <v>16</v>
      </c>
      <c r="K6" s="7" t="s">
        <v>18</v>
      </c>
      <c r="L6" s="7" t="s">
        <v>19</v>
      </c>
    </row>
    <row r="7" spans="1:16" ht="16.5" thickTop="1" thickBot="1" x14ac:dyDescent="0.3">
      <c r="B7" s="71"/>
      <c r="C7" s="71"/>
      <c r="D7" s="71"/>
      <c r="E7" s="71"/>
      <c r="F7" s="71"/>
      <c r="G7" s="99"/>
      <c r="J7" s="87"/>
      <c r="L7" s="68"/>
    </row>
    <row r="8" spans="1:16" ht="15.75" thickTop="1" x14ac:dyDescent="0.25">
      <c r="B8" s="8" t="s">
        <v>15</v>
      </c>
      <c r="C8" s="9" t="s">
        <v>10</v>
      </c>
      <c r="D8" s="71"/>
      <c r="E8" s="10" t="e">
        <f>+#REF!</f>
        <v>#REF!</v>
      </c>
      <c r="F8" s="71"/>
      <c r="G8" s="10" t="e">
        <f>+#REF!</f>
        <v>#REF!</v>
      </c>
      <c r="J8" s="10" t="e">
        <f>+#REF!</f>
        <v>#REF!</v>
      </c>
    </row>
    <row r="9" spans="1:16" x14ac:dyDescent="0.25">
      <c r="B9" s="11"/>
      <c r="C9" s="12" t="s">
        <v>11</v>
      </c>
      <c r="D9" s="71"/>
      <c r="E9" s="13" t="e">
        <f>+#REF!</f>
        <v>#REF!</v>
      </c>
      <c r="F9" s="13"/>
      <c r="G9" s="13" t="e">
        <f>+#REF!</f>
        <v>#REF!</v>
      </c>
      <c r="H9" s="86"/>
      <c r="J9" s="13" t="e">
        <f>+#REF!</f>
        <v>#REF!</v>
      </c>
    </row>
    <row r="10" spans="1:16" x14ac:dyDescent="0.25">
      <c r="B10" s="11"/>
      <c r="C10" s="12" t="s">
        <v>12</v>
      </c>
      <c r="D10" s="71"/>
      <c r="E10" s="13" t="e">
        <f>+#REF!+#REF!</f>
        <v>#REF!</v>
      </c>
      <c r="F10" s="13"/>
      <c r="G10" s="13" t="e">
        <f>+#REF!+#REF!</f>
        <v>#REF!</v>
      </c>
      <c r="H10" s="86"/>
      <c r="J10" s="13" t="e">
        <f>+#REF!+#REF!</f>
        <v>#REF!</v>
      </c>
    </row>
    <row r="11" spans="1:16" x14ac:dyDescent="0.25">
      <c r="B11" s="11"/>
      <c r="C11" s="12" t="s">
        <v>13</v>
      </c>
      <c r="D11" s="71"/>
      <c r="E11" s="13" t="e">
        <f>+#REF!</f>
        <v>#REF!</v>
      </c>
      <c r="F11" s="13"/>
      <c r="G11" s="13" t="e">
        <f>+#REF!</f>
        <v>#REF!</v>
      </c>
      <c r="H11" s="86"/>
      <c r="J11" s="13" t="e">
        <f>+#REF!</f>
        <v>#REF!</v>
      </c>
    </row>
    <row r="12" spans="1:16" ht="15.75" thickBot="1" x14ac:dyDescent="0.3">
      <c r="B12" s="94"/>
      <c r="C12" s="70" t="s">
        <v>14</v>
      </c>
      <c r="D12" s="71"/>
      <c r="E12" s="95" t="e">
        <f>+E39+E40+E41+E42</f>
        <v>#REF!</v>
      </c>
      <c r="F12" s="13"/>
      <c r="G12" s="95" t="e">
        <f>+G39+G40+G41+G42</f>
        <v>#REF!</v>
      </c>
      <c r="H12" s="86"/>
      <c r="I12" s="118"/>
      <c r="J12" s="13" t="e">
        <f>+J39+J40+J41+J42</f>
        <v>#REF!</v>
      </c>
    </row>
    <row r="13" spans="1:16" ht="16.5" thickTop="1" thickBot="1" x14ac:dyDescent="0.3">
      <c r="J13" s="96"/>
    </row>
    <row r="14" spans="1:16" ht="15.75" thickTop="1" x14ac:dyDescent="0.25">
      <c r="B14" s="14" t="s">
        <v>20</v>
      </c>
      <c r="C14" s="15" t="s">
        <v>21</v>
      </c>
      <c r="D14" s="71"/>
      <c r="E14" s="16" t="e">
        <f>+#REF!</f>
        <v>#REF!</v>
      </c>
      <c r="F14" s="71"/>
      <c r="G14" s="16" t="e">
        <f>+#REF!</f>
        <v>#REF!</v>
      </c>
      <c r="H14" s="17" t="e">
        <f t="shared" ref="H14:H17" si="0">+G14-E14</f>
        <v>#REF!</v>
      </c>
      <c r="J14" s="16" t="e">
        <f>+#REF!</f>
        <v>#REF!</v>
      </c>
      <c r="K14" s="17" t="e">
        <f t="shared" ref="K14:K17" si="1">J14-G14</f>
        <v>#REF!</v>
      </c>
      <c r="L14" s="17" t="e">
        <f>J14-E14</f>
        <v>#REF!</v>
      </c>
    </row>
    <row r="15" spans="1:16" x14ac:dyDescent="0.25">
      <c r="B15" s="18"/>
      <c r="C15" s="19" t="s">
        <v>22</v>
      </c>
      <c r="D15" s="71"/>
      <c r="E15" s="75" t="e">
        <f>+#REF!</f>
        <v>#REF!</v>
      </c>
      <c r="F15" s="71"/>
      <c r="G15" s="75" t="e">
        <f>+#REF!</f>
        <v>#REF!</v>
      </c>
      <c r="H15" s="76" t="e">
        <f t="shared" si="0"/>
        <v>#REF!</v>
      </c>
      <c r="J15" s="75" t="e">
        <f>+#REF!</f>
        <v>#REF!</v>
      </c>
      <c r="K15" s="76" t="e">
        <f t="shared" si="1"/>
        <v>#REF!</v>
      </c>
      <c r="L15" s="76" t="e">
        <f>J15-E15</f>
        <v>#REF!</v>
      </c>
    </row>
    <row r="16" spans="1:16" x14ac:dyDescent="0.25">
      <c r="B16" s="18"/>
      <c r="C16" s="19" t="s">
        <v>59</v>
      </c>
      <c r="D16" s="71"/>
      <c r="E16" s="75" t="e">
        <f>+#REF!</f>
        <v>#REF!</v>
      </c>
      <c r="F16" s="71"/>
      <c r="G16" s="75" t="e">
        <f>+#REF!</f>
        <v>#REF!</v>
      </c>
      <c r="H16" s="76" t="e">
        <f t="shared" si="0"/>
        <v>#REF!</v>
      </c>
      <c r="J16" s="75" t="e">
        <f>+#REF!</f>
        <v>#REF!</v>
      </c>
      <c r="K16" s="76" t="e">
        <f t="shared" si="1"/>
        <v>#REF!</v>
      </c>
      <c r="L16" s="76" t="e">
        <f>J16-E16</f>
        <v>#REF!</v>
      </c>
    </row>
    <row r="17" spans="1:16" x14ac:dyDescent="0.25">
      <c r="B17" s="18"/>
      <c r="C17" s="18" t="s">
        <v>23</v>
      </c>
      <c r="D17" s="71"/>
      <c r="E17" s="75" t="e">
        <f>+#REF!+#REF!</f>
        <v>#REF!</v>
      </c>
      <c r="F17" s="71"/>
      <c r="G17" s="75" t="e">
        <f>+#REF!+#REF!</f>
        <v>#REF!</v>
      </c>
      <c r="H17" s="76" t="e">
        <f t="shared" si="0"/>
        <v>#REF!</v>
      </c>
      <c r="J17" s="75" t="e">
        <f>+#REF!+#REF!</f>
        <v>#REF!</v>
      </c>
      <c r="K17" s="76" t="e">
        <f t="shared" si="1"/>
        <v>#REF!</v>
      </c>
      <c r="L17" s="76" t="e">
        <f>J17-E17</f>
        <v>#REF!</v>
      </c>
    </row>
    <row r="18" spans="1:16" x14ac:dyDescent="0.25">
      <c r="B18" s="18"/>
      <c r="C18" s="18" t="s">
        <v>24</v>
      </c>
      <c r="D18" s="71"/>
      <c r="E18" s="75" t="e">
        <f>+#REF!</f>
        <v>#REF!</v>
      </c>
      <c r="F18" s="71"/>
      <c r="G18" s="75" t="e">
        <f>+#REF!</f>
        <v>#REF!</v>
      </c>
      <c r="H18" s="76"/>
      <c r="J18" s="75" t="e">
        <f>+#REF!</f>
        <v>#REF!</v>
      </c>
      <c r="K18" s="76"/>
      <c r="L18" s="76"/>
    </row>
    <row r="19" spans="1:16" x14ac:dyDescent="0.25">
      <c r="B19" s="18"/>
      <c r="C19" s="18" t="s">
        <v>25</v>
      </c>
      <c r="D19" s="71"/>
      <c r="E19" s="75" t="e">
        <f>-#REF!</f>
        <v>#REF!</v>
      </c>
      <c r="F19" s="71"/>
      <c r="G19" s="75" t="e">
        <f>-#REF!</f>
        <v>#REF!</v>
      </c>
      <c r="H19" s="76"/>
      <c r="J19" s="75" t="e">
        <f>-#REF!</f>
        <v>#REF!</v>
      </c>
      <c r="K19" s="76"/>
      <c r="L19" s="76"/>
    </row>
    <row r="20" spans="1:16" ht="15.75" thickBot="1" x14ac:dyDescent="0.3">
      <c r="B20" s="20"/>
      <c r="C20" s="21" t="s">
        <v>26</v>
      </c>
      <c r="D20" s="71"/>
      <c r="E20" s="22" t="e">
        <f>SUM(E14:E19)</f>
        <v>#REF!</v>
      </c>
      <c r="F20" s="71"/>
      <c r="G20" s="22" t="e">
        <f>SUM(G14:G19)</f>
        <v>#REF!</v>
      </c>
      <c r="H20" s="23" t="e">
        <f>+G20-E20</f>
        <v>#REF!</v>
      </c>
      <c r="J20" s="22" t="e">
        <f>SUM(J14:J19)</f>
        <v>#REF!</v>
      </c>
      <c r="K20" s="23" t="e">
        <f>J20-G20</f>
        <v>#REF!</v>
      </c>
      <c r="L20" s="23" t="e">
        <f>J20-E20</f>
        <v>#REF!</v>
      </c>
    </row>
    <row r="21" spans="1:16" ht="16.5" thickTop="1" thickBot="1" x14ac:dyDescent="0.3">
      <c r="B21" s="71"/>
      <c r="C21" s="71"/>
      <c r="D21" s="71"/>
      <c r="E21" s="71"/>
      <c r="F21" s="71"/>
      <c r="G21" s="71"/>
      <c r="J21" s="71"/>
    </row>
    <row r="22" spans="1:16" ht="15.75" thickTop="1" x14ac:dyDescent="0.25">
      <c r="B22" s="24" t="s">
        <v>27</v>
      </c>
      <c r="C22" s="25" t="s">
        <v>28</v>
      </c>
      <c r="D22" s="71"/>
      <c r="E22" s="26" t="e">
        <f>+#REF!</f>
        <v>#REF!</v>
      </c>
      <c r="F22" s="71"/>
      <c r="G22" s="26" t="e">
        <f>+#REF!</f>
        <v>#REF!</v>
      </c>
      <c r="H22" s="17" t="e">
        <f t="shared" ref="H22:H26" si="2">+G22-E22</f>
        <v>#REF!</v>
      </c>
      <c r="J22" s="26" t="e">
        <f>+#REF!</f>
        <v>#REF!</v>
      </c>
      <c r="K22" s="17" t="e">
        <f t="shared" ref="K22:K25" si="3">J22-G22</f>
        <v>#REF!</v>
      </c>
      <c r="L22" s="17" t="e">
        <f>J22-E22</f>
        <v>#REF!</v>
      </c>
    </row>
    <row r="23" spans="1:16" x14ac:dyDescent="0.25">
      <c r="B23" s="72"/>
      <c r="C23" s="73" t="s">
        <v>12</v>
      </c>
      <c r="D23" s="71"/>
      <c r="E23" s="74" t="e">
        <f>+#REF!</f>
        <v>#REF!</v>
      </c>
      <c r="F23" s="71"/>
      <c r="G23" s="74" t="e">
        <f>+#REF!</f>
        <v>#REF!</v>
      </c>
      <c r="H23" s="76" t="e">
        <f t="shared" si="2"/>
        <v>#REF!</v>
      </c>
      <c r="J23" s="74" t="e">
        <f>+#REF!</f>
        <v>#REF!</v>
      </c>
      <c r="K23" s="76" t="e">
        <f t="shared" si="3"/>
        <v>#REF!</v>
      </c>
      <c r="L23" s="76" t="e">
        <f>J23-E23</f>
        <v>#REF!</v>
      </c>
    </row>
    <row r="24" spans="1:16" x14ac:dyDescent="0.25">
      <c r="B24" s="72"/>
      <c r="C24" s="73" t="s">
        <v>30</v>
      </c>
      <c r="D24" s="71"/>
      <c r="E24" s="74" t="e">
        <f>+#REF!</f>
        <v>#REF!</v>
      </c>
      <c r="F24" s="71"/>
      <c r="G24" s="74" t="e">
        <f>+#REF!</f>
        <v>#REF!</v>
      </c>
      <c r="H24" s="76"/>
      <c r="J24" s="74" t="e">
        <f>+#REF!</f>
        <v>#REF!</v>
      </c>
      <c r="K24" s="76"/>
      <c r="L24" s="76"/>
    </row>
    <row r="25" spans="1:16" x14ac:dyDescent="0.25">
      <c r="B25" s="72"/>
      <c r="C25" s="27" t="s">
        <v>29</v>
      </c>
      <c r="D25" s="71"/>
      <c r="E25" s="28" t="e">
        <f>+#REF!</f>
        <v>#REF!</v>
      </c>
      <c r="F25" s="71"/>
      <c r="G25" s="28" t="e">
        <f>+#REF!</f>
        <v>#REF!</v>
      </c>
      <c r="H25" s="29" t="e">
        <f t="shared" si="2"/>
        <v>#REF!</v>
      </c>
      <c r="J25" s="28" t="e">
        <f>+#REF!</f>
        <v>#REF!</v>
      </c>
      <c r="K25" s="29" t="e">
        <f t="shared" si="3"/>
        <v>#REF!</v>
      </c>
      <c r="L25" s="29" t="e">
        <f>J25-E25</f>
        <v>#REF!</v>
      </c>
    </row>
    <row r="26" spans="1:16" ht="15.75" thickBot="1" x14ac:dyDescent="0.3">
      <c r="B26" s="30" t="e">
        <f>"Gedurende " &amp;#REF! &amp;" jaren"</f>
        <v>#REF!</v>
      </c>
      <c r="C26" s="31" t="s">
        <v>31</v>
      </c>
      <c r="D26" s="71"/>
      <c r="E26" s="32" t="e">
        <f>SUM(E22:E25)</f>
        <v>#REF!</v>
      </c>
      <c r="F26" s="71"/>
      <c r="G26" s="32" t="e">
        <f>SUM(G22:G25)</f>
        <v>#REF!</v>
      </c>
      <c r="H26" s="23" t="e">
        <f t="shared" si="2"/>
        <v>#REF!</v>
      </c>
      <c r="J26" s="32" t="e">
        <f>SUM(J22:J25)</f>
        <v>#REF!</v>
      </c>
      <c r="K26" s="23" t="e">
        <f>J26-G26</f>
        <v>#REF!</v>
      </c>
      <c r="L26" s="23" t="e">
        <f>J26-E26</f>
        <v>#REF!</v>
      </c>
      <c r="N26" s="79"/>
      <c r="O26" s="79"/>
      <c r="P26" s="79"/>
    </row>
    <row r="27" spans="1:16" s="67" customFormat="1" ht="16.5" hidden="1" thickTop="1" thickBot="1" x14ac:dyDescent="0.3">
      <c r="A27" s="102"/>
      <c r="B27" s="101" t="s">
        <v>58</v>
      </c>
      <c r="C27" s="100"/>
      <c r="D27" s="51"/>
      <c r="E27" s="23" t="e">
        <f>+#REF!</f>
        <v>#REF!</v>
      </c>
      <c r="F27" s="51"/>
      <c r="G27" s="23" t="e">
        <f>+#REF!</f>
        <v>#REF!</v>
      </c>
      <c r="H27" s="78"/>
      <c r="J27" s="23" t="e">
        <f>+#REF!</f>
        <v>#REF!</v>
      </c>
      <c r="K27" s="78"/>
      <c r="L27" s="78"/>
    </row>
    <row r="28" spans="1:16" ht="16.5" thickTop="1" thickBot="1" x14ac:dyDescent="0.3">
      <c r="B28" s="71"/>
      <c r="C28" s="71"/>
      <c r="D28" s="71"/>
      <c r="E28" s="71"/>
      <c r="F28" s="71"/>
      <c r="G28" s="71"/>
      <c r="J28" s="71"/>
    </row>
    <row r="29" spans="1:16" ht="15.75" thickTop="1" x14ac:dyDescent="0.25">
      <c r="B29" s="33" t="s">
        <v>32</v>
      </c>
      <c r="C29" s="34" t="s">
        <v>33</v>
      </c>
      <c r="D29" s="71"/>
      <c r="E29" s="35" t="e">
        <f>+#REF!+#REF!</f>
        <v>#REF!</v>
      </c>
      <c r="F29" s="71"/>
      <c r="G29" s="35" t="e">
        <f>+#REF!+#REF!</f>
        <v>#REF!</v>
      </c>
      <c r="H29" s="17" t="e">
        <f t="shared" ref="H29:H31" si="4">+G29-E29</f>
        <v>#REF!</v>
      </c>
      <c r="J29" s="35" t="e">
        <f>+#REF!+#REF!</f>
        <v>#REF!</v>
      </c>
      <c r="K29" s="17" t="e">
        <f t="shared" ref="K29:K30" si="5">J29-G29</f>
        <v>#REF!</v>
      </c>
      <c r="L29" s="17" t="e">
        <f>J29-E29</f>
        <v>#REF!</v>
      </c>
    </row>
    <row r="30" spans="1:16" x14ac:dyDescent="0.25">
      <c r="B30" s="36"/>
      <c r="C30" s="37" t="s">
        <v>34</v>
      </c>
      <c r="D30" s="71"/>
      <c r="E30" s="38" t="e">
        <f>+#REF!</f>
        <v>#REF!</v>
      </c>
      <c r="F30" s="71"/>
      <c r="G30" s="38" t="e">
        <f>+#REF!</f>
        <v>#REF!</v>
      </c>
      <c r="H30" s="76" t="e">
        <f t="shared" si="4"/>
        <v>#REF!</v>
      </c>
      <c r="J30" s="38" t="e">
        <f>+#REF!</f>
        <v>#REF!</v>
      </c>
      <c r="K30" s="76" t="e">
        <f t="shared" si="5"/>
        <v>#REF!</v>
      </c>
      <c r="L30" s="76" t="e">
        <f>J30-E30</f>
        <v>#REF!</v>
      </c>
    </row>
    <row r="31" spans="1:16" x14ac:dyDescent="0.25">
      <c r="B31" s="36"/>
      <c r="C31" s="39" t="s">
        <v>35</v>
      </c>
      <c r="D31" s="71"/>
      <c r="E31" s="40" t="e">
        <f>+#REF!</f>
        <v>#REF!</v>
      </c>
      <c r="F31" s="71"/>
      <c r="G31" s="40" t="e">
        <f>+#REF!</f>
        <v>#REF!</v>
      </c>
      <c r="H31" s="29" t="e">
        <f t="shared" si="4"/>
        <v>#REF!</v>
      </c>
      <c r="J31" s="40" t="e">
        <f>+#REF!</f>
        <v>#REF!</v>
      </c>
      <c r="K31" s="29" t="e">
        <f>J31-G31</f>
        <v>#REF!</v>
      </c>
      <c r="L31" s="29" t="e">
        <f>J31-E31</f>
        <v>#REF!</v>
      </c>
    </row>
    <row r="32" spans="1:16" x14ac:dyDescent="0.25">
      <c r="B32" s="36"/>
      <c r="C32" s="41" t="s">
        <v>36</v>
      </c>
      <c r="D32" s="71"/>
      <c r="E32" s="42" t="e">
        <f>+E29+E30+E31</f>
        <v>#REF!</v>
      </c>
      <c r="F32" s="71"/>
      <c r="G32" s="42" t="e">
        <f>+G29+G30+G31</f>
        <v>#REF!</v>
      </c>
      <c r="H32" s="43" t="e">
        <f>+G32-E32</f>
        <v>#REF!</v>
      </c>
      <c r="J32" s="42" t="e">
        <f>+J29+J30+J31</f>
        <v>#REF!</v>
      </c>
      <c r="K32" s="43" t="e">
        <f>J32-G32</f>
        <v>#REF!</v>
      </c>
      <c r="L32" s="43" t="e">
        <f>J32-E32</f>
        <v>#REF!</v>
      </c>
    </row>
    <row r="33" spans="1:18" ht="15.75" thickBot="1" x14ac:dyDescent="0.3">
      <c r="B33" s="44"/>
      <c r="C33" s="45" t="s">
        <v>60</v>
      </c>
      <c r="E33" s="46" t="e">
        <f>+#REF!</f>
        <v>#REF!</v>
      </c>
      <c r="G33" s="46" t="e">
        <f>+#REF!</f>
        <v>#REF!</v>
      </c>
      <c r="H33" s="47" t="e">
        <f>+G33-E33</f>
        <v>#REF!</v>
      </c>
      <c r="J33" s="48" t="e">
        <f>+#REF!</f>
        <v>#REF!</v>
      </c>
      <c r="K33" s="47" t="e">
        <f>+J33-G33</f>
        <v>#REF!</v>
      </c>
      <c r="L33" s="47" t="e">
        <f>+J33-E33</f>
        <v>#REF!</v>
      </c>
    </row>
    <row r="34" spans="1:18" ht="16.5" thickTop="1" thickBot="1" x14ac:dyDescent="0.3">
      <c r="B34" s="71"/>
      <c r="C34" s="71"/>
      <c r="D34" s="71"/>
      <c r="E34" s="71"/>
      <c r="F34" s="71"/>
      <c r="G34" s="71"/>
      <c r="J34" s="71"/>
    </row>
    <row r="35" spans="1:18" ht="20.25" thickTop="1" thickBot="1" x14ac:dyDescent="0.35">
      <c r="A35" s="49"/>
      <c r="B35" s="88" t="e">
        <f>"Globaal netto bedrag op " &amp;#REF! &amp;" jaren"</f>
        <v>#REF!</v>
      </c>
      <c r="C35" s="89"/>
      <c r="D35" s="90"/>
      <c r="E35" s="91" t="e">
        <f>+E33+E32+E27+E26*#REF!</f>
        <v>#REF!</v>
      </c>
      <c r="F35" s="90"/>
      <c r="G35" s="91" t="e">
        <f>+G33+G32+G27+G26*#REF!</f>
        <v>#REF!</v>
      </c>
      <c r="H35" s="92" t="e">
        <f>+G35-E35</f>
        <v>#REF!</v>
      </c>
      <c r="I35" s="93"/>
      <c r="J35" s="91" t="e">
        <f>+J33+J32+J27+J26*#REF!</f>
        <v>#REF!</v>
      </c>
      <c r="K35" s="92" t="e">
        <f>J35-G35</f>
        <v>#REF!</v>
      </c>
      <c r="L35" s="92" t="e">
        <f>J35-E35</f>
        <v>#REF!</v>
      </c>
      <c r="M35" s="49"/>
    </row>
    <row r="36" spans="1:18" s="67" customFormat="1" ht="16.5" thickTop="1" thickBot="1" x14ac:dyDescent="0.3">
      <c r="A36" s="82"/>
      <c r="B36" s="83"/>
      <c r="C36" s="83"/>
      <c r="D36" s="84"/>
      <c r="E36" s="85"/>
      <c r="F36" s="84"/>
      <c r="G36" s="85"/>
      <c r="H36" s="78"/>
      <c r="I36" s="82"/>
      <c r="J36" s="85"/>
      <c r="K36" s="78"/>
      <c r="L36" s="78"/>
      <c r="M36" s="82"/>
    </row>
    <row r="37" spans="1:18" s="67" customFormat="1" hidden="1" x14ac:dyDescent="0.25">
      <c r="A37" s="82"/>
      <c r="B37" s="83"/>
      <c r="C37" s="83"/>
      <c r="D37" s="84"/>
      <c r="E37" s="85"/>
      <c r="F37" s="84"/>
      <c r="G37" s="85"/>
      <c r="H37" s="78"/>
      <c r="I37" s="82"/>
      <c r="J37" s="85"/>
      <c r="K37" s="78"/>
      <c r="L37" s="78"/>
      <c r="M37" s="82"/>
    </row>
    <row r="38" spans="1:18" ht="15.75" hidden="1" thickBot="1" x14ac:dyDescent="0.3">
      <c r="B38" s="51"/>
      <c r="C38" s="51"/>
      <c r="D38" s="71"/>
      <c r="E38" s="52"/>
      <c r="F38" s="71"/>
      <c r="G38" s="52"/>
      <c r="H38" s="53"/>
      <c r="J38" s="52"/>
      <c r="K38" s="53"/>
      <c r="L38" s="53"/>
    </row>
    <row r="39" spans="1:18" ht="15.75" thickTop="1" x14ac:dyDescent="0.25">
      <c r="B39" s="54" t="s">
        <v>37</v>
      </c>
      <c r="C39" s="55" t="s">
        <v>39</v>
      </c>
      <c r="D39" s="71"/>
      <c r="E39" s="56" t="e">
        <f>+#REF!</f>
        <v>#REF!</v>
      </c>
      <c r="F39" s="71"/>
      <c r="G39" s="56" t="e">
        <f>+#REF!</f>
        <v>#REF!</v>
      </c>
      <c r="H39" s="17" t="e">
        <f>+G39-E39</f>
        <v>#REF!</v>
      </c>
      <c r="J39" s="56" t="e">
        <f>+#REF!</f>
        <v>#REF!</v>
      </c>
      <c r="K39" s="17" t="e">
        <f>J39-G39</f>
        <v>#REF!</v>
      </c>
      <c r="L39" s="17" t="e">
        <f>J39-E39</f>
        <v>#REF!</v>
      </c>
    </row>
    <row r="40" spans="1:18" x14ac:dyDescent="0.25">
      <c r="B40" s="57"/>
      <c r="C40" s="58" t="s">
        <v>38</v>
      </c>
      <c r="D40" s="71"/>
      <c r="E40" s="59" t="e">
        <f>+#REF!</f>
        <v>#REF!</v>
      </c>
      <c r="F40" s="71"/>
      <c r="G40" s="59" t="e">
        <f>+#REF!</f>
        <v>#REF!</v>
      </c>
      <c r="H40" s="76" t="e">
        <f t="shared" ref="H40:H41" si="6">+G40-E40</f>
        <v>#REF!</v>
      </c>
      <c r="J40" s="59" t="e">
        <f>+#REF!</f>
        <v>#REF!</v>
      </c>
      <c r="K40" s="76" t="e">
        <f t="shared" ref="K40:K41" si="7">J40-G40</f>
        <v>#REF!</v>
      </c>
      <c r="L40" s="76" t="e">
        <f>J40-E40</f>
        <v>#REF!</v>
      </c>
    </row>
    <row r="41" spans="1:18" x14ac:dyDescent="0.25">
      <c r="B41" s="57"/>
      <c r="C41" s="58" t="s">
        <v>41</v>
      </c>
      <c r="D41" s="71"/>
      <c r="E41" s="59" t="e">
        <f>+#REF!</f>
        <v>#REF!</v>
      </c>
      <c r="F41" s="71"/>
      <c r="G41" s="59" t="e">
        <f>+#REF!</f>
        <v>#REF!</v>
      </c>
      <c r="H41" s="76" t="e">
        <f t="shared" si="6"/>
        <v>#REF!</v>
      </c>
      <c r="J41" s="59" t="e">
        <f>+#REF!</f>
        <v>#REF!</v>
      </c>
      <c r="K41" s="76" t="e">
        <f t="shared" si="7"/>
        <v>#REF!</v>
      </c>
      <c r="L41" s="76" t="e">
        <f>J41-E41</f>
        <v>#REF!</v>
      </c>
    </row>
    <row r="42" spans="1:18" x14ac:dyDescent="0.25">
      <c r="B42" s="57"/>
      <c r="C42" s="58" t="s">
        <v>40</v>
      </c>
      <c r="D42" s="71"/>
      <c r="E42" s="59" t="e">
        <f>+#REF!</f>
        <v>#REF!</v>
      </c>
      <c r="F42" s="71"/>
      <c r="G42" s="59" t="e">
        <f>+#REF!</f>
        <v>#REF!</v>
      </c>
      <c r="H42" s="76"/>
      <c r="J42" s="59" t="e">
        <f>+#REF!</f>
        <v>#REF!</v>
      </c>
      <c r="K42" s="76"/>
      <c r="L42" s="76"/>
    </row>
    <row r="43" spans="1:18" x14ac:dyDescent="0.25">
      <c r="B43" s="60"/>
      <c r="C43" s="58"/>
      <c r="D43" s="71"/>
      <c r="E43" s="59"/>
      <c r="F43" s="71"/>
      <c r="G43" s="59"/>
      <c r="H43" s="76"/>
      <c r="J43" s="59"/>
      <c r="K43" s="76"/>
      <c r="L43" s="76"/>
    </row>
    <row r="44" spans="1:18" ht="15.75" thickBot="1" x14ac:dyDescent="0.3">
      <c r="B44" s="61" t="s">
        <v>42</v>
      </c>
      <c r="C44" s="62"/>
      <c r="D44" s="71"/>
      <c r="E44" s="63" t="e">
        <f>+#REF!</f>
        <v>#REF!</v>
      </c>
      <c r="F44" s="71"/>
      <c r="G44" s="63" t="e">
        <f>+#REF!</f>
        <v>#REF!</v>
      </c>
      <c r="H44" s="23" t="e">
        <f>+G44-E44</f>
        <v>#REF!</v>
      </c>
      <c r="J44" s="63" t="e">
        <f>+#REF!</f>
        <v>#REF!</v>
      </c>
      <c r="K44" s="23" t="e">
        <f>J44-G44</f>
        <v>#REF!</v>
      </c>
      <c r="L44" s="23" t="e">
        <f>J44-E44</f>
        <v>#REF!</v>
      </c>
    </row>
    <row r="45" spans="1:18" ht="15.75" thickTop="1" x14ac:dyDescent="0.25">
      <c r="B45" s="6"/>
      <c r="C45" s="6"/>
      <c r="D45" s="71"/>
      <c r="E45" s="64"/>
      <c r="F45" s="71"/>
      <c r="G45" s="64"/>
      <c r="H45" s="65"/>
      <c r="J45" s="64"/>
      <c r="K45" s="65"/>
      <c r="L45" s="65"/>
    </row>
    <row r="47" spans="1:18" ht="15.75" thickBot="1" x14ac:dyDescent="0.3"/>
    <row r="48" spans="1:18" ht="16.5" thickTop="1" thickBot="1" x14ac:dyDescent="0.3">
      <c r="B48" s="134" t="s">
        <v>43</v>
      </c>
      <c r="C48" s="135"/>
      <c r="D48" s="135"/>
      <c r="E48" s="135"/>
      <c r="F48" s="135"/>
      <c r="G48" s="135"/>
      <c r="H48" s="136"/>
      <c r="I48" s="104"/>
      <c r="J48" s="104"/>
      <c r="K48" s="104"/>
      <c r="M48" s="105" t="s">
        <v>44</v>
      </c>
      <c r="N48" s="81"/>
      <c r="O48" s="134" t="s">
        <v>45</v>
      </c>
      <c r="P48" s="135"/>
      <c r="Q48" s="136"/>
      <c r="R48" s="103" t="s">
        <v>46</v>
      </c>
    </row>
    <row r="49" spans="2:18" ht="16.5" thickTop="1" thickBot="1" x14ac:dyDescent="0.3">
      <c r="B49" s="67"/>
      <c r="C49" s="67"/>
    </row>
    <row r="50" spans="2:18" ht="16.5" thickTop="1" thickBot="1" x14ac:dyDescent="0.3">
      <c r="B50" s="129" t="s">
        <v>47</v>
      </c>
      <c r="C50" s="130"/>
      <c r="D50" s="50"/>
      <c r="E50" s="106"/>
      <c r="F50" s="50"/>
      <c r="G50" s="137" t="e">
        <f>+#REF!*0.6</f>
        <v>#REF!</v>
      </c>
      <c r="H50" s="138"/>
      <c r="I50" s="49"/>
      <c r="J50" s="139"/>
      <c r="K50" s="139"/>
      <c r="L50" s="107"/>
      <c r="M50" s="68"/>
      <c r="N50" s="81"/>
      <c r="O50" s="108" t="s">
        <v>48</v>
      </c>
      <c r="P50" s="81"/>
      <c r="Q50" s="109" t="e">
        <f>+#REF!</f>
        <v>#REF!</v>
      </c>
    </row>
    <row r="51" spans="2:18" ht="16.5" thickTop="1" thickBot="1" x14ac:dyDescent="0.3">
      <c r="N51" s="81"/>
      <c r="O51" s="108" t="s">
        <v>49</v>
      </c>
      <c r="P51" s="81"/>
      <c r="Q51" s="109">
        <f>+H55*12*24</f>
        <v>288000</v>
      </c>
    </row>
    <row r="52" spans="2:18" ht="16.5" thickTop="1" thickBot="1" x14ac:dyDescent="0.3">
      <c r="B52" s="129" t="s">
        <v>50</v>
      </c>
      <c r="C52" s="130"/>
      <c r="D52" s="50"/>
      <c r="E52" s="106"/>
      <c r="F52" s="50"/>
      <c r="G52" s="109">
        <v>600000</v>
      </c>
      <c r="H52" s="109">
        <f>-G52*2%/12</f>
        <v>-1000</v>
      </c>
      <c r="J52" s="110"/>
      <c r="K52" s="77"/>
      <c r="N52" s="81"/>
      <c r="O52" s="108" t="s">
        <v>51</v>
      </c>
      <c r="P52" s="81"/>
      <c r="Q52" s="109">
        <v>0</v>
      </c>
    </row>
    <row r="53" spans="2:18" ht="16.5" thickTop="1" thickBot="1" x14ac:dyDescent="0.3">
      <c r="C53" s="111" t="s">
        <v>52</v>
      </c>
      <c r="G53" s="112"/>
      <c r="H53" s="113">
        <f>+G52*5%/12</f>
        <v>2500</v>
      </c>
      <c r="R53" s="68"/>
    </row>
    <row r="54" spans="2:18" ht="16.5" thickTop="1" thickBot="1" x14ac:dyDescent="0.3">
      <c r="C54" s="111" t="s">
        <v>53</v>
      </c>
      <c r="G54" s="114"/>
      <c r="H54" s="113">
        <f>-H53*0.2</f>
        <v>-500</v>
      </c>
      <c r="O54" s="131" t="s">
        <v>54</v>
      </c>
      <c r="P54" s="81"/>
      <c r="Q54" s="131" t="e">
        <f>+Q50+Q51</f>
        <v>#REF!</v>
      </c>
      <c r="R54" s="115"/>
    </row>
    <row r="55" spans="2:18" ht="16.5" thickTop="1" thickBot="1" x14ac:dyDescent="0.3">
      <c r="B55" s="81"/>
      <c r="C55" s="116" t="s">
        <v>55</v>
      </c>
      <c r="G55" s="114"/>
      <c r="H55" s="113">
        <f>+SUM(H52:H54)</f>
        <v>1000</v>
      </c>
      <c r="O55" s="132"/>
      <c r="P55" s="81"/>
      <c r="Q55" s="132"/>
      <c r="R55" s="115"/>
    </row>
    <row r="56" spans="2:18" ht="16.5" thickTop="1" thickBot="1" x14ac:dyDescent="0.3">
      <c r="C56" s="116" t="s">
        <v>56</v>
      </c>
      <c r="D56" s="53"/>
      <c r="H56" s="109">
        <f>+H55*12*24</f>
        <v>288000</v>
      </c>
      <c r="O56" s="133"/>
      <c r="P56" s="81"/>
      <c r="Q56" s="133"/>
      <c r="R56" s="115"/>
    </row>
    <row r="57" spans="2:18" ht="15.75" thickTop="1" x14ac:dyDescent="0.25">
      <c r="Q57" s="117"/>
    </row>
    <row r="63" spans="2:18" ht="16.5" customHeight="1" x14ac:dyDescent="0.25"/>
    <row r="64" spans="2:18" ht="16.5" customHeight="1" x14ac:dyDescent="0.25"/>
    <row r="65" ht="16.5" customHeight="1" x14ac:dyDescent="0.25"/>
    <row r="66" ht="16.5" customHeight="1" x14ac:dyDescent="0.25"/>
  </sheetData>
  <mergeCells count="9">
    <mergeCell ref="B2:C3"/>
    <mergeCell ref="B52:C52"/>
    <mergeCell ref="O54:O56"/>
    <mergeCell ref="Q54:Q56"/>
    <mergeCell ref="B48:H48"/>
    <mergeCell ref="O48:Q48"/>
    <mergeCell ref="B50:C50"/>
    <mergeCell ref="G50:H50"/>
    <mergeCell ref="J50:K50"/>
  </mergeCells>
  <conditionalFormatting sqref="H44:H45 H26:H27 H35:H37 H32:H33 K44:L45 K26:L27 K35:L37 K32:L33">
    <cfRule type="cellIs" dxfId="11" priority="11" operator="greaterThan">
      <formula>0</formula>
    </cfRule>
  </conditionalFormatting>
  <conditionalFormatting sqref="H26:H27 H44:H45 H35:H37 H32:H33 K26:L27 K44:L45 K35:L37 K32:L33">
    <cfRule type="cellIs" dxfId="10" priority="12" operator="lessThan">
      <formula>0</formula>
    </cfRule>
  </conditionalFormatting>
  <conditionalFormatting sqref="H20 K20:L20">
    <cfRule type="cellIs" dxfId="9" priority="9" operator="greaterThan">
      <formula>0</formula>
    </cfRule>
    <cfRule type="cellIs" dxfId="8" priority="10" operator="lessThan">
      <formula>0</formula>
    </cfRule>
  </conditionalFormatting>
  <conditionalFormatting sqref="J27">
    <cfRule type="cellIs" dxfId="7" priority="7" operator="greaterThan">
      <formula>0</formula>
    </cfRule>
  </conditionalFormatting>
  <conditionalFormatting sqref="J27">
    <cfRule type="cellIs" dxfId="6" priority="8" operator="lessThan">
      <formula>0</formula>
    </cfRule>
  </conditionalFormatting>
  <conditionalFormatting sqref="G27">
    <cfRule type="cellIs" dxfId="5" priority="5" operator="greaterThan">
      <formula>0</formula>
    </cfRule>
  </conditionalFormatting>
  <conditionalFormatting sqref="G27">
    <cfRule type="cellIs" dxfId="4" priority="6" operator="lessThan">
      <formula>0</formula>
    </cfRule>
  </conditionalFormatting>
  <conditionalFormatting sqref="E27">
    <cfRule type="cellIs" dxfId="3" priority="3" operator="greaterThan">
      <formula>0</formula>
    </cfRule>
  </conditionalFormatting>
  <conditionalFormatting sqref="E27">
    <cfRule type="cellIs" dxfId="2" priority="4" operator="lessThan">
      <formula>0</formula>
    </cfRule>
  </conditionalFormatting>
  <conditionalFormatting sqref="B27:C27">
    <cfRule type="cellIs" dxfId="1" priority="1" operator="greaterThan">
      <formula>0</formula>
    </cfRule>
  </conditionalFormatting>
  <conditionalFormatting sqref="B27:C27">
    <cfRule type="cellIs" dxfId="0" priority="2" operator="lessThan">
      <formula>0</formula>
    </cfRule>
  </conditionalFormatting>
  <pageMargins left="0.7" right="0.7" top="0.75" bottom="0.75" header="0.3" footer="0.3"/>
  <pageSetup paperSize="9" scale="7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Output (nl)</vt:lpstr>
      <vt:lpstr>Feuil1!Zone_d_impression</vt:lpstr>
      <vt:lpstr>'Output (nl)'!Zone_d_impression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2018-07-13T13:07:38Z</dcterms:modified>
</cp:coreProperties>
</file>