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Music\"/>
    </mc:Choice>
  </mc:AlternateContent>
  <xr:revisionPtr revIDLastSave="0" documentId="13_ncr:1_{B13D8AC9-0CA1-49A1-AA35-945A5244392F}" xr6:coauthVersionLast="47" xr6:coauthVersionMax="47" xr10:uidLastSave="{00000000-0000-0000-0000-000000000000}"/>
  <bookViews>
    <workbookView xWindow="-120" yWindow="-120" windowWidth="29040" windowHeight="15840" tabRatio="847" firstSheet="2" activeTab="2" xr2:uid="{00000000-000D-0000-FFFF-FFFF00000000}"/>
  </bookViews>
  <sheets>
    <sheet name="Christophe CARRON" sheetId="4" state="hidden" r:id="rId1"/>
    <sheet name="Gérald CHENAL" sheetId="37" state="hidden" r:id="rId2"/>
    <sheet name="Totale Heures" sheetId="70" r:id="rId3"/>
    <sheet name="1" sheetId="61" r:id="rId4"/>
    <sheet name="2" sheetId="44" r:id="rId5"/>
    <sheet name="3" sheetId="50" r:id="rId6"/>
    <sheet name="4" sheetId="51" r:id="rId7"/>
    <sheet name="5" sheetId="64" r:id="rId8"/>
    <sheet name="6" sheetId="35" r:id="rId9"/>
    <sheet name="7" sheetId="52" r:id="rId10"/>
    <sheet name="8" sheetId="36" r:id="rId11"/>
    <sheet name="9" sheetId="56" r:id="rId12"/>
    <sheet name="10" sheetId="20" r:id="rId13"/>
    <sheet name="11" sheetId="59" r:id="rId14"/>
    <sheet name="12" sheetId="47" r:id="rId15"/>
    <sheet name="13" sheetId="66" r:id="rId16"/>
    <sheet name="14" sheetId="58" r:id="rId17"/>
    <sheet name="15" sheetId="23" r:id="rId18"/>
    <sheet name="16" sheetId="71" r:id="rId19"/>
    <sheet name="17" sheetId="72" r:id="rId20"/>
    <sheet name="18" sheetId="73" r:id="rId21"/>
    <sheet name="19" sheetId="74" r:id="rId22"/>
    <sheet name="20" sheetId="75" r:id="rId23"/>
    <sheet name="21" sheetId="76" r:id="rId24"/>
    <sheet name="22" sheetId="77" r:id="rId25"/>
  </sheets>
  <definedNames>
    <definedName name="_xlnm.Print_Area" localSheetId="3">'1'!$A$1:$I$42</definedName>
    <definedName name="_xlnm.Print_Area" localSheetId="12">'10'!$A$1:$I$42</definedName>
    <definedName name="_xlnm.Print_Area" localSheetId="13">'11'!$A$1:$I$41</definedName>
    <definedName name="_xlnm.Print_Area" localSheetId="14">'12'!$A$1:$I$42</definedName>
    <definedName name="_xlnm.Print_Area" localSheetId="15">'13'!$A$1:$I$42</definedName>
    <definedName name="_xlnm.Print_Area" localSheetId="16">'14'!$A$1:$I$42</definedName>
    <definedName name="_xlnm.Print_Area" localSheetId="5">'3'!$A$1:$I$41</definedName>
    <definedName name="_xlnm.Print_Area" localSheetId="6">'4'!$A$1:$I$41</definedName>
    <definedName name="_xlnm.Print_Area" localSheetId="8">'6'!$A$1:$I$43</definedName>
    <definedName name="_xlnm.Print_Area" localSheetId="9">'7'!$A$1:$I$42</definedName>
    <definedName name="_xlnm.Print_Area" localSheetId="10">'8'!$A$1:$I$42</definedName>
    <definedName name="_xlnm.Print_Area" localSheetId="11">'9'!$A$1:$I$43</definedName>
    <definedName name="_xlnm.Print_Area" localSheetId="0">'Christophe CARRON'!$B$2:$M$44</definedName>
    <definedName name="_xlnm.Print_Area" localSheetId="2">'Totale Heures'!$A$1:$N$32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5" i="23" l="1"/>
  <c r="E45" i="71"/>
  <c r="G45" i="77" l="1"/>
  <c r="F45" i="77"/>
  <c r="E45" i="77"/>
  <c r="E45" i="76"/>
  <c r="G45" i="76"/>
  <c r="F45" i="76"/>
  <c r="G45" i="75"/>
  <c r="F45" i="75"/>
  <c r="E45" i="75"/>
  <c r="F45" i="74"/>
  <c r="E45" i="74"/>
  <c r="G45" i="74"/>
  <c r="G45" i="73"/>
  <c r="F45" i="73"/>
  <c r="E45" i="73"/>
  <c r="G45" i="72"/>
  <c r="F45" i="72"/>
  <c r="E45" i="72"/>
  <c r="G42" i="71"/>
  <c r="G45" i="71" s="1"/>
  <c r="F42" i="71"/>
  <c r="F45" i="71" s="1"/>
  <c r="F44" i="50"/>
  <c r="G44" i="50"/>
  <c r="E44" i="50"/>
  <c r="F44" i="44"/>
  <c r="G44" i="44"/>
  <c r="E44" i="44"/>
  <c r="D14" i="70" a="1"/>
  <c r="C16" i="70" a="1"/>
  <c r="D7" i="70" a="1"/>
  <c r="C14" i="70" a="1"/>
  <c r="B16" i="70" a="1"/>
  <c r="D9" i="70" a="1"/>
  <c r="B17" i="70" a="1"/>
  <c r="B5" i="70" a="1"/>
  <c r="C8" i="70" a="1"/>
  <c r="D10" i="70" a="1"/>
  <c r="C15" i="70" a="1"/>
  <c r="D11" i="70" a="1"/>
  <c r="B8" i="70" a="1"/>
  <c r="H2" i="70" a="1"/>
  <c r="C10" i="70" a="1"/>
  <c r="C11" i="70" a="1"/>
  <c r="B11" i="70" a="1"/>
  <c r="B19" i="70" a="1"/>
  <c r="B7" i="70" a="1"/>
  <c r="D15" i="70" a="1"/>
  <c r="D6" i="70" a="1"/>
  <c r="B9" i="70" a="1"/>
  <c r="D18" i="70" a="1"/>
  <c r="C6" i="70" a="1"/>
  <c r="D13" i="70" a="1"/>
  <c r="D5" i="70" a="1"/>
  <c r="C19" i="70" a="1"/>
  <c r="B13" i="70" a="1"/>
  <c r="C13" i="70" a="1"/>
  <c r="C7" i="70" a="1"/>
  <c r="D19" i="70" a="1"/>
  <c r="B14" i="70" a="1"/>
  <c r="C5" i="70" a="1"/>
  <c r="C12" i="70" a="1"/>
  <c r="B10" i="70" a="1"/>
  <c r="D17" i="70" a="1"/>
  <c r="D8" i="70" a="1"/>
  <c r="H3" i="70" a="1"/>
  <c r="B15" i="70" a="1"/>
  <c r="C17" i="70" a="1"/>
  <c r="C9" i="70" a="1"/>
  <c r="C18" i="70" a="1"/>
  <c r="B18" i="70" a="1"/>
  <c r="B6" i="70" a="1"/>
  <c r="D16" i="70" a="1"/>
  <c r="B12" i="70" a="1"/>
  <c r="D12" i="70" a="1"/>
  <c r="C19" i="70" l="1"/>
  <c r="C18" i="70"/>
  <c r="C17" i="70"/>
  <c r="C16" i="70"/>
  <c r="C15" i="70"/>
  <c r="C14" i="70"/>
  <c r="C13" i="70"/>
  <c r="C12" i="70"/>
  <c r="C11" i="70"/>
  <c r="D19" i="70"/>
  <c r="B19" i="70"/>
  <c r="D18" i="70"/>
  <c r="B18" i="70"/>
  <c r="D17" i="70"/>
  <c r="B17" i="70"/>
  <c r="D16" i="70"/>
  <c r="B16" i="70"/>
  <c r="D15" i="70"/>
  <c r="B15" i="70"/>
  <c r="D14" i="70"/>
  <c r="B14" i="70"/>
  <c r="D13" i="70"/>
  <c r="B13" i="70"/>
  <c r="D12" i="70"/>
  <c r="B12" i="70"/>
  <c r="D11" i="70"/>
  <c r="B11" i="70"/>
  <c r="H3" i="70"/>
  <c r="I3" i="70" s="1"/>
  <c r="H2" i="70"/>
  <c r="I2" i="70" s="1"/>
  <c r="C9" i="70"/>
  <c r="D8" i="70"/>
  <c r="B9" i="70"/>
  <c r="B8" i="70"/>
  <c r="C10" i="70"/>
  <c r="D10" i="70"/>
  <c r="C8" i="70"/>
  <c r="D9" i="70"/>
  <c r="B10" i="70"/>
  <c r="C7" i="70"/>
  <c r="D7" i="70"/>
  <c r="B7" i="70"/>
  <c r="C6" i="70"/>
  <c r="D6" i="70"/>
  <c r="B6" i="70"/>
  <c r="C5" i="70"/>
  <c r="D5" i="70"/>
  <c r="B5" i="70"/>
  <c r="E11" i="70" l="1"/>
  <c r="E13" i="70"/>
  <c r="E15" i="70"/>
  <c r="E17" i="70"/>
  <c r="E19" i="70"/>
  <c r="E12" i="70"/>
  <c r="E14" i="70"/>
  <c r="E16" i="70"/>
  <c r="E18" i="70"/>
  <c r="E9" i="70"/>
  <c r="E8" i="70"/>
  <c r="E10" i="70"/>
  <c r="E7" i="70"/>
  <c r="E6" i="70"/>
  <c r="E5" i="70"/>
  <c r="F42" i="61" l="1"/>
  <c r="G42" i="61"/>
  <c r="E42" i="61"/>
  <c r="F42" i="44"/>
  <c r="G42" i="44"/>
  <c r="F42" i="50"/>
  <c r="G42" i="50"/>
  <c r="F42" i="51"/>
  <c r="G42" i="51"/>
  <c r="F42" i="64"/>
  <c r="G42" i="64"/>
  <c r="F42" i="35"/>
  <c r="G42" i="35"/>
  <c r="F42" i="52"/>
  <c r="G42" i="52"/>
  <c r="F42" i="36"/>
  <c r="G42" i="36"/>
  <c r="F42" i="56"/>
  <c r="G42" i="56"/>
  <c r="F42" i="20"/>
  <c r="G42" i="20"/>
  <c r="F42" i="59"/>
  <c r="G42" i="59"/>
  <c r="F42" i="47"/>
  <c r="G42" i="47"/>
  <c r="F42" i="58"/>
  <c r="G42" i="58"/>
  <c r="F42" i="23"/>
  <c r="G42" i="23"/>
  <c r="F42" i="66"/>
  <c r="G42" i="66"/>
  <c r="E42" i="44"/>
  <c r="E42" i="50"/>
  <c r="E42" i="51"/>
  <c r="E42" i="64"/>
  <c r="E42" i="35"/>
  <c r="E42" i="52"/>
  <c r="E42" i="36"/>
  <c r="E42" i="56"/>
  <c r="E42" i="20"/>
  <c r="E42" i="59"/>
  <c r="E42" i="47"/>
  <c r="E42" i="58"/>
  <c r="E42" i="66"/>
  <c r="D3" i="70" a="1"/>
  <c r="B2" i="70" a="1"/>
  <c r="C3" i="70" a="1"/>
  <c r="D2" i="70" a="1"/>
  <c r="C2" i="70" a="1"/>
  <c r="C4" i="70" a="1"/>
  <c r="B4" i="70" a="1"/>
  <c r="B3" i="70" a="1"/>
  <c r="D4" i="70" a="1"/>
  <c r="C4" i="70" l="1"/>
  <c r="D4" i="70"/>
  <c r="B4" i="70"/>
  <c r="D3" i="70"/>
  <c r="D2" i="70"/>
  <c r="C3" i="70"/>
  <c r="C2" i="70"/>
  <c r="B3" i="70"/>
  <c r="B2" i="70"/>
  <c r="F45" i="23"/>
  <c r="G45" i="23"/>
  <c r="E4" i="70" l="1"/>
  <c r="E3" i="70"/>
  <c r="E2" i="70"/>
  <c r="I45" i="64"/>
  <c r="I48" i="58"/>
  <c r="I47" i="58"/>
  <c r="I47" i="47"/>
  <c r="I46" i="47"/>
  <c r="I48" i="59"/>
  <c r="I47" i="59"/>
  <c r="I49" i="51"/>
  <c r="I48" i="51"/>
  <c r="I48" i="20"/>
  <c r="I47" i="20"/>
  <c r="I45" i="61"/>
  <c r="I49" i="56"/>
  <c r="I48" i="56"/>
  <c r="I46" i="36"/>
  <c r="I45" i="36"/>
  <c r="I48" i="35"/>
  <c r="I47" i="35"/>
  <c r="K42" i="37"/>
  <c r="J42" i="37"/>
  <c r="E42" i="37"/>
  <c r="L44" i="4"/>
  <c r="K44" i="4"/>
  <c r="G44" i="4"/>
  <c r="F44" i="4"/>
  <c r="E20" i="70" l="1"/>
  <c r="F16" i="70" l="1"/>
  <c r="J16" i="70" s="1"/>
  <c r="F12" i="70"/>
  <c r="J12" i="70" s="1"/>
  <c r="F11" i="70"/>
  <c r="J11" i="70" s="1"/>
  <c r="F19" i="70"/>
  <c r="J19" i="70" s="1"/>
  <c r="F14" i="70"/>
  <c r="J14" i="70" s="1"/>
  <c r="F13" i="70"/>
  <c r="J13" i="70" s="1"/>
  <c r="F17" i="70"/>
  <c r="J17" i="70" s="1"/>
  <c r="F15" i="70"/>
  <c r="J15" i="70" s="1"/>
  <c r="F18" i="70"/>
  <c r="J18" i="70" s="1"/>
  <c r="F20" i="70"/>
  <c r="J20" i="70" s="1"/>
  <c r="F2" i="70"/>
  <c r="J2" i="70" s="1"/>
  <c r="F7" i="70"/>
  <c r="J7" i="70" s="1"/>
  <c r="F6" i="70"/>
  <c r="J6" i="70" s="1"/>
  <c r="F10" i="70"/>
  <c r="J10" i="70" s="1"/>
  <c r="F9" i="70"/>
  <c r="J9" i="70" s="1"/>
  <c r="F5" i="70"/>
  <c r="J5" i="70" s="1"/>
  <c r="F8" i="70"/>
  <c r="J8" i="70" s="1"/>
  <c r="F3" i="70"/>
  <c r="J3" i="70" s="1"/>
  <c r="F4" i="70"/>
  <c r="J4" i="70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<sst xmlns="http://schemas.openxmlformats.org/spreadsheetml/2006/main" count="2163" uniqueCount="81">
  <si>
    <t>Absences</t>
  </si>
  <si>
    <t>Acompte</t>
  </si>
  <si>
    <t>Heures travaillées</t>
  </si>
  <si>
    <t>Heures   sup.</t>
  </si>
  <si>
    <t>Jour  absence</t>
  </si>
  <si>
    <t>Jour    reprise</t>
  </si>
  <si>
    <t>Motifs      CP, AT, maladie</t>
  </si>
  <si>
    <t>Primes    brutes</t>
  </si>
  <si>
    <t>Date</t>
  </si>
  <si>
    <t>Affaire</t>
  </si>
  <si>
    <t>Observations</t>
  </si>
  <si>
    <t>Christophe CARRON</t>
  </si>
  <si>
    <t xml:space="preserve">Employé : </t>
  </si>
  <si>
    <t>Direction :</t>
  </si>
  <si>
    <t>mardi</t>
  </si>
  <si>
    <t>mercredi</t>
  </si>
  <si>
    <t>jeudi</t>
  </si>
  <si>
    <t>vendredi</t>
  </si>
  <si>
    <t>samedi</t>
  </si>
  <si>
    <t>dimanche</t>
  </si>
  <si>
    <t>lundi</t>
  </si>
  <si>
    <t>Zone déplacement</t>
  </si>
  <si>
    <t>CP</t>
  </si>
  <si>
    <t>Pointages NOVEMBRE 2011</t>
  </si>
  <si>
    <t>Heures   supplémentaires</t>
  </si>
  <si>
    <t>Heures      travaillées</t>
  </si>
  <si>
    <t>Heures   complémentaires</t>
  </si>
  <si>
    <t>Gérald CHENAL</t>
  </si>
  <si>
    <t>COVOITURAGE</t>
  </si>
  <si>
    <t>Jours travaillées</t>
  </si>
  <si>
    <t>1/2 Jours travaillées</t>
  </si>
  <si>
    <t>Pointages FEVRIER 2022</t>
  </si>
  <si>
    <t xml:space="preserve"> </t>
  </si>
  <si>
    <t>Lundi</t>
  </si>
  <si>
    <t>Mardi</t>
  </si>
  <si>
    <t>Mercredi</t>
  </si>
  <si>
    <t>Jeudi</t>
  </si>
  <si>
    <t>Vendredi</t>
  </si>
  <si>
    <t>Samedi</t>
  </si>
  <si>
    <t>Dimanche</t>
  </si>
  <si>
    <t>Pointages MOIS FEVRIER 2025</t>
  </si>
  <si>
    <t xml:space="preserve">nom de chantier </t>
  </si>
  <si>
    <t>SOBIO</t>
  </si>
  <si>
    <t>SDSD 1-21</t>
  </si>
  <si>
    <t>DEPOT</t>
  </si>
  <si>
    <t>SDSD 1-23</t>
  </si>
  <si>
    <t>-</t>
  </si>
  <si>
    <t>SDSD 1-28</t>
  </si>
  <si>
    <t>3</t>
  </si>
  <si>
    <t>SDSD 1-5</t>
  </si>
  <si>
    <t>2</t>
  </si>
  <si>
    <t>A.T</t>
  </si>
  <si>
    <t>SDSD 1-40</t>
  </si>
  <si>
    <t>1</t>
  </si>
  <si>
    <t>LE 200-19</t>
  </si>
  <si>
    <t>PRO</t>
  </si>
  <si>
    <t>GD=50</t>
  </si>
  <si>
    <t>GD=90</t>
  </si>
  <si>
    <t>Totale heures</t>
  </si>
  <si>
    <t xml:space="preserve">% du temps de travail </t>
  </si>
  <si>
    <t>Totale GD</t>
  </si>
  <si>
    <t>totale  compte 641 et repartition heure cha</t>
  </si>
  <si>
    <t>SDSD 2-18</t>
  </si>
  <si>
    <t>SDSD  1-28</t>
  </si>
  <si>
    <t>SDSD1-28</t>
  </si>
  <si>
    <t>ABS CONGE PAYE</t>
  </si>
  <si>
    <t>SAV PROD</t>
  </si>
  <si>
    <t>SAV CLES</t>
  </si>
  <si>
    <t>SAV RES</t>
  </si>
  <si>
    <t>RESIDENTIEL</t>
  </si>
  <si>
    <t xml:space="preserve">SOBIO </t>
  </si>
  <si>
    <t>SDSD 1-33</t>
  </si>
  <si>
    <t>SDSD 5-1</t>
  </si>
  <si>
    <t>SO BIO</t>
  </si>
  <si>
    <t>CA DRAGUIGNAN</t>
  </si>
  <si>
    <t>SDSD  2-18</t>
  </si>
  <si>
    <t>SDSD  1-23</t>
  </si>
  <si>
    <t>SAV CEM</t>
  </si>
  <si>
    <t>CSS</t>
  </si>
  <si>
    <t>ABS</t>
  </si>
  <si>
    <t>ESSAI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</si>
</sst>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[$-40C]dddd\ d\ mmmm\ yyyy"/>
    <numFmt numFmtId="166" formatCode="0.0%"/>
  </numFmts>
  <fonts count="25" x14ac:knownFonts="1">
    <font>
      <sz val="10"/>
      <name val="Arial"/>
    </font>
    <font>
      <sz val="8"/>
      <name val="Arial"/>
      <family val="2"/>
    </font>
    <font>
      <b/>
      <sz val="10"/>
      <name val="Arial"/>
      <family val="2"/>
    </font>
    <font>
      <b/>
      <sz val="10"/>
      <color indexed="52"/>
      <name val="Arial"/>
      <family val="2"/>
    </font>
    <font>
      <b/>
      <sz val="14"/>
      <color indexed="5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4"/>
      <color theme="9"/>
      <name val="Arial"/>
      <family val="2"/>
    </font>
    <font>
      <b/>
      <sz val="10"/>
      <color theme="9" tint="-0.249977111117893"/>
      <name val="Arial"/>
      <family val="2"/>
    </font>
    <font>
      <b/>
      <sz val="14"/>
      <color theme="9" tint="-0.249977111117893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8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20"/>
      <name val="Arial"/>
      <family val="2"/>
    </font>
    <font>
      <sz val="8"/>
      <name val="Arial"/>
    </font>
    <font>
      <u/>
      <sz val="10"/>
      <color theme="10"/>
      <name val="Arial"/>
    </font>
    <font>
      <b/>
      <sz val="18"/>
      <name val="Arial"/>
      <family val="2"/>
    </font>
    <font>
      <b/>
      <sz val="14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5" fillId="0" borderId="0"/>
    <xf numFmtId="0" fontId="22" fillId="0" borderId="0" applyNumberFormat="0" applyFill="0" applyBorder="0" applyAlignment="0" applyProtection="0"/>
  </cellStyleXfs>
  <cellXfs count="18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4" fontId="2" fillId="0" borderId="1" xfId="0" applyNumberFormat="1" applyFont="1" applyBorder="1"/>
    <xf numFmtId="0" fontId="6" fillId="0" borderId="2" xfId="0" applyFont="1" applyBorder="1" applyAlignment="1">
      <alignment horizontal="center"/>
    </xf>
    <xf numFmtId="4" fontId="0" fillId="0" borderId="2" xfId="0" applyNumberFormat="1" applyBorder="1"/>
    <xf numFmtId="14" fontId="0" fillId="0" borderId="2" xfId="0" applyNumberFormat="1" applyBorder="1"/>
    <xf numFmtId="0" fontId="0" fillId="0" borderId="2" xfId="0" applyBorder="1"/>
    <xf numFmtId="4" fontId="0" fillId="2" borderId="2" xfId="0" applyNumberFormat="1" applyFill="1" applyBorder="1"/>
    <xf numFmtId="0" fontId="0" fillId="0" borderId="2" xfId="0" applyBorder="1" applyAlignment="1">
      <alignment horizontal="center"/>
    </xf>
    <xf numFmtId="2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center" vertical="center"/>
    </xf>
    <xf numFmtId="4" fontId="0" fillId="3" borderId="2" xfId="0" applyNumberFormat="1" applyFill="1" applyBorder="1"/>
    <xf numFmtId="164" fontId="0" fillId="0" borderId="2" xfId="0" applyNumberFormat="1" applyBorder="1"/>
    <xf numFmtId="164" fontId="0" fillId="3" borderId="2" xfId="0" applyNumberFormat="1" applyFill="1" applyBorder="1"/>
    <xf numFmtId="0" fontId="5" fillId="0" borderId="2" xfId="0" applyFont="1" applyBorder="1"/>
    <xf numFmtId="4" fontId="5" fillId="0" borderId="2" xfId="0" applyNumberFormat="1" applyFont="1" applyBorder="1"/>
    <xf numFmtId="0" fontId="1" fillId="0" borderId="3" xfId="0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2" fontId="0" fillId="4" borderId="2" xfId="0" applyNumberFormat="1" applyFill="1" applyBorder="1" applyAlignment="1">
      <alignment horizontal="center"/>
    </xf>
    <xf numFmtId="0" fontId="0" fillId="4" borderId="2" xfId="0" applyFill="1" applyBorder="1"/>
    <xf numFmtId="4" fontId="5" fillId="3" borderId="2" xfId="0" applyNumberFormat="1" applyFont="1" applyFill="1" applyBorder="1" applyAlignment="1">
      <alignment horizontal="center"/>
    </xf>
    <xf numFmtId="4" fontId="0" fillId="3" borderId="2" xfId="0" applyNumberFormat="1" applyFill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4" fontId="5" fillId="2" borderId="2" xfId="0" applyNumberFormat="1" applyFont="1" applyFill="1" applyBorder="1"/>
    <xf numFmtId="0" fontId="0" fillId="2" borderId="2" xfId="0" applyFill="1" applyBorder="1"/>
    <xf numFmtId="4" fontId="5" fillId="2" borderId="2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14" fontId="1" fillId="2" borderId="4" xfId="0" applyNumberFormat="1" applyFont="1" applyFill="1" applyBorder="1" applyAlignment="1">
      <alignment horizontal="center"/>
    </xf>
    <xf numFmtId="4" fontId="0" fillId="2" borderId="2" xfId="0" applyNumberFormat="1" applyFill="1" applyBorder="1" applyAlignment="1">
      <alignment horizontal="center"/>
    </xf>
    <xf numFmtId="164" fontId="0" fillId="2" borderId="2" xfId="0" applyNumberFormat="1" applyFill="1" applyBorder="1"/>
    <xf numFmtId="4" fontId="5" fillId="3" borderId="2" xfId="0" applyNumberFormat="1" applyFont="1" applyFill="1" applyBorder="1"/>
    <xf numFmtId="0" fontId="0" fillId="3" borderId="2" xfId="0" applyFill="1" applyBorder="1"/>
    <xf numFmtId="4" fontId="5" fillId="0" borderId="2" xfId="0" applyNumberFormat="1" applyFont="1" applyBorder="1" applyAlignment="1">
      <alignment horizontal="center"/>
    </xf>
    <xf numFmtId="2" fontId="0" fillId="3" borderId="2" xfId="0" applyNumberFormat="1" applyFill="1" applyBorder="1" applyAlignment="1">
      <alignment horizontal="center"/>
    </xf>
    <xf numFmtId="0" fontId="1" fillId="0" borderId="0" xfId="0" applyFont="1" applyAlignment="1">
      <alignment horizontal="center"/>
    </xf>
    <xf numFmtId="17" fontId="7" fillId="0" borderId="0" xfId="0" applyNumberFormat="1" applyFont="1" applyAlignment="1">
      <alignment horizont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1" xfId="0" applyBorder="1" applyAlignment="1">
      <alignment horizontal="center" wrapText="1" shrinkToFit="1"/>
    </xf>
    <xf numFmtId="11" fontId="0" fillId="0" borderId="0" xfId="0" applyNumberFormat="1"/>
    <xf numFmtId="2" fontId="2" fillId="0" borderId="9" xfId="0" applyNumberFormat="1" applyFont="1" applyBorder="1" applyAlignment="1">
      <alignment horizontal="center" vertical="center"/>
    </xf>
    <xf numFmtId="165" fontId="5" fillId="0" borderId="9" xfId="0" applyNumberFormat="1" applyFont="1" applyBorder="1" applyAlignment="1">
      <alignment horizontal="center" vertical="center"/>
    </xf>
    <xf numFmtId="14" fontId="5" fillId="0" borderId="9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4" fontId="0" fillId="0" borderId="2" xfId="0" applyNumberForma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12" xfId="0" applyBorder="1" applyAlignment="1">
      <alignment vertical="center" wrapText="1"/>
    </xf>
    <xf numFmtId="0" fontId="0" fillId="0" borderId="20" xfId="0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0" fillId="0" borderId="18" xfId="0" applyBorder="1"/>
    <xf numFmtId="2" fontId="0" fillId="0" borderId="18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0" fillId="0" borderId="19" xfId="0" applyBorder="1" applyAlignment="1">
      <alignment vertical="center"/>
    </xf>
    <xf numFmtId="0" fontId="5" fillId="0" borderId="20" xfId="0" applyFont="1" applyBorder="1" applyAlignment="1">
      <alignment vertical="center"/>
    </xf>
    <xf numFmtId="2" fontId="0" fillId="0" borderId="21" xfId="0" applyNumberFormat="1" applyBorder="1" applyAlignment="1">
      <alignment horizontal="center" vertical="center"/>
    </xf>
    <xf numFmtId="2" fontId="0" fillId="0" borderId="21" xfId="0" applyNumberFormat="1" applyBorder="1" applyAlignment="1">
      <alignment vertical="center"/>
    </xf>
    <xf numFmtId="165" fontId="5" fillId="2" borderId="9" xfId="0" applyNumberFormat="1" applyFont="1" applyFill="1" applyBorder="1" applyAlignment="1">
      <alignment horizontal="center" vertical="center"/>
    </xf>
    <xf numFmtId="14" fontId="5" fillId="2" borderId="9" xfId="0" applyNumberFormat="1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" fontId="0" fillId="2" borderId="2" xfId="0" applyNumberForma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0" xfId="0" applyFill="1" applyBorder="1" applyAlignment="1">
      <alignment vertical="center"/>
    </xf>
    <xf numFmtId="4" fontId="5" fillId="2" borderId="2" xfId="0" applyNumberFormat="1" applyFont="1" applyFill="1" applyBorder="1" applyAlignment="1">
      <alignment horizontal="center" vertical="center"/>
    </xf>
    <xf numFmtId="4" fontId="0" fillId="2" borderId="2" xfId="0" applyNumberFormat="1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5" fillId="2" borderId="20" xfId="0" applyFont="1" applyFill="1" applyBorder="1" applyAlignment="1">
      <alignment horizontal="center" vertical="center"/>
    </xf>
    <xf numFmtId="4" fontId="0" fillId="2" borderId="20" xfId="0" applyNumberFormat="1" applyFill="1" applyBorder="1" applyAlignment="1">
      <alignment horizontal="center" vertical="center"/>
    </xf>
    <xf numFmtId="4" fontId="0" fillId="2" borderId="20" xfId="0" applyNumberFormat="1" applyFill="1" applyBorder="1" applyAlignment="1">
      <alignment vertical="center"/>
    </xf>
    <xf numFmtId="0" fontId="0" fillId="0" borderId="5" xfId="0" applyBorder="1" applyAlignment="1">
      <alignment horizontal="center" wrapText="1" shrinkToFit="1"/>
    </xf>
    <xf numFmtId="0" fontId="0" fillId="0" borderId="6" xfId="0" applyBorder="1" applyAlignment="1">
      <alignment horizontal="center" wrapText="1" shrinkToFit="1"/>
    </xf>
    <xf numFmtId="0" fontId="0" fillId="0" borderId="7" xfId="0" applyBorder="1" applyAlignment="1">
      <alignment horizontal="center" wrapText="1" shrinkToFit="1"/>
    </xf>
    <xf numFmtId="0" fontId="0" fillId="0" borderId="8" xfId="0" applyBorder="1" applyAlignment="1">
      <alignment horizontal="center" wrapText="1" shrinkToFit="1"/>
    </xf>
    <xf numFmtId="0" fontId="5" fillId="0" borderId="0" xfId="0" applyFont="1"/>
    <xf numFmtId="0" fontId="9" fillId="0" borderId="0" xfId="0" applyFont="1"/>
    <xf numFmtId="165" fontId="5" fillId="3" borderId="9" xfId="0" applyNumberFormat="1" applyFont="1" applyFill="1" applyBorder="1" applyAlignment="1">
      <alignment horizontal="center" vertical="center"/>
    </xf>
    <xf numFmtId="14" fontId="5" fillId="3" borderId="9" xfId="0" applyNumberFormat="1" applyFont="1" applyFill="1" applyBorder="1" applyAlignment="1">
      <alignment horizontal="center" vertical="center"/>
    </xf>
    <xf numFmtId="2" fontId="5" fillId="3" borderId="2" xfId="0" applyNumberFormat="1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2" fontId="5" fillId="3" borderId="2" xfId="1" applyNumberFormat="1" applyFill="1" applyBorder="1" applyAlignment="1">
      <alignment horizontal="center" vertical="center"/>
    </xf>
    <xf numFmtId="0" fontId="5" fillId="3" borderId="2" xfId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0" xfId="0" applyFill="1"/>
    <xf numFmtId="2" fontId="2" fillId="3" borderId="9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0" fillId="3" borderId="2" xfId="0" applyFill="1" applyBorder="1" applyAlignment="1">
      <alignment horizontal="center" vertical="center"/>
    </xf>
    <xf numFmtId="49" fontId="5" fillId="3" borderId="2" xfId="0" applyNumberFormat="1" applyFont="1" applyFill="1" applyBorder="1" applyAlignment="1">
      <alignment horizontal="center" vertical="center"/>
    </xf>
    <xf numFmtId="2" fontId="5" fillId="3" borderId="9" xfId="1" applyNumberFormat="1" applyFill="1" applyBorder="1" applyAlignment="1">
      <alignment horizontal="center" vertical="center"/>
    </xf>
    <xf numFmtId="165" fontId="5" fillId="5" borderId="9" xfId="0" applyNumberFormat="1" applyFont="1" applyFill="1" applyBorder="1" applyAlignment="1">
      <alignment horizontal="center" vertical="center"/>
    </xf>
    <xf numFmtId="14" fontId="5" fillId="5" borderId="9" xfId="0" applyNumberFormat="1" applyFont="1" applyFill="1" applyBorder="1" applyAlignment="1">
      <alignment horizontal="center" vertical="center"/>
    </xf>
    <xf numFmtId="2" fontId="5" fillId="5" borderId="2" xfId="0" applyNumberFormat="1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49" fontId="5" fillId="5" borderId="2" xfId="0" applyNumberFormat="1" applyFont="1" applyFill="1" applyBorder="1" applyAlignment="1">
      <alignment horizontal="center" vertical="center"/>
    </xf>
    <xf numFmtId="2" fontId="5" fillId="5" borderId="2" xfId="1" applyNumberFormat="1" applyFill="1" applyBorder="1" applyAlignment="1">
      <alignment horizontal="center" vertical="center"/>
    </xf>
    <xf numFmtId="0" fontId="5" fillId="5" borderId="2" xfId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165" fontId="18" fillId="0" borderId="2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14" fontId="19" fillId="0" borderId="2" xfId="0" applyNumberFormat="1" applyFont="1" applyBorder="1" applyAlignment="1">
      <alignment horizontal="center" vertical="center"/>
    </xf>
    <xf numFmtId="2" fontId="19" fillId="0" borderId="2" xfId="0" applyNumberFormat="1" applyFont="1" applyBorder="1" applyAlignment="1">
      <alignment horizontal="center" vertical="center"/>
    </xf>
    <xf numFmtId="0" fontId="20" fillId="6" borderId="2" xfId="0" applyFont="1" applyFill="1" applyBorder="1" applyAlignment="1">
      <alignment horizontal="center" vertical="center"/>
    </xf>
    <xf numFmtId="0" fontId="22" fillId="0" borderId="0" xfId="2" applyAlignment="1">
      <alignment horizontal="center" vertical="center"/>
    </xf>
    <xf numFmtId="0" fontId="22" fillId="0" borderId="0" xfId="2" applyFill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23" fillId="6" borderId="2" xfId="0" applyNumberFormat="1" applyFont="1" applyFill="1" applyBorder="1" applyAlignment="1">
      <alignment horizontal="center" vertical="center"/>
    </xf>
    <xf numFmtId="166" fontId="24" fillId="0" borderId="2" xfId="0" applyNumberFormat="1" applyFont="1" applyBorder="1" applyAlignment="1">
      <alignment horizontal="center" vertical="center"/>
    </xf>
    <xf numFmtId="2" fontId="5" fillId="3" borderId="9" xfId="0" applyNumberFormat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0" fontId="20" fillId="6" borderId="9" xfId="0" applyFont="1" applyFill="1" applyBorder="1" applyAlignment="1">
      <alignment horizontal="center" vertical="center"/>
    </xf>
    <xf numFmtId="166" fontId="24" fillId="0" borderId="9" xfId="0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/>
    </xf>
    <xf numFmtId="0" fontId="5" fillId="0" borderId="24" xfId="0" applyFont="1" applyBorder="1" applyAlignment="1">
      <alignment horizontal="center" vertical="center"/>
    </xf>
    <xf numFmtId="0" fontId="5" fillId="6" borderId="22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4" fillId="0" borderId="2" xfId="0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2" fontId="22" fillId="0" borderId="0" xfId="2" applyNumberFormat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165" fontId="5" fillId="0" borderId="2" xfId="0" applyNumberFormat="1" applyFont="1" applyBorder="1" applyAlignment="1">
      <alignment horizontal="center" vertical="center"/>
    </xf>
    <xf numFmtId="2" fontId="24" fillId="7" borderId="2" xfId="0" applyNumberFormat="1" applyFont="1" applyFill="1" applyBorder="1" applyAlignment="1">
      <alignment horizontal="center" vertical="center"/>
    </xf>
    <xf numFmtId="166" fontId="18" fillId="0" borderId="9" xfId="0" applyNumberFormat="1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2" fontId="24" fillId="7" borderId="9" xfId="0" applyNumberFormat="1" applyFont="1" applyFill="1" applyBorder="1" applyAlignment="1">
      <alignment horizontal="center" vertical="center"/>
    </xf>
    <xf numFmtId="2" fontId="24" fillId="0" borderId="9" xfId="0" applyNumberFormat="1" applyFont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 wrapText="1" shrinkToFit="1"/>
    </xf>
    <xf numFmtId="0" fontId="19" fillId="3" borderId="23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5" xfId="0" applyBorder="1" applyAlignment="1">
      <alignment horizontal="center" wrapText="1" shrinkToFit="1"/>
    </xf>
    <xf numFmtId="0" fontId="0" fillId="0" borderId="6" xfId="0" applyBorder="1" applyAlignment="1">
      <alignment horizontal="center" wrapText="1" shrinkToFit="1"/>
    </xf>
    <xf numFmtId="0" fontId="0" fillId="0" borderId="7" xfId="0" applyBorder="1" applyAlignment="1">
      <alignment horizontal="center" wrapText="1" shrinkToFit="1"/>
    </xf>
    <xf numFmtId="0" fontId="0" fillId="0" borderId="8" xfId="0" applyBorder="1" applyAlignment="1">
      <alignment horizontal="center" wrapText="1" shrinkToFit="1"/>
    </xf>
    <xf numFmtId="0" fontId="4" fillId="0" borderId="0" xfId="0" applyFont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6" xfId="0" applyBorder="1"/>
    <xf numFmtId="0" fontId="0" fillId="0" borderId="17" xfId="0" applyBorder="1"/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9" fillId="0" borderId="0" xfId="0" applyFont="1" applyAlignment="1">
      <alignment horizontal="left"/>
    </xf>
    <xf numFmtId="0" fontId="0" fillId="0" borderId="15" xfId="0" applyBorder="1" applyAlignment="1">
      <alignment vertical="center" wrapText="1"/>
    </xf>
    <xf numFmtId="0" fontId="0" fillId="0" borderId="16" xfId="0" applyBorder="1" applyAlignment="1">
      <alignment vertical="center" wrapText="1"/>
    </xf>
    <xf numFmtId="0" fontId="0" fillId="0" borderId="17" xfId="0" applyBorder="1" applyAlignment="1">
      <alignment vertical="center" wrapText="1"/>
    </xf>
    <xf numFmtId="2" fontId="5" fillId="0" borderId="25" xfId="0" applyNumberFormat="1" applyFont="1" applyBorder="1" applyAlignment="1">
      <alignment horizontal="center" vertical="center"/>
    </xf>
    <xf numFmtId="2" fontId="5" fillId="6" borderId="25" xfId="0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</cellXfs>
  <cellStyles count="3">
    <cellStyle name="Lien hypertexte" xfId="2" builtinId="8"/>
    <cellStyle name="Normal" xfId="0" builtinId="0"/>
    <cellStyle name="Normal 2" xfId="1" xr:uid="{5B51FAED-6512-4B75-8891-D137A198929D}"/>
  </cellStyles>
  <dxfs count="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eetMetadata" Target="metadata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Relationship Id="rId30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1</xdr:row>
      <xdr:rowOff>104775</xdr:rowOff>
    </xdr:from>
    <xdr:to>
      <xdr:col>3</xdr:col>
      <xdr:colOff>1314450</xdr:colOff>
      <xdr:row>5</xdr:row>
      <xdr:rowOff>28575</xdr:rowOff>
    </xdr:to>
    <xdr:pic>
      <xdr:nvPicPr>
        <xdr:cNvPr id="3909" name="Image 11" descr="soleil-blanc-hd.jpg">
          <a:extLst>
            <a:ext uri="{FF2B5EF4-FFF2-40B4-BE49-F238E27FC236}">
              <a16:creationId xmlns:a16="http://schemas.microsoft.com/office/drawing/2014/main" id="{00000000-0008-0000-0000-0000450F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8150" y="266700"/>
          <a:ext cx="2705100" cy="638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219075</xdr:colOff>
      <xdr:row>0</xdr:row>
      <xdr:rowOff>38100</xdr:rowOff>
    </xdr:from>
    <xdr:to>
      <xdr:col>4</xdr:col>
      <xdr:colOff>410268</xdr:colOff>
      <xdr:row>3</xdr:row>
      <xdr:rowOff>188249</xdr:rowOff>
    </xdr:to>
    <xdr:pic>
      <xdr:nvPicPr>
        <xdr:cNvPr id="2" name="Image 11" descr="soleil-blanc-hd.jp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9075" y="38100"/>
          <a:ext cx="2705793" cy="6359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B3:P44"/>
  <sheetViews>
    <sheetView topLeftCell="A4" workbookViewId="0">
      <selection activeCell="G4" sqref="G4:M4"/>
    </sheetView>
  </sheetViews>
  <sheetFormatPr baseColWidth="10" defaultRowHeight="12.75" x14ac:dyDescent="0.2"/>
  <cols>
    <col min="1" max="1" width="5" customWidth="1"/>
    <col min="3" max="3" width="11" style="1" customWidth="1"/>
    <col min="4" max="4" width="27" bestFit="1" customWidth="1"/>
    <col min="5" max="5" width="13.42578125" style="1" customWidth="1"/>
    <col min="6" max="6" width="11.42578125" style="1"/>
    <col min="13" max="13" width="24.85546875" customWidth="1"/>
  </cols>
  <sheetData>
    <row r="3" spans="2:13" x14ac:dyDescent="0.2">
      <c r="M3" t="s">
        <v>12</v>
      </c>
    </row>
    <row r="4" spans="2:13" ht="18" x14ac:dyDescent="0.25">
      <c r="G4" s="158" t="s">
        <v>23</v>
      </c>
      <c r="H4" s="158"/>
      <c r="I4" s="158"/>
      <c r="J4" s="158"/>
      <c r="K4" s="158"/>
      <c r="L4" s="158"/>
      <c r="M4" s="158"/>
    </row>
    <row r="5" spans="2:13" x14ac:dyDescent="0.2">
      <c r="M5" t="s">
        <v>13</v>
      </c>
    </row>
    <row r="6" spans="2:13" ht="13.5" thickBot="1" x14ac:dyDescent="0.25"/>
    <row r="7" spans="2:13" ht="21.75" customHeight="1" thickBot="1" x14ac:dyDescent="0.25">
      <c r="B7" s="159" t="s">
        <v>11</v>
      </c>
      <c r="C7" s="160"/>
      <c r="D7" s="161"/>
      <c r="E7" s="12"/>
      <c r="F7" s="37"/>
    </row>
    <row r="8" spans="2:13" ht="5.0999999999999996" customHeight="1" thickBot="1" x14ac:dyDescent="0.25">
      <c r="C8"/>
    </row>
    <row r="9" spans="2:13" s="2" customFormat="1" ht="21.75" customHeight="1" thickBot="1" x14ac:dyDescent="0.25">
      <c r="B9" s="162" t="s">
        <v>8</v>
      </c>
      <c r="C9" s="163"/>
      <c r="D9" s="151" t="s">
        <v>9</v>
      </c>
      <c r="E9" s="151" t="s">
        <v>21</v>
      </c>
      <c r="F9" s="151" t="s">
        <v>2</v>
      </c>
      <c r="G9" s="151" t="s">
        <v>3</v>
      </c>
      <c r="H9" s="170" t="s">
        <v>0</v>
      </c>
      <c r="I9" s="171"/>
      <c r="J9" s="162" t="s">
        <v>6</v>
      </c>
      <c r="K9" s="151" t="s">
        <v>7</v>
      </c>
      <c r="L9" s="163" t="s">
        <v>1</v>
      </c>
      <c r="M9" s="151" t="s">
        <v>10</v>
      </c>
    </row>
    <row r="10" spans="2:13" x14ac:dyDescent="0.2">
      <c r="B10" s="164"/>
      <c r="C10" s="165"/>
      <c r="D10" s="168"/>
      <c r="E10" s="152"/>
      <c r="F10" s="152"/>
      <c r="G10" s="152"/>
      <c r="H10" s="154" t="s">
        <v>4</v>
      </c>
      <c r="I10" s="156" t="s">
        <v>5</v>
      </c>
      <c r="J10" s="164"/>
      <c r="K10" s="152"/>
      <c r="L10" s="165"/>
      <c r="M10" s="152"/>
    </row>
    <row r="11" spans="2:13" ht="13.5" thickBot="1" x14ac:dyDescent="0.25">
      <c r="B11" s="166"/>
      <c r="C11" s="167"/>
      <c r="D11" s="169"/>
      <c r="E11" s="153"/>
      <c r="F11" s="153"/>
      <c r="G11" s="153"/>
      <c r="H11" s="155"/>
      <c r="I11" s="157"/>
      <c r="J11" s="166"/>
      <c r="K11" s="153"/>
      <c r="L11" s="167"/>
      <c r="M11" s="153"/>
    </row>
    <row r="12" spans="2:13" x14ac:dyDescent="0.2">
      <c r="B12" s="18" t="s">
        <v>18</v>
      </c>
      <c r="C12" s="19">
        <v>40817</v>
      </c>
      <c r="D12" s="22"/>
      <c r="E12" s="17"/>
      <c r="F12" s="21"/>
      <c r="G12" s="28"/>
      <c r="H12" s="6"/>
      <c r="I12" s="10"/>
      <c r="J12" s="11"/>
      <c r="K12" s="5"/>
      <c r="L12" s="14"/>
      <c r="M12" s="5"/>
    </row>
    <row r="13" spans="2:13" x14ac:dyDescent="0.2">
      <c r="B13" s="18" t="s">
        <v>19</v>
      </c>
      <c r="C13" s="19">
        <v>40818</v>
      </c>
      <c r="D13" s="22"/>
      <c r="E13" s="17"/>
      <c r="F13" s="21"/>
      <c r="G13" s="28"/>
      <c r="H13" s="6"/>
      <c r="I13" s="10"/>
      <c r="J13" s="11"/>
      <c r="K13" s="5"/>
      <c r="L13" s="14"/>
      <c r="M13" s="16"/>
    </row>
    <row r="14" spans="2:13" x14ac:dyDescent="0.2">
      <c r="B14" s="18" t="s">
        <v>20</v>
      </c>
      <c r="C14" s="19">
        <v>40819</v>
      </c>
      <c r="D14" s="34"/>
      <c r="E14" s="17"/>
      <c r="F14" s="36"/>
      <c r="G14" s="23"/>
      <c r="H14" s="6"/>
      <c r="I14" s="10"/>
      <c r="J14" s="35"/>
      <c r="K14" s="5"/>
      <c r="L14" s="14"/>
      <c r="M14" s="16"/>
    </row>
    <row r="15" spans="2:13" x14ac:dyDescent="0.2">
      <c r="B15" s="18" t="s">
        <v>14</v>
      </c>
      <c r="C15" s="19">
        <v>40820</v>
      </c>
      <c r="D15" s="34"/>
      <c r="E15" s="17"/>
      <c r="F15" s="36"/>
      <c r="G15" s="23"/>
      <c r="H15" s="6"/>
      <c r="I15" s="7"/>
      <c r="J15" s="11"/>
      <c r="K15" s="5"/>
      <c r="L15" s="14"/>
      <c r="M15" s="7"/>
    </row>
    <row r="16" spans="2:13" x14ac:dyDescent="0.2">
      <c r="B16" s="18" t="s">
        <v>15</v>
      </c>
      <c r="C16" s="19">
        <v>40821</v>
      </c>
      <c r="D16" s="34"/>
      <c r="E16" s="17"/>
      <c r="F16" s="36"/>
      <c r="G16" s="23"/>
      <c r="H16" s="6"/>
      <c r="I16" s="7"/>
      <c r="J16" s="11"/>
      <c r="K16" s="5"/>
      <c r="L16" s="14"/>
      <c r="M16" s="7"/>
    </row>
    <row r="17" spans="2:16" x14ac:dyDescent="0.2">
      <c r="B17" s="18" t="s">
        <v>16</v>
      </c>
      <c r="C17" s="19">
        <v>40822</v>
      </c>
      <c r="D17" s="34"/>
      <c r="E17" s="17"/>
      <c r="F17" s="36"/>
      <c r="G17" s="23"/>
      <c r="H17" s="6"/>
      <c r="I17" s="7"/>
      <c r="J17" s="35"/>
      <c r="K17" s="5"/>
      <c r="L17" s="14"/>
      <c r="M17" s="7"/>
    </row>
    <row r="18" spans="2:16" x14ac:dyDescent="0.2">
      <c r="B18" s="18" t="s">
        <v>17</v>
      </c>
      <c r="C18" s="19">
        <v>40823</v>
      </c>
      <c r="D18" s="34"/>
      <c r="E18" s="17"/>
      <c r="F18" s="36"/>
      <c r="G18" s="23"/>
      <c r="H18" s="6"/>
      <c r="I18" s="7"/>
      <c r="J18" s="35"/>
      <c r="K18" s="5"/>
      <c r="L18" s="14"/>
      <c r="M18" s="7"/>
    </row>
    <row r="19" spans="2:16" x14ac:dyDescent="0.2">
      <c r="B19" s="18" t="s">
        <v>18</v>
      </c>
      <c r="C19" s="19">
        <v>40824</v>
      </c>
      <c r="D19" s="22"/>
      <c r="E19" s="17"/>
      <c r="F19" s="21"/>
      <c r="G19" s="28"/>
      <c r="H19" s="6"/>
      <c r="I19" s="7"/>
      <c r="J19" s="35"/>
      <c r="K19" s="5"/>
      <c r="L19" s="14"/>
      <c r="M19" s="7"/>
    </row>
    <row r="20" spans="2:16" x14ac:dyDescent="0.2">
      <c r="B20" s="18" t="s">
        <v>19</v>
      </c>
      <c r="C20" s="19">
        <v>40825</v>
      </c>
      <c r="D20" s="22"/>
      <c r="E20" s="17"/>
      <c r="F20" s="21"/>
      <c r="G20" s="28"/>
      <c r="H20" s="6"/>
      <c r="I20" s="7"/>
      <c r="J20" s="35"/>
      <c r="K20" s="5"/>
      <c r="L20" s="14"/>
      <c r="M20" s="7"/>
    </row>
    <row r="21" spans="2:16" x14ac:dyDescent="0.2">
      <c r="B21" s="18" t="s">
        <v>20</v>
      </c>
      <c r="C21" s="19">
        <v>40826</v>
      </c>
      <c r="D21" s="34"/>
      <c r="E21" s="17"/>
      <c r="F21" s="36"/>
      <c r="G21" s="23"/>
      <c r="H21" s="6"/>
      <c r="I21" s="7"/>
      <c r="J21" s="35"/>
      <c r="K21" s="5"/>
      <c r="L21" s="14"/>
      <c r="M21" s="7"/>
      <c r="P21" s="5"/>
    </row>
    <row r="22" spans="2:16" x14ac:dyDescent="0.2">
      <c r="B22" s="18" t="s">
        <v>14</v>
      </c>
      <c r="C22" s="19">
        <v>40827</v>
      </c>
      <c r="D22" s="34"/>
      <c r="E22" s="17"/>
      <c r="F22" s="36"/>
      <c r="G22" s="23"/>
      <c r="H22" s="6"/>
      <c r="I22" s="7"/>
      <c r="J22" s="11"/>
      <c r="K22" s="5"/>
      <c r="L22" s="14"/>
      <c r="M22" s="7"/>
    </row>
    <row r="23" spans="2:16" x14ac:dyDescent="0.2">
      <c r="B23" s="18" t="s">
        <v>15</v>
      </c>
      <c r="C23" s="19">
        <v>40828</v>
      </c>
      <c r="D23" s="34"/>
      <c r="E23" s="17"/>
      <c r="F23" s="36"/>
      <c r="G23" s="23"/>
      <c r="H23" s="6"/>
      <c r="I23" s="7"/>
      <c r="J23" s="11"/>
      <c r="K23" s="5"/>
      <c r="L23" s="14"/>
      <c r="M23" s="7"/>
    </row>
    <row r="24" spans="2:16" x14ac:dyDescent="0.2">
      <c r="B24" s="18" t="s">
        <v>16</v>
      </c>
      <c r="C24" s="19">
        <v>40829</v>
      </c>
      <c r="D24" s="34"/>
      <c r="E24" s="17"/>
      <c r="F24" s="36"/>
      <c r="G24" s="23"/>
      <c r="H24" s="6"/>
      <c r="I24" s="7"/>
      <c r="J24" s="35"/>
      <c r="K24" s="5"/>
      <c r="L24" s="14"/>
      <c r="M24" s="16"/>
    </row>
    <row r="25" spans="2:16" x14ac:dyDescent="0.2">
      <c r="B25" s="18" t="s">
        <v>17</v>
      </c>
      <c r="C25" s="19">
        <v>40830</v>
      </c>
      <c r="D25" s="34"/>
      <c r="E25" s="17"/>
      <c r="F25" s="36"/>
      <c r="G25" s="23"/>
      <c r="H25" s="6"/>
      <c r="I25" s="9"/>
      <c r="J25" s="35"/>
      <c r="K25" s="5"/>
      <c r="L25" s="14"/>
      <c r="M25" s="16"/>
    </row>
    <row r="26" spans="2:16" x14ac:dyDescent="0.2">
      <c r="B26" s="18" t="s">
        <v>18</v>
      </c>
      <c r="C26" s="19">
        <v>40831</v>
      </c>
      <c r="D26" s="22"/>
      <c r="E26" s="17"/>
      <c r="F26" s="21"/>
      <c r="G26" s="28"/>
      <c r="H26" s="25"/>
      <c r="I26" s="9"/>
      <c r="J26" s="35"/>
      <c r="K26" s="5"/>
      <c r="L26" s="14"/>
      <c r="M26" s="7"/>
    </row>
    <row r="27" spans="2:16" x14ac:dyDescent="0.2">
      <c r="B27" s="18" t="s">
        <v>19</v>
      </c>
      <c r="C27" s="19">
        <v>40832</v>
      </c>
      <c r="D27" s="22"/>
      <c r="E27" s="17"/>
      <c r="F27" s="21"/>
      <c r="G27" s="28"/>
      <c r="H27" s="6"/>
      <c r="I27" s="7"/>
      <c r="J27" s="35"/>
      <c r="K27" s="5"/>
      <c r="L27" s="14"/>
      <c r="M27" s="16"/>
    </row>
    <row r="28" spans="2:16" x14ac:dyDescent="0.2">
      <c r="B28" s="18" t="s">
        <v>20</v>
      </c>
      <c r="C28" s="19">
        <v>40833</v>
      </c>
      <c r="D28" s="34"/>
      <c r="E28" s="17"/>
      <c r="F28" s="36"/>
      <c r="G28" s="23"/>
      <c r="H28" s="6"/>
      <c r="J28" s="35"/>
      <c r="K28" s="5"/>
      <c r="L28" s="14"/>
      <c r="M28" s="16"/>
    </row>
    <row r="29" spans="2:16" x14ac:dyDescent="0.2">
      <c r="B29" s="18" t="s">
        <v>14</v>
      </c>
      <c r="C29" s="19">
        <v>40834</v>
      </c>
      <c r="D29" s="34"/>
      <c r="E29" s="17"/>
      <c r="F29" s="36"/>
      <c r="G29" s="23"/>
      <c r="H29" s="6"/>
      <c r="I29" s="11"/>
      <c r="J29" s="11"/>
      <c r="K29" s="5"/>
      <c r="L29" s="14"/>
      <c r="M29" s="7"/>
    </row>
    <row r="30" spans="2:16" x14ac:dyDescent="0.2">
      <c r="B30" s="18" t="s">
        <v>15</v>
      </c>
      <c r="C30" s="19">
        <v>40835</v>
      </c>
      <c r="D30" s="34"/>
      <c r="E30" s="17"/>
      <c r="F30" s="36"/>
      <c r="G30" s="23"/>
      <c r="H30" s="6"/>
      <c r="I30" s="7"/>
      <c r="J30" s="11"/>
      <c r="K30" s="5"/>
      <c r="L30" s="14"/>
      <c r="M30" s="7"/>
    </row>
    <row r="31" spans="2:16" x14ac:dyDescent="0.2">
      <c r="B31" s="18" t="s">
        <v>16</v>
      </c>
      <c r="C31" s="19">
        <v>40836</v>
      </c>
      <c r="D31" s="34"/>
      <c r="E31" s="17"/>
      <c r="F31" s="36"/>
      <c r="G31" s="23"/>
      <c r="H31" s="6"/>
      <c r="I31" s="4"/>
      <c r="J31" s="35"/>
      <c r="K31" s="5"/>
      <c r="L31" s="14"/>
      <c r="M31" s="7"/>
    </row>
    <row r="32" spans="2:16" x14ac:dyDescent="0.2">
      <c r="B32" s="18" t="s">
        <v>17</v>
      </c>
      <c r="C32" s="19">
        <v>40837</v>
      </c>
      <c r="D32" s="34"/>
      <c r="E32" s="17"/>
      <c r="F32" s="36"/>
      <c r="G32" s="23"/>
      <c r="H32" s="6"/>
      <c r="I32" s="7"/>
      <c r="J32" s="35"/>
      <c r="K32" s="5"/>
      <c r="L32" s="14"/>
      <c r="M32" s="7"/>
    </row>
    <row r="33" spans="2:13" x14ac:dyDescent="0.2">
      <c r="B33" s="18" t="s">
        <v>18</v>
      </c>
      <c r="C33" s="19">
        <v>40838</v>
      </c>
      <c r="D33" s="22"/>
      <c r="E33" s="17"/>
      <c r="F33" s="21"/>
      <c r="G33" s="28"/>
      <c r="H33" s="6"/>
      <c r="I33" s="7"/>
      <c r="J33" s="35"/>
      <c r="K33" s="5"/>
      <c r="L33" s="14"/>
      <c r="M33" s="7"/>
    </row>
    <row r="34" spans="2:13" x14ac:dyDescent="0.2">
      <c r="B34" s="18" t="s">
        <v>19</v>
      </c>
      <c r="C34" s="19">
        <v>40839</v>
      </c>
      <c r="D34" s="22"/>
      <c r="E34" s="17"/>
      <c r="F34" s="21"/>
      <c r="G34" s="28"/>
      <c r="H34" s="6"/>
      <c r="I34" s="7"/>
      <c r="J34" s="35"/>
      <c r="K34" s="5"/>
      <c r="L34" s="14"/>
      <c r="M34" s="7"/>
    </row>
    <row r="35" spans="2:13" x14ac:dyDescent="0.2">
      <c r="B35" s="18" t="s">
        <v>20</v>
      </c>
      <c r="C35" s="19">
        <v>40840</v>
      </c>
      <c r="D35" s="34"/>
      <c r="E35" s="17"/>
      <c r="F35" s="36"/>
      <c r="G35" s="23"/>
      <c r="H35" s="6"/>
      <c r="I35" s="9"/>
      <c r="J35" s="35"/>
      <c r="K35" s="5"/>
      <c r="L35" s="14"/>
      <c r="M35" s="7"/>
    </row>
    <row r="36" spans="2:13" x14ac:dyDescent="0.2">
      <c r="B36" s="18" t="s">
        <v>14</v>
      </c>
      <c r="C36" s="19">
        <v>40841</v>
      </c>
      <c r="D36" s="34"/>
      <c r="E36" s="17"/>
      <c r="F36" s="36"/>
      <c r="G36" s="23"/>
      <c r="H36" s="6"/>
      <c r="I36" s="9"/>
      <c r="J36" s="11"/>
      <c r="K36" s="5"/>
      <c r="L36" s="14"/>
      <c r="M36" s="7"/>
    </row>
    <row r="37" spans="2:13" x14ac:dyDescent="0.2">
      <c r="B37" s="18" t="s">
        <v>15</v>
      </c>
      <c r="C37" s="19">
        <v>40842</v>
      </c>
      <c r="D37" s="34"/>
      <c r="E37" s="17"/>
      <c r="F37" s="36"/>
      <c r="G37" s="23"/>
      <c r="H37" s="6"/>
      <c r="I37" s="9"/>
      <c r="J37" s="11"/>
      <c r="K37" s="5"/>
      <c r="L37" s="14"/>
      <c r="M37" s="7"/>
    </row>
    <row r="38" spans="2:13" x14ac:dyDescent="0.2">
      <c r="B38" s="18" t="s">
        <v>16</v>
      </c>
      <c r="C38" s="19">
        <v>40843</v>
      </c>
      <c r="D38" s="34"/>
      <c r="E38" s="17"/>
      <c r="F38" s="36"/>
      <c r="G38" s="23"/>
      <c r="H38" s="6"/>
      <c r="I38" s="9"/>
      <c r="J38" s="11"/>
      <c r="K38" s="5"/>
      <c r="L38" s="14"/>
      <c r="M38" s="16"/>
    </row>
    <row r="39" spans="2:13" x14ac:dyDescent="0.2">
      <c r="B39" s="18" t="s">
        <v>17</v>
      </c>
      <c r="C39" s="19">
        <v>40844</v>
      </c>
      <c r="D39" s="34"/>
      <c r="E39" s="17"/>
      <c r="F39" s="36"/>
      <c r="G39" s="23"/>
      <c r="H39" s="6"/>
      <c r="I39" s="9"/>
      <c r="J39" s="11"/>
      <c r="K39" s="5"/>
      <c r="L39" s="14"/>
      <c r="M39" s="16"/>
    </row>
    <row r="40" spans="2:13" x14ac:dyDescent="0.2">
      <c r="B40" s="18" t="s">
        <v>18</v>
      </c>
      <c r="C40" s="19">
        <v>40845</v>
      </c>
      <c r="D40" s="22"/>
      <c r="E40" s="17"/>
      <c r="F40" s="21"/>
      <c r="G40" s="28"/>
      <c r="H40" s="13"/>
      <c r="I40" s="13"/>
      <c r="J40" s="24"/>
      <c r="K40" s="13"/>
      <c r="L40" s="15"/>
      <c r="M40" s="16"/>
    </row>
    <row r="41" spans="2:13" x14ac:dyDescent="0.2">
      <c r="B41" s="18" t="s">
        <v>19</v>
      </c>
      <c r="C41" s="19">
        <v>40846</v>
      </c>
      <c r="D41" s="22"/>
      <c r="E41" s="17"/>
      <c r="F41" s="21"/>
      <c r="G41" s="28"/>
      <c r="H41" s="13"/>
      <c r="I41" s="13"/>
      <c r="J41" s="24"/>
      <c r="K41" s="13"/>
      <c r="L41" s="15"/>
      <c r="M41" s="16"/>
    </row>
    <row r="42" spans="2:13" x14ac:dyDescent="0.2">
      <c r="B42" s="18" t="s">
        <v>20</v>
      </c>
      <c r="C42" s="19">
        <v>40847</v>
      </c>
      <c r="D42" s="34"/>
      <c r="E42" s="33"/>
      <c r="F42" s="36"/>
      <c r="G42" s="23"/>
      <c r="H42" s="13"/>
      <c r="I42" s="13"/>
      <c r="J42" s="24" t="s">
        <v>22</v>
      </c>
      <c r="K42" s="13"/>
      <c r="L42" s="15"/>
      <c r="M42" s="7"/>
    </row>
    <row r="43" spans="2:13" ht="13.5" thickBot="1" x14ac:dyDescent="0.25">
      <c r="B43" s="29"/>
      <c r="C43" s="30"/>
      <c r="D43" s="27"/>
      <c r="E43" s="26"/>
      <c r="F43" s="31"/>
      <c r="G43" s="28"/>
      <c r="H43" s="8"/>
      <c r="I43" s="8"/>
      <c r="J43" s="8"/>
      <c r="K43" s="8"/>
      <c r="L43" s="32"/>
      <c r="M43" s="27"/>
    </row>
    <row r="44" spans="2:13" ht="13.5" thickBot="1" x14ac:dyDescent="0.25">
      <c r="E44"/>
      <c r="F44" s="20">
        <f>SUM(F12:F43)</f>
        <v>0</v>
      </c>
      <c r="G44" s="20">
        <f>SUM(G12:G43)</f>
        <v>0</v>
      </c>
      <c r="K44" s="3">
        <f>SUM(K12:K43)</f>
        <v>0</v>
      </c>
      <c r="L44" s="3">
        <f>SUM(L12:L43)</f>
        <v>0</v>
      </c>
    </row>
  </sheetData>
  <mergeCells count="14">
    <mergeCell ref="M9:M11"/>
    <mergeCell ref="H10:H11"/>
    <mergeCell ref="I10:I11"/>
    <mergeCell ref="G4:M4"/>
    <mergeCell ref="B7:D7"/>
    <mergeCell ref="B9:C11"/>
    <mergeCell ref="D9:D11"/>
    <mergeCell ref="F9:F11"/>
    <mergeCell ref="G9:G11"/>
    <mergeCell ref="H9:I9"/>
    <mergeCell ref="E9:E11"/>
    <mergeCell ref="J9:J11"/>
    <mergeCell ref="K9:K11"/>
    <mergeCell ref="L9:L11"/>
  </mergeCells>
  <pageMargins left="0.39370078740157483" right="0.39370078740157483" top="0.78740157480314965" bottom="0.39370078740157483" header="0.51181102362204722" footer="0.51181102362204722"/>
  <pageSetup paperSize="9" scale="8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pageSetUpPr fitToPage="1"/>
  </sheetPr>
  <dimension ref="B1:M42"/>
  <sheetViews>
    <sheetView zoomScale="110" zoomScaleNormal="110" workbookViewId="0">
      <selection activeCell="N20" sqref="N20"/>
    </sheetView>
  </sheetViews>
  <sheetFormatPr baseColWidth="10" defaultRowHeight="12.75" x14ac:dyDescent="0.2"/>
  <cols>
    <col min="1" max="1" width="3.42578125" customWidth="1"/>
    <col min="12" max="12" width="17.7109375" style="57" customWidth="1"/>
  </cols>
  <sheetData>
    <row r="1" spans="2:13" ht="20.25" customHeight="1" x14ac:dyDescent="0.2"/>
    <row r="2" spans="2:13" ht="7.5" hidden="1" customHeight="1" x14ac:dyDescent="0.2"/>
    <row r="3" spans="2:13" ht="18" x14ac:dyDescent="0.25">
      <c r="G3" s="172" t="s">
        <v>31</v>
      </c>
      <c r="H3" s="172"/>
      <c r="I3" s="172"/>
      <c r="J3" s="172"/>
      <c r="K3" s="172"/>
      <c r="L3" s="172"/>
      <c r="M3" s="172"/>
    </row>
    <row r="4" spans="2:13" ht="33" customHeight="1" thickBot="1" x14ac:dyDescent="0.3">
      <c r="H4" s="38"/>
    </row>
    <row r="5" spans="2:13" ht="11.25" hidden="1" customHeight="1" x14ac:dyDescent="0.2">
      <c r="D5" s="12"/>
      <c r="L5" s="57" t="s">
        <v>13</v>
      </c>
    </row>
    <row r="6" spans="2:13" ht="25.5" customHeight="1" thickBot="1" x14ac:dyDescent="0.25">
      <c r="C6" s="39"/>
      <c r="D6" s="40" t="s">
        <v>27</v>
      </c>
      <c r="E6" s="39"/>
      <c r="L6" s="57" t="s">
        <v>13</v>
      </c>
    </row>
    <row r="7" spans="2:13" ht="12.75" customHeight="1" x14ac:dyDescent="0.2">
      <c r="D7" s="12"/>
    </row>
    <row r="8" spans="2:13" ht="6" customHeight="1" thickBot="1" x14ac:dyDescent="0.25">
      <c r="E8" s="55"/>
    </row>
    <row r="9" spans="2:13" ht="13.5" customHeight="1" thickBot="1" x14ac:dyDescent="0.25">
      <c r="B9" s="162" t="s">
        <v>8</v>
      </c>
      <c r="C9" s="163"/>
      <c r="D9" s="151" t="s">
        <v>9</v>
      </c>
      <c r="E9" s="151" t="s">
        <v>29</v>
      </c>
      <c r="F9" s="151" t="s">
        <v>30</v>
      </c>
      <c r="G9" s="170" t="s">
        <v>0</v>
      </c>
      <c r="H9" s="171"/>
      <c r="I9" s="151" t="s">
        <v>6</v>
      </c>
      <c r="J9" s="151" t="s">
        <v>7</v>
      </c>
      <c r="K9" s="151" t="s">
        <v>1</v>
      </c>
      <c r="L9" s="173" t="s">
        <v>10</v>
      </c>
      <c r="M9" s="2"/>
    </row>
    <row r="10" spans="2:13" ht="26.25" thickBot="1" x14ac:dyDescent="0.25">
      <c r="B10" s="164"/>
      <c r="C10" s="165"/>
      <c r="D10" s="152"/>
      <c r="E10" s="153"/>
      <c r="F10" s="152"/>
      <c r="G10" s="82" t="s">
        <v>4</v>
      </c>
      <c r="H10" s="84" t="s">
        <v>5</v>
      </c>
      <c r="I10" s="152"/>
      <c r="J10" s="152"/>
      <c r="K10" s="152"/>
      <c r="L10" s="174"/>
    </row>
    <row r="11" spans="2:13" ht="6" hidden="1" customHeight="1" x14ac:dyDescent="0.2">
      <c r="B11" s="166"/>
      <c r="C11" s="167"/>
      <c r="D11" s="153"/>
      <c r="F11" s="153"/>
      <c r="G11" s="83"/>
      <c r="H11" s="85"/>
      <c r="I11" s="153"/>
      <c r="J11" s="153"/>
      <c r="K11" s="153"/>
      <c r="L11" s="175"/>
    </row>
    <row r="12" spans="2:13" ht="11.25" customHeight="1" thickBot="1" x14ac:dyDescent="0.25">
      <c r="B12" s="41"/>
      <c r="C12" s="42"/>
      <c r="D12" s="42"/>
      <c r="E12" s="42"/>
      <c r="F12" s="42"/>
      <c r="G12" s="43"/>
      <c r="H12" s="43"/>
      <c r="I12" s="42"/>
      <c r="J12" s="42"/>
      <c r="K12" s="42"/>
      <c r="L12" s="58"/>
    </row>
    <row r="13" spans="2:13" x14ac:dyDescent="0.2">
      <c r="B13" s="46" t="s">
        <v>20</v>
      </c>
      <c r="C13" s="47">
        <v>44564</v>
      </c>
      <c r="D13" s="62"/>
      <c r="E13" s="50">
        <v>1</v>
      </c>
      <c r="F13" s="63"/>
      <c r="G13" s="64"/>
      <c r="H13" s="64"/>
      <c r="I13" s="65"/>
      <c r="J13" s="64"/>
      <c r="K13" s="64"/>
      <c r="L13" s="66"/>
    </row>
    <row r="14" spans="2:13" x14ac:dyDescent="0.2">
      <c r="B14" s="46" t="s">
        <v>14</v>
      </c>
      <c r="C14" s="47">
        <v>44565</v>
      </c>
      <c r="D14" s="49"/>
      <c r="E14" s="50">
        <v>1</v>
      </c>
      <c r="F14" s="50"/>
      <c r="G14" s="49"/>
      <c r="H14" s="52"/>
      <c r="I14" s="51"/>
      <c r="J14" s="5"/>
      <c r="K14" s="5"/>
      <c r="L14" s="67"/>
    </row>
    <row r="15" spans="2:13" x14ac:dyDescent="0.2">
      <c r="B15" s="46" t="s">
        <v>15</v>
      </c>
      <c r="C15" s="47">
        <v>44566</v>
      </c>
      <c r="D15" s="49"/>
      <c r="E15" s="50">
        <v>1</v>
      </c>
      <c r="F15" s="50"/>
      <c r="G15" s="49"/>
      <c r="H15" s="52"/>
      <c r="I15" s="51"/>
      <c r="J15" s="5"/>
      <c r="K15" s="5"/>
      <c r="L15" s="67"/>
    </row>
    <row r="16" spans="2:13" x14ac:dyDescent="0.2">
      <c r="B16" s="46" t="s">
        <v>16</v>
      </c>
      <c r="C16" s="47">
        <v>44567</v>
      </c>
      <c r="D16" s="49"/>
      <c r="E16" s="50">
        <v>1</v>
      </c>
      <c r="F16" s="50"/>
      <c r="G16" s="51"/>
      <c r="H16" s="51"/>
      <c r="I16" s="51"/>
      <c r="J16" s="5"/>
      <c r="K16" s="5"/>
      <c r="L16" s="59"/>
    </row>
    <row r="17" spans="2:12" x14ac:dyDescent="0.2">
      <c r="B17" s="46" t="s">
        <v>17</v>
      </c>
      <c r="C17" s="47">
        <v>44568</v>
      </c>
      <c r="D17" s="7"/>
      <c r="E17" s="50">
        <v>1</v>
      </c>
      <c r="F17" s="50"/>
      <c r="G17" s="51"/>
      <c r="H17" s="52"/>
      <c r="I17" s="52"/>
      <c r="J17" s="5"/>
      <c r="K17" s="5"/>
      <c r="L17" s="59"/>
    </row>
    <row r="18" spans="2:12" x14ac:dyDescent="0.2">
      <c r="B18" s="70" t="s">
        <v>18</v>
      </c>
      <c r="C18" s="71">
        <v>44569</v>
      </c>
      <c r="D18" s="72"/>
      <c r="E18" s="73"/>
      <c r="F18" s="73"/>
      <c r="G18" s="74"/>
      <c r="H18" s="74"/>
      <c r="I18" s="72"/>
      <c r="J18" s="8"/>
      <c r="K18" s="8"/>
      <c r="L18" s="75"/>
    </row>
    <row r="19" spans="2:12" x14ac:dyDescent="0.2">
      <c r="B19" s="70" t="s">
        <v>19</v>
      </c>
      <c r="C19" s="71">
        <v>44570</v>
      </c>
      <c r="D19" s="72"/>
      <c r="E19" s="73"/>
      <c r="F19" s="73"/>
      <c r="G19" s="27"/>
      <c r="H19" s="76"/>
      <c r="I19" s="72"/>
      <c r="J19" s="8"/>
      <c r="K19" s="8"/>
      <c r="L19" s="75"/>
    </row>
    <row r="20" spans="2:12" x14ac:dyDescent="0.2">
      <c r="B20" s="46" t="s">
        <v>20</v>
      </c>
      <c r="C20" s="47">
        <v>44571</v>
      </c>
      <c r="D20" s="7"/>
      <c r="E20" s="50" t="s">
        <v>22</v>
      </c>
      <c r="F20" s="50"/>
      <c r="G20" s="7"/>
      <c r="H20" s="52"/>
      <c r="I20" s="49"/>
      <c r="J20" s="5"/>
      <c r="K20" s="5"/>
      <c r="L20" s="59"/>
    </row>
    <row r="21" spans="2:12" x14ac:dyDescent="0.2">
      <c r="B21" s="46" t="s">
        <v>14</v>
      </c>
      <c r="C21" s="47">
        <v>44572</v>
      </c>
      <c r="D21" s="7"/>
      <c r="E21" s="50" t="s">
        <v>22</v>
      </c>
      <c r="F21" s="50"/>
      <c r="G21" s="49"/>
      <c r="H21" s="49"/>
      <c r="I21" s="49"/>
      <c r="J21" s="49"/>
      <c r="K21" s="49"/>
      <c r="L21" s="53"/>
    </row>
    <row r="22" spans="2:12" x14ac:dyDescent="0.2">
      <c r="B22" s="46" t="s">
        <v>15</v>
      </c>
      <c r="C22" s="47">
        <v>44573</v>
      </c>
      <c r="D22" s="49"/>
      <c r="E22" s="50" t="s">
        <v>22</v>
      </c>
      <c r="F22" s="50"/>
      <c r="G22" s="49"/>
      <c r="H22" s="51"/>
      <c r="I22" s="48"/>
      <c r="J22" s="5"/>
      <c r="K22" s="5"/>
      <c r="L22" s="53"/>
    </row>
    <row r="23" spans="2:12" x14ac:dyDescent="0.2">
      <c r="B23" s="46" t="s">
        <v>16</v>
      </c>
      <c r="C23" s="47">
        <v>44574</v>
      </c>
      <c r="D23" s="49"/>
      <c r="E23" s="50" t="s">
        <v>22</v>
      </c>
      <c r="F23" s="50"/>
      <c r="G23" s="49"/>
      <c r="H23" s="49"/>
      <c r="I23" s="49"/>
      <c r="J23" s="49"/>
      <c r="K23" s="49"/>
      <c r="L23" s="53"/>
    </row>
    <row r="24" spans="2:12" x14ac:dyDescent="0.2">
      <c r="B24" s="46" t="s">
        <v>17</v>
      </c>
      <c r="C24" s="47">
        <v>44575</v>
      </c>
      <c r="D24" s="7"/>
      <c r="E24" s="50" t="s">
        <v>22</v>
      </c>
      <c r="F24" s="50"/>
      <c r="G24" s="49"/>
      <c r="H24" s="52"/>
      <c r="I24" s="49"/>
      <c r="J24" s="5"/>
      <c r="K24" s="5"/>
      <c r="L24" s="68"/>
    </row>
    <row r="25" spans="2:12" x14ac:dyDescent="0.2">
      <c r="B25" s="70" t="s">
        <v>18</v>
      </c>
      <c r="C25" s="71">
        <v>44576</v>
      </c>
      <c r="D25" s="72"/>
      <c r="E25" s="73" t="s">
        <v>22</v>
      </c>
      <c r="F25" s="73"/>
      <c r="G25" s="72"/>
      <c r="H25" s="77"/>
      <c r="I25" s="72"/>
      <c r="J25" s="8"/>
      <c r="K25" s="8"/>
      <c r="L25" s="78"/>
    </row>
    <row r="26" spans="2:12" x14ac:dyDescent="0.2">
      <c r="B26" s="70" t="s">
        <v>19</v>
      </c>
      <c r="C26" s="71">
        <v>44577</v>
      </c>
      <c r="D26" s="72"/>
      <c r="E26" s="73"/>
      <c r="F26" s="73"/>
      <c r="G26" s="72"/>
      <c r="H26" s="76"/>
      <c r="I26" s="74"/>
      <c r="J26" s="8"/>
      <c r="K26" s="8"/>
      <c r="L26" s="79"/>
    </row>
    <row r="27" spans="2:12" x14ac:dyDescent="0.2">
      <c r="B27" s="46" t="s">
        <v>20</v>
      </c>
      <c r="C27" s="47">
        <v>44578</v>
      </c>
      <c r="D27" s="7"/>
      <c r="E27" s="50" t="s">
        <v>22</v>
      </c>
      <c r="F27" s="50"/>
      <c r="G27" s="49"/>
      <c r="H27" s="52"/>
      <c r="I27" s="51"/>
      <c r="J27" s="5"/>
      <c r="K27" s="5"/>
      <c r="L27" s="53"/>
    </row>
    <row r="28" spans="2:12" x14ac:dyDescent="0.2">
      <c r="B28" s="46" t="s">
        <v>14</v>
      </c>
      <c r="C28" s="47">
        <v>44579</v>
      </c>
      <c r="D28" s="7"/>
      <c r="E28" s="50" t="s">
        <v>22</v>
      </c>
      <c r="F28" s="50"/>
      <c r="G28" s="48"/>
      <c r="H28" s="48"/>
      <c r="I28" s="51"/>
      <c r="J28" s="5"/>
      <c r="K28" s="5"/>
      <c r="L28" s="53"/>
    </row>
    <row r="29" spans="2:12" x14ac:dyDescent="0.2">
      <c r="B29" s="46" t="s">
        <v>15</v>
      </c>
      <c r="C29" s="47">
        <v>44580</v>
      </c>
      <c r="D29" s="49"/>
      <c r="E29" s="50" t="s">
        <v>22</v>
      </c>
      <c r="F29" s="50"/>
      <c r="G29" s="49"/>
      <c r="H29" s="51"/>
      <c r="I29" s="51"/>
      <c r="J29" s="5"/>
      <c r="K29" s="5"/>
      <c r="L29" s="53"/>
    </row>
    <row r="30" spans="2:12" x14ac:dyDescent="0.2">
      <c r="B30" s="46" t="s">
        <v>16</v>
      </c>
      <c r="C30" s="47">
        <v>44581</v>
      </c>
      <c r="D30" s="49"/>
      <c r="E30" s="50" t="s">
        <v>22</v>
      </c>
      <c r="F30" s="50"/>
      <c r="G30" s="51"/>
      <c r="H30" s="51"/>
      <c r="I30" s="51"/>
      <c r="J30" s="5"/>
      <c r="K30" s="5"/>
      <c r="L30" s="53"/>
    </row>
    <row r="31" spans="2:12" x14ac:dyDescent="0.2">
      <c r="B31" s="46" t="s">
        <v>17</v>
      </c>
      <c r="C31" s="47">
        <v>44582</v>
      </c>
      <c r="D31" s="49"/>
      <c r="E31" s="50" t="s">
        <v>22</v>
      </c>
      <c r="F31" s="50"/>
      <c r="G31" s="51"/>
      <c r="H31" s="51"/>
      <c r="I31" s="51"/>
      <c r="J31" s="5"/>
      <c r="K31" s="5"/>
      <c r="L31" s="53"/>
    </row>
    <row r="32" spans="2:12" x14ac:dyDescent="0.2">
      <c r="B32" s="70" t="s">
        <v>18</v>
      </c>
      <c r="C32" s="71">
        <v>44583</v>
      </c>
      <c r="D32" s="27"/>
      <c r="E32" s="73" t="s">
        <v>22</v>
      </c>
      <c r="F32" s="73"/>
      <c r="G32" s="76"/>
      <c r="H32" s="76"/>
      <c r="I32" s="72"/>
      <c r="J32" s="8"/>
      <c r="K32" s="8"/>
      <c r="L32" s="80"/>
    </row>
    <row r="33" spans="2:12" x14ac:dyDescent="0.2">
      <c r="B33" s="70" t="s">
        <v>19</v>
      </c>
      <c r="C33" s="71">
        <v>44584</v>
      </c>
      <c r="D33" s="72"/>
      <c r="E33" s="73"/>
      <c r="F33" s="73"/>
      <c r="G33" s="72"/>
      <c r="H33" s="77"/>
      <c r="I33" s="72"/>
      <c r="J33" s="8"/>
      <c r="K33" s="8"/>
      <c r="L33" s="78"/>
    </row>
    <row r="34" spans="2:12" x14ac:dyDescent="0.2">
      <c r="B34" s="46" t="s">
        <v>20</v>
      </c>
      <c r="C34" s="47">
        <v>44585</v>
      </c>
      <c r="D34" s="49"/>
      <c r="E34" s="50" t="s">
        <v>22</v>
      </c>
      <c r="F34" s="50"/>
      <c r="G34" s="7"/>
      <c r="H34" s="51"/>
      <c r="I34" s="50"/>
      <c r="J34" s="5"/>
      <c r="K34" s="5"/>
      <c r="L34" s="61"/>
    </row>
    <row r="35" spans="2:12" x14ac:dyDescent="0.2">
      <c r="B35" s="46" t="s">
        <v>14</v>
      </c>
      <c r="C35" s="47">
        <v>44586</v>
      </c>
      <c r="D35" s="49"/>
      <c r="E35" s="50" t="s">
        <v>22</v>
      </c>
      <c r="F35" s="50"/>
      <c r="G35" s="49"/>
      <c r="H35" s="49"/>
      <c r="I35" s="50"/>
      <c r="J35" s="49"/>
      <c r="K35" s="49"/>
      <c r="L35" s="53"/>
    </row>
    <row r="36" spans="2:12" x14ac:dyDescent="0.2">
      <c r="B36" s="46" t="s">
        <v>15</v>
      </c>
      <c r="C36" s="47">
        <v>44587</v>
      </c>
      <c r="D36" s="49"/>
      <c r="E36" s="50" t="s">
        <v>22</v>
      </c>
      <c r="F36" s="50"/>
      <c r="G36" s="49"/>
      <c r="H36" s="52"/>
      <c r="I36" s="50"/>
      <c r="J36" s="5"/>
      <c r="K36" s="5"/>
      <c r="L36" s="61"/>
    </row>
    <row r="37" spans="2:12" x14ac:dyDescent="0.2">
      <c r="B37" s="46" t="s">
        <v>16</v>
      </c>
      <c r="C37" s="47">
        <v>44588</v>
      </c>
      <c r="D37" s="49"/>
      <c r="E37" s="50" t="s">
        <v>22</v>
      </c>
      <c r="F37" s="50"/>
      <c r="G37" s="49"/>
      <c r="H37" s="51"/>
      <c r="I37" s="50"/>
      <c r="J37" s="5"/>
      <c r="K37" s="5"/>
      <c r="L37" s="68"/>
    </row>
    <row r="38" spans="2:12" x14ac:dyDescent="0.2">
      <c r="B38" s="46" t="s">
        <v>17</v>
      </c>
      <c r="C38" s="47">
        <v>44589</v>
      </c>
      <c r="D38" s="49"/>
      <c r="E38" s="50" t="s">
        <v>22</v>
      </c>
      <c r="F38" s="50"/>
      <c r="G38" s="51"/>
      <c r="H38" s="51"/>
      <c r="I38" s="48"/>
      <c r="J38" s="5"/>
      <c r="K38" s="5"/>
      <c r="L38" s="69"/>
    </row>
    <row r="39" spans="2:12" x14ac:dyDescent="0.2">
      <c r="B39" s="70" t="s">
        <v>18</v>
      </c>
      <c r="C39" s="71">
        <v>44590</v>
      </c>
      <c r="D39" s="27"/>
      <c r="E39" s="73" t="s">
        <v>22</v>
      </c>
      <c r="F39" s="73"/>
      <c r="G39" s="76"/>
      <c r="H39" s="74"/>
      <c r="I39" s="73"/>
      <c r="J39" s="8"/>
      <c r="K39" s="8"/>
      <c r="L39" s="81"/>
    </row>
    <row r="40" spans="2:12" x14ac:dyDescent="0.2">
      <c r="B40" s="70" t="s">
        <v>19</v>
      </c>
      <c r="C40" s="71">
        <v>44591</v>
      </c>
      <c r="D40" s="72"/>
      <c r="E40" s="73"/>
      <c r="F40" s="73"/>
      <c r="G40" s="72"/>
      <c r="H40" s="77"/>
      <c r="I40" s="73"/>
      <c r="J40" s="8"/>
      <c r="K40" s="8"/>
      <c r="L40" s="75"/>
    </row>
    <row r="41" spans="2:12" ht="13.5" thickBot="1" x14ac:dyDescent="0.25">
      <c r="B41" s="46" t="s">
        <v>20</v>
      </c>
      <c r="C41" s="47">
        <v>44592</v>
      </c>
      <c r="D41" s="49"/>
      <c r="E41" s="50">
        <v>1</v>
      </c>
      <c r="F41" s="50"/>
      <c r="G41" s="49"/>
      <c r="H41" s="52"/>
      <c r="I41" s="50"/>
      <c r="J41" s="5"/>
      <c r="K41" s="5"/>
      <c r="L41" s="59"/>
    </row>
    <row r="42" spans="2:12" ht="13.5" thickBot="1" x14ac:dyDescent="0.25">
      <c r="E42" s="56">
        <f>SUM(E13:E41)</f>
        <v>6</v>
      </c>
      <c r="F42" s="54"/>
      <c r="J42" s="56">
        <f>SUM(J13:J41)</f>
        <v>0</v>
      </c>
      <c r="K42" s="56">
        <f>SUM(K13:K41)</f>
        <v>0</v>
      </c>
    </row>
  </sheetData>
  <mergeCells count="10">
    <mergeCell ref="G3:M3"/>
    <mergeCell ref="B9:C11"/>
    <mergeCell ref="D9:D11"/>
    <mergeCell ref="F9:F11"/>
    <mergeCell ref="G9:H9"/>
    <mergeCell ref="I9:I11"/>
    <mergeCell ref="J9:J11"/>
    <mergeCell ref="K9:K11"/>
    <mergeCell ref="L9:L11"/>
    <mergeCell ref="E9:E10"/>
  </mergeCells>
  <phoneticPr fontId="10" type="noConversion"/>
  <pageMargins left="0.31496062992125984" right="0.31496062992125984" top="0.35433070866141736" bottom="0.35433070866141736" header="0.31496062992125984" footer="0.31496062992125984"/>
  <pageSetup paperSize="9" scale="9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EA14A-1F81-4053-A9EE-6F86D1EC78DC}">
  <sheetPr>
    <tabColor theme="1" tint="0.34998626667073579"/>
    <pageSetUpPr fitToPage="1"/>
  </sheetPr>
  <dimension ref="A1:O39"/>
  <sheetViews>
    <sheetView tabSelected="1" zoomScale="80" zoomScaleNormal="80" workbookViewId="0">
      <selection activeCell="H2" sqref="H2"/>
    </sheetView>
  </sheetViews>
  <sheetFormatPr baseColWidth="10" defaultColWidth="20.140625" defaultRowHeight="36.75" customHeight="1" x14ac:dyDescent="0.2"/>
  <cols>
    <col min="1" max="13" width="20.140625" style="2"/>
    <col min="14" max="14" width="36" style="2" customWidth="1"/>
    <col min="15" max="15" width="9.140625" style="2" customWidth="1"/>
    <col min="16" max="16384" width="20.140625" style="2"/>
  </cols>
  <sheetData>
    <row r="1" spans="1:15" ht="63.75" customHeight="1" thickBot="1" x14ac:dyDescent="0.25">
      <c r="A1" s="131" t="s">
        <v>41</v>
      </c>
      <c r="B1" s="132" t="s">
        <v>25</v>
      </c>
      <c r="C1" s="132" t="s">
        <v>26</v>
      </c>
      <c r="D1" s="132" t="s">
        <v>24</v>
      </c>
      <c r="E1" s="133" t="s">
        <v>58</v>
      </c>
      <c r="F1" s="134" t="s">
        <v>59</v>
      </c>
      <c r="G1" s="147" t="s">
        <v>56</v>
      </c>
      <c r="H1" s="147" t="s">
        <v>57</v>
      </c>
      <c r="I1" s="133" t="s">
        <v>60</v>
      </c>
      <c r="J1" s="148" t="s">
        <v>61</v>
      </c>
      <c r="K1" s="149"/>
      <c r="L1" s="133"/>
      <c r="M1" s="150"/>
      <c r="N1" s="135" t="s">
        <v>55</v>
      </c>
      <c r="O1" s="136"/>
    </row>
    <row r="2" spans="1:15" ht="36.75" customHeight="1" x14ac:dyDescent="0.2">
      <c r="A2" s="127" t="s">
        <v>44</v>
      </c>
      <c r="B2" s="128" cm="1">
        <f t="array" aca="1" ref="B2" ca="1">SUMPRODUCT(SUMIF(INDIRECT(ROW($1:$20)&amp;"!c11:c41"),$A2,INDIRECT(ROW($1:$20)&amp;"!e$11:e$41")))</f>
        <v>93</v>
      </c>
      <c r="C2" s="128" cm="1">
        <f t="array" aca="1" ref="C2" ca="1">SUMPRODUCT(SUMIF(INDIRECT(ROW($1:$20)&amp;"!c11:c41"),$A2,INDIRECT(ROW($1:$20)&amp;"!f$11:f$41")))</f>
        <v>0</v>
      </c>
      <c r="D2" s="128" cm="1">
        <f t="array" aca="1" ref="D2" ca="1">SUMPRODUCT(SUMIF(INDIRECT(ROW($1:$20)&amp;"!c11:c41"),$A2,INDIRECT(ROW($1:$20)&amp;"!g$11:g$41")))</f>
        <v>0</v>
      </c>
      <c r="E2" s="129">
        <f t="shared" ref="E2:E10" ca="1" si="0">SUM(B2,C2,D2)</f>
        <v>93</v>
      </c>
      <c r="F2" s="130">
        <f ca="1">SUM((E2/E$20))</f>
        <v>6.0350421804023363E-2</v>
      </c>
      <c r="G2" s="143" t="s">
        <v>56</v>
      </c>
      <c r="H2" s="144" cm="1">
        <f t="array" aca="1" ref="H2" ca="1">SUMPRODUCT(COUNTIF(INDIRECT("'"&amp;ROW(1:20)&amp;"'!H11:H41"),"GD=50"))</f>
        <v>3</v>
      </c>
      <c r="I2" s="144">
        <f ca="1">SUM(H2*50)</f>
        <v>150</v>
      </c>
      <c r="J2" s="145">
        <f ca="1">SUM($J$21*F2)</f>
        <v>905.25632706035049</v>
      </c>
      <c r="K2" s="146"/>
      <c r="L2" s="144"/>
      <c r="M2" s="144"/>
      <c r="N2" s="123"/>
      <c r="O2" s="109">
        <v>1</v>
      </c>
    </row>
    <row r="3" spans="1:15" ht="36.75" customHeight="1" x14ac:dyDescent="0.2">
      <c r="A3" s="48" t="s">
        <v>42</v>
      </c>
      <c r="B3" s="117" cm="1">
        <f t="array" aca="1" ref="B3" ca="1">SUMPRODUCT(SUMIF(INDIRECT(ROW($1:$20)&amp;"!c11:c41"),$A3,INDIRECT(ROW($1:$20)&amp;"!e$11:e$41")))</f>
        <v>16</v>
      </c>
      <c r="C3" s="117" cm="1">
        <f t="array" aca="1" ref="C3" ca="1">SUMPRODUCT(SUMIF(INDIRECT(ROW($1:$20)&amp;"!c11:c41"),$A3,INDIRECT(ROW($1:$20)&amp;"!f$11:f$41")))</f>
        <v>0</v>
      </c>
      <c r="D3" s="117" cm="1">
        <f t="array" aca="1" ref="D3" ca="1">SUMPRODUCT(SUMIF(INDIRECT(ROW($1:$20)&amp;"!c11:c41"),$A3,INDIRECT(ROW($1:$20)&amp;"!g$11:g$41")))</f>
        <v>0</v>
      </c>
      <c r="E3" s="121">
        <f t="shared" ca="1" si="0"/>
        <v>16</v>
      </c>
      <c r="F3" s="126">
        <f t="shared" ref="F3:F20" ca="1" si="1">SUM((E3/E$20))</f>
        <v>1.0382868267358857E-2</v>
      </c>
      <c r="G3" s="138" t="s">
        <v>57</v>
      </c>
      <c r="H3" s="137" cm="1">
        <f t="array" aca="1" ref="H3" ca="1">SUMPRODUCT(COUNTIF(INDIRECT("'"&amp;ROW(1:20)&amp;"'!H11:H41"),"GD=90"))</f>
        <v>2</v>
      </c>
      <c r="I3" s="137">
        <f ca="1">SUM(H3*90)</f>
        <v>180</v>
      </c>
      <c r="J3" s="142">
        <f t="shared" ref="J3:J19" ca="1" si="2">SUM($J$21*F3)</f>
        <v>155.74302401038287</v>
      </c>
      <c r="K3" s="137"/>
      <c r="L3" s="137"/>
      <c r="M3" s="126"/>
      <c r="N3" s="122"/>
      <c r="O3" s="109">
        <v>2</v>
      </c>
    </row>
    <row r="4" spans="1:15" ht="36.75" customHeight="1" x14ac:dyDescent="0.2">
      <c r="A4" s="48" t="s">
        <v>43</v>
      </c>
      <c r="B4" s="117" cm="1">
        <f t="array" aca="1" ref="B4" ca="1">SUMPRODUCT(SUMIF(INDIRECT(ROW($1:$20)&amp;"!c11:c41"),$A4,INDIRECT(ROW($1:$20)&amp;"!e$11:e$41")))</f>
        <v>104</v>
      </c>
      <c r="C4" s="117" cm="1">
        <f t="array" aca="1" ref="C4" ca="1">SUMPRODUCT(SUMIF(INDIRECT(ROW($1:$20)&amp;"!c11:c41"),$A4,INDIRECT(ROW($1:$20)&amp;"!f$11:f$41")))</f>
        <v>0</v>
      </c>
      <c r="D4" s="117" cm="1">
        <f t="array" aca="1" ref="D4" ca="1">SUMPRODUCT(SUMIF(INDIRECT(ROW($1:$20)&amp;"!c11:c41"),$A4,INDIRECT(ROW($1:$20)&amp;"!g$11:g$41")))</f>
        <v>9.5</v>
      </c>
      <c r="E4" s="121">
        <f t="shared" ca="1" si="0"/>
        <v>113.5</v>
      </c>
      <c r="F4" s="126">
        <f t="shared" ca="1" si="1"/>
        <v>7.3653471771576898E-2</v>
      </c>
      <c r="G4" s="126"/>
      <c r="H4" s="126"/>
      <c r="I4" s="137"/>
      <c r="J4" s="142">
        <f t="shared" ca="1" si="2"/>
        <v>1104.8020765736535</v>
      </c>
      <c r="K4" s="137"/>
      <c r="L4" s="137"/>
      <c r="M4" s="126"/>
      <c r="N4" s="122"/>
      <c r="O4" s="109">
        <v>3</v>
      </c>
    </row>
    <row r="5" spans="1:15" ht="36.75" customHeight="1" x14ac:dyDescent="0.2">
      <c r="A5" s="48" t="s">
        <v>45</v>
      </c>
      <c r="B5" s="117" cm="1">
        <f t="array" aca="1" ref="B5" ca="1">SUMPRODUCT(SUMIF(INDIRECT(ROW($1:$20)&amp;"!c11:c41"),$A5,INDIRECT(ROW($1:$20)&amp;"!e$11:e$41")))</f>
        <v>111</v>
      </c>
      <c r="C5" s="117" cm="1">
        <f t="array" aca="1" ref="C5" ca="1">SUMPRODUCT(SUMIF(INDIRECT(ROW($1:$20)&amp;"!c11:c41"),$A5,INDIRECT(ROW($1:$20)&amp;"!f$11:f$41")))</f>
        <v>1</v>
      </c>
      <c r="D5" s="117" cm="1">
        <f t="array" aca="1" ref="D5" ca="1">SUMPRODUCT(SUMIF(INDIRECT(ROW($1:$20)&amp;"!c11:c41"),$A5,INDIRECT(ROW($1:$20)&amp;"!g$11:g$41")))</f>
        <v>9.5</v>
      </c>
      <c r="E5" s="121">
        <f t="shared" ca="1" si="0"/>
        <v>121.5</v>
      </c>
      <c r="F5" s="126">
        <f t="shared" ca="1" si="1"/>
        <v>7.8844905905256321E-2</v>
      </c>
      <c r="G5" s="126"/>
      <c r="H5" s="126"/>
      <c r="I5" s="124"/>
      <c r="J5" s="142">
        <f t="shared" ca="1" si="2"/>
        <v>1182.6735885788448</v>
      </c>
      <c r="K5" s="124"/>
      <c r="L5" s="124"/>
      <c r="M5" s="126"/>
      <c r="N5" s="122"/>
      <c r="O5" s="109">
        <v>4</v>
      </c>
    </row>
    <row r="6" spans="1:15" ht="36.75" customHeight="1" x14ac:dyDescent="0.2">
      <c r="A6" s="48" t="s">
        <v>62</v>
      </c>
      <c r="B6" s="117" cm="1">
        <f t="array" aca="1" ref="B6" ca="1">SUMPRODUCT(SUMIF(INDIRECT(ROW($1:$20)&amp;"!c11:c41"),$A6,INDIRECT(ROW($1:$20)&amp;"!e$11:e$41")))</f>
        <v>345</v>
      </c>
      <c r="C6" s="117" cm="1">
        <f t="array" aca="1" ref="C6" ca="1">SUMPRODUCT(SUMIF(INDIRECT(ROW($1:$20)&amp;"!c11:c41"),$A6,INDIRECT(ROW($1:$20)&amp;"!f$11:f$41")))</f>
        <v>1</v>
      </c>
      <c r="D6" s="117" cm="1">
        <f t="array" aca="1" ref="D6" ca="1">SUMPRODUCT(SUMIF(INDIRECT(ROW($1:$20)&amp;"!c11:c41"),$A6,INDIRECT(ROW($1:$20)&amp;"!g$11:g$41")))</f>
        <v>0</v>
      </c>
      <c r="E6" s="121">
        <f t="shared" ca="1" si="0"/>
        <v>346</v>
      </c>
      <c r="F6" s="126">
        <f t="shared" ca="1" si="1"/>
        <v>0.22452952628163531</v>
      </c>
      <c r="G6" s="126"/>
      <c r="H6" s="126"/>
      <c r="I6" s="137"/>
      <c r="J6" s="142">
        <f t="shared" ca="1" si="2"/>
        <v>3367.9428942245295</v>
      </c>
      <c r="K6" s="137"/>
      <c r="L6" s="137"/>
      <c r="M6" s="126"/>
      <c r="N6" s="122"/>
      <c r="O6" s="109">
        <v>5</v>
      </c>
    </row>
    <row r="7" spans="1:15" ht="36.75" customHeight="1" x14ac:dyDescent="0.2">
      <c r="A7" s="48" t="s">
        <v>49</v>
      </c>
      <c r="B7" s="117" cm="1">
        <f t="array" aca="1" ref="B7" ca="1">SUMPRODUCT(SUMIF(INDIRECT(ROW($1:$20)&amp;"!c11:c41"),$A7,INDIRECT(ROW($1:$20)&amp;"!e$11:e$41")))</f>
        <v>202</v>
      </c>
      <c r="C7" s="117" cm="1">
        <f t="array" aca="1" ref="C7" ca="1">SUMPRODUCT(SUMIF(INDIRECT(ROW($1:$20)&amp;"!c11:c41"),$A7,INDIRECT(ROW($1:$20)&amp;"!f$11:f$41")))</f>
        <v>0</v>
      </c>
      <c r="D7" s="117" cm="1">
        <f t="array" aca="1" ref="D7" ca="1">SUMPRODUCT(SUMIF(INDIRECT(ROW($1:$20)&amp;"!c11:c41"),$A7,INDIRECT(ROW($1:$20)&amp;"!g$11:g$41")))</f>
        <v>3</v>
      </c>
      <c r="E7" s="121">
        <f t="shared" ca="1" si="0"/>
        <v>205</v>
      </c>
      <c r="F7" s="126">
        <f t="shared" ca="1" si="1"/>
        <v>0.13303049967553537</v>
      </c>
      <c r="G7" s="126"/>
      <c r="H7" s="126"/>
      <c r="I7" s="126"/>
      <c r="J7" s="142">
        <f t="shared" ca="1" si="2"/>
        <v>1995.4574951330305</v>
      </c>
      <c r="K7" s="126"/>
      <c r="L7" s="126"/>
      <c r="M7" s="126"/>
      <c r="N7" s="122"/>
      <c r="O7" s="109">
        <v>6</v>
      </c>
    </row>
    <row r="8" spans="1:15" ht="36.75" customHeight="1" x14ac:dyDescent="0.2">
      <c r="A8" s="48" t="s">
        <v>52</v>
      </c>
      <c r="B8" s="117" cm="1">
        <f t="array" aca="1" ref="B8" ca="1">SUMPRODUCT(SUMIF(INDIRECT(ROW($1:$20)&amp;"!c11:c41"),$A8,INDIRECT(ROW($1:$20)&amp;"!e$11:e$41")))</f>
        <v>295</v>
      </c>
      <c r="C8" s="117" cm="1">
        <f t="array" aca="1" ref="C8" ca="1">SUMPRODUCT(SUMIF(INDIRECT(ROW($1:$20)&amp;"!c11:c41"),$A8,INDIRECT(ROW($1:$20)&amp;"!f$11:f$41")))</f>
        <v>0.5</v>
      </c>
      <c r="D8" s="117" cm="1">
        <f t="array" aca="1" ref="D8" ca="1">SUMPRODUCT(SUMIF(INDIRECT(ROW($1:$20)&amp;"!c11:c41"),$A8,INDIRECT(ROW($1:$20)&amp;"!g$11:g$41")))</f>
        <v>17</v>
      </c>
      <c r="E8" s="121">
        <f t="shared" ca="1" si="0"/>
        <v>312.5</v>
      </c>
      <c r="F8" s="126">
        <f t="shared" ca="1" si="1"/>
        <v>0.20279039584685268</v>
      </c>
      <c r="G8" s="126"/>
      <c r="H8" s="126"/>
      <c r="I8" s="126"/>
      <c r="J8" s="142">
        <f t="shared" ca="1" si="2"/>
        <v>3041.8559377027905</v>
      </c>
      <c r="K8" s="126"/>
      <c r="L8" s="126"/>
      <c r="M8" s="126"/>
      <c r="N8" s="122"/>
      <c r="O8" s="109">
        <v>7</v>
      </c>
    </row>
    <row r="9" spans="1:15" ht="36.75" customHeight="1" x14ac:dyDescent="0.2">
      <c r="A9" s="140" t="s">
        <v>43</v>
      </c>
      <c r="B9" s="118" cm="1">
        <f t="array" aca="1" ref="B9" ca="1">SUMPRODUCT(SUMIF(INDIRECT(ROW($1:$20)&amp;"!c11:c41"),$A9,INDIRECT(ROW($1:$20)&amp;"!e$11:e$41")))</f>
        <v>104</v>
      </c>
      <c r="C9" s="118" cm="1">
        <f t="array" aca="1" ref="C9" ca="1">SUMPRODUCT(SUMIF(INDIRECT(ROW($1:$20)&amp;"!c11:c41"),$A9,INDIRECT(ROW($1:$20)&amp;"!f$11:f$41")))</f>
        <v>0</v>
      </c>
      <c r="D9" s="118" cm="1">
        <f t="array" aca="1" ref="D9" ca="1">SUMPRODUCT(SUMIF(INDIRECT(ROW($1:$20)&amp;"!c11:c41"),$A9,INDIRECT(ROW($1:$20)&amp;"!g$11:g$41")))</f>
        <v>9.5</v>
      </c>
      <c r="E9" s="121">
        <f t="shared" ca="1" si="0"/>
        <v>113.5</v>
      </c>
      <c r="F9" s="126">
        <f t="shared" ca="1" si="1"/>
        <v>7.3653471771576898E-2</v>
      </c>
      <c r="G9" s="126"/>
      <c r="H9" s="126"/>
      <c r="I9" s="126"/>
      <c r="J9" s="142">
        <f t="shared" ca="1" si="2"/>
        <v>1104.8020765736535</v>
      </c>
      <c r="K9" s="126"/>
      <c r="L9" s="126"/>
      <c r="M9" s="126"/>
      <c r="N9" s="122"/>
      <c r="O9" s="109">
        <v>8</v>
      </c>
    </row>
    <row r="10" spans="1:15" ht="36.75" customHeight="1" x14ac:dyDescent="0.2">
      <c r="A10" s="140" t="s">
        <v>54</v>
      </c>
      <c r="B10" s="118" cm="1">
        <f t="array" aca="1" ref="B10" ca="1">SUMPRODUCT(SUMIF(INDIRECT(ROW($1:$20)&amp;"!c11:c41"),$A10,INDIRECT(ROW($1:$20)&amp;"!e$11:e$41")))</f>
        <v>78</v>
      </c>
      <c r="C10" s="118" cm="1">
        <f t="array" aca="1" ref="C10" ca="1">SUMPRODUCT(SUMIF(INDIRECT(ROW($1:$20)&amp;"!c11:c41"),$A10,INDIRECT(ROW($1:$20)&amp;"!f$11:f$41")))</f>
        <v>0</v>
      </c>
      <c r="D10" s="118" cm="1">
        <f t="array" aca="1" ref="D10" ca="1">SUMPRODUCT(SUMIF(INDIRECT(ROW($1:$20)&amp;"!c11:c41"),$A10,INDIRECT(ROW($1:$20)&amp;"!g$11:g$41")))</f>
        <v>12</v>
      </c>
      <c r="E10" s="121">
        <f t="shared" ca="1" si="0"/>
        <v>90</v>
      </c>
      <c r="F10" s="126">
        <f t="shared" ca="1" si="1"/>
        <v>5.8403634003893576E-2</v>
      </c>
      <c r="G10" s="126"/>
      <c r="H10" s="126"/>
      <c r="I10" s="126"/>
      <c r="J10" s="142">
        <f t="shared" ca="1" si="2"/>
        <v>876.05451005840359</v>
      </c>
      <c r="K10" s="126"/>
      <c r="L10" s="126"/>
      <c r="M10" s="126"/>
      <c r="N10" s="122"/>
      <c r="O10" s="109">
        <v>9</v>
      </c>
    </row>
    <row r="11" spans="1:15" ht="36.75" customHeight="1" x14ac:dyDescent="0.2">
      <c r="A11" s="141" t="s">
        <v>71</v>
      </c>
      <c r="B11" s="118" cm="1">
        <f t="array" aca="1" ref="B11" ca="1">SUMPRODUCT(SUMIF(INDIRECT(ROW($1:$20)&amp;"!c11:c41"),$A11,INDIRECT(ROW($1:$20)&amp;"!e$11:e$41")))</f>
        <v>16</v>
      </c>
      <c r="C11" s="118" cm="1">
        <f t="array" aca="1" ref="C11" ca="1">SUMPRODUCT(SUMIF(INDIRECT(ROW($1:$20)&amp;"!c11:c41"),$A11,INDIRECT(ROW($1:$20)&amp;"!f$11:f$41")))</f>
        <v>0</v>
      </c>
      <c r="D11" s="118" cm="1">
        <f t="array" aca="1" ref="D11" ca="1">SUMPRODUCT(SUMIF(INDIRECT(ROW($1:$20)&amp;"!c11:c41"),$A11,INDIRECT(ROW($1:$20)&amp;"!g$11:g$41")))</f>
        <v>0</v>
      </c>
      <c r="E11" s="121">
        <f t="shared" ref="E11:E19" ca="1" si="3">SUM(B11,C11,D11)</f>
        <v>16</v>
      </c>
      <c r="F11" s="126">
        <f t="shared" ref="F11:F19" ca="1" si="4">SUM((E11/E$20))</f>
        <v>1.0382868267358857E-2</v>
      </c>
      <c r="G11" s="126"/>
      <c r="H11" s="126"/>
      <c r="I11" s="126"/>
      <c r="J11" s="142">
        <f t="shared" ca="1" si="2"/>
        <v>155.74302401038287</v>
      </c>
      <c r="K11" s="126"/>
      <c r="L11" s="126"/>
      <c r="M11" s="126"/>
      <c r="N11" s="122"/>
      <c r="O11" s="109">
        <v>10</v>
      </c>
    </row>
    <row r="12" spans="1:15" ht="36.75" customHeight="1" x14ac:dyDescent="0.2">
      <c r="A12" s="141" t="s">
        <v>72</v>
      </c>
      <c r="B12" s="118" cm="1">
        <f t="array" aca="1" ref="B12" ca="1">SUMPRODUCT(SUMIF(INDIRECT(ROW($1:$20)&amp;"!c11:c41"),$A12,INDIRECT(ROW($1:$20)&amp;"!e$11:e$41")))</f>
        <v>22</v>
      </c>
      <c r="C12" s="118" cm="1">
        <f t="array" aca="1" ref="C12" ca="1">SUMPRODUCT(SUMIF(INDIRECT(ROW($1:$20)&amp;"!c11:c41"),$A12,INDIRECT(ROW($1:$20)&amp;"!f$11:f$41")))</f>
        <v>0</v>
      </c>
      <c r="D12" s="118" cm="1">
        <f t="array" aca="1" ref="D12" ca="1">SUMPRODUCT(SUMIF(INDIRECT(ROW($1:$20)&amp;"!c11:c41"),$A12,INDIRECT(ROW($1:$20)&amp;"!g$11:g$41")))</f>
        <v>0</v>
      </c>
      <c r="E12" s="121">
        <f t="shared" ca="1" si="3"/>
        <v>22</v>
      </c>
      <c r="F12" s="126">
        <f t="shared" ca="1" si="4"/>
        <v>1.427644386761843E-2</v>
      </c>
      <c r="G12" s="126"/>
      <c r="H12" s="126"/>
      <c r="I12" s="126"/>
      <c r="J12" s="142">
        <f t="shared" ca="1" si="2"/>
        <v>214.14665801427645</v>
      </c>
      <c r="K12" s="126"/>
      <c r="L12" s="126"/>
      <c r="M12" s="126"/>
      <c r="N12" s="122"/>
      <c r="O12" s="109">
        <v>11</v>
      </c>
    </row>
    <row r="13" spans="1:15" ht="36.75" customHeight="1" x14ac:dyDescent="0.2">
      <c r="A13" s="141" t="s">
        <v>74</v>
      </c>
      <c r="B13" s="118" cm="1">
        <f t="array" aca="1" ref="B13" ca="1">SUMPRODUCT(SUMIF(INDIRECT(ROW($1:$20)&amp;"!c11:c41"),$A13,INDIRECT(ROW($1:$20)&amp;"!e$11:e$41")))</f>
        <v>7</v>
      </c>
      <c r="C13" s="118" cm="1">
        <f t="array" aca="1" ref="C13" ca="1">SUMPRODUCT(SUMIF(INDIRECT(ROW($1:$20)&amp;"!c11:c41"),$A13,INDIRECT(ROW($1:$20)&amp;"!f$11:f$41")))</f>
        <v>0</v>
      </c>
      <c r="D13" s="118" cm="1">
        <f t="array" aca="1" ref="D13" ca="1">SUMPRODUCT(SUMIF(INDIRECT(ROW($1:$20)&amp;"!c11:c41"),$A13,INDIRECT(ROW($1:$20)&amp;"!g$11:g$41")))</f>
        <v>0</v>
      </c>
      <c r="E13" s="121">
        <f t="shared" ca="1" si="3"/>
        <v>7</v>
      </c>
      <c r="F13" s="126">
        <f t="shared" ca="1" si="4"/>
        <v>4.5425048669695007E-3</v>
      </c>
      <c r="G13" s="126"/>
      <c r="H13" s="126"/>
      <c r="I13" s="126"/>
      <c r="J13" s="142">
        <f t="shared" ca="1" si="2"/>
        <v>68.137573004542517</v>
      </c>
      <c r="K13" s="126"/>
      <c r="L13" s="126"/>
      <c r="M13" s="126"/>
      <c r="N13" s="122"/>
      <c r="O13" s="109">
        <v>12</v>
      </c>
    </row>
    <row r="14" spans="1:15" ht="36.75" customHeight="1" x14ac:dyDescent="0.2">
      <c r="A14" s="141"/>
      <c r="B14" s="118" cm="1">
        <f t="array" aca="1" ref="B14" ca="1">SUMPRODUCT(SUMIF(INDIRECT(ROW($1:$20)&amp;"!c11:c41"),$A14,INDIRECT(ROW($1:$20)&amp;"!e$11:e$41")))</f>
        <v>0</v>
      </c>
      <c r="C14" s="118" cm="1">
        <f t="array" aca="1" ref="C14" ca="1">SUMPRODUCT(SUMIF(INDIRECT(ROW($1:$20)&amp;"!c11:c41"),$A14,INDIRECT(ROW($1:$20)&amp;"!f$11:f$41")))</f>
        <v>0</v>
      </c>
      <c r="D14" s="118" cm="1">
        <f t="array" aca="1" ref="D14" ca="1">SUMPRODUCT(SUMIF(INDIRECT(ROW($1:$20)&amp;"!c11:c41"),$A14,INDIRECT(ROW($1:$20)&amp;"!g$11:g$41")))</f>
        <v>0</v>
      </c>
      <c r="E14" s="121">
        <f t="shared" ca="1" si="3"/>
        <v>0</v>
      </c>
      <c r="F14" s="126">
        <f t="shared" ca="1" si="4"/>
        <v>0</v>
      </c>
      <c r="G14" s="126"/>
      <c r="H14" s="126"/>
      <c r="I14" s="126"/>
      <c r="J14" s="142">
        <f t="shared" ca="1" si="2"/>
        <v>0</v>
      </c>
      <c r="K14" s="126"/>
      <c r="L14" s="126"/>
      <c r="M14" s="126"/>
      <c r="N14" s="122"/>
      <c r="O14" s="109">
        <v>13</v>
      </c>
    </row>
    <row r="15" spans="1:15" ht="36.75" customHeight="1" x14ac:dyDescent="0.2">
      <c r="A15" s="141"/>
      <c r="B15" s="118" cm="1">
        <f t="array" aca="1" ref="B15" ca="1">SUMPRODUCT(SUMIF(INDIRECT(ROW($1:$20)&amp;"!c11:c41"),$A15,INDIRECT(ROW($1:$20)&amp;"!e$11:e$41")))</f>
        <v>0</v>
      </c>
      <c r="C15" s="118" cm="1">
        <f t="array" aca="1" ref="C15" ca="1">SUMPRODUCT(SUMIF(INDIRECT(ROW($1:$20)&amp;"!c11:c41"),$A15,INDIRECT(ROW($1:$20)&amp;"!f$11:f$41")))</f>
        <v>0</v>
      </c>
      <c r="D15" s="118" cm="1">
        <f t="array" aca="1" ref="D15" ca="1">SUMPRODUCT(SUMIF(INDIRECT(ROW($1:$20)&amp;"!c11:c41"),$A15,INDIRECT(ROW($1:$20)&amp;"!g$11:g$41")))</f>
        <v>0</v>
      </c>
      <c r="E15" s="121">
        <f t="shared" ca="1" si="3"/>
        <v>0</v>
      </c>
      <c r="F15" s="126">
        <f t="shared" ca="1" si="4"/>
        <v>0</v>
      </c>
      <c r="G15" s="126"/>
      <c r="H15" s="126"/>
      <c r="I15" s="126"/>
      <c r="J15" s="142">
        <f t="shared" ca="1" si="2"/>
        <v>0</v>
      </c>
      <c r="K15" s="126"/>
      <c r="L15" s="126"/>
      <c r="M15" s="126"/>
      <c r="N15" s="122"/>
      <c r="O15" s="109">
        <v>14</v>
      </c>
    </row>
    <row r="16" spans="1:15" ht="36.75" customHeight="1" x14ac:dyDescent="0.2">
      <c r="A16" s="141" t="s">
        <v>69</v>
      </c>
      <c r="B16" s="118" cm="1">
        <f t="array" aca="1" ref="B16" ca="1">SUMPRODUCT(SUMIF(INDIRECT(ROW($1:$20)&amp;"!c11:c41"),$A16,INDIRECT(ROW($1:$20)&amp;"!e$11:e$41")))</f>
        <v>0</v>
      </c>
      <c r="C16" s="118" cm="1">
        <f t="array" aca="1" ref="C16" ca="1">SUMPRODUCT(SUMIF(INDIRECT(ROW($1:$20)&amp;"!c11:c41"),$A16,INDIRECT(ROW($1:$20)&amp;"!f$11:f$41")))</f>
        <v>0</v>
      </c>
      <c r="D16" s="118" cm="1">
        <f t="array" aca="1" ref="D16" ca="1">SUMPRODUCT(SUMIF(INDIRECT(ROW($1:$20)&amp;"!c11:c41"),$A16,INDIRECT(ROW($1:$20)&amp;"!g$11:g$41")))</f>
        <v>0</v>
      </c>
      <c r="E16" s="121">
        <f t="shared" ca="1" si="3"/>
        <v>0</v>
      </c>
      <c r="F16" s="126">
        <f t="shared" ca="1" si="4"/>
        <v>0</v>
      </c>
      <c r="G16" s="126"/>
      <c r="H16" s="126"/>
      <c r="I16" s="126"/>
      <c r="J16" s="142">
        <f t="shared" ca="1" si="2"/>
        <v>0</v>
      </c>
      <c r="K16" s="126"/>
      <c r="L16" s="126"/>
      <c r="M16" s="126"/>
      <c r="N16" s="122"/>
      <c r="O16" s="109">
        <v>15</v>
      </c>
    </row>
    <row r="17" spans="1:15" ht="36.75" customHeight="1" x14ac:dyDescent="0.2">
      <c r="A17" s="141" t="s">
        <v>68</v>
      </c>
      <c r="B17" s="118" cm="1">
        <f t="array" aca="1" ref="B17" ca="1">SUMPRODUCT(SUMIF(INDIRECT(ROW($1:$20)&amp;"!c11:c41"),$A17,INDIRECT(ROW($1:$20)&amp;"!e$11:e$41")))</f>
        <v>0</v>
      </c>
      <c r="C17" s="118" cm="1">
        <f t="array" aca="1" ref="C17" ca="1">SUMPRODUCT(SUMIF(INDIRECT(ROW($1:$20)&amp;"!c11:c41"),$A17,INDIRECT(ROW($1:$20)&amp;"!f$11:f$41")))</f>
        <v>0</v>
      </c>
      <c r="D17" s="118" cm="1">
        <f t="array" aca="1" ref="D17" ca="1">SUMPRODUCT(SUMIF(INDIRECT(ROW($1:$20)&amp;"!c11:c41"),$A17,INDIRECT(ROW($1:$20)&amp;"!g$11:g$41")))</f>
        <v>0</v>
      </c>
      <c r="E17" s="121">
        <f t="shared" ca="1" si="3"/>
        <v>0</v>
      </c>
      <c r="F17" s="126">
        <f t="shared" ca="1" si="4"/>
        <v>0</v>
      </c>
      <c r="G17" s="126"/>
      <c r="H17" s="126"/>
      <c r="I17" s="126"/>
      <c r="J17" s="142">
        <f t="shared" ca="1" si="2"/>
        <v>0</v>
      </c>
      <c r="K17" s="126"/>
      <c r="L17" s="126"/>
      <c r="M17" s="126"/>
      <c r="N17" s="139"/>
      <c r="O17" s="2">
        <v>16</v>
      </c>
    </row>
    <row r="18" spans="1:15" ht="36.75" customHeight="1" x14ac:dyDescent="0.2">
      <c r="A18" s="141" t="s">
        <v>77</v>
      </c>
      <c r="B18" s="118" cm="1">
        <f t="array" aca="1" ref="B18" ca="1">SUMPRODUCT(SUMIF(INDIRECT(ROW($1:$20)&amp;"!c11:c41"),$A18,INDIRECT(ROW($1:$20)&amp;"!e$11:e$41")))</f>
        <v>14</v>
      </c>
      <c r="C18" s="118" cm="1">
        <f t="array" aca="1" ref="C18" ca="1">SUMPRODUCT(SUMIF(INDIRECT(ROW($1:$20)&amp;"!c11:c41"),$A18,INDIRECT(ROW($1:$20)&amp;"!f$11:f$41")))</f>
        <v>0</v>
      </c>
      <c r="D18" s="118" cm="1">
        <f t="array" aca="1" ref="D18" ca="1">SUMPRODUCT(SUMIF(INDIRECT(ROW($1:$20)&amp;"!c11:c41"),$A18,INDIRECT(ROW($1:$20)&amp;"!g$11:g$41")))</f>
        <v>1</v>
      </c>
      <c r="E18" s="121">
        <f t="shared" ca="1" si="3"/>
        <v>15</v>
      </c>
      <c r="F18" s="126">
        <f t="shared" ca="1" si="4"/>
        <v>9.7339390006489293E-3</v>
      </c>
      <c r="G18" s="126"/>
      <c r="H18" s="126"/>
      <c r="I18" s="126"/>
      <c r="J18" s="142">
        <f t="shared" ca="1" si="2"/>
        <v>146.00908500973395</v>
      </c>
      <c r="K18" s="126"/>
      <c r="L18" s="126"/>
      <c r="M18" s="126"/>
      <c r="N18" s="139"/>
      <c r="O18" s="2">
        <v>17</v>
      </c>
    </row>
    <row r="19" spans="1:15" ht="36.75" customHeight="1" x14ac:dyDescent="0.2">
      <c r="A19" s="141" t="s">
        <v>66</v>
      </c>
      <c r="B19" s="118" cm="1">
        <f t="array" aca="1" ref="B19" ca="1">SUMPRODUCT(SUMIF(INDIRECT(ROW($1:$20)&amp;"!c11:c41"),$A19,INDIRECT(ROW($1:$20)&amp;"!e$11:e$41")))</f>
        <v>70</v>
      </c>
      <c r="C19" s="118" cm="1">
        <f t="array" aca="1" ref="C19" ca="1">SUMPRODUCT(SUMIF(INDIRECT(ROW($1:$20)&amp;"!c11:c41"),$A19,INDIRECT(ROW($1:$20)&amp;"!f$11:f$41")))</f>
        <v>0</v>
      </c>
      <c r="D19" s="118" cm="1">
        <f t="array" aca="1" ref="D19" ca="1">SUMPRODUCT(SUMIF(INDIRECT(ROW($1:$20)&amp;"!c11:c41"),$A19,INDIRECT(ROW($1:$20)&amp;"!g$11:g$41")))</f>
        <v>0</v>
      </c>
      <c r="E19" s="121">
        <f t="shared" ca="1" si="3"/>
        <v>70</v>
      </c>
      <c r="F19" s="126">
        <f t="shared" ca="1" si="4"/>
        <v>4.5425048669695003E-2</v>
      </c>
      <c r="G19" s="126"/>
      <c r="H19" s="126"/>
      <c r="I19" s="126"/>
      <c r="J19" s="142">
        <f t="shared" ca="1" si="2"/>
        <v>681.37573004542503</v>
      </c>
      <c r="K19" s="126"/>
      <c r="L19" s="126"/>
      <c r="M19" s="126"/>
      <c r="N19" s="139"/>
      <c r="O19" s="2">
        <v>18</v>
      </c>
    </row>
    <row r="20" spans="1:15" ht="36.75" customHeight="1" x14ac:dyDescent="0.2">
      <c r="A20" s="116"/>
      <c r="B20" s="119"/>
      <c r="C20" s="120"/>
      <c r="D20" s="120"/>
      <c r="E20" s="125">
        <f ca="1">SUM(E2:E19)</f>
        <v>1541</v>
      </c>
      <c r="F20" s="126">
        <f t="shared" ca="1" si="1"/>
        <v>1</v>
      </c>
      <c r="G20" s="126"/>
      <c r="H20" s="126"/>
      <c r="I20" s="126"/>
      <c r="J20" s="142">
        <f ca="1">SUM($J$21*F20)</f>
        <v>15000</v>
      </c>
      <c r="K20" s="126"/>
      <c r="L20" s="126"/>
      <c r="M20" s="126"/>
      <c r="N20" s="139"/>
      <c r="O20" s="2">
        <v>19</v>
      </c>
    </row>
    <row r="21" spans="1:15" ht="36.75" customHeight="1" x14ac:dyDescent="0.2">
      <c r="A21" s="110"/>
      <c r="B21" s="111"/>
      <c r="C21" s="112"/>
      <c r="D21" s="112"/>
      <c r="E21" s="112"/>
      <c r="F21" s="112"/>
      <c r="G21" s="176"/>
      <c r="H21" s="176"/>
      <c r="I21" s="176"/>
      <c r="J21" s="177">
        <v>15000</v>
      </c>
      <c r="K21" s="177"/>
      <c r="L21" s="112"/>
      <c r="M21" s="112"/>
      <c r="N21" s="139"/>
      <c r="O21" s="2">
        <v>20</v>
      </c>
    </row>
    <row r="22" spans="1:15" ht="36.75" customHeight="1" x14ac:dyDescent="0.2">
      <c r="A22" s="110"/>
      <c r="B22" s="111"/>
      <c r="C22" s="112"/>
      <c r="D22" s="112"/>
      <c r="E22" s="112"/>
      <c r="F22" s="112"/>
      <c r="G22" s="112"/>
      <c r="H22" s="112"/>
      <c r="I22" s="112"/>
      <c r="J22" s="112"/>
      <c r="K22" s="112"/>
      <c r="L22" s="112"/>
      <c r="M22" s="112"/>
      <c r="N22" s="139"/>
      <c r="O22" s="2">
        <v>21</v>
      </c>
    </row>
    <row r="23" spans="1:15" ht="36.75" customHeight="1" x14ac:dyDescent="0.2">
      <c r="A23" s="110"/>
      <c r="B23" s="111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39"/>
      <c r="O23" s="2">
        <v>22</v>
      </c>
    </row>
    <row r="24" spans="1:15" ht="36.75" customHeight="1" x14ac:dyDescent="0.2">
      <c r="A24" s="110"/>
      <c r="B24" s="111"/>
      <c r="C24" s="112"/>
      <c r="D24" s="112"/>
      <c r="E24" s="112"/>
      <c r="F24" s="112"/>
      <c r="G24" s="112"/>
      <c r="H24" s="112"/>
      <c r="I24" s="112"/>
      <c r="J24" s="112"/>
      <c r="K24" s="112"/>
      <c r="L24" s="112"/>
      <c r="M24" s="112"/>
    </row>
    <row r="25" spans="1:15" ht="36.75" customHeight="1" x14ac:dyDescent="0.2">
      <c r="A25" s="110"/>
      <c r="B25" s="111"/>
      <c r="C25" s="112"/>
      <c r="D25" s="112"/>
      <c r="E25" s="112"/>
      <c r="F25" s="112"/>
      <c r="G25" s="112"/>
      <c r="H25" s="112"/>
      <c r="I25" s="112"/>
      <c r="J25" s="112"/>
      <c r="K25" s="112"/>
      <c r="L25" s="112"/>
      <c r="M25" s="112"/>
    </row>
    <row r="26" spans="1:15" ht="36.75" customHeight="1" x14ac:dyDescent="0.2">
      <c r="A26" s="110"/>
      <c r="B26" s="111"/>
      <c r="C26" s="109"/>
      <c r="D26" s="109"/>
      <c r="E26" s="112"/>
      <c r="F26" s="112"/>
      <c r="G26" s="112"/>
      <c r="H26" s="112"/>
      <c r="I26" s="112"/>
      <c r="J26" s="112"/>
      <c r="K26" s="112"/>
      <c r="L26" s="112"/>
      <c r="M26" s="112"/>
    </row>
    <row r="27" spans="1:15" ht="36.75" customHeight="1" x14ac:dyDescent="0.2">
      <c r="A27" s="110"/>
      <c r="B27" s="111"/>
      <c r="C27" s="109"/>
      <c r="D27" s="112"/>
      <c r="E27" s="112"/>
      <c r="F27" s="112"/>
      <c r="G27" s="112"/>
      <c r="H27" s="112"/>
      <c r="I27" s="112"/>
      <c r="J27" s="112"/>
      <c r="K27" s="112"/>
      <c r="L27" s="112"/>
      <c r="M27" s="112"/>
    </row>
    <row r="28" spans="1:15" ht="36.75" customHeight="1" x14ac:dyDescent="0.2">
      <c r="A28" s="110"/>
      <c r="B28" s="111"/>
      <c r="C28" s="109"/>
      <c r="D28" s="112"/>
      <c r="E28" s="112"/>
      <c r="F28" s="112"/>
      <c r="G28" s="112"/>
      <c r="H28" s="112"/>
      <c r="I28" s="112"/>
      <c r="J28" s="112"/>
      <c r="K28" s="112"/>
      <c r="L28" s="112"/>
      <c r="M28" s="112"/>
    </row>
    <row r="29" spans="1:15" ht="36.75" customHeight="1" x14ac:dyDescent="0.2">
      <c r="A29" s="110"/>
      <c r="B29" s="111"/>
      <c r="C29" s="109"/>
      <c r="D29" s="112"/>
      <c r="E29" s="112"/>
      <c r="F29" s="112"/>
      <c r="G29" s="112"/>
      <c r="H29" s="112"/>
      <c r="I29" s="112"/>
      <c r="J29" s="112"/>
      <c r="K29" s="112"/>
      <c r="L29" s="112"/>
      <c r="M29" s="112"/>
      <c r="N29" s="112"/>
    </row>
    <row r="30" spans="1:15" ht="36.75" customHeight="1" x14ac:dyDescent="0.2">
      <c r="A30" s="110"/>
      <c r="B30" s="111"/>
      <c r="C30" s="109"/>
      <c r="D30" s="112"/>
      <c r="E30" s="112"/>
      <c r="F30" s="112"/>
      <c r="G30" s="112"/>
      <c r="H30" s="112"/>
      <c r="I30" s="112"/>
      <c r="J30" s="112"/>
      <c r="K30" s="112"/>
      <c r="L30" s="112"/>
      <c r="M30" s="112"/>
      <c r="N30" s="112"/>
    </row>
    <row r="31" spans="1:15" ht="36.75" customHeight="1" x14ac:dyDescent="0.2">
      <c r="A31" s="110"/>
      <c r="B31" s="111"/>
      <c r="C31" s="109"/>
      <c r="D31" s="112"/>
      <c r="E31" s="112"/>
      <c r="F31" s="112"/>
      <c r="G31" s="112"/>
      <c r="H31" s="112"/>
      <c r="I31" s="112"/>
      <c r="J31" s="112"/>
      <c r="K31" s="112"/>
      <c r="L31" s="112"/>
      <c r="M31" s="112"/>
      <c r="N31" s="112"/>
    </row>
    <row r="32" spans="1:15" ht="36.75" customHeight="1" x14ac:dyDescent="0.2">
      <c r="A32" s="110"/>
      <c r="B32" s="111"/>
      <c r="C32" s="109"/>
      <c r="D32" s="112"/>
      <c r="E32" s="112"/>
      <c r="F32" s="112"/>
      <c r="G32" s="112"/>
      <c r="H32" s="112"/>
      <c r="I32" s="112"/>
      <c r="J32" s="112"/>
      <c r="K32" s="112"/>
      <c r="L32" s="112"/>
      <c r="M32" s="112"/>
      <c r="N32" s="112"/>
    </row>
    <row r="39" spans="14:14" ht="36.75" customHeight="1" x14ac:dyDescent="0.2">
      <c r="N39" s="60"/>
    </row>
  </sheetData>
  <mergeCells count="2">
    <mergeCell ref="G21:I21"/>
    <mergeCell ref="J21:K21"/>
  </mergeCells>
  <phoneticPr fontId="21" type="noConversion"/>
  <conditionalFormatting sqref="N38">
    <cfRule type="cellIs" dxfId="4" priority="1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72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008984-6A02-4E1F-B599-C4868567B936}">
  <sheetPr>
    <tabColor theme="1" tint="0.34998626667073579"/>
    <pageSetUpPr fitToPage="1"/>
  </sheetPr>
  <dimension ref="A2:J47"/>
  <sheetViews>
    <sheetView topLeftCell="A9" zoomScale="90" zoomScaleNormal="90" workbookViewId="0">
      <selection activeCell="L35" sqref="L35"/>
    </sheetView>
  </sheetViews>
  <sheetFormatPr baseColWidth="10" defaultColWidth="11.42578125" defaultRowHeight="12.75" x14ac:dyDescent="0.2"/>
  <cols>
    <col min="1" max="1" width="20.7109375" style="2" customWidth="1"/>
    <col min="2" max="2" width="15.7109375" style="2" customWidth="1"/>
    <col min="3" max="3" width="55.7109375" style="2" customWidth="1"/>
    <col min="4" max="7" width="15.7109375" style="2" customWidth="1"/>
    <col min="8" max="8" width="23.85546875" bestFit="1" customWidth="1"/>
    <col min="9" max="9" width="20.7109375" style="2" customWidth="1"/>
    <col min="10" max="16384" width="11.42578125" style="2"/>
  </cols>
  <sheetData>
    <row r="2" spans="1:10" x14ac:dyDescent="0.2">
      <c r="H2" t="s">
        <v>12</v>
      </c>
    </row>
    <row r="3" spans="1:10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/>
    <row r="8" spans="1:10" ht="21.75" customHeight="1" x14ac:dyDescent="0.2">
      <c r="A8" s="162" t="s">
        <v>8</v>
      </c>
      <c r="B8" s="163"/>
      <c r="C8" s="162" t="s">
        <v>9</v>
      </c>
      <c r="D8" s="151" t="s">
        <v>21</v>
      </c>
      <c r="E8" s="113" t="s">
        <v>25</v>
      </c>
      <c r="F8" s="113" t="s">
        <v>26</v>
      </c>
      <c r="G8" s="113" t="s">
        <v>24</v>
      </c>
      <c r="H8" s="151" t="s">
        <v>10</v>
      </c>
      <c r="I8" s="181" t="s">
        <v>28</v>
      </c>
    </row>
    <row r="9" spans="1:10" ht="12.75" customHeight="1" x14ac:dyDescent="0.2">
      <c r="A9" s="164"/>
      <c r="B9" s="165"/>
      <c r="C9" s="164"/>
      <c r="D9" s="152"/>
      <c r="E9" s="114"/>
      <c r="F9" s="114"/>
      <c r="G9" s="114"/>
      <c r="H9" s="152"/>
      <c r="I9" s="182"/>
    </row>
    <row r="10" spans="1:10" ht="5.25" customHeight="1" thickBot="1" x14ac:dyDescent="0.25">
      <c r="A10" s="166"/>
      <c r="B10" s="167"/>
      <c r="C10" s="166"/>
      <c r="D10" s="153"/>
      <c r="E10" s="115"/>
      <c r="F10" s="115"/>
      <c r="G10" s="115"/>
      <c r="H10" s="153"/>
      <c r="I10" s="183"/>
    </row>
    <row r="11" spans="1:10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ht="20.100000000000001" customHeight="1" x14ac:dyDescent="0.2">
      <c r="A13" s="88" t="s">
        <v>33</v>
      </c>
      <c r="B13" s="89">
        <v>45691</v>
      </c>
      <c r="C13" s="90" t="s">
        <v>42</v>
      </c>
      <c r="D13" s="91">
        <v>4</v>
      </c>
      <c r="E13" s="90">
        <v>8</v>
      </c>
      <c r="F13" s="90" t="s">
        <v>46</v>
      </c>
      <c r="G13" s="90" t="s">
        <v>46</v>
      </c>
      <c r="H13" s="90" t="s">
        <v>46</v>
      </c>
      <c r="I13" s="90" t="s">
        <v>46</v>
      </c>
    </row>
    <row r="14" spans="1:10" ht="20.100000000000001" customHeight="1" x14ac:dyDescent="0.2">
      <c r="A14" s="88" t="s">
        <v>34</v>
      </c>
      <c r="B14" s="89">
        <v>45692</v>
      </c>
      <c r="C14" s="90" t="s">
        <v>44</v>
      </c>
      <c r="D14" s="91">
        <v>1</v>
      </c>
      <c r="E14" s="90">
        <v>8</v>
      </c>
      <c r="F14" s="90" t="s">
        <v>46</v>
      </c>
      <c r="G14" s="90" t="s">
        <v>46</v>
      </c>
      <c r="H14" s="90" t="s">
        <v>46</v>
      </c>
      <c r="I14" s="90" t="s">
        <v>46</v>
      </c>
    </row>
    <row r="15" spans="1:10" ht="20.100000000000001" customHeight="1" x14ac:dyDescent="0.2">
      <c r="A15" s="88" t="s">
        <v>35</v>
      </c>
      <c r="B15" s="89">
        <v>45693</v>
      </c>
      <c r="C15" s="90" t="s">
        <v>43</v>
      </c>
      <c r="D15" s="91">
        <v>1</v>
      </c>
      <c r="E15" s="90">
        <v>8</v>
      </c>
      <c r="F15" s="90" t="s">
        <v>46</v>
      </c>
      <c r="G15" s="90">
        <v>0.5</v>
      </c>
      <c r="H15" s="90" t="s">
        <v>46</v>
      </c>
      <c r="I15" s="90" t="s">
        <v>46</v>
      </c>
    </row>
    <row r="16" spans="1:10" ht="20.100000000000001" customHeight="1" x14ac:dyDescent="0.2">
      <c r="A16" s="88" t="s">
        <v>36</v>
      </c>
      <c r="B16" s="89">
        <v>45694</v>
      </c>
      <c r="C16" s="90" t="s">
        <v>44</v>
      </c>
      <c r="D16" s="91">
        <v>1</v>
      </c>
      <c r="E16" s="90">
        <v>8</v>
      </c>
      <c r="F16" s="90" t="s">
        <v>46</v>
      </c>
      <c r="G16" s="90" t="s">
        <v>46</v>
      </c>
      <c r="H16" s="90" t="s">
        <v>46</v>
      </c>
      <c r="I16" s="90" t="s">
        <v>46</v>
      </c>
    </row>
    <row r="17" spans="1:9" ht="20.100000000000001" customHeight="1" x14ac:dyDescent="0.2">
      <c r="A17" s="88" t="s">
        <v>37</v>
      </c>
      <c r="B17" s="89">
        <v>45695</v>
      </c>
      <c r="C17" s="90" t="s">
        <v>45</v>
      </c>
      <c r="D17" s="91">
        <v>1</v>
      </c>
      <c r="E17" s="90">
        <v>7</v>
      </c>
      <c r="F17" s="90" t="s">
        <v>46</v>
      </c>
      <c r="G17" s="90">
        <v>0.5</v>
      </c>
      <c r="H17" s="90" t="s">
        <v>46</v>
      </c>
      <c r="I17" s="90" t="s">
        <v>46</v>
      </c>
    </row>
    <row r="18" spans="1:9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</row>
    <row r="19" spans="1:9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ht="20.100000000000001" customHeight="1" x14ac:dyDescent="0.2">
      <c r="A20" s="88" t="s">
        <v>33</v>
      </c>
      <c r="B20" s="89">
        <v>45698</v>
      </c>
      <c r="C20" s="90" t="s">
        <v>44</v>
      </c>
      <c r="D20" s="91">
        <v>1</v>
      </c>
      <c r="E20" s="90">
        <v>8</v>
      </c>
      <c r="F20" s="90" t="s">
        <v>46</v>
      </c>
      <c r="G20" s="90" t="s">
        <v>46</v>
      </c>
      <c r="H20" s="91" t="s">
        <v>46</v>
      </c>
      <c r="I20" s="90"/>
    </row>
    <row r="21" spans="1:9" ht="20.100000000000001" customHeight="1" x14ac:dyDescent="0.2">
      <c r="A21" s="88" t="s">
        <v>34</v>
      </c>
      <c r="B21" s="89">
        <v>45699</v>
      </c>
      <c r="C21" s="90" t="s">
        <v>52</v>
      </c>
      <c r="D21" s="91">
        <v>2</v>
      </c>
      <c r="E21" s="90">
        <v>8</v>
      </c>
      <c r="F21" s="90" t="s">
        <v>46</v>
      </c>
      <c r="G21" s="90" t="s">
        <v>46</v>
      </c>
      <c r="H21" s="91" t="s">
        <v>46</v>
      </c>
      <c r="I21" s="90"/>
    </row>
    <row r="22" spans="1:9" ht="20.100000000000001" customHeight="1" x14ac:dyDescent="0.2">
      <c r="A22" s="88" t="s">
        <v>35</v>
      </c>
      <c r="B22" s="89">
        <v>45700</v>
      </c>
      <c r="C22" s="90" t="s">
        <v>52</v>
      </c>
      <c r="D22" s="91">
        <v>2</v>
      </c>
      <c r="E22" s="90">
        <v>8</v>
      </c>
      <c r="F22" s="90" t="s">
        <v>46</v>
      </c>
      <c r="G22" s="90">
        <v>1</v>
      </c>
      <c r="H22" s="90" t="s">
        <v>46</v>
      </c>
      <c r="I22" s="90"/>
    </row>
    <row r="23" spans="1:9" ht="20.100000000000001" customHeight="1" x14ac:dyDescent="0.2">
      <c r="A23" s="88" t="s">
        <v>36</v>
      </c>
      <c r="B23" s="89">
        <v>45701</v>
      </c>
      <c r="C23" s="90" t="s">
        <v>52</v>
      </c>
      <c r="D23" s="91">
        <v>2</v>
      </c>
      <c r="E23" s="90">
        <v>8</v>
      </c>
      <c r="F23" s="90" t="s">
        <v>46</v>
      </c>
      <c r="G23" s="90" t="s">
        <v>46</v>
      </c>
      <c r="H23" s="90" t="s">
        <v>46</v>
      </c>
      <c r="I23" s="90"/>
    </row>
    <row r="24" spans="1:9" ht="20.100000000000001" customHeight="1" x14ac:dyDescent="0.2">
      <c r="A24" s="88" t="s">
        <v>37</v>
      </c>
      <c r="B24" s="89">
        <v>45702</v>
      </c>
      <c r="C24" s="90" t="s">
        <v>52</v>
      </c>
      <c r="D24" s="91">
        <v>2</v>
      </c>
      <c r="E24" s="90">
        <v>7</v>
      </c>
      <c r="F24" s="90" t="s">
        <v>46</v>
      </c>
      <c r="G24" s="90" t="s">
        <v>46</v>
      </c>
      <c r="H24" s="90" t="s">
        <v>46</v>
      </c>
      <c r="I24" s="90"/>
    </row>
    <row r="25" spans="1:9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3"/>
    </row>
    <row r="26" spans="1:9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</row>
    <row r="27" spans="1:9" ht="20.100000000000001" customHeight="1" x14ac:dyDescent="0.2">
      <c r="A27" s="88" t="s">
        <v>33</v>
      </c>
      <c r="B27" s="89">
        <v>45705</v>
      </c>
      <c r="C27" s="90" t="s">
        <v>45</v>
      </c>
      <c r="D27" s="91">
        <v>1</v>
      </c>
      <c r="E27" s="90">
        <v>8</v>
      </c>
      <c r="F27" s="90"/>
      <c r="G27" s="90"/>
      <c r="H27" s="90"/>
      <c r="I27" s="90"/>
    </row>
    <row r="28" spans="1:9" ht="20.100000000000001" customHeight="1" x14ac:dyDescent="0.2">
      <c r="A28" s="88" t="s">
        <v>34</v>
      </c>
      <c r="B28" s="89">
        <v>45706</v>
      </c>
      <c r="C28" s="90" t="s">
        <v>76</v>
      </c>
      <c r="D28" s="91">
        <v>1</v>
      </c>
      <c r="E28" s="90">
        <v>8</v>
      </c>
      <c r="F28" s="90"/>
      <c r="G28" s="90"/>
      <c r="H28" s="90"/>
      <c r="I28" s="90"/>
    </row>
    <row r="29" spans="1:9" ht="20.100000000000001" customHeight="1" x14ac:dyDescent="0.2">
      <c r="A29" s="88" t="s">
        <v>35</v>
      </c>
      <c r="B29" s="89">
        <v>45707</v>
      </c>
      <c r="C29" s="90" t="s">
        <v>62</v>
      </c>
      <c r="D29" s="91">
        <v>3</v>
      </c>
      <c r="E29" s="90">
        <v>8</v>
      </c>
      <c r="F29" s="90"/>
      <c r="G29" s="90"/>
      <c r="H29" s="90"/>
      <c r="I29" s="90"/>
    </row>
    <row r="30" spans="1:9" ht="20.100000000000001" customHeight="1" x14ac:dyDescent="0.2">
      <c r="A30" s="88" t="s">
        <v>36</v>
      </c>
      <c r="B30" s="89">
        <v>45708</v>
      </c>
      <c r="C30" s="90" t="s">
        <v>62</v>
      </c>
      <c r="D30" s="91">
        <v>3</v>
      </c>
      <c r="E30" s="90">
        <v>8</v>
      </c>
      <c r="F30" s="90"/>
      <c r="G30" s="90"/>
      <c r="H30" s="90"/>
      <c r="I30" s="90"/>
    </row>
    <row r="31" spans="1:9" ht="20.100000000000001" customHeight="1" x14ac:dyDescent="0.2">
      <c r="A31" s="88" t="s">
        <v>37</v>
      </c>
      <c r="B31" s="89">
        <v>45709</v>
      </c>
      <c r="C31" s="90" t="s">
        <v>62</v>
      </c>
      <c r="D31" s="91">
        <v>3</v>
      </c>
      <c r="E31" s="90">
        <v>6.5</v>
      </c>
      <c r="F31" s="90"/>
      <c r="G31" s="90"/>
      <c r="H31" s="90"/>
      <c r="I31" s="90"/>
    </row>
    <row r="32" spans="1:9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</row>
    <row r="33" spans="1:9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</row>
    <row r="34" spans="1:9" ht="20.100000000000001" customHeight="1" x14ac:dyDescent="0.2">
      <c r="A34" s="88" t="s">
        <v>33</v>
      </c>
      <c r="B34" s="89">
        <v>45712</v>
      </c>
      <c r="C34" s="90" t="s">
        <v>80</v>
      </c>
      <c r="D34" s="91">
        <v>1</v>
      </c>
      <c r="E34" s="90">
        <v>8</v>
      </c>
      <c r="F34" s="90" t="s">
        <v>46</v>
      </c>
      <c r="G34" s="90" t="s">
        <v>46</v>
      </c>
      <c r="H34" s="90" t="s">
        <v>56</v>
      </c>
      <c r="I34" s="90"/>
    </row>
    <row r="35" spans="1:9" ht="20.100000000000001" customHeight="1" x14ac:dyDescent="0.2">
      <c r="A35" s="88" t="s">
        <v>34</v>
      </c>
      <c r="B35" s="89">
        <v>45713</v>
      </c>
      <c r="C35" s="90" t="s">
        <v>80</v>
      </c>
      <c r="D35" s="91">
        <v>1</v>
      </c>
      <c r="E35" s="90">
        <v>8</v>
      </c>
      <c r="F35" s="90" t="s">
        <v>46</v>
      </c>
      <c r="G35" s="90" t="s">
        <v>46</v>
      </c>
      <c r="H35" s="90" t="s">
        <v>57</v>
      </c>
      <c r="I35" s="90"/>
    </row>
    <row r="36" spans="1:9" ht="20.100000000000001" customHeight="1" x14ac:dyDescent="0.2">
      <c r="A36" s="88" t="s">
        <v>35</v>
      </c>
      <c r="B36" s="89">
        <v>45714</v>
      </c>
      <c r="C36" s="90" t="s">
        <v>80</v>
      </c>
      <c r="D36" s="91">
        <v>1</v>
      </c>
      <c r="E36" s="90">
        <v>8</v>
      </c>
      <c r="F36" s="90" t="s">
        <v>46</v>
      </c>
      <c r="G36" s="90" t="s">
        <v>46</v>
      </c>
      <c r="H36" s="90" t="s">
        <v>56</v>
      </c>
      <c r="I36" s="90"/>
    </row>
    <row r="37" spans="1:9" ht="20.100000000000001" customHeight="1" x14ac:dyDescent="0.2">
      <c r="A37" s="88" t="s">
        <v>36</v>
      </c>
      <c r="B37" s="89">
        <v>45715</v>
      </c>
      <c r="C37" s="90" t="s">
        <v>80</v>
      </c>
      <c r="D37" s="91">
        <v>1</v>
      </c>
      <c r="E37" s="90">
        <v>8</v>
      </c>
      <c r="F37" s="90" t="s">
        <v>46</v>
      </c>
      <c r="G37" s="90" t="s">
        <v>46</v>
      </c>
      <c r="H37" s="90" t="s">
        <v>57</v>
      </c>
      <c r="I37" s="90"/>
    </row>
    <row r="38" spans="1:9" ht="20.100000000000001" customHeight="1" x14ac:dyDescent="0.2">
      <c r="A38" s="88" t="s">
        <v>37</v>
      </c>
      <c r="B38" s="89">
        <v>45716</v>
      </c>
      <c r="C38" s="90" t="s">
        <v>80</v>
      </c>
      <c r="D38" s="91">
        <v>1</v>
      </c>
      <c r="E38" s="90">
        <v>8</v>
      </c>
      <c r="F38" s="90" t="s">
        <v>46</v>
      </c>
      <c r="G38" s="90" t="s">
        <v>46</v>
      </c>
      <c r="H38" s="90" t="s">
        <v>56</v>
      </c>
      <c r="I38" s="90"/>
    </row>
    <row r="39" spans="1:9" ht="20.100000000000001" customHeight="1" x14ac:dyDescent="0.2">
      <c r="A39" s="88"/>
      <c r="B39" s="89"/>
      <c r="C39" s="90"/>
      <c r="D39" s="91"/>
      <c r="E39" s="90"/>
      <c r="F39" s="90"/>
      <c r="G39" s="90"/>
      <c r="H39" s="90"/>
      <c r="I39" s="90"/>
    </row>
    <row r="40" spans="1:9" ht="20.100000000000001" customHeight="1" x14ac:dyDescent="0.2">
      <c r="A40" s="88"/>
      <c r="B40" s="89"/>
      <c r="C40" s="90"/>
      <c r="D40" s="91"/>
      <c r="E40" s="90"/>
      <c r="F40" s="90"/>
      <c r="G40" s="90"/>
      <c r="H40" s="90"/>
      <c r="I40" s="90"/>
    </row>
    <row r="41" spans="1:9" ht="20.100000000000001" customHeight="1" x14ac:dyDescent="0.2">
      <c r="A41" s="88"/>
      <c r="B41" s="89"/>
      <c r="C41" s="90"/>
      <c r="D41" s="91"/>
      <c r="E41" s="90"/>
      <c r="F41" s="90"/>
      <c r="G41" s="90"/>
      <c r="H41" s="90"/>
      <c r="I41" s="90"/>
    </row>
    <row r="42" spans="1:9" ht="20.100000000000001" customHeight="1" x14ac:dyDescent="0.2">
      <c r="A42" s="94"/>
      <c r="B42" s="94"/>
      <c r="C42" s="95"/>
      <c r="D42" s="94"/>
      <c r="E42" s="96">
        <f>SUM(E11:E41)</f>
        <v>156.5</v>
      </c>
      <c r="F42" s="96">
        <f t="shared" ref="F42:G42" si="0">SUM(F11:F41)</f>
        <v>0</v>
      </c>
      <c r="G42" s="96">
        <f t="shared" si="0"/>
        <v>2</v>
      </c>
      <c r="H42" s="94"/>
      <c r="I42" s="90"/>
    </row>
    <row r="43" spans="1:9" ht="21" hidden="1" customHeight="1" x14ac:dyDescent="0.2">
      <c r="A43" s="94"/>
      <c r="B43" s="94"/>
      <c r="C43" s="94"/>
      <c r="D43" s="94"/>
      <c r="E43" s="94"/>
      <c r="F43" s="94"/>
      <c r="G43" s="94"/>
      <c r="H43" s="95"/>
      <c r="I43" s="94"/>
    </row>
    <row r="44" spans="1:9" ht="21" hidden="1" customHeight="1" x14ac:dyDescent="0.2">
      <c r="A44" s="94"/>
      <c r="B44" s="94"/>
      <c r="C44" s="94"/>
      <c r="D44" s="94"/>
      <c r="E44" s="94"/>
      <c r="F44" s="94"/>
      <c r="G44" s="94"/>
      <c r="H44" s="95"/>
      <c r="I44" s="94"/>
    </row>
    <row r="45" spans="1:9" ht="21" hidden="1" customHeight="1" x14ac:dyDescent="0.2">
      <c r="I45" s="2">
        <f>COUNTIF(A11:A41,"LUNDI")+COUNTIF(A11:A41,"MARDI")+COUNTIF(A11:A41,"MERCREDI")+COUNTIF(A11:A41,"JEUDI")+COUNTIF(A11:A41,"VENDREDI")</f>
        <v>20</v>
      </c>
    </row>
    <row r="46" spans="1:9" ht="21" hidden="1" customHeight="1" x14ac:dyDescent="0.2"/>
    <row r="47" spans="1:9" ht="21" customHeight="1" x14ac:dyDescent="0.2"/>
  </sheetData>
  <mergeCells count="7">
    <mergeCell ref="D3:I3"/>
    <mergeCell ref="A6:C6"/>
    <mergeCell ref="A8:B10"/>
    <mergeCell ref="C8:C10"/>
    <mergeCell ref="H8:H10"/>
    <mergeCell ref="I8:I10"/>
    <mergeCell ref="D8:D10"/>
  </mergeCells>
  <phoneticPr fontId="16" type="noConversion"/>
  <printOptions horizontalCentered="1" verticalCentered="1"/>
  <pageMargins left="0.25" right="0.25" top="0.75" bottom="0.75" header="0.3" footer="0.3"/>
  <pageSetup paperSize="9" scale="6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DB644-4F1B-4378-96F9-B452C0C595E1}">
  <sheetPr codeName="Feuil11">
    <tabColor theme="2" tint="-0.499984740745262"/>
    <pageSetUpPr fitToPage="1"/>
  </sheetPr>
  <dimension ref="A2:K44"/>
  <sheetViews>
    <sheetView zoomScale="80" zoomScaleNormal="8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  <c r="C7" s="12"/>
      <c r="I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45</v>
      </c>
      <c r="D13" s="91">
        <v>3</v>
      </c>
      <c r="E13" s="90">
        <v>8</v>
      </c>
      <c r="F13" s="90" t="s">
        <v>46</v>
      </c>
      <c r="G13" s="90" t="s">
        <v>46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0" t="s">
        <v>62</v>
      </c>
      <c r="D14" s="99" t="s">
        <v>48</v>
      </c>
      <c r="E14" s="90">
        <v>7</v>
      </c>
      <c r="F14" s="90" t="s">
        <v>46</v>
      </c>
      <c r="G14" s="90" t="s">
        <v>46</v>
      </c>
      <c r="H14" s="90" t="s">
        <v>46</v>
      </c>
      <c r="I14" s="90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62</v>
      </c>
      <c r="D15" s="99" t="s">
        <v>48</v>
      </c>
      <c r="E15" s="90">
        <v>7</v>
      </c>
      <c r="F15" s="90" t="s">
        <v>46</v>
      </c>
      <c r="G15" s="90" t="s">
        <v>46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62</v>
      </c>
      <c r="D16" s="99" t="s">
        <v>48</v>
      </c>
      <c r="E16" s="90">
        <v>7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1" ht="20.100000000000001" customHeight="1" x14ac:dyDescent="0.2">
      <c r="A17" s="88" t="s">
        <v>37</v>
      </c>
      <c r="B17" s="89">
        <v>45695</v>
      </c>
      <c r="C17" s="90" t="s">
        <v>45</v>
      </c>
      <c r="D17" s="99" t="s">
        <v>48</v>
      </c>
      <c r="E17" s="90">
        <v>8</v>
      </c>
      <c r="F17" s="90" t="s">
        <v>46</v>
      </c>
      <c r="G17" s="90" t="s">
        <v>46</v>
      </c>
      <c r="H17" s="90" t="s">
        <v>46</v>
      </c>
      <c r="I17" s="90" t="s">
        <v>46</v>
      </c>
      <c r="J17" s="2"/>
      <c r="K17" s="2"/>
    </row>
    <row r="18" spans="1:11" ht="20.100000000000001" customHeight="1" x14ac:dyDescent="0.2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1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1" ht="20.100000000000001" customHeight="1" x14ac:dyDescent="0.2">
      <c r="A20" s="88" t="s">
        <v>33</v>
      </c>
      <c r="B20" s="89">
        <v>45698</v>
      </c>
      <c r="C20" s="90" t="s">
        <v>49</v>
      </c>
      <c r="D20" s="99" t="s">
        <v>50</v>
      </c>
      <c r="E20" s="90">
        <v>8</v>
      </c>
      <c r="F20" s="90" t="s">
        <v>46</v>
      </c>
      <c r="G20" s="90">
        <v>0.5</v>
      </c>
      <c r="H20" s="90"/>
      <c r="I20" s="90"/>
      <c r="J20" s="2"/>
      <c r="K20" s="2"/>
    </row>
    <row r="21" spans="1:11" ht="20.100000000000001" customHeight="1" x14ac:dyDescent="0.2">
      <c r="A21" s="88" t="s">
        <v>34</v>
      </c>
      <c r="B21" s="89">
        <v>45699</v>
      </c>
      <c r="C21" s="90" t="s">
        <v>49</v>
      </c>
      <c r="D21" s="99" t="s">
        <v>50</v>
      </c>
      <c r="E21" s="90">
        <v>8</v>
      </c>
      <c r="F21" s="90" t="s">
        <v>46</v>
      </c>
      <c r="G21" s="90" t="s">
        <v>46</v>
      </c>
      <c r="H21" s="90" t="s">
        <v>46</v>
      </c>
      <c r="I21" s="90" t="s">
        <v>46</v>
      </c>
      <c r="J21" s="2"/>
      <c r="K21" s="2"/>
    </row>
    <row r="22" spans="1:11" ht="20.100000000000001" customHeight="1" x14ac:dyDescent="0.2">
      <c r="A22" s="88" t="s">
        <v>35</v>
      </c>
      <c r="B22" s="89">
        <v>45700</v>
      </c>
      <c r="C22" s="90" t="s">
        <v>49</v>
      </c>
      <c r="D22" s="91">
        <v>2</v>
      </c>
      <c r="E22" s="90">
        <v>8</v>
      </c>
      <c r="F22" s="90" t="s">
        <v>46</v>
      </c>
      <c r="G22" s="90" t="s">
        <v>46</v>
      </c>
      <c r="H22" s="90" t="s">
        <v>46</v>
      </c>
      <c r="I22" s="90" t="s">
        <v>46</v>
      </c>
      <c r="J22" s="2"/>
      <c r="K22" s="2"/>
    </row>
    <row r="23" spans="1:11" ht="20.100000000000001" customHeight="1" x14ac:dyDescent="0.2">
      <c r="A23" s="88" t="s">
        <v>36</v>
      </c>
      <c r="B23" s="89">
        <v>45701</v>
      </c>
      <c r="C23" s="90" t="s">
        <v>49</v>
      </c>
      <c r="D23" s="91">
        <v>2</v>
      </c>
      <c r="E23" s="90">
        <v>8</v>
      </c>
      <c r="F23" s="90" t="s">
        <v>46</v>
      </c>
      <c r="G23" s="90" t="s">
        <v>46</v>
      </c>
      <c r="H23" s="90" t="s">
        <v>46</v>
      </c>
      <c r="I23" s="90" t="s">
        <v>46</v>
      </c>
      <c r="J23" s="2"/>
      <c r="K23" s="2"/>
    </row>
    <row r="24" spans="1:11" ht="20.100000000000001" customHeight="1" x14ac:dyDescent="0.2">
      <c r="A24" s="88" t="s">
        <v>37</v>
      </c>
      <c r="B24" s="89">
        <v>45702</v>
      </c>
      <c r="C24" s="90" t="s">
        <v>49</v>
      </c>
      <c r="D24" s="91">
        <v>2</v>
      </c>
      <c r="E24" s="90">
        <v>7</v>
      </c>
      <c r="F24" s="90" t="s">
        <v>46</v>
      </c>
      <c r="G24" s="90" t="s">
        <v>46</v>
      </c>
      <c r="H24" s="90" t="s">
        <v>46</v>
      </c>
      <c r="I24" s="90" t="s">
        <v>46</v>
      </c>
      <c r="J24" s="2"/>
      <c r="K24" s="2"/>
    </row>
    <row r="25" spans="1:11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</row>
    <row r="26" spans="1:11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</row>
    <row r="27" spans="1:11" ht="20.100000000000001" customHeight="1" x14ac:dyDescent="0.2">
      <c r="A27" s="88" t="s">
        <v>33</v>
      </c>
      <c r="B27" s="89">
        <v>45705</v>
      </c>
      <c r="C27" s="90" t="s">
        <v>49</v>
      </c>
      <c r="D27" s="91">
        <v>2</v>
      </c>
      <c r="E27" s="90">
        <v>8</v>
      </c>
      <c r="F27" s="90" t="s">
        <v>46</v>
      </c>
      <c r="G27" s="90" t="s">
        <v>46</v>
      </c>
      <c r="H27" s="90" t="s">
        <v>46</v>
      </c>
      <c r="I27" s="91" t="s">
        <v>46</v>
      </c>
      <c r="J27" s="2"/>
      <c r="K27" s="2"/>
    </row>
    <row r="28" spans="1:11" ht="20.100000000000001" customHeight="1" x14ac:dyDescent="0.2">
      <c r="A28" s="88" t="s">
        <v>34</v>
      </c>
      <c r="B28" s="89">
        <v>45706</v>
      </c>
      <c r="C28" s="90" t="s">
        <v>49</v>
      </c>
      <c r="D28" s="91">
        <v>2</v>
      </c>
      <c r="E28" s="90">
        <v>8</v>
      </c>
      <c r="F28" s="90" t="s">
        <v>46</v>
      </c>
      <c r="G28" s="90" t="s">
        <v>46</v>
      </c>
      <c r="H28" s="90" t="s">
        <v>46</v>
      </c>
      <c r="I28" s="91" t="s">
        <v>46</v>
      </c>
      <c r="J28" s="2"/>
      <c r="K28" s="2"/>
    </row>
    <row r="29" spans="1:11" ht="20.100000000000001" customHeight="1" x14ac:dyDescent="0.2">
      <c r="A29" s="88" t="s">
        <v>35</v>
      </c>
      <c r="B29" s="89">
        <v>45707</v>
      </c>
      <c r="C29" s="90" t="s">
        <v>49</v>
      </c>
      <c r="D29" s="91">
        <v>2</v>
      </c>
      <c r="E29" s="90">
        <v>8</v>
      </c>
      <c r="F29" s="90" t="s">
        <v>46</v>
      </c>
      <c r="G29" s="90" t="s">
        <v>46</v>
      </c>
      <c r="H29" s="90" t="s">
        <v>46</v>
      </c>
      <c r="I29" s="91" t="s">
        <v>46</v>
      </c>
      <c r="J29" s="2"/>
      <c r="K29" s="2"/>
    </row>
    <row r="30" spans="1:11" ht="20.100000000000001" customHeight="1" x14ac:dyDescent="0.2">
      <c r="A30" s="88" t="s">
        <v>36</v>
      </c>
      <c r="B30" s="89">
        <v>45708</v>
      </c>
      <c r="C30" s="90" t="s">
        <v>49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  <c r="J30" s="2"/>
      <c r="K30" s="2"/>
    </row>
    <row r="31" spans="1:11" ht="20.100000000000001" customHeight="1" x14ac:dyDescent="0.2">
      <c r="A31" s="88" t="s">
        <v>37</v>
      </c>
      <c r="B31" s="89">
        <v>45709</v>
      </c>
      <c r="C31" s="90" t="s">
        <v>49</v>
      </c>
      <c r="D31" s="91">
        <v>2</v>
      </c>
      <c r="E31" s="90">
        <v>7</v>
      </c>
      <c r="F31" s="90" t="s">
        <v>46</v>
      </c>
      <c r="G31" s="90" t="s">
        <v>46</v>
      </c>
      <c r="H31" s="90" t="s">
        <v>46</v>
      </c>
      <c r="I31" s="91" t="s">
        <v>46</v>
      </c>
      <c r="J31" s="2"/>
      <c r="K31" s="2"/>
    </row>
    <row r="32" spans="1:11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17.25" customHeight="1" x14ac:dyDescent="0.2">
      <c r="A37" s="88" t="s">
        <v>36</v>
      </c>
      <c r="B37" s="89">
        <v>45715</v>
      </c>
      <c r="C37" s="90"/>
      <c r="D37" s="91"/>
      <c r="E37" s="90"/>
      <c r="F37" s="90"/>
      <c r="G37" s="90"/>
      <c r="H37" s="90"/>
      <c r="I37" s="98"/>
      <c r="J37" s="2"/>
      <c r="K37" s="2"/>
    </row>
    <row r="38" spans="1:11" ht="17.25" customHeight="1" x14ac:dyDescent="0.2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8"/>
      <c r="J38" s="2"/>
      <c r="K38" s="2"/>
    </row>
    <row r="39" spans="1:11" ht="17.25" customHeight="1" x14ac:dyDescent="0.2">
      <c r="A39" s="88"/>
      <c r="B39" s="89"/>
      <c r="C39" s="90"/>
      <c r="D39" s="91"/>
      <c r="E39" s="90"/>
      <c r="F39" s="90"/>
      <c r="G39" s="90"/>
      <c r="H39" s="90"/>
      <c r="I39" s="98"/>
      <c r="J39" s="2"/>
      <c r="K39" s="2"/>
    </row>
    <row r="40" spans="1:11" ht="17.25" customHeight="1" x14ac:dyDescent="0.2">
      <c r="A40" s="88"/>
      <c r="B40" s="89"/>
      <c r="C40" s="90"/>
      <c r="D40" s="91"/>
      <c r="E40" s="90"/>
      <c r="F40" s="90"/>
      <c r="G40" s="90"/>
      <c r="H40" s="90"/>
      <c r="I40" s="98"/>
      <c r="J40" s="2"/>
      <c r="K40" s="2"/>
    </row>
    <row r="41" spans="1:11" ht="17.25" customHeight="1" x14ac:dyDescent="0.2">
      <c r="A41" s="88"/>
      <c r="B41" s="89"/>
      <c r="C41" s="90"/>
      <c r="D41" s="91"/>
      <c r="E41" s="90"/>
      <c r="F41" s="90"/>
      <c r="G41" s="90"/>
      <c r="H41" s="90"/>
      <c r="I41" s="98"/>
      <c r="J41" s="2"/>
      <c r="K41" s="2"/>
    </row>
    <row r="42" spans="1:11" ht="21" hidden="1" customHeight="1" x14ac:dyDescent="0.2">
      <c r="A42" s="94"/>
      <c r="B42" s="94"/>
      <c r="C42" s="95"/>
      <c r="D42" s="94"/>
      <c r="E42" s="96">
        <f>SUM(E11:E41)</f>
        <v>115</v>
      </c>
      <c r="F42" s="96">
        <f t="shared" ref="F42:G42" si="0">SUM(F11:F41)</f>
        <v>0</v>
      </c>
      <c r="G42" s="96">
        <f t="shared" si="0"/>
        <v>1</v>
      </c>
      <c r="H42" s="94"/>
      <c r="I42" s="90"/>
    </row>
    <row r="43" spans="1:11" ht="21" hidden="1" customHeight="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">
      <c r="A44" s="95"/>
      <c r="B44" s="97"/>
      <c r="C44" s="95"/>
      <c r="D44" s="95"/>
      <c r="E44" s="96">
        <f>SUM(E11:E41)</f>
        <v>115</v>
      </c>
      <c r="F44" s="96">
        <f t="shared" ref="F44:G44" si="1">SUM(F11:F41)</f>
        <v>0</v>
      </c>
      <c r="G44" s="96">
        <f t="shared" si="1"/>
        <v>1</v>
      </c>
      <c r="H44" s="95"/>
      <c r="I44" s="94"/>
    </row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1" type="noConversion"/>
  <printOptions horizontalCentered="1" verticalCentered="1"/>
  <pageMargins left="0" right="0" top="0" bottom="0" header="0.31496062992125984" footer="0.31496062992125984"/>
  <pageSetup paperSize="9" scale="7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99547-F857-4E14-B303-4362A7ADB9AC}">
  <sheetPr codeName="Feuil9">
    <tabColor theme="2" tint="-0.499984740745262"/>
    <pageSetUpPr fitToPage="1"/>
  </sheetPr>
  <dimension ref="A2:K44"/>
  <sheetViews>
    <sheetView zoomScale="80" zoomScaleNormal="8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  <c r="C7" s="12"/>
      <c r="I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62</v>
      </c>
      <c r="D13" s="91">
        <v>3</v>
      </c>
      <c r="E13" s="90">
        <v>7</v>
      </c>
      <c r="F13" s="90" t="s">
        <v>46</v>
      </c>
      <c r="G13" s="90" t="s">
        <v>46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0" t="s">
        <v>62</v>
      </c>
      <c r="D14" s="99" t="s">
        <v>48</v>
      </c>
      <c r="E14" s="90">
        <v>7</v>
      </c>
      <c r="F14" s="90" t="s">
        <v>46</v>
      </c>
      <c r="G14" s="90" t="s">
        <v>46</v>
      </c>
      <c r="H14" s="90" t="s">
        <v>46</v>
      </c>
      <c r="I14" s="90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62</v>
      </c>
      <c r="D15" s="99" t="s">
        <v>48</v>
      </c>
      <c r="E15" s="90">
        <v>7</v>
      </c>
      <c r="F15" s="90" t="s">
        <v>46</v>
      </c>
      <c r="G15" s="90" t="s">
        <v>46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62</v>
      </c>
      <c r="D16" s="99" t="s">
        <v>48</v>
      </c>
      <c r="E16" s="90">
        <v>7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1" ht="20.100000000000001" customHeight="1" x14ac:dyDescent="0.2">
      <c r="A17" s="88" t="s">
        <v>37</v>
      </c>
      <c r="B17" s="89">
        <v>45695</v>
      </c>
      <c r="C17" s="90" t="s">
        <v>62</v>
      </c>
      <c r="D17" s="99" t="s">
        <v>48</v>
      </c>
      <c r="E17" s="90">
        <v>7</v>
      </c>
      <c r="F17" s="90" t="s">
        <v>46</v>
      </c>
      <c r="G17" s="90" t="s">
        <v>46</v>
      </c>
      <c r="H17" s="90" t="s">
        <v>46</v>
      </c>
      <c r="I17" s="90" t="s">
        <v>46</v>
      </c>
      <c r="J17" s="2"/>
      <c r="K17" s="2"/>
    </row>
    <row r="18" spans="1:11" ht="20.100000000000001" customHeight="1" x14ac:dyDescent="0.2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1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1" ht="20.100000000000001" customHeight="1" x14ac:dyDescent="0.2">
      <c r="A20" s="88" t="s">
        <v>33</v>
      </c>
      <c r="B20" s="89">
        <v>45698</v>
      </c>
      <c r="C20" s="90" t="s">
        <v>49</v>
      </c>
      <c r="D20" s="99" t="s">
        <v>50</v>
      </c>
      <c r="E20" s="90">
        <v>8</v>
      </c>
      <c r="F20" s="90" t="s">
        <v>46</v>
      </c>
      <c r="G20" s="90">
        <v>0.5</v>
      </c>
      <c r="H20" s="90"/>
      <c r="I20" s="90"/>
      <c r="J20" s="2"/>
      <c r="K20" s="2"/>
    </row>
    <row r="21" spans="1:11" ht="20.100000000000001" customHeight="1" x14ac:dyDescent="0.2">
      <c r="A21" s="88" t="s">
        <v>34</v>
      </c>
      <c r="B21" s="89">
        <v>45699</v>
      </c>
      <c r="C21" s="90" t="s">
        <v>49</v>
      </c>
      <c r="D21" s="99" t="s">
        <v>50</v>
      </c>
      <c r="E21" s="90">
        <v>8</v>
      </c>
      <c r="F21" s="90" t="s">
        <v>46</v>
      </c>
      <c r="G21" s="90" t="s">
        <v>46</v>
      </c>
      <c r="H21" s="90" t="s">
        <v>46</v>
      </c>
      <c r="I21" s="90" t="s">
        <v>46</v>
      </c>
      <c r="J21" s="2"/>
      <c r="K21" s="2"/>
    </row>
    <row r="22" spans="1:11" ht="20.100000000000001" customHeight="1" x14ac:dyDescent="0.2">
      <c r="A22" s="88" t="s">
        <v>35</v>
      </c>
      <c r="B22" s="89">
        <v>45700</v>
      </c>
      <c r="C22" s="90" t="s">
        <v>49</v>
      </c>
      <c r="D22" s="91">
        <v>2</v>
      </c>
      <c r="E22" s="90">
        <v>8</v>
      </c>
      <c r="F22" s="90" t="s">
        <v>46</v>
      </c>
      <c r="G22" s="90" t="s">
        <v>46</v>
      </c>
      <c r="H22" s="90" t="s">
        <v>46</v>
      </c>
      <c r="I22" s="90" t="s">
        <v>46</v>
      </c>
      <c r="J22" s="2"/>
      <c r="K22" s="2"/>
    </row>
    <row r="23" spans="1:11" ht="20.100000000000001" customHeight="1" x14ac:dyDescent="0.2">
      <c r="A23" s="88" t="s">
        <v>36</v>
      </c>
      <c r="B23" s="89">
        <v>45701</v>
      </c>
      <c r="C23" s="90" t="s">
        <v>49</v>
      </c>
      <c r="D23" s="91">
        <v>2</v>
      </c>
      <c r="E23" s="90">
        <v>8</v>
      </c>
      <c r="F23" s="90" t="s">
        <v>46</v>
      </c>
      <c r="G23" s="90" t="s">
        <v>46</v>
      </c>
      <c r="H23" s="90" t="s">
        <v>46</v>
      </c>
      <c r="I23" s="90" t="s">
        <v>46</v>
      </c>
      <c r="J23" s="2"/>
      <c r="K23" s="2"/>
    </row>
    <row r="24" spans="1:11" ht="20.100000000000001" customHeight="1" x14ac:dyDescent="0.2">
      <c r="A24" s="88" t="s">
        <v>37</v>
      </c>
      <c r="B24" s="89">
        <v>45702</v>
      </c>
      <c r="C24" s="90" t="s">
        <v>49</v>
      </c>
      <c r="D24" s="91">
        <v>2</v>
      </c>
      <c r="E24" s="90">
        <v>7</v>
      </c>
      <c r="F24" s="90" t="s">
        <v>46</v>
      </c>
      <c r="G24" s="90" t="s">
        <v>46</v>
      </c>
      <c r="H24" s="90" t="s">
        <v>46</v>
      </c>
      <c r="I24" s="90" t="s">
        <v>46</v>
      </c>
      <c r="J24" s="2"/>
      <c r="K24" s="2"/>
    </row>
    <row r="25" spans="1:11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3"/>
      <c r="J25" s="2"/>
      <c r="K25" s="2"/>
    </row>
    <row r="26" spans="1:11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  <c r="J26" s="2"/>
      <c r="K26" s="2"/>
    </row>
    <row r="27" spans="1:11" ht="20.100000000000001" customHeight="1" x14ac:dyDescent="0.2">
      <c r="A27" s="88" t="s">
        <v>33</v>
      </c>
      <c r="B27" s="89">
        <v>45705</v>
      </c>
      <c r="C27" s="90" t="s">
        <v>49</v>
      </c>
      <c r="D27" s="91">
        <v>2</v>
      </c>
      <c r="E27" s="90">
        <v>8</v>
      </c>
      <c r="F27" s="90" t="s">
        <v>46</v>
      </c>
      <c r="G27" s="90" t="s">
        <v>46</v>
      </c>
      <c r="H27" s="90" t="s">
        <v>46</v>
      </c>
      <c r="I27" s="91" t="s">
        <v>46</v>
      </c>
      <c r="J27" s="2"/>
      <c r="K27" s="2"/>
    </row>
    <row r="28" spans="1:11" ht="20.100000000000001" customHeight="1" x14ac:dyDescent="0.2">
      <c r="A28" s="88" t="s">
        <v>34</v>
      </c>
      <c r="B28" s="89">
        <v>45706</v>
      </c>
      <c r="C28" s="90" t="s">
        <v>49</v>
      </c>
      <c r="D28" s="91">
        <v>2</v>
      </c>
      <c r="E28" s="90">
        <v>8</v>
      </c>
      <c r="F28" s="90" t="s">
        <v>46</v>
      </c>
      <c r="G28" s="90" t="s">
        <v>46</v>
      </c>
      <c r="H28" s="90" t="s">
        <v>46</v>
      </c>
      <c r="I28" s="91" t="s">
        <v>46</v>
      </c>
      <c r="J28" s="2"/>
      <c r="K28" s="2"/>
    </row>
    <row r="29" spans="1:11" ht="20.100000000000001" customHeight="1" x14ac:dyDescent="0.2">
      <c r="A29" s="88" t="s">
        <v>35</v>
      </c>
      <c r="B29" s="89">
        <v>45707</v>
      </c>
      <c r="C29" s="90" t="s">
        <v>49</v>
      </c>
      <c r="D29" s="91">
        <v>2</v>
      </c>
      <c r="E29" s="90">
        <v>8</v>
      </c>
      <c r="F29" s="90" t="s">
        <v>46</v>
      </c>
      <c r="G29" s="90" t="s">
        <v>46</v>
      </c>
      <c r="H29" s="90" t="s">
        <v>46</v>
      </c>
      <c r="I29" s="91" t="s">
        <v>46</v>
      </c>
      <c r="J29" s="2"/>
      <c r="K29" s="2"/>
    </row>
    <row r="30" spans="1:11" ht="20.100000000000001" customHeight="1" x14ac:dyDescent="0.2">
      <c r="A30" s="88" t="s">
        <v>36</v>
      </c>
      <c r="B30" s="89">
        <v>45708</v>
      </c>
      <c r="C30" s="90" t="s">
        <v>49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  <c r="J30" s="2"/>
      <c r="K30" s="2"/>
    </row>
    <row r="31" spans="1:11" ht="20.100000000000001" customHeight="1" x14ac:dyDescent="0.2">
      <c r="A31" s="88" t="s">
        <v>37</v>
      </c>
      <c r="B31" s="89">
        <v>45709</v>
      </c>
      <c r="C31" s="90" t="s">
        <v>49</v>
      </c>
      <c r="D31" s="91">
        <v>2</v>
      </c>
      <c r="E31" s="90">
        <v>7</v>
      </c>
      <c r="F31" s="90" t="s">
        <v>46</v>
      </c>
      <c r="G31" s="90" t="s">
        <v>46</v>
      </c>
      <c r="H31" s="90" t="s">
        <v>46</v>
      </c>
      <c r="I31" s="91" t="s">
        <v>46</v>
      </c>
      <c r="J31" s="2"/>
      <c r="K31" s="2"/>
    </row>
    <row r="32" spans="1:11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17.25" customHeight="1" x14ac:dyDescent="0.2">
      <c r="A37" s="88" t="s">
        <v>36</v>
      </c>
      <c r="B37" s="89">
        <v>45715</v>
      </c>
      <c r="C37" s="90"/>
      <c r="D37" s="91"/>
      <c r="E37" s="90"/>
      <c r="F37" s="90"/>
      <c r="G37" s="90"/>
      <c r="H37" s="90"/>
      <c r="I37" s="90"/>
      <c r="J37" s="2"/>
      <c r="K37" s="2"/>
    </row>
    <row r="38" spans="1:11" ht="17.25" customHeight="1" x14ac:dyDescent="0.2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17.25" customHeight="1" x14ac:dyDescent="0.2">
      <c r="A39" s="88"/>
      <c r="B39" s="89"/>
      <c r="C39" s="90"/>
      <c r="D39" s="90"/>
      <c r="E39" s="90"/>
      <c r="F39" s="90"/>
      <c r="G39" s="90"/>
      <c r="H39" s="90"/>
      <c r="I39" s="90"/>
      <c r="J39" s="2"/>
      <c r="K39" s="2"/>
    </row>
    <row r="40" spans="1:11" ht="17.25" customHeight="1" x14ac:dyDescent="0.2">
      <c r="A40" s="88"/>
      <c r="B40" s="89"/>
      <c r="C40" s="90"/>
      <c r="D40" s="90"/>
      <c r="E40" s="90"/>
      <c r="F40" s="90"/>
      <c r="G40" s="90"/>
      <c r="H40" s="90"/>
      <c r="I40" s="90"/>
      <c r="J40" s="2"/>
      <c r="K40" s="2"/>
    </row>
    <row r="41" spans="1:11" ht="17.25" customHeight="1" x14ac:dyDescent="0.2">
      <c r="A41" s="88"/>
      <c r="B41" s="89"/>
      <c r="C41" s="90"/>
      <c r="D41" s="90"/>
      <c r="E41" s="90"/>
      <c r="F41" s="90"/>
      <c r="G41" s="90"/>
      <c r="H41" s="90"/>
      <c r="I41" s="90"/>
      <c r="J41" s="2"/>
      <c r="K41" s="2"/>
    </row>
    <row r="42" spans="1:11" ht="21" hidden="1" customHeight="1" x14ac:dyDescent="0.2">
      <c r="A42" s="94"/>
      <c r="B42" s="94"/>
      <c r="C42" s="95"/>
      <c r="D42" s="94"/>
      <c r="E42" s="96">
        <f>SUM(E11:E41)</f>
        <v>113</v>
      </c>
      <c r="F42" s="96">
        <f t="shared" ref="F42:G42" si="0">SUM(F11:F41)</f>
        <v>0</v>
      </c>
      <c r="G42" s="96">
        <f t="shared" si="0"/>
        <v>1</v>
      </c>
      <c r="H42" s="90"/>
      <c r="I42" s="90"/>
    </row>
    <row r="43" spans="1:11" ht="21" hidden="1" customHeight="1" x14ac:dyDescent="0.2">
      <c r="A43" s="95"/>
      <c r="B43" s="97"/>
      <c r="C43" s="95"/>
      <c r="D43" s="95"/>
      <c r="E43" s="95"/>
      <c r="F43" s="90"/>
      <c r="G43" s="90"/>
      <c r="H43" s="90"/>
      <c r="I43" s="90"/>
    </row>
    <row r="44" spans="1:11" ht="21" customHeight="1" x14ac:dyDescent="0.2">
      <c r="A44" s="95"/>
      <c r="B44" s="97"/>
      <c r="C44" s="95"/>
      <c r="D44" s="95"/>
      <c r="E44" s="96">
        <f>SUM(E11:E41)</f>
        <v>113</v>
      </c>
      <c r="F44" s="96">
        <f t="shared" ref="F44:G44" si="1">SUM(F11:F41)</f>
        <v>0</v>
      </c>
      <c r="G44" s="96">
        <f t="shared" si="1"/>
        <v>1</v>
      </c>
      <c r="H44" s="95"/>
      <c r="I44" s="94"/>
    </row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2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8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64E71D-A380-44FE-8F48-96F130535029}">
  <sheetPr codeName="Feuil12">
    <tabColor theme="2" tint="-0.499984740745262"/>
    <pageSetUpPr fitToPage="1"/>
  </sheetPr>
  <dimension ref="A2:L51"/>
  <sheetViews>
    <sheetView zoomScale="90" zoomScaleNormal="9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  <col min="11" max="11" width="15.85546875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  <c r="C7" s="12"/>
      <c r="I7"/>
      <c r="K7" s="5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18.75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18.75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45</v>
      </c>
      <c r="D13" s="91">
        <v>3</v>
      </c>
      <c r="E13" s="90">
        <v>8</v>
      </c>
      <c r="F13" s="90" t="s">
        <v>46</v>
      </c>
      <c r="G13" s="90" t="s">
        <v>46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0" t="s">
        <v>62</v>
      </c>
      <c r="D14" s="99" t="s">
        <v>48</v>
      </c>
      <c r="E14" s="90">
        <v>7</v>
      </c>
      <c r="F14" s="90" t="s">
        <v>46</v>
      </c>
      <c r="G14" s="90" t="s">
        <v>46</v>
      </c>
      <c r="H14" s="90" t="s">
        <v>46</v>
      </c>
      <c r="I14" s="90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62</v>
      </c>
      <c r="D15" s="99" t="s">
        <v>48</v>
      </c>
      <c r="E15" s="90">
        <v>7</v>
      </c>
      <c r="F15" s="90" t="s">
        <v>46</v>
      </c>
      <c r="G15" s="90" t="s">
        <v>46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62</v>
      </c>
      <c r="D16" s="99" t="s">
        <v>48</v>
      </c>
      <c r="E16" s="90">
        <v>7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2" ht="20.100000000000001" customHeight="1" x14ac:dyDescent="0.2">
      <c r="A17" s="88" t="s">
        <v>37</v>
      </c>
      <c r="B17" s="89">
        <v>45695</v>
      </c>
      <c r="C17" s="90" t="s">
        <v>46</v>
      </c>
      <c r="D17" s="99" t="s">
        <v>46</v>
      </c>
      <c r="E17" s="90" t="s">
        <v>46</v>
      </c>
      <c r="F17" s="90" t="s">
        <v>46</v>
      </c>
      <c r="G17" s="90" t="s">
        <v>46</v>
      </c>
      <c r="H17" s="90" t="s">
        <v>51</v>
      </c>
      <c r="I17" s="90" t="s">
        <v>46</v>
      </c>
      <c r="J17" s="2"/>
      <c r="K17" s="2"/>
    </row>
    <row r="18" spans="1:12" ht="20.100000000000001" customHeight="1" x14ac:dyDescent="0.2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">
      <c r="A20" s="88" t="s">
        <v>33</v>
      </c>
      <c r="B20" s="89">
        <v>45698</v>
      </c>
      <c r="C20" s="90" t="s">
        <v>46</v>
      </c>
      <c r="D20" s="99" t="s">
        <v>46</v>
      </c>
      <c r="E20" s="90" t="s">
        <v>46</v>
      </c>
      <c r="F20" s="90" t="s">
        <v>46</v>
      </c>
      <c r="G20" s="90" t="s">
        <v>46</v>
      </c>
      <c r="H20" s="90" t="s">
        <v>51</v>
      </c>
      <c r="I20" s="90" t="s">
        <v>46</v>
      </c>
      <c r="J20" s="2"/>
      <c r="K20" s="2"/>
    </row>
    <row r="21" spans="1:12" ht="20.100000000000001" customHeight="1" x14ac:dyDescent="0.2">
      <c r="A21" s="88" t="s">
        <v>34</v>
      </c>
      <c r="B21" s="89">
        <v>45699</v>
      </c>
      <c r="C21" s="90" t="s">
        <v>46</v>
      </c>
      <c r="D21" s="99" t="s">
        <v>46</v>
      </c>
      <c r="E21" s="90" t="s">
        <v>46</v>
      </c>
      <c r="F21" s="90" t="s">
        <v>46</v>
      </c>
      <c r="G21" s="90" t="s">
        <v>46</v>
      </c>
      <c r="H21" s="90" t="s">
        <v>51</v>
      </c>
      <c r="I21" s="90" t="s">
        <v>46</v>
      </c>
      <c r="J21" s="2"/>
      <c r="K21" s="2"/>
    </row>
    <row r="22" spans="1:12" ht="20.100000000000001" customHeight="1" x14ac:dyDescent="0.2">
      <c r="A22" s="88" t="s">
        <v>35</v>
      </c>
      <c r="B22" s="89">
        <v>45700</v>
      </c>
      <c r="C22" s="90" t="s">
        <v>46</v>
      </c>
      <c r="D22" s="99" t="s">
        <v>46</v>
      </c>
      <c r="E22" s="90" t="s">
        <v>46</v>
      </c>
      <c r="F22" s="90" t="s">
        <v>46</v>
      </c>
      <c r="G22" s="90" t="s">
        <v>46</v>
      </c>
      <c r="H22" s="90" t="s">
        <v>51</v>
      </c>
      <c r="I22" s="90" t="s">
        <v>46</v>
      </c>
      <c r="J22" s="2"/>
      <c r="K22" s="2"/>
    </row>
    <row r="23" spans="1:12" ht="20.100000000000001" customHeight="1" x14ac:dyDescent="0.2">
      <c r="A23" s="88" t="s">
        <v>36</v>
      </c>
      <c r="B23" s="89">
        <v>45701</v>
      </c>
      <c r="C23" s="90" t="s">
        <v>46</v>
      </c>
      <c r="D23" s="99" t="s">
        <v>46</v>
      </c>
      <c r="E23" s="90" t="s">
        <v>46</v>
      </c>
      <c r="F23" s="90" t="s">
        <v>46</v>
      </c>
      <c r="G23" s="90" t="s">
        <v>46</v>
      </c>
      <c r="H23" s="90" t="s">
        <v>51</v>
      </c>
      <c r="I23" s="90" t="s">
        <v>46</v>
      </c>
      <c r="J23" s="2"/>
      <c r="K23" s="2"/>
    </row>
    <row r="24" spans="1:12" ht="20.100000000000001" customHeight="1" x14ac:dyDescent="0.2">
      <c r="A24" s="88" t="s">
        <v>37</v>
      </c>
      <c r="B24" s="89">
        <v>45702</v>
      </c>
      <c r="C24" s="90" t="s">
        <v>46</v>
      </c>
      <c r="D24" s="99" t="s">
        <v>46</v>
      </c>
      <c r="E24" s="90" t="s">
        <v>46</v>
      </c>
      <c r="F24" s="90" t="s">
        <v>46</v>
      </c>
      <c r="G24" s="90" t="s">
        <v>46</v>
      </c>
      <c r="H24" s="90" t="s">
        <v>51</v>
      </c>
      <c r="I24" s="90" t="s">
        <v>46</v>
      </c>
      <c r="J24" s="2"/>
      <c r="K24" s="2"/>
    </row>
    <row r="25" spans="1:12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</row>
    <row r="26" spans="1:12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  <c r="L26" s="86" t="s">
        <v>32</v>
      </c>
    </row>
    <row r="27" spans="1:12" ht="20.100000000000001" customHeight="1" x14ac:dyDescent="0.2">
      <c r="A27" s="88" t="s">
        <v>33</v>
      </c>
      <c r="B27" s="89">
        <v>45705</v>
      </c>
      <c r="C27" s="90" t="s">
        <v>46</v>
      </c>
      <c r="D27" s="99" t="s">
        <v>46</v>
      </c>
      <c r="E27" s="90" t="s">
        <v>46</v>
      </c>
      <c r="F27" s="90" t="s">
        <v>46</v>
      </c>
      <c r="G27" s="90" t="s">
        <v>46</v>
      </c>
      <c r="H27" s="90" t="s">
        <v>51</v>
      </c>
      <c r="I27" s="90" t="s">
        <v>46</v>
      </c>
      <c r="J27" s="2"/>
      <c r="K27" s="2"/>
    </row>
    <row r="28" spans="1:12" ht="20.100000000000001" customHeight="1" x14ac:dyDescent="0.2">
      <c r="A28" s="88" t="s">
        <v>34</v>
      </c>
      <c r="B28" s="89">
        <v>45706</v>
      </c>
      <c r="C28" s="90" t="s">
        <v>46</v>
      </c>
      <c r="D28" s="99" t="s">
        <v>46</v>
      </c>
      <c r="E28" s="90" t="s">
        <v>46</v>
      </c>
      <c r="F28" s="90" t="s">
        <v>46</v>
      </c>
      <c r="G28" s="90" t="s">
        <v>46</v>
      </c>
      <c r="H28" s="90" t="s">
        <v>51</v>
      </c>
      <c r="I28" s="90" t="s">
        <v>46</v>
      </c>
      <c r="J28" s="2"/>
      <c r="K28" s="2"/>
    </row>
    <row r="29" spans="1:12" ht="20.100000000000001" customHeight="1" x14ac:dyDescent="0.2">
      <c r="A29" s="88" t="s">
        <v>35</v>
      </c>
      <c r="B29" s="89">
        <v>45707</v>
      </c>
      <c r="C29" s="90" t="s">
        <v>46</v>
      </c>
      <c r="D29" s="99" t="s">
        <v>46</v>
      </c>
      <c r="E29" s="90" t="s">
        <v>46</v>
      </c>
      <c r="F29" s="90" t="s">
        <v>46</v>
      </c>
      <c r="G29" s="90" t="s">
        <v>46</v>
      </c>
      <c r="H29" s="90" t="s">
        <v>51</v>
      </c>
      <c r="I29" s="90" t="s">
        <v>46</v>
      </c>
      <c r="J29" s="2"/>
      <c r="K29" s="2"/>
    </row>
    <row r="30" spans="1:12" ht="20.100000000000001" customHeight="1" x14ac:dyDescent="0.2">
      <c r="A30" s="88" t="s">
        <v>36</v>
      </c>
      <c r="B30" s="89">
        <v>45708</v>
      </c>
      <c r="C30" s="90" t="s">
        <v>46</v>
      </c>
      <c r="D30" s="99" t="s">
        <v>46</v>
      </c>
      <c r="E30" s="90" t="s">
        <v>46</v>
      </c>
      <c r="F30" s="90" t="s">
        <v>46</v>
      </c>
      <c r="G30" s="90" t="s">
        <v>46</v>
      </c>
      <c r="H30" s="90" t="s">
        <v>51</v>
      </c>
      <c r="I30" s="90" t="s">
        <v>46</v>
      </c>
      <c r="J30" s="2"/>
      <c r="K30" s="2"/>
    </row>
    <row r="31" spans="1:12" ht="20.100000000000001" customHeight="1" x14ac:dyDescent="0.2">
      <c r="A31" s="88" t="s">
        <v>37</v>
      </c>
      <c r="B31" s="89">
        <v>45709</v>
      </c>
      <c r="C31" s="90" t="s">
        <v>46</v>
      </c>
      <c r="D31" s="99" t="s">
        <v>46</v>
      </c>
      <c r="E31" s="90" t="s">
        <v>46</v>
      </c>
      <c r="F31" s="90" t="s">
        <v>46</v>
      </c>
      <c r="G31" s="90" t="s">
        <v>46</v>
      </c>
      <c r="H31" s="90" t="s">
        <v>51</v>
      </c>
      <c r="I31" s="90" t="s">
        <v>46</v>
      </c>
      <c r="J31" s="2"/>
      <c r="K31" s="2"/>
    </row>
    <row r="32" spans="1:12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 t="s">
        <v>46</v>
      </c>
      <c r="D34" s="99" t="s">
        <v>46</v>
      </c>
      <c r="E34" s="90" t="s">
        <v>46</v>
      </c>
      <c r="F34" s="90" t="s">
        <v>46</v>
      </c>
      <c r="G34" s="90" t="s">
        <v>46</v>
      </c>
      <c r="H34" s="90" t="s">
        <v>51</v>
      </c>
      <c r="I34" s="90" t="s">
        <v>46</v>
      </c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 t="s">
        <v>46</v>
      </c>
      <c r="D35" s="99" t="s">
        <v>46</v>
      </c>
      <c r="E35" s="90" t="s">
        <v>46</v>
      </c>
      <c r="F35" s="90" t="s">
        <v>46</v>
      </c>
      <c r="G35" s="90" t="s">
        <v>46</v>
      </c>
      <c r="H35" s="90" t="s">
        <v>51</v>
      </c>
      <c r="I35" s="90" t="s">
        <v>46</v>
      </c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 t="s">
        <v>46</v>
      </c>
      <c r="D36" s="99" t="s">
        <v>46</v>
      </c>
      <c r="E36" s="90" t="s">
        <v>46</v>
      </c>
      <c r="F36" s="90" t="s">
        <v>46</v>
      </c>
      <c r="G36" s="90" t="s">
        <v>46</v>
      </c>
      <c r="H36" s="90" t="s">
        <v>51</v>
      </c>
      <c r="I36" s="90" t="s">
        <v>46</v>
      </c>
      <c r="J36" s="2"/>
      <c r="K36" s="2"/>
    </row>
    <row r="37" spans="1:11" ht="17.25" customHeight="1" x14ac:dyDescent="0.2">
      <c r="A37" s="88" t="s">
        <v>36</v>
      </c>
      <c r="B37" s="89">
        <v>45715</v>
      </c>
      <c r="C37" s="90" t="s">
        <v>46</v>
      </c>
      <c r="D37" s="99" t="s">
        <v>46</v>
      </c>
      <c r="E37" s="90" t="s">
        <v>46</v>
      </c>
      <c r="F37" s="90" t="s">
        <v>46</v>
      </c>
      <c r="G37" s="90" t="s">
        <v>46</v>
      </c>
      <c r="H37" s="90" t="s">
        <v>51</v>
      </c>
      <c r="I37" s="90" t="s">
        <v>46</v>
      </c>
      <c r="J37" s="2"/>
      <c r="K37" s="2"/>
    </row>
    <row r="38" spans="1:11" ht="17.25" customHeight="1" x14ac:dyDescent="0.2">
      <c r="A38" s="88" t="s">
        <v>37</v>
      </c>
      <c r="B38" s="89">
        <v>45716</v>
      </c>
      <c r="C38" s="90" t="s">
        <v>46</v>
      </c>
      <c r="D38" s="99" t="s">
        <v>46</v>
      </c>
      <c r="E38" s="90" t="s">
        <v>46</v>
      </c>
      <c r="F38" s="90" t="s">
        <v>46</v>
      </c>
      <c r="G38" s="90" t="s">
        <v>46</v>
      </c>
      <c r="H38" s="90" t="s">
        <v>51</v>
      </c>
      <c r="I38" s="90" t="s">
        <v>46</v>
      </c>
      <c r="J38" s="2"/>
      <c r="K38" s="2"/>
    </row>
    <row r="39" spans="1:11" ht="17.25" customHeight="1" x14ac:dyDescent="0.2">
      <c r="A39" s="88"/>
      <c r="B39" s="89"/>
      <c r="C39" s="90"/>
      <c r="D39" s="91"/>
      <c r="E39" s="90"/>
      <c r="F39" s="90"/>
      <c r="G39" s="90"/>
      <c r="H39" s="90"/>
      <c r="I39" s="98"/>
      <c r="J39" s="2"/>
      <c r="K39" s="2"/>
    </row>
    <row r="40" spans="1:11" ht="17.25" customHeight="1" x14ac:dyDescent="0.2">
      <c r="A40" s="88"/>
      <c r="B40" s="89"/>
      <c r="C40" s="90"/>
      <c r="D40" s="91"/>
      <c r="E40" s="90"/>
      <c r="F40" s="90"/>
      <c r="G40" s="90"/>
      <c r="H40" s="90"/>
      <c r="I40" s="98"/>
      <c r="J40" s="2"/>
      <c r="K40" s="2"/>
    </row>
    <row r="41" spans="1:11" ht="17.25" customHeight="1" x14ac:dyDescent="0.2">
      <c r="A41" s="88"/>
      <c r="B41" s="89"/>
      <c r="C41" s="90"/>
      <c r="D41" s="91"/>
      <c r="E41" s="90"/>
      <c r="F41" s="90"/>
      <c r="G41" s="90"/>
      <c r="H41" s="90"/>
      <c r="I41" s="98"/>
      <c r="J41" s="2"/>
      <c r="K41" s="2"/>
    </row>
    <row r="42" spans="1:11" x14ac:dyDescent="0.2">
      <c r="A42" s="94"/>
      <c r="B42" s="94"/>
      <c r="C42" s="95"/>
      <c r="D42" s="94"/>
      <c r="E42" s="96">
        <f>SUM(E11:E41)</f>
        <v>29</v>
      </c>
      <c r="F42" s="96">
        <f t="shared" ref="F42:G42" si="0">SUM(F11:F41)</f>
        <v>0</v>
      </c>
      <c r="G42" s="96">
        <f t="shared" si="0"/>
        <v>0</v>
      </c>
      <c r="H42" s="94"/>
      <c r="I42" s="90"/>
      <c r="J42" s="2"/>
      <c r="K42" s="2"/>
    </row>
    <row r="43" spans="1:11" x14ac:dyDescent="0.2">
      <c r="A43" s="94"/>
      <c r="B43" s="94"/>
      <c r="C43" s="94"/>
      <c r="D43" s="94"/>
      <c r="E43" s="94"/>
      <c r="F43" s="94"/>
      <c r="G43" s="94"/>
      <c r="H43" s="95"/>
      <c r="I43" s="94"/>
      <c r="J43" s="2"/>
      <c r="K43" s="2"/>
    </row>
    <row r="44" spans="1:11" ht="21" customHeight="1" x14ac:dyDescent="0.2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">
      <c r="C45" s="44"/>
    </row>
    <row r="46" spans="1:11" ht="21" customHeight="1" x14ac:dyDescent="0.2"/>
    <row r="47" spans="1:11" ht="21" hidden="1" customHeight="1" x14ac:dyDescent="0.2"/>
    <row r="48" spans="1:11" ht="21" hidden="1" customHeight="1" x14ac:dyDescent="0.2">
      <c r="I48" s="2">
        <f>COUNTIF(I12:I41,"F")+COUNTIF(I12:I41,"X")+COUNTIF(I12:I41,"/")</f>
        <v>0</v>
      </c>
    </row>
    <row r="49" spans="9:9" ht="21" hidden="1" customHeight="1" x14ac:dyDescent="0.2">
      <c r="I49" s="2">
        <f>COUNTIF(A12:A41,"LUNDI")+COUNTIF(A12:A41,"MARDI")+COUNTIF(A12:A41,"MERCREDI")+COUNTIF(A12:A41,"JEUDI")+COUNTIF(A12:A41,"VENDREDI")</f>
        <v>20</v>
      </c>
    </row>
    <row r="50" spans="9:9" ht="21" hidden="1" customHeight="1" x14ac:dyDescent="0.2"/>
    <row r="51" spans="9:9" ht="21" customHeight="1" x14ac:dyDescent="0.2"/>
  </sheetData>
  <mergeCells count="10">
    <mergeCell ref="A6:C6"/>
    <mergeCell ref="A8:B10"/>
    <mergeCell ref="C8:C10"/>
    <mergeCell ref="D8:D10"/>
    <mergeCell ref="E8:E10"/>
    <mergeCell ref="D3:I3"/>
    <mergeCell ref="F8:F10"/>
    <mergeCell ref="G8:G10"/>
    <mergeCell ref="H8:H10"/>
    <mergeCell ref="I8:I10"/>
  </mergeCells>
  <phoneticPr fontId="13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8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14D2FD-D756-4E2F-92A4-BA6517EC9AA4}">
  <sheetPr>
    <tabColor rgb="FF00B0F0"/>
    <pageSetUpPr fitToPage="1"/>
  </sheetPr>
  <dimension ref="A2:K47"/>
  <sheetViews>
    <sheetView zoomScale="80" zoomScaleNormal="80"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4"/>
      <c r="F12" s="104"/>
      <c r="G12" s="104"/>
      <c r="H12" s="104"/>
      <c r="I12" s="104"/>
    </row>
    <row r="13" spans="1:10" s="2" customFormat="1" ht="20.100000000000001" customHeight="1" x14ac:dyDescent="0.2">
      <c r="A13" s="88" t="s">
        <v>33</v>
      </c>
      <c r="B13" s="89">
        <v>45691</v>
      </c>
      <c r="C13" s="90" t="s">
        <v>44</v>
      </c>
      <c r="D13" s="91">
        <v>1</v>
      </c>
      <c r="E13" s="90">
        <v>8</v>
      </c>
      <c r="F13" s="91" t="s">
        <v>46</v>
      </c>
      <c r="G13" s="91" t="s">
        <v>46</v>
      </c>
      <c r="H13" s="91" t="s">
        <v>46</v>
      </c>
      <c r="I13" s="91" t="s">
        <v>46</v>
      </c>
    </row>
    <row r="14" spans="1:10" s="2" customFormat="1" ht="20.100000000000001" customHeight="1" x14ac:dyDescent="0.2">
      <c r="A14" s="88" t="s">
        <v>34</v>
      </c>
      <c r="B14" s="89">
        <v>45692</v>
      </c>
      <c r="C14" s="91" t="s">
        <v>45</v>
      </c>
      <c r="D14" s="91">
        <v>1</v>
      </c>
      <c r="E14" s="90">
        <v>8</v>
      </c>
      <c r="F14" s="90" t="s">
        <v>46</v>
      </c>
      <c r="G14" s="91">
        <v>1.5</v>
      </c>
      <c r="H14" s="90" t="s">
        <v>46</v>
      </c>
      <c r="I14" s="91" t="s">
        <v>46</v>
      </c>
    </row>
    <row r="15" spans="1:10" s="2" customFormat="1" ht="20.100000000000001" customHeight="1" x14ac:dyDescent="0.2">
      <c r="A15" s="88" t="s">
        <v>35</v>
      </c>
      <c r="B15" s="89">
        <v>45693</v>
      </c>
      <c r="C15" s="91" t="s">
        <v>44</v>
      </c>
      <c r="D15" s="91">
        <v>1</v>
      </c>
      <c r="E15" s="90">
        <v>8</v>
      </c>
      <c r="F15" s="90" t="s">
        <v>46</v>
      </c>
      <c r="G15" s="91" t="s">
        <v>46</v>
      </c>
      <c r="H15" s="90" t="s">
        <v>46</v>
      </c>
      <c r="I15" s="91" t="s">
        <v>46</v>
      </c>
    </row>
    <row r="16" spans="1:10" s="2" customFormat="1" ht="20.100000000000001" customHeight="1" x14ac:dyDescent="0.2">
      <c r="A16" s="88" t="s">
        <v>36</v>
      </c>
      <c r="B16" s="89">
        <v>45694</v>
      </c>
      <c r="C16" s="90" t="s">
        <v>52</v>
      </c>
      <c r="D16" s="91">
        <v>2</v>
      </c>
      <c r="E16" s="90">
        <v>8</v>
      </c>
      <c r="F16" s="90" t="s">
        <v>46</v>
      </c>
      <c r="G16" s="91" t="s">
        <v>46</v>
      </c>
      <c r="H16" s="90" t="s">
        <v>46</v>
      </c>
      <c r="I16" s="91" t="s">
        <v>46</v>
      </c>
    </row>
    <row r="17" spans="1:9" s="2" customFormat="1" ht="20.100000000000001" customHeight="1" x14ac:dyDescent="0.2">
      <c r="A17" s="88" t="s">
        <v>37</v>
      </c>
      <c r="B17" s="89">
        <v>45695</v>
      </c>
      <c r="C17" s="90" t="s">
        <v>52</v>
      </c>
      <c r="D17" s="91">
        <v>2</v>
      </c>
      <c r="E17" s="90">
        <v>7</v>
      </c>
      <c r="F17" s="90" t="s">
        <v>46</v>
      </c>
      <c r="G17" s="91">
        <v>0.5</v>
      </c>
      <c r="H17" s="90" t="s">
        <v>46</v>
      </c>
      <c r="I17" s="91" t="s">
        <v>46</v>
      </c>
    </row>
    <row r="18" spans="1:9" s="2" customFormat="1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</row>
    <row r="19" spans="1:9" s="2" customFormat="1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s="2" customFormat="1" ht="20.100000000000001" customHeight="1" x14ac:dyDescent="0.2">
      <c r="A20" s="88" t="s">
        <v>33</v>
      </c>
      <c r="B20" s="89">
        <v>45698</v>
      </c>
      <c r="C20" s="90" t="s">
        <v>52</v>
      </c>
      <c r="D20" s="91">
        <v>2</v>
      </c>
      <c r="E20" s="90">
        <v>8</v>
      </c>
      <c r="F20" s="90" t="s">
        <v>46</v>
      </c>
      <c r="G20" s="90">
        <v>0.5</v>
      </c>
      <c r="H20" s="90" t="s">
        <v>46</v>
      </c>
      <c r="I20" s="90" t="s">
        <v>46</v>
      </c>
    </row>
    <row r="21" spans="1:9" s="2" customFormat="1" ht="20.100000000000001" customHeight="1" x14ac:dyDescent="0.2">
      <c r="A21" s="88" t="s">
        <v>34</v>
      </c>
      <c r="B21" s="89">
        <v>45699</v>
      </c>
      <c r="C21" s="90" t="s">
        <v>52</v>
      </c>
      <c r="D21" s="91">
        <v>2</v>
      </c>
      <c r="E21" s="90">
        <v>8</v>
      </c>
      <c r="F21" s="90" t="s">
        <v>46</v>
      </c>
      <c r="G21" s="90" t="s">
        <v>46</v>
      </c>
      <c r="H21" s="90" t="s">
        <v>46</v>
      </c>
      <c r="I21" s="90" t="s">
        <v>46</v>
      </c>
    </row>
    <row r="22" spans="1:9" s="2" customFormat="1" ht="20.100000000000001" customHeight="1" x14ac:dyDescent="0.2">
      <c r="A22" s="88" t="s">
        <v>35</v>
      </c>
      <c r="B22" s="89">
        <v>45700</v>
      </c>
      <c r="C22" s="90" t="s">
        <v>52</v>
      </c>
      <c r="D22" s="91">
        <v>2</v>
      </c>
      <c r="E22" s="90">
        <v>8</v>
      </c>
      <c r="F22" s="90" t="s">
        <v>46</v>
      </c>
      <c r="G22" s="90">
        <v>0.5</v>
      </c>
      <c r="H22" s="90" t="s">
        <v>46</v>
      </c>
      <c r="I22" s="90" t="s">
        <v>46</v>
      </c>
    </row>
    <row r="23" spans="1:9" s="2" customFormat="1" ht="20.100000000000001" customHeight="1" x14ac:dyDescent="0.2">
      <c r="A23" s="88" t="s">
        <v>36</v>
      </c>
      <c r="B23" s="89">
        <v>45701</v>
      </c>
      <c r="C23" s="90" t="s">
        <v>52</v>
      </c>
      <c r="D23" s="91">
        <v>2</v>
      </c>
      <c r="E23" s="90">
        <v>8</v>
      </c>
      <c r="F23" s="90" t="s">
        <v>46</v>
      </c>
      <c r="G23" s="90" t="s">
        <v>46</v>
      </c>
      <c r="H23" s="90" t="s">
        <v>46</v>
      </c>
      <c r="I23" s="98" t="s">
        <v>46</v>
      </c>
    </row>
    <row r="24" spans="1:9" s="2" customFormat="1" ht="20.100000000000001" customHeight="1" x14ac:dyDescent="0.2">
      <c r="A24" s="88" t="s">
        <v>37</v>
      </c>
      <c r="B24" s="89">
        <v>45702</v>
      </c>
      <c r="C24" s="90" t="s">
        <v>52</v>
      </c>
      <c r="D24" s="91">
        <v>2</v>
      </c>
      <c r="E24" s="90">
        <v>7</v>
      </c>
      <c r="F24" s="90" t="s">
        <v>46</v>
      </c>
      <c r="G24" s="90">
        <v>1.5</v>
      </c>
      <c r="H24" s="90" t="s">
        <v>46</v>
      </c>
      <c r="I24" s="98" t="s">
        <v>46</v>
      </c>
    </row>
    <row r="25" spans="1:9" s="2" customFormat="1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</row>
    <row r="26" spans="1:9" s="2" customFormat="1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</row>
    <row r="27" spans="1:9" s="2" customFormat="1" ht="20.100000000000001" customHeight="1" x14ac:dyDescent="0.2">
      <c r="A27" s="88" t="s">
        <v>33</v>
      </c>
      <c r="B27" s="89">
        <v>45705</v>
      </c>
      <c r="C27" s="90" t="s">
        <v>52</v>
      </c>
      <c r="D27" s="91">
        <v>2</v>
      </c>
      <c r="E27" s="90">
        <v>8</v>
      </c>
      <c r="F27" s="90" t="s">
        <v>46</v>
      </c>
      <c r="G27" s="90">
        <v>0.5</v>
      </c>
      <c r="H27" s="90" t="s">
        <v>46</v>
      </c>
      <c r="I27" s="91" t="s">
        <v>46</v>
      </c>
    </row>
    <row r="28" spans="1:9" s="2" customFormat="1" ht="20.100000000000001" customHeight="1" x14ac:dyDescent="0.2">
      <c r="A28" s="88" t="s">
        <v>34</v>
      </c>
      <c r="B28" s="89">
        <v>45706</v>
      </c>
      <c r="C28" s="90" t="s">
        <v>52</v>
      </c>
      <c r="D28" s="91">
        <v>2</v>
      </c>
      <c r="E28" s="90">
        <v>8</v>
      </c>
      <c r="F28" s="90" t="s">
        <v>46</v>
      </c>
      <c r="G28" s="90">
        <v>0.5</v>
      </c>
      <c r="H28" s="90" t="s">
        <v>46</v>
      </c>
      <c r="I28" s="91" t="s">
        <v>46</v>
      </c>
    </row>
    <row r="29" spans="1:9" s="2" customFormat="1" ht="20.100000000000001" customHeight="1" x14ac:dyDescent="0.2">
      <c r="A29" s="88" t="s">
        <v>35</v>
      </c>
      <c r="B29" s="89">
        <v>45707</v>
      </c>
      <c r="C29" s="90" t="s">
        <v>52</v>
      </c>
      <c r="D29" s="91">
        <v>2</v>
      </c>
      <c r="E29" s="90">
        <v>8</v>
      </c>
      <c r="F29" s="90" t="s">
        <v>46</v>
      </c>
      <c r="G29" s="90">
        <v>0.5</v>
      </c>
      <c r="H29" s="90" t="s">
        <v>46</v>
      </c>
      <c r="I29" s="91" t="s">
        <v>46</v>
      </c>
    </row>
    <row r="30" spans="1:9" s="2" customFormat="1" ht="20.100000000000001" customHeight="1" x14ac:dyDescent="0.2">
      <c r="A30" s="88" t="s">
        <v>36</v>
      </c>
      <c r="B30" s="89">
        <v>45708</v>
      </c>
      <c r="C30" s="90" t="s">
        <v>52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</row>
    <row r="31" spans="1:9" s="2" customFormat="1" ht="20.100000000000001" customHeight="1" x14ac:dyDescent="0.2">
      <c r="A31" s="88" t="s">
        <v>37</v>
      </c>
      <c r="B31" s="89">
        <v>45709</v>
      </c>
      <c r="C31" s="90" t="s">
        <v>52</v>
      </c>
      <c r="D31" s="91">
        <v>2</v>
      </c>
      <c r="E31" s="90">
        <v>7</v>
      </c>
      <c r="F31" s="90" t="s">
        <v>46</v>
      </c>
      <c r="G31" s="90">
        <v>1</v>
      </c>
      <c r="H31" s="90" t="s">
        <v>46</v>
      </c>
      <c r="I31" s="91" t="s">
        <v>46</v>
      </c>
    </row>
    <row r="32" spans="1:9" s="2" customFormat="1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8"/>
    </row>
    <row r="33" spans="1:11" s="2" customFormat="1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8"/>
    </row>
    <row r="34" spans="1:11" s="2" customFormat="1" ht="20.100000000000001" customHeight="1" x14ac:dyDescent="0.2">
      <c r="A34" s="88" t="s">
        <v>33</v>
      </c>
      <c r="B34" s="89">
        <v>45712</v>
      </c>
      <c r="C34" s="90" t="s">
        <v>52</v>
      </c>
      <c r="D34" s="91">
        <v>2</v>
      </c>
      <c r="E34" s="90"/>
      <c r="F34" s="90"/>
      <c r="G34" s="90"/>
      <c r="H34" s="90"/>
      <c r="I34" s="98"/>
    </row>
    <row r="35" spans="1:11" s="2" customFormat="1" ht="20.100000000000001" customHeight="1" x14ac:dyDescent="0.2">
      <c r="A35" s="88" t="s">
        <v>34</v>
      </c>
      <c r="B35" s="89">
        <v>45713</v>
      </c>
      <c r="C35" s="90" t="s">
        <v>52</v>
      </c>
      <c r="D35" s="91">
        <v>2</v>
      </c>
      <c r="E35" s="90"/>
      <c r="F35" s="91"/>
      <c r="G35" s="91"/>
      <c r="H35" s="90"/>
      <c r="I35" s="90"/>
    </row>
    <row r="36" spans="1:11" s="2" customFormat="1" ht="20.100000000000001" customHeight="1" x14ac:dyDescent="0.2">
      <c r="A36" s="88" t="s">
        <v>35</v>
      </c>
      <c r="B36" s="89">
        <v>45714</v>
      </c>
      <c r="C36" s="90" t="s">
        <v>52</v>
      </c>
      <c r="D36" s="91">
        <v>2</v>
      </c>
      <c r="E36" s="90"/>
      <c r="F36" s="91"/>
      <c r="G36" s="91"/>
      <c r="H36" s="90"/>
      <c r="I36" s="90"/>
    </row>
    <row r="37" spans="1:11" s="2" customFormat="1" ht="20.100000000000001" customHeight="1" x14ac:dyDescent="0.2">
      <c r="A37" s="88" t="s">
        <v>36</v>
      </c>
      <c r="B37" s="89">
        <v>45715</v>
      </c>
      <c r="C37" s="90" t="s">
        <v>52</v>
      </c>
      <c r="D37" s="94">
        <v>2</v>
      </c>
      <c r="E37" s="90"/>
      <c r="F37" s="91"/>
      <c r="G37" s="91"/>
      <c r="H37" s="90"/>
      <c r="I37" s="90"/>
    </row>
    <row r="38" spans="1:11" s="2" customFormat="1" ht="20.100000000000001" customHeight="1" x14ac:dyDescent="0.2">
      <c r="A38" s="88" t="s">
        <v>37</v>
      </c>
      <c r="B38" s="89">
        <v>45716</v>
      </c>
      <c r="C38" s="90" t="s">
        <v>52</v>
      </c>
      <c r="D38" s="91">
        <v>2</v>
      </c>
      <c r="E38" s="90"/>
      <c r="F38" s="91"/>
      <c r="G38" s="91"/>
      <c r="H38" s="90"/>
      <c r="I38" s="90"/>
    </row>
    <row r="39" spans="1:11" s="2" customFormat="1" ht="20.100000000000001" customHeight="1" x14ac:dyDescent="0.2">
      <c r="A39" s="88"/>
      <c r="B39" s="89"/>
      <c r="C39" s="90"/>
      <c r="D39" s="94"/>
      <c r="E39" s="90"/>
      <c r="F39" s="91"/>
      <c r="G39" s="91"/>
      <c r="H39" s="90"/>
      <c r="I39" s="90"/>
    </row>
    <row r="40" spans="1:11" s="2" customFormat="1" ht="20.100000000000001" customHeight="1" x14ac:dyDescent="0.2">
      <c r="A40" s="88"/>
      <c r="B40" s="89"/>
      <c r="C40" s="90"/>
      <c r="D40" s="91"/>
      <c r="E40" s="90"/>
      <c r="F40" s="91"/>
      <c r="G40" s="91"/>
      <c r="H40" s="90"/>
      <c r="I40" s="90"/>
    </row>
    <row r="41" spans="1:11" s="2" customFormat="1" ht="20.100000000000001" customHeight="1" x14ac:dyDescent="0.2">
      <c r="A41" s="88"/>
      <c r="B41" s="89"/>
      <c r="C41" s="90"/>
      <c r="D41" s="91"/>
      <c r="E41" s="90"/>
      <c r="F41" s="91"/>
      <c r="G41" s="91"/>
      <c r="H41" s="90"/>
      <c r="I41" s="90"/>
    </row>
    <row r="42" spans="1:11" ht="21" customHeight="1" x14ac:dyDescent="0.2">
      <c r="A42" s="94"/>
      <c r="B42" s="94"/>
      <c r="C42" s="94"/>
      <c r="D42" s="94"/>
      <c r="E42" s="96">
        <f>SUM(E11:E41)</f>
        <v>117</v>
      </c>
      <c r="F42" s="96">
        <f t="shared" ref="F42:G42" si="0">SUM(F11:F41)</f>
        <v>0</v>
      </c>
      <c r="G42" s="96">
        <f t="shared" si="0"/>
        <v>7.5</v>
      </c>
      <c r="H42" s="95"/>
      <c r="I42" s="94"/>
      <c r="J42" s="2"/>
      <c r="K42" s="2"/>
    </row>
    <row r="43" spans="1:11" ht="21" hidden="1" customHeight="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hidden="1" customHeight="1" x14ac:dyDescent="0.2">
      <c r="A44" s="95"/>
      <c r="B44" s="97"/>
      <c r="C44" s="95"/>
      <c r="D44" s="95"/>
      <c r="E44" s="95"/>
      <c r="F44" s="95"/>
      <c r="G44" s="95"/>
      <c r="H44" s="95"/>
      <c r="I44" s="98"/>
    </row>
    <row r="45" spans="1:11" ht="21" hidden="1" customHeight="1" x14ac:dyDescent="0.2">
      <c r="I45" s="60">
        <f>COUNTIF(A11:A41,"LUNDI")+COUNTIF(A11:A41,"MARDI")+COUNTIF(A11:A41,"MERCREDI")+COUNTIF(A11:A41,"JEUDI")+COUNTIF(A11:A41,"VENDREDI")</f>
        <v>20</v>
      </c>
    </row>
    <row r="46" spans="1:11" ht="21" hidden="1" customHeight="1" x14ac:dyDescent="0.2"/>
    <row r="47" spans="1:11" ht="21" customHeight="1" x14ac:dyDescent="0.2"/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honeticPr fontId="17" type="noConversion"/>
  <conditionalFormatting sqref="I44">
    <cfRule type="cellIs" dxfId="3" priority="1" operator="greaterThanOrEqual">
      <formula>0.8</formula>
    </cfRule>
  </conditionalFormatting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5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6">
    <tabColor rgb="FF00B0F0"/>
    <pageSetUpPr fitToPage="1"/>
  </sheetPr>
  <dimension ref="A2:J50"/>
  <sheetViews>
    <sheetView zoomScale="90" zoomScaleNormal="90" workbookViewId="0">
      <selection activeCell="A6" sqref="A6:C6"/>
    </sheetView>
  </sheetViews>
  <sheetFormatPr baseColWidth="10" defaultColWidth="11.42578125" defaultRowHeight="12.75" x14ac:dyDescent="0.2"/>
  <cols>
    <col min="1" max="1" width="20.7109375" style="2" customWidth="1"/>
    <col min="2" max="2" width="15.7109375" style="2" customWidth="1"/>
    <col min="3" max="3" width="55.7109375" style="2" customWidth="1"/>
    <col min="4" max="7" width="15.7109375" style="2" customWidth="1"/>
    <col min="8" max="8" width="23.85546875" bestFit="1" customWidth="1"/>
    <col min="9" max="9" width="20.7109375" style="2" customWidth="1"/>
    <col min="10" max="16384" width="11.42578125" style="2"/>
  </cols>
  <sheetData>
    <row r="2" spans="1:10" x14ac:dyDescent="0.2">
      <c r="H2" t="s">
        <v>12</v>
      </c>
    </row>
    <row r="3" spans="1:10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/>
    <row r="8" spans="1:10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ht="20.100000000000001" customHeight="1" x14ac:dyDescent="0.2">
      <c r="A13" s="88" t="s">
        <v>33</v>
      </c>
      <c r="B13" s="89">
        <v>45691</v>
      </c>
      <c r="C13" s="90" t="s">
        <v>44</v>
      </c>
      <c r="D13" s="91">
        <v>1</v>
      </c>
      <c r="E13" s="90">
        <v>8</v>
      </c>
      <c r="F13" s="91" t="s">
        <v>46</v>
      </c>
      <c r="G13" s="91" t="s">
        <v>46</v>
      </c>
      <c r="H13" s="91" t="s">
        <v>46</v>
      </c>
      <c r="I13" s="91" t="s">
        <v>46</v>
      </c>
    </row>
    <row r="14" spans="1:10" ht="20.100000000000001" customHeight="1" x14ac:dyDescent="0.2">
      <c r="A14" s="88" t="s">
        <v>34</v>
      </c>
      <c r="B14" s="89">
        <v>45692</v>
      </c>
      <c r="C14" s="91" t="s">
        <v>45</v>
      </c>
      <c r="D14" s="91">
        <v>1</v>
      </c>
      <c r="E14" s="90">
        <v>8</v>
      </c>
      <c r="F14" s="90" t="s">
        <v>46</v>
      </c>
      <c r="G14" s="91">
        <v>1.5</v>
      </c>
      <c r="H14" s="90" t="s">
        <v>46</v>
      </c>
      <c r="I14" s="91" t="s">
        <v>46</v>
      </c>
    </row>
    <row r="15" spans="1:10" ht="20.100000000000001" customHeight="1" x14ac:dyDescent="0.2">
      <c r="A15" s="88" t="s">
        <v>35</v>
      </c>
      <c r="B15" s="89">
        <v>45693</v>
      </c>
      <c r="C15" s="91" t="s">
        <v>44</v>
      </c>
      <c r="D15" s="91">
        <v>1</v>
      </c>
      <c r="E15" s="90">
        <v>8</v>
      </c>
      <c r="F15" s="90" t="s">
        <v>46</v>
      </c>
      <c r="G15" s="91" t="s">
        <v>46</v>
      </c>
      <c r="H15" s="90" t="s">
        <v>46</v>
      </c>
      <c r="I15" s="91" t="s">
        <v>46</v>
      </c>
    </row>
    <row r="16" spans="1:10" ht="20.100000000000001" customHeight="1" x14ac:dyDescent="0.2">
      <c r="A16" s="88" t="s">
        <v>36</v>
      </c>
      <c r="B16" s="89">
        <v>45694</v>
      </c>
      <c r="C16" s="90" t="s">
        <v>52</v>
      </c>
      <c r="D16" s="91">
        <v>2</v>
      </c>
      <c r="E16" s="90">
        <v>8</v>
      </c>
      <c r="F16" s="90" t="s">
        <v>46</v>
      </c>
      <c r="G16" s="91" t="s">
        <v>46</v>
      </c>
      <c r="H16" s="90" t="s">
        <v>46</v>
      </c>
      <c r="I16" s="91" t="s">
        <v>46</v>
      </c>
    </row>
    <row r="17" spans="1:9" ht="20.100000000000001" customHeight="1" x14ac:dyDescent="0.2">
      <c r="A17" s="88" t="s">
        <v>37</v>
      </c>
      <c r="B17" s="89">
        <v>45695</v>
      </c>
      <c r="C17" s="90" t="s">
        <v>52</v>
      </c>
      <c r="D17" s="91">
        <v>2</v>
      </c>
      <c r="E17" s="90">
        <v>7</v>
      </c>
      <c r="F17" s="90" t="s">
        <v>46</v>
      </c>
      <c r="G17" s="91">
        <v>0.5</v>
      </c>
      <c r="H17" s="90" t="s">
        <v>46</v>
      </c>
      <c r="I17" s="91" t="s">
        <v>46</v>
      </c>
    </row>
    <row r="18" spans="1:9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</row>
    <row r="19" spans="1:9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ht="20.100000000000001" customHeight="1" x14ac:dyDescent="0.2">
      <c r="A20" s="88" t="s">
        <v>33</v>
      </c>
      <c r="B20" s="89">
        <v>45698</v>
      </c>
      <c r="C20" s="90" t="s">
        <v>52</v>
      </c>
      <c r="D20" s="91">
        <v>2</v>
      </c>
      <c r="E20" s="90">
        <v>8</v>
      </c>
      <c r="F20" s="90" t="s">
        <v>46</v>
      </c>
      <c r="G20" s="90">
        <v>0.5</v>
      </c>
      <c r="H20" s="90" t="s">
        <v>46</v>
      </c>
      <c r="I20" s="90" t="s">
        <v>46</v>
      </c>
    </row>
    <row r="21" spans="1:9" ht="20.100000000000001" customHeight="1" x14ac:dyDescent="0.2">
      <c r="A21" s="88" t="s">
        <v>34</v>
      </c>
      <c r="B21" s="89">
        <v>45699</v>
      </c>
      <c r="C21" s="90" t="s">
        <v>52</v>
      </c>
      <c r="D21" s="91">
        <v>2</v>
      </c>
      <c r="E21" s="90">
        <v>8</v>
      </c>
      <c r="F21" s="90" t="s">
        <v>46</v>
      </c>
      <c r="G21" s="90" t="s">
        <v>46</v>
      </c>
      <c r="H21" s="90" t="s">
        <v>46</v>
      </c>
      <c r="I21" s="90" t="s">
        <v>46</v>
      </c>
    </row>
    <row r="22" spans="1:9" ht="20.100000000000001" customHeight="1" x14ac:dyDescent="0.2">
      <c r="A22" s="88" t="s">
        <v>35</v>
      </c>
      <c r="B22" s="89">
        <v>45700</v>
      </c>
      <c r="C22" s="90" t="s">
        <v>52</v>
      </c>
      <c r="D22" s="91">
        <v>2</v>
      </c>
      <c r="E22" s="90">
        <v>8</v>
      </c>
      <c r="F22" s="90" t="s">
        <v>46</v>
      </c>
      <c r="G22" s="90">
        <v>0.5</v>
      </c>
      <c r="H22" s="90" t="s">
        <v>46</v>
      </c>
      <c r="I22" s="90" t="s">
        <v>46</v>
      </c>
    </row>
    <row r="23" spans="1:9" ht="20.100000000000001" customHeight="1" x14ac:dyDescent="0.2">
      <c r="A23" s="88" t="s">
        <v>36</v>
      </c>
      <c r="B23" s="89">
        <v>45701</v>
      </c>
      <c r="C23" s="90" t="s">
        <v>52</v>
      </c>
      <c r="D23" s="91">
        <v>2</v>
      </c>
      <c r="E23" s="90">
        <v>8</v>
      </c>
      <c r="F23" s="90" t="s">
        <v>46</v>
      </c>
      <c r="G23" s="90" t="s">
        <v>46</v>
      </c>
      <c r="H23" s="90" t="s">
        <v>46</v>
      </c>
      <c r="I23" s="98" t="s">
        <v>46</v>
      </c>
    </row>
    <row r="24" spans="1:9" ht="20.100000000000001" customHeight="1" x14ac:dyDescent="0.2">
      <c r="A24" s="88" t="s">
        <v>37</v>
      </c>
      <c r="B24" s="89">
        <v>45702</v>
      </c>
      <c r="C24" s="90" t="s">
        <v>52</v>
      </c>
      <c r="D24" s="91">
        <v>2</v>
      </c>
      <c r="E24" s="90">
        <v>7</v>
      </c>
      <c r="F24" s="90" t="s">
        <v>46</v>
      </c>
      <c r="G24" s="90">
        <v>1.5</v>
      </c>
      <c r="H24" s="90" t="s">
        <v>46</v>
      </c>
      <c r="I24" s="98" t="s">
        <v>46</v>
      </c>
    </row>
    <row r="25" spans="1:9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</row>
    <row r="26" spans="1:9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</row>
    <row r="27" spans="1:9" ht="20.100000000000001" customHeight="1" x14ac:dyDescent="0.2">
      <c r="A27" s="88" t="s">
        <v>33</v>
      </c>
      <c r="B27" s="89">
        <v>45705</v>
      </c>
      <c r="C27" s="90" t="s">
        <v>52</v>
      </c>
      <c r="D27" s="91">
        <v>2</v>
      </c>
      <c r="E27" s="90">
        <v>8</v>
      </c>
      <c r="F27" s="90" t="s">
        <v>46</v>
      </c>
      <c r="G27" s="90">
        <v>0.5</v>
      </c>
      <c r="H27" s="90" t="s">
        <v>46</v>
      </c>
      <c r="I27" s="91" t="s">
        <v>46</v>
      </c>
    </row>
    <row r="28" spans="1:9" ht="20.100000000000001" customHeight="1" x14ac:dyDescent="0.2">
      <c r="A28" s="88" t="s">
        <v>34</v>
      </c>
      <c r="B28" s="89">
        <v>45706</v>
      </c>
      <c r="C28" s="90" t="s">
        <v>52</v>
      </c>
      <c r="D28" s="91">
        <v>2</v>
      </c>
      <c r="E28" s="90">
        <v>8</v>
      </c>
      <c r="F28" s="90" t="s">
        <v>46</v>
      </c>
      <c r="G28" s="90">
        <v>0.5</v>
      </c>
      <c r="H28" s="90" t="s">
        <v>46</v>
      </c>
      <c r="I28" s="91" t="s">
        <v>46</v>
      </c>
    </row>
    <row r="29" spans="1:9" ht="20.100000000000001" customHeight="1" x14ac:dyDescent="0.2">
      <c r="A29" s="88" t="s">
        <v>35</v>
      </c>
      <c r="B29" s="89">
        <v>45707</v>
      </c>
      <c r="C29" s="90" t="s">
        <v>52</v>
      </c>
      <c r="D29" s="91">
        <v>2</v>
      </c>
      <c r="E29" s="90">
        <v>8</v>
      </c>
      <c r="F29" s="90" t="s">
        <v>46</v>
      </c>
      <c r="G29" s="90">
        <v>0.5</v>
      </c>
      <c r="H29" s="90" t="s">
        <v>46</v>
      </c>
      <c r="I29" s="91" t="s">
        <v>46</v>
      </c>
    </row>
    <row r="30" spans="1:9" ht="20.100000000000001" customHeight="1" x14ac:dyDescent="0.2">
      <c r="A30" s="88" t="s">
        <v>36</v>
      </c>
      <c r="B30" s="89">
        <v>45708</v>
      </c>
      <c r="C30" s="90" t="s">
        <v>52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</row>
    <row r="31" spans="1:9" ht="20.100000000000001" customHeight="1" x14ac:dyDescent="0.2">
      <c r="A31" s="88" t="s">
        <v>37</v>
      </c>
      <c r="B31" s="89">
        <v>45709</v>
      </c>
      <c r="C31" s="90" t="s">
        <v>52</v>
      </c>
      <c r="D31" s="91">
        <v>2</v>
      </c>
      <c r="E31" s="90">
        <v>7</v>
      </c>
      <c r="F31" s="90" t="s">
        <v>46</v>
      </c>
      <c r="G31" s="90">
        <v>1</v>
      </c>
      <c r="H31" s="90" t="s">
        <v>46</v>
      </c>
      <c r="I31" s="91" t="s">
        <v>46</v>
      </c>
    </row>
    <row r="32" spans="1:9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8"/>
    </row>
    <row r="33" spans="1:9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8"/>
    </row>
    <row r="34" spans="1:9" ht="20.100000000000001" customHeight="1" x14ac:dyDescent="0.2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8"/>
    </row>
    <row r="35" spans="1:9" ht="20.100000000000001" customHeight="1" x14ac:dyDescent="0.2">
      <c r="A35" s="88" t="s">
        <v>34</v>
      </c>
      <c r="B35" s="89">
        <v>45713</v>
      </c>
      <c r="C35" s="90"/>
      <c r="D35" s="91"/>
      <c r="E35" s="90"/>
      <c r="F35" s="91"/>
      <c r="G35" s="91"/>
      <c r="H35" s="90"/>
      <c r="I35" s="90"/>
    </row>
    <row r="36" spans="1:9" ht="20.100000000000001" customHeight="1" x14ac:dyDescent="0.2">
      <c r="A36" s="88" t="s">
        <v>35</v>
      </c>
      <c r="B36" s="89">
        <v>45714</v>
      </c>
      <c r="C36" s="90"/>
      <c r="D36" s="91"/>
      <c r="E36" s="90"/>
      <c r="F36" s="91"/>
      <c r="G36" s="91"/>
      <c r="H36" s="90"/>
      <c r="I36" s="90"/>
    </row>
    <row r="37" spans="1:9" ht="20.100000000000001" customHeight="1" x14ac:dyDescent="0.2">
      <c r="A37" s="88" t="s">
        <v>36</v>
      </c>
      <c r="B37" s="89">
        <v>45715</v>
      </c>
      <c r="C37" s="90"/>
      <c r="D37" s="94"/>
      <c r="E37" s="90"/>
      <c r="F37" s="91"/>
      <c r="G37" s="91"/>
      <c r="H37" s="90"/>
      <c r="I37" s="90"/>
    </row>
    <row r="38" spans="1:9" ht="20.100000000000001" customHeight="1" x14ac:dyDescent="0.2">
      <c r="A38" s="88" t="s">
        <v>37</v>
      </c>
      <c r="B38" s="89">
        <v>45716</v>
      </c>
      <c r="C38" s="90"/>
      <c r="D38" s="91"/>
      <c r="E38" s="90"/>
      <c r="F38" s="91"/>
      <c r="G38" s="91"/>
      <c r="H38" s="90"/>
      <c r="I38" s="90"/>
    </row>
    <row r="39" spans="1:9" ht="20.100000000000001" customHeight="1" x14ac:dyDescent="0.2">
      <c r="A39" s="88"/>
      <c r="B39" s="89"/>
      <c r="C39" s="90"/>
      <c r="D39" s="94"/>
      <c r="E39" s="90"/>
      <c r="F39" s="91"/>
      <c r="G39" s="91"/>
      <c r="H39" s="90"/>
      <c r="I39" s="90"/>
    </row>
    <row r="40" spans="1:9" ht="20.100000000000001" customHeight="1" x14ac:dyDescent="0.2">
      <c r="A40" s="88"/>
      <c r="B40" s="89"/>
      <c r="C40" s="90"/>
      <c r="D40" s="91"/>
      <c r="E40" s="90"/>
      <c r="F40" s="91"/>
      <c r="G40" s="91"/>
      <c r="H40" s="90"/>
      <c r="I40" s="90"/>
    </row>
    <row r="41" spans="1:9" ht="20.100000000000001" customHeight="1" x14ac:dyDescent="0.2">
      <c r="A41" s="88"/>
      <c r="B41" s="89"/>
      <c r="C41" s="90"/>
      <c r="D41" s="91"/>
      <c r="E41" s="90"/>
      <c r="F41" s="91"/>
      <c r="G41" s="91"/>
      <c r="H41" s="90"/>
      <c r="I41" s="90"/>
    </row>
    <row r="42" spans="1:9" ht="20.100000000000001" customHeight="1" x14ac:dyDescent="0.2">
      <c r="A42" s="94"/>
      <c r="B42" s="94"/>
      <c r="C42" s="95"/>
      <c r="D42" s="94"/>
      <c r="E42" s="96">
        <f>SUM(E11:E41)</f>
        <v>117</v>
      </c>
      <c r="F42" s="96">
        <f t="shared" ref="F42:G42" si="0">SUM(F11:F41)</f>
        <v>0</v>
      </c>
      <c r="G42" s="96">
        <f t="shared" si="0"/>
        <v>7.5</v>
      </c>
      <c r="H42" s="94"/>
      <c r="I42" s="90"/>
    </row>
    <row r="43" spans="1:9" ht="20.100000000000001" customHeight="1" x14ac:dyDescent="0.2">
      <c r="A43" s="94"/>
      <c r="B43" s="94"/>
      <c r="C43" s="94"/>
      <c r="D43" s="94"/>
      <c r="E43" s="94"/>
      <c r="F43" s="94"/>
      <c r="G43" s="94"/>
      <c r="H43" s="95"/>
      <c r="I43" s="94"/>
    </row>
    <row r="44" spans="1:9" ht="21" customHeight="1" x14ac:dyDescent="0.2">
      <c r="A44" s="94"/>
      <c r="B44" s="94"/>
      <c r="C44" s="94"/>
      <c r="D44" s="94"/>
      <c r="E44" s="94"/>
      <c r="F44" s="94"/>
      <c r="G44" s="94"/>
      <c r="H44" s="95"/>
      <c r="I44" s="94"/>
    </row>
    <row r="45" spans="1:9" ht="21" customHeight="1" x14ac:dyDescent="0.2"/>
    <row r="46" spans="1:9" ht="21" hidden="1" customHeight="1" x14ac:dyDescent="0.2"/>
    <row r="47" spans="1:9" ht="21" hidden="1" customHeight="1" x14ac:dyDescent="0.2">
      <c r="I47" s="2">
        <f>COUNTIF(I11:I41,"F")+COUNTIF(I11:I41,"X")+COUNTIF(I11:I41,"/")</f>
        <v>0</v>
      </c>
    </row>
    <row r="48" spans="1:9" ht="21" hidden="1" customHeight="1" x14ac:dyDescent="0.2">
      <c r="I48" s="2">
        <f>COUNTIF(A11:A41,"LUNDI")+COUNTIF(A11:A41,"MARDI")+COUNTIF(A11:A41,"MERCREDI")+COUNTIF(A11:A41,"JEUDI")+COUNTIF(A11:A41,"VENDREDI")</f>
        <v>20</v>
      </c>
    </row>
    <row r="49" ht="21" hidden="1" customHeight="1" x14ac:dyDescent="0.2"/>
    <row r="50" ht="21" customHeight="1" x14ac:dyDescent="0.2"/>
  </sheetData>
  <mergeCells count="10">
    <mergeCell ref="A6:C6"/>
    <mergeCell ref="A8:B10"/>
    <mergeCell ref="C8:C10"/>
    <mergeCell ref="D8:D10"/>
    <mergeCell ref="E8:E10"/>
    <mergeCell ref="D3:I3"/>
    <mergeCell ref="F8:F10"/>
    <mergeCell ref="G8:G10"/>
    <mergeCell ref="H8:H10"/>
    <mergeCell ref="I8:I10"/>
  </mergeCells>
  <phoneticPr fontId="10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3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AEE3F-FB9C-43BA-870B-80C224FD53AE}">
  <sheetPr codeName="Feuil14">
    <tabColor rgb="FF00B0F0"/>
    <pageSetUpPr fitToPage="1"/>
  </sheetPr>
  <dimension ref="A1:L44"/>
  <sheetViews>
    <sheetView zoomScale="85" zoomScaleNormal="85" zoomScaleSheetLayoutView="9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" bestFit="1" customWidth="1"/>
    <col min="9" max="9" width="20.7109375" style="2" customWidth="1"/>
  </cols>
  <sheetData>
    <row r="1" spans="1:11" ht="17.25" customHeight="1" x14ac:dyDescent="0.2"/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  <c r="C7" s="12"/>
      <c r="I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44</v>
      </c>
      <c r="D13" s="91">
        <v>1</v>
      </c>
      <c r="E13" s="90">
        <v>8</v>
      </c>
      <c r="F13" s="91" t="s">
        <v>46</v>
      </c>
      <c r="G13" s="91" t="s">
        <v>46</v>
      </c>
      <c r="H13" s="91" t="s">
        <v>46</v>
      </c>
      <c r="I13" s="91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1" t="s">
        <v>45</v>
      </c>
      <c r="D14" s="91">
        <v>1</v>
      </c>
      <c r="E14" s="90">
        <v>8</v>
      </c>
      <c r="F14" s="90" t="s">
        <v>46</v>
      </c>
      <c r="G14" s="91">
        <v>1.5</v>
      </c>
      <c r="H14" s="90" t="s">
        <v>46</v>
      </c>
      <c r="I14" s="91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1" t="s">
        <v>44</v>
      </c>
      <c r="D15" s="91">
        <v>1</v>
      </c>
      <c r="E15" s="90">
        <v>8</v>
      </c>
      <c r="F15" s="90" t="s">
        <v>46</v>
      </c>
      <c r="G15" s="91" t="s">
        <v>46</v>
      </c>
      <c r="H15" s="90" t="s">
        <v>46</v>
      </c>
      <c r="I15" s="91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52</v>
      </c>
      <c r="D16" s="91">
        <v>2</v>
      </c>
      <c r="E16" s="90">
        <v>8</v>
      </c>
      <c r="F16" s="90" t="s">
        <v>46</v>
      </c>
      <c r="G16" s="91" t="s">
        <v>46</v>
      </c>
      <c r="H16" s="90" t="s">
        <v>46</v>
      </c>
      <c r="I16" s="91" t="s">
        <v>46</v>
      </c>
      <c r="J16" s="2"/>
      <c r="K16" s="2"/>
    </row>
    <row r="17" spans="1:12" ht="20.100000000000001" customHeight="1" x14ac:dyDescent="0.2">
      <c r="A17" s="88" t="s">
        <v>37</v>
      </c>
      <c r="B17" s="89">
        <v>45695</v>
      </c>
      <c r="C17" s="90" t="s">
        <v>52</v>
      </c>
      <c r="D17" s="91">
        <v>2</v>
      </c>
      <c r="E17" s="90">
        <v>7</v>
      </c>
      <c r="F17" s="90" t="s">
        <v>46</v>
      </c>
      <c r="G17" s="91">
        <v>0.5</v>
      </c>
      <c r="H17" s="90" t="s">
        <v>46</v>
      </c>
      <c r="I17" s="91" t="s">
        <v>46</v>
      </c>
      <c r="J17" s="2"/>
      <c r="K17" s="2"/>
    </row>
    <row r="18" spans="1:12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">
      <c r="A20" s="88" t="s">
        <v>33</v>
      </c>
      <c r="B20" s="89">
        <v>45698</v>
      </c>
      <c r="C20" s="90" t="s">
        <v>52</v>
      </c>
      <c r="D20" s="91">
        <v>2</v>
      </c>
      <c r="E20" s="90">
        <v>8</v>
      </c>
      <c r="F20" s="90" t="s">
        <v>46</v>
      </c>
      <c r="G20" s="90">
        <v>0.5</v>
      </c>
      <c r="H20" s="90" t="s">
        <v>46</v>
      </c>
      <c r="I20" s="90" t="s">
        <v>46</v>
      </c>
      <c r="J20" s="2"/>
      <c r="K20" s="2"/>
    </row>
    <row r="21" spans="1:12" ht="20.100000000000001" customHeight="1" x14ac:dyDescent="0.2">
      <c r="A21" s="88" t="s">
        <v>34</v>
      </c>
      <c r="B21" s="89">
        <v>45699</v>
      </c>
      <c r="C21" s="90" t="s">
        <v>46</v>
      </c>
      <c r="D21" s="91" t="s">
        <v>46</v>
      </c>
      <c r="E21" s="90" t="s">
        <v>46</v>
      </c>
      <c r="F21" s="90" t="s">
        <v>46</v>
      </c>
      <c r="G21" s="90" t="s">
        <v>46</v>
      </c>
      <c r="H21" s="90" t="s">
        <v>22</v>
      </c>
      <c r="I21" s="90" t="s">
        <v>46</v>
      </c>
      <c r="J21" s="2"/>
      <c r="K21" s="2"/>
    </row>
    <row r="22" spans="1:12" ht="20.100000000000001" customHeight="1" x14ac:dyDescent="0.2">
      <c r="A22" s="88" t="s">
        <v>35</v>
      </c>
      <c r="B22" s="89">
        <v>45700</v>
      </c>
      <c r="C22" s="90" t="s">
        <v>46</v>
      </c>
      <c r="D22" s="91" t="s">
        <v>46</v>
      </c>
      <c r="E22" s="90" t="s">
        <v>46</v>
      </c>
      <c r="F22" s="90" t="s">
        <v>46</v>
      </c>
      <c r="G22" s="90" t="s">
        <v>46</v>
      </c>
      <c r="H22" s="90" t="s">
        <v>22</v>
      </c>
      <c r="I22" s="90" t="s">
        <v>46</v>
      </c>
      <c r="J22" s="2"/>
      <c r="K22" s="2"/>
    </row>
    <row r="23" spans="1:12" ht="20.100000000000001" customHeight="1" x14ac:dyDescent="0.2">
      <c r="A23" s="88" t="s">
        <v>36</v>
      </c>
      <c r="B23" s="89">
        <v>45701</v>
      </c>
      <c r="C23" s="90" t="s">
        <v>46</v>
      </c>
      <c r="D23" s="91" t="s">
        <v>46</v>
      </c>
      <c r="E23" s="90" t="s">
        <v>46</v>
      </c>
      <c r="F23" s="90" t="s">
        <v>46</v>
      </c>
      <c r="G23" s="90" t="s">
        <v>46</v>
      </c>
      <c r="H23" s="90" t="s">
        <v>22</v>
      </c>
      <c r="I23" s="98" t="s">
        <v>46</v>
      </c>
      <c r="J23" s="2"/>
      <c r="K23" s="2"/>
    </row>
    <row r="24" spans="1:12" ht="20.100000000000001" customHeight="1" x14ac:dyDescent="0.2">
      <c r="A24" s="88" t="s">
        <v>37</v>
      </c>
      <c r="B24" s="89">
        <v>45702</v>
      </c>
      <c r="C24" s="90" t="s">
        <v>46</v>
      </c>
      <c r="D24" s="91" t="s">
        <v>46</v>
      </c>
      <c r="E24" s="90" t="s">
        <v>46</v>
      </c>
      <c r="F24" s="90" t="s">
        <v>46</v>
      </c>
      <c r="G24" s="90" t="s">
        <v>46</v>
      </c>
      <c r="H24" s="90" t="s">
        <v>22</v>
      </c>
      <c r="I24" s="98" t="s">
        <v>46</v>
      </c>
      <c r="J24" s="2"/>
      <c r="K24" s="2"/>
    </row>
    <row r="25" spans="1:12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</row>
    <row r="26" spans="1:12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  <c r="L26" t="s">
        <v>32</v>
      </c>
    </row>
    <row r="27" spans="1:12" ht="20.100000000000001" customHeight="1" x14ac:dyDescent="0.2">
      <c r="A27" s="88" t="s">
        <v>33</v>
      </c>
      <c r="B27" s="89">
        <v>45705</v>
      </c>
      <c r="C27" s="90" t="s">
        <v>52</v>
      </c>
      <c r="D27" s="91">
        <v>2</v>
      </c>
      <c r="E27" s="90">
        <v>8</v>
      </c>
      <c r="F27" s="90" t="s">
        <v>46</v>
      </c>
      <c r="G27" s="90">
        <v>0.5</v>
      </c>
      <c r="H27" s="90" t="s">
        <v>46</v>
      </c>
      <c r="I27" s="91" t="s">
        <v>46</v>
      </c>
      <c r="J27" s="2"/>
      <c r="K27" s="2"/>
    </row>
    <row r="28" spans="1:12" ht="20.100000000000001" customHeight="1" x14ac:dyDescent="0.2">
      <c r="A28" s="88" t="s">
        <v>34</v>
      </c>
      <c r="B28" s="89">
        <v>45706</v>
      </c>
      <c r="C28" s="90" t="s">
        <v>52</v>
      </c>
      <c r="D28" s="91">
        <v>2</v>
      </c>
      <c r="E28" s="90">
        <v>8</v>
      </c>
      <c r="F28" s="90" t="s">
        <v>46</v>
      </c>
      <c r="G28" s="90">
        <v>0.5</v>
      </c>
      <c r="H28" s="90" t="s">
        <v>46</v>
      </c>
      <c r="I28" s="91" t="s">
        <v>46</v>
      </c>
      <c r="J28" s="2"/>
      <c r="K28" s="2"/>
    </row>
    <row r="29" spans="1:12" ht="20.100000000000001" customHeight="1" x14ac:dyDescent="0.2">
      <c r="A29" s="88" t="s">
        <v>35</v>
      </c>
      <c r="B29" s="89">
        <v>45707</v>
      </c>
      <c r="C29" s="90" t="s">
        <v>52</v>
      </c>
      <c r="D29" s="91">
        <v>2</v>
      </c>
      <c r="E29" s="90">
        <v>8</v>
      </c>
      <c r="F29" s="90" t="s">
        <v>46</v>
      </c>
      <c r="G29" s="90">
        <v>0.5</v>
      </c>
      <c r="H29" s="90" t="s">
        <v>46</v>
      </c>
      <c r="I29" s="91" t="s">
        <v>46</v>
      </c>
      <c r="J29" s="2"/>
      <c r="K29" s="2"/>
    </row>
    <row r="30" spans="1:12" ht="20.100000000000001" customHeight="1" x14ac:dyDescent="0.2">
      <c r="A30" s="88" t="s">
        <v>36</v>
      </c>
      <c r="B30" s="89">
        <v>45708</v>
      </c>
      <c r="C30" s="90" t="s">
        <v>52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  <c r="J30" s="2"/>
      <c r="K30" s="2"/>
    </row>
    <row r="31" spans="1:12" ht="20.100000000000001" customHeight="1" x14ac:dyDescent="0.2">
      <c r="A31" s="88" t="s">
        <v>37</v>
      </c>
      <c r="B31" s="89">
        <v>45709</v>
      </c>
      <c r="C31" s="90" t="s">
        <v>52</v>
      </c>
      <c r="D31" s="91">
        <v>2</v>
      </c>
      <c r="E31" s="90">
        <v>7</v>
      </c>
      <c r="F31" s="90" t="s">
        <v>46</v>
      </c>
      <c r="G31" s="90">
        <v>1</v>
      </c>
      <c r="H31" s="90" t="s">
        <v>46</v>
      </c>
      <c r="I31" s="91" t="s">
        <v>46</v>
      </c>
      <c r="J31" s="2"/>
      <c r="K31" s="2"/>
    </row>
    <row r="32" spans="1:12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8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8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8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1"/>
      <c r="E35" s="90"/>
      <c r="F35" s="91"/>
      <c r="G35" s="91"/>
      <c r="H35" s="90"/>
      <c r="I35" s="90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/>
      <c r="D36" s="91"/>
      <c r="E36" s="90"/>
      <c r="F36" s="91"/>
      <c r="G36" s="91"/>
      <c r="H36" s="90"/>
      <c r="I36" s="90"/>
      <c r="J36" s="2"/>
      <c r="K36" s="2"/>
    </row>
    <row r="37" spans="1:11" ht="17.25" customHeight="1" x14ac:dyDescent="0.2">
      <c r="A37" s="88" t="s">
        <v>36</v>
      </c>
      <c r="B37" s="89">
        <v>45715</v>
      </c>
      <c r="C37" s="90"/>
      <c r="D37" s="94"/>
      <c r="E37" s="90"/>
      <c r="F37" s="91"/>
      <c r="G37" s="91"/>
      <c r="H37" s="90"/>
      <c r="I37" s="90"/>
      <c r="J37" s="2"/>
      <c r="K37" s="2"/>
    </row>
    <row r="38" spans="1:11" ht="17.25" customHeight="1" x14ac:dyDescent="0.2">
      <c r="A38" s="88" t="s">
        <v>37</v>
      </c>
      <c r="B38" s="89">
        <v>45716</v>
      </c>
      <c r="C38" s="90"/>
      <c r="D38" s="91"/>
      <c r="E38" s="90"/>
      <c r="F38" s="91"/>
      <c r="G38" s="91"/>
      <c r="H38" s="90"/>
      <c r="I38" s="90"/>
      <c r="J38" s="2"/>
      <c r="K38" s="2"/>
    </row>
    <row r="39" spans="1:11" ht="17.25" customHeight="1" x14ac:dyDescent="0.2">
      <c r="A39" s="88"/>
      <c r="B39" s="89"/>
      <c r="C39" s="90"/>
      <c r="D39" s="94"/>
      <c r="E39" s="90"/>
      <c r="F39" s="91"/>
      <c r="G39" s="91"/>
      <c r="H39" s="90"/>
      <c r="I39" s="90"/>
      <c r="J39" s="2"/>
      <c r="K39" s="2"/>
    </row>
    <row r="40" spans="1:11" ht="17.25" customHeight="1" x14ac:dyDescent="0.2">
      <c r="A40" s="88"/>
      <c r="B40" s="89"/>
      <c r="C40" s="90"/>
      <c r="D40" s="91"/>
      <c r="E40" s="90"/>
      <c r="F40" s="91"/>
      <c r="G40" s="91"/>
      <c r="H40" s="90"/>
      <c r="I40" s="90"/>
      <c r="J40" s="2"/>
      <c r="K40" s="2"/>
    </row>
    <row r="41" spans="1:11" ht="17.25" customHeight="1" x14ac:dyDescent="0.2">
      <c r="A41" s="88"/>
      <c r="B41" s="89"/>
      <c r="C41" s="90"/>
      <c r="D41" s="91"/>
      <c r="E41" s="90"/>
      <c r="F41" s="91"/>
      <c r="G41" s="91"/>
      <c r="H41" s="90"/>
      <c r="I41" s="90"/>
      <c r="J41" s="2"/>
      <c r="K41" s="2"/>
    </row>
    <row r="42" spans="1:11" x14ac:dyDescent="0.2">
      <c r="A42" s="94"/>
      <c r="B42" s="94"/>
      <c r="C42" s="95"/>
      <c r="D42" s="94"/>
      <c r="E42" s="96">
        <f>SUM(E11:E41)</f>
        <v>86</v>
      </c>
      <c r="F42" s="96">
        <f t="shared" ref="F42:G42" si="0">SUM(F11:F41)</f>
        <v>0</v>
      </c>
      <c r="G42" s="96">
        <f t="shared" si="0"/>
        <v>5.5</v>
      </c>
      <c r="H42" s="94"/>
      <c r="I42" s="90"/>
    </row>
    <row r="43" spans="1:1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x14ac:dyDescent="0.2">
      <c r="A44" s="95"/>
      <c r="B44" s="97"/>
      <c r="C44" s="95"/>
      <c r="D44" s="95"/>
      <c r="E44" s="95"/>
      <c r="F44" s="95"/>
      <c r="G44" s="95"/>
      <c r="H44" s="95"/>
      <c r="I44" s="94"/>
    </row>
  </sheetData>
  <mergeCells count="10">
    <mergeCell ref="F8:F10"/>
    <mergeCell ref="G8:G10"/>
    <mergeCell ref="H8:H10"/>
    <mergeCell ref="I8:I10"/>
    <mergeCell ref="D3:I3"/>
    <mergeCell ref="A6:C6"/>
    <mergeCell ref="A8:B10"/>
    <mergeCell ref="C8:C10"/>
    <mergeCell ref="D8:D10"/>
    <mergeCell ref="E8:E10"/>
  </mergeCells>
  <phoneticPr fontId="14" type="noConversion"/>
  <printOptions horizontalCentered="1" verticalCentered="1"/>
  <pageMargins left="0" right="0" top="0" bottom="0" header="0" footer="0"/>
  <pageSetup paperSize="9" scale="74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3">
    <tabColor rgb="FFFFFF00"/>
    <pageSetUpPr fitToPage="1"/>
  </sheetPr>
  <dimension ref="A2:J48"/>
  <sheetViews>
    <sheetView zoomScale="80" zoomScaleNormal="80" workbookViewId="0">
      <selection activeCell="A6" sqref="A6:C6"/>
    </sheetView>
  </sheetViews>
  <sheetFormatPr baseColWidth="10" defaultColWidth="11.42578125" defaultRowHeight="12.75" x14ac:dyDescent="0.2"/>
  <cols>
    <col min="1" max="1" width="20.7109375" style="2" customWidth="1"/>
    <col min="2" max="2" width="15.7109375" style="2" customWidth="1"/>
    <col min="3" max="3" width="55.7109375" style="2" customWidth="1"/>
    <col min="4" max="7" width="15.7109375" style="2" customWidth="1"/>
    <col min="8" max="8" width="23.85546875" bestFit="1" customWidth="1"/>
    <col min="9" max="9" width="20.7109375" style="2" customWidth="1"/>
    <col min="10" max="16384" width="11.42578125" style="2"/>
  </cols>
  <sheetData>
    <row r="2" spans="1:10" x14ac:dyDescent="0.2">
      <c r="H2" t="s">
        <v>12</v>
      </c>
    </row>
    <row r="3" spans="1:10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/>
    <row r="8" spans="1:10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ht="20.100000000000001" customHeight="1" x14ac:dyDescent="0.2">
      <c r="A13" s="88" t="s">
        <v>33</v>
      </c>
      <c r="B13" s="89">
        <v>45691</v>
      </c>
      <c r="C13" s="90" t="s">
        <v>62</v>
      </c>
      <c r="D13" s="91">
        <v>3</v>
      </c>
      <c r="E13" s="90">
        <v>7</v>
      </c>
      <c r="F13" s="90" t="s">
        <v>46</v>
      </c>
      <c r="G13" s="90" t="s">
        <v>46</v>
      </c>
      <c r="H13" s="90" t="s">
        <v>46</v>
      </c>
      <c r="I13" s="90" t="s">
        <v>46</v>
      </c>
    </row>
    <row r="14" spans="1:10" ht="20.100000000000001" customHeight="1" x14ac:dyDescent="0.2">
      <c r="A14" s="88" t="s">
        <v>34</v>
      </c>
      <c r="B14" s="89">
        <v>45692</v>
      </c>
      <c r="C14" s="90" t="s">
        <v>62</v>
      </c>
      <c r="D14" s="99" t="s">
        <v>48</v>
      </c>
      <c r="E14" s="90">
        <v>7</v>
      </c>
      <c r="F14" s="90" t="s">
        <v>46</v>
      </c>
      <c r="G14" s="90" t="s">
        <v>46</v>
      </c>
      <c r="H14" s="90" t="s">
        <v>46</v>
      </c>
      <c r="I14" s="90" t="s">
        <v>46</v>
      </c>
    </row>
    <row r="15" spans="1:10" ht="20.100000000000001" customHeight="1" x14ac:dyDescent="0.2">
      <c r="A15" s="88" t="s">
        <v>35</v>
      </c>
      <c r="B15" s="89">
        <v>45693</v>
      </c>
      <c r="C15" s="90" t="s">
        <v>62</v>
      </c>
      <c r="D15" s="99" t="s">
        <v>48</v>
      </c>
      <c r="E15" s="90">
        <v>7</v>
      </c>
      <c r="F15" s="90" t="s">
        <v>46</v>
      </c>
      <c r="G15" s="90" t="s">
        <v>46</v>
      </c>
      <c r="H15" s="90" t="s">
        <v>46</v>
      </c>
      <c r="I15" s="90" t="s">
        <v>46</v>
      </c>
    </row>
    <row r="16" spans="1:10" ht="20.100000000000001" customHeight="1" x14ac:dyDescent="0.2">
      <c r="A16" s="88" t="s">
        <v>36</v>
      </c>
      <c r="B16" s="89">
        <v>45694</v>
      </c>
      <c r="C16" s="90" t="s">
        <v>62</v>
      </c>
      <c r="D16" s="99" t="s">
        <v>48</v>
      </c>
      <c r="E16" s="90">
        <v>7</v>
      </c>
      <c r="F16" s="90" t="s">
        <v>46</v>
      </c>
      <c r="G16" s="90" t="s">
        <v>46</v>
      </c>
      <c r="H16" s="90" t="s">
        <v>46</v>
      </c>
      <c r="I16" s="90" t="s">
        <v>46</v>
      </c>
    </row>
    <row r="17" spans="1:9" ht="20.100000000000001" customHeight="1" x14ac:dyDescent="0.2">
      <c r="A17" s="88" t="s">
        <v>37</v>
      </c>
      <c r="B17" s="89">
        <v>45695</v>
      </c>
      <c r="C17" s="90" t="s">
        <v>62</v>
      </c>
      <c r="D17" s="99" t="s">
        <v>48</v>
      </c>
      <c r="E17" s="90">
        <v>7</v>
      </c>
      <c r="F17" s="90" t="s">
        <v>46</v>
      </c>
      <c r="G17" s="90" t="s">
        <v>46</v>
      </c>
      <c r="H17" s="90" t="s">
        <v>46</v>
      </c>
      <c r="I17" s="90" t="s">
        <v>46</v>
      </c>
    </row>
    <row r="18" spans="1:9" ht="20.100000000000001" customHeight="1" x14ac:dyDescent="0.2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</row>
    <row r="19" spans="1:9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</row>
    <row r="20" spans="1:9" ht="20.100000000000001" customHeight="1" x14ac:dyDescent="0.2">
      <c r="A20" s="88" t="s">
        <v>33</v>
      </c>
      <c r="B20" s="89">
        <v>45698</v>
      </c>
      <c r="C20" s="90" t="s">
        <v>62</v>
      </c>
      <c r="D20" s="99" t="s">
        <v>48</v>
      </c>
      <c r="E20" s="90">
        <v>7</v>
      </c>
      <c r="F20" s="90" t="s">
        <v>46</v>
      </c>
      <c r="G20" s="90" t="s">
        <v>46</v>
      </c>
      <c r="H20" s="90" t="s">
        <v>46</v>
      </c>
      <c r="I20" s="90" t="s">
        <v>46</v>
      </c>
    </row>
    <row r="21" spans="1:9" ht="20.100000000000001" customHeight="1" x14ac:dyDescent="0.2">
      <c r="A21" s="88" t="s">
        <v>34</v>
      </c>
      <c r="B21" s="89">
        <v>45699</v>
      </c>
      <c r="C21" s="90" t="s">
        <v>62</v>
      </c>
      <c r="D21" s="91">
        <v>3</v>
      </c>
      <c r="E21" s="90">
        <v>8</v>
      </c>
      <c r="F21" s="90" t="s">
        <v>46</v>
      </c>
      <c r="G21" s="90" t="s">
        <v>46</v>
      </c>
      <c r="H21" s="90" t="s">
        <v>46</v>
      </c>
      <c r="I21" s="90" t="s">
        <v>46</v>
      </c>
    </row>
    <row r="22" spans="1:9" ht="20.100000000000001" customHeight="1" x14ac:dyDescent="0.2">
      <c r="A22" s="88" t="s">
        <v>35</v>
      </c>
      <c r="B22" s="89">
        <v>45700</v>
      </c>
      <c r="C22" s="90" t="s">
        <v>62</v>
      </c>
      <c r="D22" s="91">
        <v>3</v>
      </c>
      <c r="E22" s="90">
        <v>7.5</v>
      </c>
      <c r="F22" s="90" t="s">
        <v>46</v>
      </c>
      <c r="G22" s="90" t="s">
        <v>46</v>
      </c>
      <c r="H22" s="90" t="s">
        <v>46</v>
      </c>
      <c r="I22" s="90" t="s">
        <v>46</v>
      </c>
    </row>
    <row r="23" spans="1:9" ht="20.100000000000001" customHeight="1" x14ac:dyDescent="0.2">
      <c r="A23" s="88" t="s">
        <v>36</v>
      </c>
      <c r="B23" s="89">
        <v>45701</v>
      </c>
      <c r="C23" s="90" t="s">
        <v>42</v>
      </c>
      <c r="D23" s="99" t="s">
        <v>53</v>
      </c>
      <c r="E23" s="90">
        <v>8</v>
      </c>
      <c r="F23" s="90" t="s">
        <v>46</v>
      </c>
      <c r="G23" s="90" t="s">
        <v>46</v>
      </c>
      <c r="H23" s="90" t="s">
        <v>46</v>
      </c>
      <c r="I23" s="90" t="s">
        <v>46</v>
      </c>
    </row>
    <row r="24" spans="1:9" ht="20.100000000000001" customHeight="1" x14ac:dyDescent="0.2">
      <c r="A24" s="88" t="s">
        <v>37</v>
      </c>
      <c r="B24" s="89">
        <v>45702</v>
      </c>
      <c r="C24" s="90" t="s">
        <v>47</v>
      </c>
      <c r="D24" s="99" t="s">
        <v>48</v>
      </c>
      <c r="E24" s="90">
        <v>7</v>
      </c>
      <c r="F24" s="90" t="s">
        <v>46</v>
      </c>
      <c r="G24" s="90" t="s">
        <v>46</v>
      </c>
      <c r="H24" s="90" t="s">
        <v>46</v>
      </c>
      <c r="I24" s="90" t="s">
        <v>46</v>
      </c>
    </row>
    <row r="25" spans="1:9" ht="20.100000000000001" customHeight="1" x14ac:dyDescent="0.2">
      <c r="A25" s="101" t="s">
        <v>38</v>
      </c>
      <c r="B25" s="102">
        <v>45703</v>
      </c>
      <c r="C25" s="103"/>
      <c r="D25" s="105"/>
      <c r="E25" s="103"/>
      <c r="F25" s="103"/>
      <c r="G25" s="103"/>
      <c r="H25" s="103"/>
      <c r="I25" s="103"/>
    </row>
    <row r="26" spans="1:9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</row>
    <row r="27" spans="1:9" ht="20.100000000000001" customHeight="1" x14ac:dyDescent="0.2">
      <c r="A27" s="88" t="s">
        <v>33</v>
      </c>
      <c r="B27" s="89">
        <v>45705</v>
      </c>
      <c r="C27" s="90" t="s">
        <v>45</v>
      </c>
      <c r="D27" s="99" t="s">
        <v>53</v>
      </c>
      <c r="E27" s="90">
        <v>8</v>
      </c>
      <c r="F27" s="90">
        <v>1</v>
      </c>
      <c r="G27" s="90" t="s">
        <v>46</v>
      </c>
      <c r="H27" s="90" t="s">
        <v>46</v>
      </c>
      <c r="I27" s="90" t="s">
        <v>46</v>
      </c>
    </row>
    <row r="28" spans="1:9" ht="20.100000000000001" customHeight="1" x14ac:dyDescent="0.2">
      <c r="A28" s="88" t="s">
        <v>34</v>
      </c>
      <c r="B28" s="89">
        <v>45706</v>
      </c>
      <c r="C28" s="90" t="s">
        <v>62</v>
      </c>
      <c r="D28" s="91">
        <v>3</v>
      </c>
      <c r="E28" s="90">
        <v>7</v>
      </c>
      <c r="F28" s="90" t="s">
        <v>46</v>
      </c>
      <c r="G28" s="90" t="s">
        <v>46</v>
      </c>
      <c r="H28" s="90" t="s">
        <v>46</v>
      </c>
      <c r="I28" s="90" t="s">
        <v>46</v>
      </c>
    </row>
    <row r="29" spans="1:9" ht="20.100000000000001" customHeight="1" x14ac:dyDescent="0.2">
      <c r="A29" s="88" t="s">
        <v>35</v>
      </c>
      <c r="B29" s="89">
        <v>45707</v>
      </c>
      <c r="C29" s="90" t="s">
        <v>62</v>
      </c>
      <c r="D29" s="91">
        <v>3</v>
      </c>
      <c r="E29" s="90">
        <v>7.5</v>
      </c>
      <c r="F29" s="90" t="s">
        <v>46</v>
      </c>
      <c r="G29" s="90" t="s">
        <v>46</v>
      </c>
      <c r="H29" s="90" t="s">
        <v>46</v>
      </c>
      <c r="I29" s="90" t="s">
        <v>46</v>
      </c>
    </row>
    <row r="30" spans="1:9" ht="20.100000000000001" customHeight="1" x14ac:dyDescent="0.2">
      <c r="A30" s="88" t="s">
        <v>36</v>
      </c>
      <c r="B30" s="89">
        <v>45708</v>
      </c>
      <c r="C30" s="90" t="s">
        <v>46</v>
      </c>
      <c r="D30" s="90" t="s">
        <v>46</v>
      </c>
      <c r="E30" s="90" t="s">
        <v>46</v>
      </c>
      <c r="F30" s="90" t="s">
        <v>46</v>
      </c>
      <c r="G30" s="90" t="s">
        <v>46</v>
      </c>
      <c r="H30" s="90" t="s">
        <v>78</v>
      </c>
      <c r="I30" s="90" t="s">
        <v>46</v>
      </c>
    </row>
    <row r="31" spans="1:9" ht="20.100000000000001" customHeight="1" x14ac:dyDescent="0.2">
      <c r="A31" s="88" t="s">
        <v>37</v>
      </c>
      <c r="B31" s="89">
        <v>45709</v>
      </c>
      <c r="C31" s="90" t="s">
        <v>46</v>
      </c>
      <c r="D31" s="90" t="s">
        <v>46</v>
      </c>
      <c r="E31" s="90" t="s">
        <v>46</v>
      </c>
      <c r="F31" s="90" t="s">
        <v>46</v>
      </c>
      <c r="G31" s="90" t="s">
        <v>46</v>
      </c>
      <c r="H31" s="90" t="s">
        <v>78</v>
      </c>
      <c r="I31" s="90" t="s">
        <v>46</v>
      </c>
    </row>
    <row r="32" spans="1:9" ht="20.100000000000001" customHeight="1" x14ac:dyDescent="0.2">
      <c r="A32" s="101" t="s">
        <v>38</v>
      </c>
      <c r="B32" s="102">
        <v>45710</v>
      </c>
      <c r="C32" s="103"/>
      <c r="D32" s="105"/>
      <c r="E32" s="103"/>
      <c r="F32" s="103"/>
      <c r="G32" s="103"/>
      <c r="H32" s="103"/>
      <c r="I32" s="103"/>
    </row>
    <row r="33" spans="1:9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</row>
    <row r="34" spans="1:9" ht="20.100000000000001" customHeight="1" x14ac:dyDescent="0.2">
      <c r="A34" s="88" t="s">
        <v>33</v>
      </c>
      <c r="B34" s="89">
        <v>45712</v>
      </c>
      <c r="C34" s="90" t="s">
        <v>46</v>
      </c>
      <c r="D34" s="90" t="s">
        <v>46</v>
      </c>
      <c r="E34" s="90" t="s">
        <v>46</v>
      </c>
      <c r="F34" s="90" t="s">
        <v>46</v>
      </c>
      <c r="G34" s="90" t="s">
        <v>46</v>
      </c>
      <c r="H34" s="90" t="s">
        <v>78</v>
      </c>
      <c r="I34" s="90" t="s">
        <v>46</v>
      </c>
    </row>
    <row r="35" spans="1:9" ht="20.100000000000001" customHeight="1" x14ac:dyDescent="0.2">
      <c r="A35" s="88" t="s">
        <v>34</v>
      </c>
      <c r="B35" s="89">
        <v>45713</v>
      </c>
      <c r="C35" s="90" t="s">
        <v>46</v>
      </c>
      <c r="D35" s="90" t="s">
        <v>46</v>
      </c>
      <c r="E35" s="90" t="s">
        <v>46</v>
      </c>
      <c r="F35" s="90" t="s">
        <v>46</v>
      </c>
      <c r="G35" s="90" t="s">
        <v>46</v>
      </c>
      <c r="H35" s="90" t="s">
        <v>78</v>
      </c>
      <c r="I35" s="90" t="s">
        <v>46</v>
      </c>
    </row>
    <row r="36" spans="1:9" ht="20.100000000000001" customHeight="1" x14ac:dyDescent="0.2">
      <c r="A36" s="88" t="s">
        <v>35</v>
      </c>
      <c r="B36" s="89">
        <v>45714</v>
      </c>
      <c r="C36" s="90" t="s">
        <v>46</v>
      </c>
      <c r="D36" s="90" t="s">
        <v>46</v>
      </c>
      <c r="E36" s="90" t="s">
        <v>46</v>
      </c>
      <c r="F36" s="90" t="s">
        <v>46</v>
      </c>
      <c r="G36" s="90" t="s">
        <v>46</v>
      </c>
      <c r="H36" s="90" t="s">
        <v>78</v>
      </c>
      <c r="I36" s="90" t="s">
        <v>46</v>
      </c>
    </row>
    <row r="37" spans="1:9" ht="20.100000000000001" customHeight="1" x14ac:dyDescent="0.2">
      <c r="A37" s="88" t="s">
        <v>36</v>
      </c>
      <c r="B37" s="89">
        <v>45715</v>
      </c>
      <c r="C37" s="90" t="s">
        <v>62</v>
      </c>
      <c r="D37" s="99" t="s">
        <v>48</v>
      </c>
      <c r="E37" s="90">
        <v>8</v>
      </c>
      <c r="F37" s="90" t="s">
        <v>46</v>
      </c>
      <c r="G37" s="90" t="s">
        <v>46</v>
      </c>
      <c r="H37" s="90" t="s">
        <v>46</v>
      </c>
      <c r="I37" s="90" t="s">
        <v>46</v>
      </c>
    </row>
    <row r="38" spans="1:9" ht="20.100000000000001" customHeight="1" x14ac:dyDescent="0.2">
      <c r="A38" s="88" t="s">
        <v>37</v>
      </c>
      <c r="B38" s="89">
        <v>45716</v>
      </c>
      <c r="C38" s="90" t="s">
        <v>62</v>
      </c>
      <c r="D38" s="99" t="s">
        <v>48</v>
      </c>
      <c r="E38" s="90">
        <v>7</v>
      </c>
      <c r="F38" s="90" t="s">
        <v>46</v>
      </c>
      <c r="G38" s="90" t="s">
        <v>46</v>
      </c>
      <c r="H38" s="90" t="s">
        <v>46</v>
      </c>
      <c r="I38" s="90" t="s">
        <v>46</v>
      </c>
    </row>
    <row r="39" spans="1:9" ht="20.100000000000001" customHeight="1" x14ac:dyDescent="0.2">
      <c r="A39" s="88"/>
      <c r="B39" s="89"/>
      <c r="C39" s="90"/>
      <c r="D39" s="99"/>
      <c r="E39" s="90"/>
      <c r="F39" s="90"/>
      <c r="G39" s="90"/>
      <c r="H39" s="90"/>
      <c r="I39" s="90"/>
    </row>
    <row r="40" spans="1:9" ht="20.100000000000001" customHeight="1" x14ac:dyDescent="0.2">
      <c r="A40" s="88"/>
      <c r="B40" s="89"/>
      <c r="C40" s="90"/>
      <c r="D40" s="91"/>
      <c r="E40" s="90"/>
      <c r="F40" s="90"/>
      <c r="G40" s="90"/>
      <c r="H40" s="90"/>
      <c r="I40" s="90"/>
    </row>
    <row r="41" spans="1:9" ht="20.100000000000001" customHeight="1" x14ac:dyDescent="0.2">
      <c r="A41" s="88"/>
      <c r="B41" s="89"/>
      <c r="C41" s="90"/>
      <c r="D41" s="99"/>
      <c r="E41" s="90"/>
      <c r="F41" s="90"/>
      <c r="G41" s="90"/>
      <c r="H41" s="90"/>
      <c r="I41" s="90"/>
    </row>
    <row r="42" spans="1:9" ht="20.100000000000001" customHeight="1" x14ac:dyDescent="0.2">
      <c r="A42" s="94"/>
      <c r="B42" s="94"/>
      <c r="C42" s="95"/>
      <c r="D42" s="94"/>
      <c r="E42" s="96">
        <f>SUM(E11:E41)</f>
        <v>110</v>
      </c>
      <c r="F42" s="96">
        <f t="shared" ref="F42:G42" si="0">SUM(F11:F41)</f>
        <v>1</v>
      </c>
      <c r="G42" s="96">
        <f t="shared" si="0"/>
        <v>0</v>
      </c>
      <c r="H42" s="94"/>
      <c r="I42" s="100"/>
    </row>
    <row r="43" spans="1:9" ht="20.100000000000001" customHeight="1" x14ac:dyDescent="0.2">
      <c r="A43" s="94"/>
      <c r="B43" s="94"/>
      <c r="C43" s="94"/>
      <c r="D43" s="94"/>
      <c r="E43" s="94"/>
      <c r="F43" s="94"/>
      <c r="G43" s="94"/>
      <c r="H43" s="95"/>
      <c r="I43" s="94"/>
    </row>
    <row r="44" spans="1:9" ht="21" hidden="1" customHeight="1" x14ac:dyDescent="0.2">
      <c r="A44" s="94"/>
      <c r="B44" s="94"/>
      <c r="C44" s="94"/>
      <c r="D44" s="94"/>
      <c r="E44" s="94"/>
      <c r="F44" s="94"/>
      <c r="G44" s="94"/>
      <c r="H44" s="95"/>
      <c r="I44" s="94"/>
    </row>
    <row r="45" spans="1:9" ht="21" hidden="1" customHeight="1" x14ac:dyDescent="0.2">
      <c r="I45" s="2" t="e">
        <f>COUNTIF(#REF!,"F")+COUNTIF(#REF!,"X")+COUNTIF(#REF!,"/")</f>
        <v>#REF!</v>
      </c>
    </row>
    <row r="46" spans="1:9" ht="21" hidden="1" customHeight="1" x14ac:dyDescent="0.2">
      <c r="I46" s="2">
        <f>COUNTIF(A11:A41,"LUNDI")+COUNTIF(A11:A41,"MARDI")+COUNTIF(A11:A41,"MERCREDI")+COUNTIF(A11:A41,"JEUDI")+COUNTIF(A11:A41,"VENDREDI")</f>
        <v>20</v>
      </c>
    </row>
    <row r="47" spans="1:9" ht="21" hidden="1" customHeight="1" x14ac:dyDescent="0.2"/>
    <row r="48" spans="1:9" ht="21" customHeight="1" x14ac:dyDescent="0.2"/>
  </sheetData>
  <mergeCells count="10">
    <mergeCell ref="A6:C6"/>
    <mergeCell ref="A8:B10"/>
    <mergeCell ref="C8:C10"/>
    <mergeCell ref="D8:D10"/>
    <mergeCell ref="E8:E10"/>
    <mergeCell ref="D3:I3"/>
    <mergeCell ref="F8:F10"/>
    <mergeCell ref="G8:G10"/>
    <mergeCell ref="H8:H10"/>
    <mergeCell ref="I8:I10"/>
  </mergeCells>
  <phoneticPr fontId="10" type="noConversion"/>
  <printOptions horizontalCentered="1" verticalCentered="1"/>
  <pageMargins left="0.25" right="0.25" top="0.75" bottom="0.75" header="0.3" footer="0.3"/>
  <pageSetup paperSize="9" scale="65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99413E-8462-43E8-AE68-7DBC4E90F511}">
  <sheetPr codeName="Feuil13">
    <tabColor rgb="FFFFFF00"/>
    <pageSetUpPr fitToPage="1"/>
  </sheetPr>
  <dimension ref="A2:L51"/>
  <sheetViews>
    <sheetView zoomScale="80" zoomScaleNormal="8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  <col min="11" max="11" width="15.85546875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  <c r="C7" s="12"/>
      <c r="I7"/>
      <c r="K7" s="5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62</v>
      </c>
      <c r="D13" s="91">
        <v>3</v>
      </c>
      <c r="E13" s="90">
        <v>7</v>
      </c>
      <c r="F13" s="90" t="s">
        <v>46</v>
      </c>
      <c r="G13" s="90" t="s">
        <v>46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0" t="s">
        <v>62</v>
      </c>
      <c r="D14" s="99" t="s">
        <v>48</v>
      </c>
      <c r="E14" s="90">
        <v>7</v>
      </c>
      <c r="F14" s="90" t="s">
        <v>46</v>
      </c>
      <c r="G14" s="90" t="s">
        <v>46</v>
      </c>
      <c r="H14" s="90" t="s">
        <v>46</v>
      </c>
      <c r="I14" s="90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62</v>
      </c>
      <c r="D15" s="99" t="s">
        <v>48</v>
      </c>
      <c r="E15" s="90">
        <v>7</v>
      </c>
      <c r="F15" s="90" t="s">
        <v>46</v>
      </c>
      <c r="G15" s="90" t="s">
        <v>46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62</v>
      </c>
      <c r="D16" s="99" t="s">
        <v>48</v>
      </c>
      <c r="E16" s="90">
        <v>7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2" ht="20.100000000000001" customHeight="1" x14ac:dyDescent="0.2">
      <c r="A17" s="88" t="s">
        <v>37</v>
      </c>
      <c r="B17" s="89">
        <v>45695</v>
      </c>
      <c r="C17" s="90" t="s">
        <v>62</v>
      </c>
      <c r="D17" s="99" t="s">
        <v>48</v>
      </c>
      <c r="E17" s="90">
        <v>7</v>
      </c>
      <c r="F17" s="90" t="s">
        <v>46</v>
      </c>
      <c r="G17" s="90" t="s">
        <v>46</v>
      </c>
      <c r="H17" s="90" t="s">
        <v>46</v>
      </c>
      <c r="I17" s="90" t="s">
        <v>46</v>
      </c>
      <c r="J17" s="2"/>
      <c r="K17" s="2"/>
    </row>
    <row r="18" spans="1:12" ht="20.100000000000001" customHeight="1" x14ac:dyDescent="0.2">
      <c r="A18" s="101" t="s">
        <v>38</v>
      </c>
      <c r="B18" s="102">
        <v>45696</v>
      </c>
      <c r="C18" s="103"/>
      <c r="D18" s="105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">
      <c r="A20" s="88" t="s">
        <v>33</v>
      </c>
      <c r="B20" s="89">
        <v>45698</v>
      </c>
      <c r="C20" s="90" t="s">
        <v>62</v>
      </c>
      <c r="D20" s="99" t="s">
        <v>48</v>
      </c>
      <c r="E20" s="90">
        <v>8</v>
      </c>
      <c r="F20" s="90" t="s">
        <v>46</v>
      </c>
      <c r="G20" s="90" t="s">
        <v>46</v>
      </c>
      <c r="H20" s="90" t="s">
        <v>46</v>
      </c>
      <c r="I20" s="90" t="s">
        <v>46</v>
      </c>
      <c r="J20" s="2"/>
      <c r="K20" s="2"/>
    </row>
    <row r="21" spans="1:12" ht="20.100000000000001" customHeight="1" x14ac:dyDescent="0.2">
      <c r="A21" s="88" t="s">
        <v>34</v>
      </c>
      <c r="B21" s="89">
        <v>45699</v>
      </c>
      <c r="C21" s="90" t="s">
        <v>62</v>
      </c>
      <c r="D21" s="91">
        <v>3</v>
      </c>
      <c r="E21" s="90">
        <v>8</v>
      </c>
      <c r="F21" s="90" t="s">
        <v>46</v>
      </c>
      <c r="G21" s="90" t="s">
        <v>46</v>
      </c>
      <c r="H21" s="90" t="s">
        <v>46</v>
      </c>
      <c r="I21" s="90" t="s">
        <v>46</v>
      </c>
      <c r="J21" s="2"/>
      <c r="K21" s="2"/>
    </row>
    <row r="22" spans="1:12" ht="20.100000000000001" customHeight="1" x14ac:dyDescent="0.2">
      <c r="A22" s="88" t="s">
        <v>35</v>
      </c>
      <c r="B22" s="89">
        <v>45700</v>
      </c>
      <c r="C22" s="90" t="s">
        <v>62</v>
      </c>
      <c r="D22" s="91">
        <v>3</v>
      </c>
      <c r="E22" s="90">
        <v>8</v>
      </c>
      <c r="F22" s="90" t="s">
        <v>46</v>
      </c>
      <c r="G22" s="90" t="s">
        <v>46</v>
      </c>
      <c r="H22" s="90" t="s">
        <v>46</v>
      </c>
      <c r="I22" s="90" t="s">
        <v>46</v>
      </c>
      <c r="J22" s="2"/>
      <c r="K22" s="2"/>
    </row>
    <row r="23" spans="1:12" ht="20.100000000000001" customHeight="1" x14ac:dyDescent="0.2">
      <c r="A23" s="88" t="s">
        <v>36</v>
      </c>
      <c r="B23" s="89">
        <v>45701</v>
      </c>
      <c r="C23" s="90" t="s">
        <v>52</v>
      </c>
      <c r="D23" s="99" t="s">
        <v>50</v>
      </c>
      <c r="E23" s="90">
        <v>8</v>
      </c>
      <c r="F23" s="90" t="s">
        <v>46</v>
      </c>
      <c r="G23" s="90" t="s">
        <v>46</v>
      </c>
      <c r="H23" s="90" t="s">
        <v>46</v>
      </c>
      <c r="I23" s="90" t="s">
        <v>46</v>
      </c>
      <c r="J23" s="2"/>
      <c r="K23" s="2"/>
    </row>
    <row r="24" spans="1:12" ht="20.100000000000001" customHeight="1" x14ac:dyDescent="0.2">
      <c r="A24" s="88" t="s">
        <v>37</v>
      </c>
      <c r="B24" s="89">
        <v>45702</v>
      </c>
      <c r="C24" s="90" t="s">
        <v>62</v>
      </c>
      <c r="D24" s="99" t="s">
        <v>48</v>
      </c>
      <c r="E24" s="90">
        <v>6.5</v>
      </c>
      <c r="F24" s="90" t="s">
        <v>46</v>
      </c>
      <c r="G24" s="90" t="s">
        <v>46</v>
      </c>
      <c r="H24" s="90" t="s">
        <v>46</v>
      </c>
      <c r="I24" s="90" t="s">
        <v>46</v>
      </c>
      <c r="J24" s="2"/>
      <c r="K24" s="2"/>
    </row>
    <row r="25" spans="1:12" ht="20.100000000000001" customHeight="1" x14ac:dyDescent="0.2">
      <c r="A25" s="101" t="s">
        <v>38</v>
      </c>
      <c r="B25" s="102">
        <v>45703</v>
      </c>
      <c r="C25" s="103"/>
      <c r="D25" s="105"/>
      <c r="E25" s="103"/>
      <c r="F25" s="103"/>
      <c r="G25" s="103"/>
      <c r="H25" s="103"/>
      <c r="I25" s="103"/>
      <c r="J25" s="2"/>
      <c r="K25" s="2"/>
    </row>
    <row r="26" spans="1:12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  <c r="J26" s="2"/>
      <c r="K26" s="2"/>
      <c r="L26" s="86" t="s">
        <v>32</v>
      </c>
    </row>
    <row r="27" spans="1:12" ht="20.100000000000001" customHeight="1" x14ac:dyDescent="0.2">
      <c r="A27" s="88" t="s">
        <v>33</v>
      </c>
      <c r="B27" s="89">
        <v>45705</v>
      </c>
      <c r="C27" s="90" t="s">
        <v>52</v>
      </c>
      <c r="D27" s="91">
        <v>2</v>
      </c>
      <c r="E27" s="90">
        <v>8</v>
      </c>
      <c r="F27" s="90">
        <v>0.5</v>
      </c>
      <c r="G27" s="90" t="s">
        <v>46</v>
      </c>
      <c r="H27" s="90" t="s">
        <v>46</v>
      </c>
      <c r="I27" s="91" t="s">
        <v>46</v>
      </c>
      <c r="J27" s="2"/>
      <c r="K27" s="2"/>
    </row>
    <row r="28" spans="1:12" ht="20.100000000000001" customHeight="1" x14ac:dyDescent="0.2">
      <c r="A28" s="88" t="s">
        <v>34</v>
      </c>
      <c r="B28" s="89">
        <v>45706</v>
      </c>
      <c r="C28" s="90" t="s">
        <v>62</v>
      </c>
      <c r="D28" s="91">
        <v>2</v>
      </c>
      <c r="E28" s="90">
        <v>8</v>
      </c>
      <c r="F28" s="90" t="s">
        <v>46</v>
      </c>
      <c r="G28" s="90" t="s">
        <v>46</v>
      </c>
      <c r="H28" s="90" t="s">
        <v>46</v>
      </c>
      <c r="I28" s="91" t="s">
        <v>46</v>
      </c>
      <c r="J28" s="2"/>
      <c r="K28" s="2"/>
    </row>
    <row r="29" spans="1:12" ht="20.100000000000001" customHeight="1" x14ac:dyDescent="0.2">
      <c r="A29" s="88" t="s">
        <v>35</v>
      </c>
      <c r="B29" s="89">
        <v>45707</v>
      </c>
      <c r="C29" s="90" t="s">
        <v>46</v>
      </c>
      <c r="D29" s="91" t="s">
        <v>46</v>
      </c>
      <c r="E29" s="90" t="s">
        <v>46</v>
      </c>
      <c r="F29" s="90" t="s">
        <v>46</v>
      </c>
      <c r="G29" s="90" t="s">
        <v>46</v>
      </c>
      <c r="H29" s="90" t="s">
        <v>78</v>
      </c>
      <c r="I29" s="91" t="s">
        <v>46</v>
      </c>
      <c r="J29" s="2"/>
      <c r="K29" s="2"/>
    </row>
    <row r="30" spans="1:12" ht="20.100000000000001" customHeight="1" x14ac:dyDescent="0.2">
      <c r="A30" s="88" t="s">
        <v>36</v>
      </c>
      <c r="B30" s="89">
        <v>45708</v>
      </c>
      <c r="C30" s="90" t="s">
        <v>62</v>
      </c>
      <c r="D30" s="91">
        <v>2</v>
      </c>
      <c r="E30" s="90">
        <v>8</v>
      </c>
      <c r="F30" s="90">
        <v>0.5</v>
      </c>
      <c r="G30" s="90" t="s">
        <v>46</v>
      </c>
      <c r="H30" s="90" t="s">
        <v>46</v>
      </c>
      <c r="I30" s="91" t="s">
        <v>46</v>
      </c>
      <c r="J30" s="2"/>
      <c r="K30" s="2"/>
    </row>
    <row r="31" spans="1:12" ht="20.100000000000001" customHeight="1" x14ac:dyDescent="0.2">
      <c r="A31" s="88" t="s">
        <v>37</v>
      </c>
      <c r="B31" s="89">
        <v>45709</v>
      </c>
      <c r="C31" s="90" t="s">
        <v>62</v>
      </c>
      <c r="D31" s="91">
        <v>2</v>
      </c>
      <c r="E31" s="90">
        <v>7</v>
      </c>
      <c r="F31" s="90">
        <v>0.5</v>
      </c>
      <c r="G31" s="90" t="s">
        <v>46</v>
      </c>
      <c r="H31" s="90" t="s">
        <v>46</v>
      </c>
      <c r="I31" s="91" t="s">
        <v>46</v>
      </c>
      <c r="J31" s="2"/>
      <c r="K31" s="2"/>
    </row>
    <row r="32" spans="1:12" ht="20.100000000000001" customHeight="1" x14ac:dyDescent="0.2">
      <c r="A32" s="101" t="s">
        <v>38</v>
      </c>
      <c r="B32" s="102">
        <v>45710</v>
      </c>
      <c r="C32" s="103"/>
      <c r="D32" s="103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100000000000001" customHeight="1" x14ac:dyDescent="0.2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20.100000000000001" customHeight="1" x14ac:dyDescent="0.2">
      <c r="A38" s="88" t="s">
        <v>37</v>
      </c>
      <c r="B38" s="89">
        <v>45716</v>
      </c>
      <c r="C38" s="90"/>
      <c r="D38" s="90"/>
      <c r="E38" s="90"/>
      <c r="F38" s="90"/>
      <c r="G38" s="90"/>
      <c r="H38" s="90"/>
      <c r="I38" s="90"/>
      <c r="J38" s="2"/>
      <c r="K38" s="2"/>
    </row>
    <row r="39" spans="1:11" ht="20.100000000000001" customHeight="1" x14ac:dyDescent="0.2">
      <c r="A39" s="88"/>
      <c r="B39" s="89"/>
      <c r="C39" s="90"/>
      <c r="D39" s="90"/>
      <c r="E39" s="90"/>
      <c r="F39" s="90"/>
      <c r="G39" s="90"/>
      <c r="H39" s="90"/>
      <c r="I39" s="90"/>
      <c r="J39" s="2"/>
      <c r="K39" s="2"/>
    </row>
    <row r="40" spans="1:11" ht="20.100000000000001" customHeight="1" x14ac:dyDescent="0.2">
      <c r="A40" s="88"/>
      <c r="B40" s="89"/>
      <c r="C40" s="90"/>
      <c r="D40" s="90"/>
      <c r="E40" s="90"/>
      <c r="F40" s="90"/>
      <c r="G40" s="90"/>
      <c r="H40" s="90"/>
      <c r="I40" s="90"/>
      <c r="J40" s="2"/>
      <c r="K40" s="2"/>
    </row>
    <row r="41" spans="1:11" ht="20.100000000000001" customHeight="1" x14ac:dyDescent="0.2">
      <c r="A41" s="88"/>
      <c r="B41" s="89"/>
      <c r="C41" s="90"/>
      <c r="D41" s="90"/>
      <c r="E41" s="90"/>
      <c r="F41" s="90"/>
      <c r="G41" s="90"/>
      <c r="H41" s="90"/>
      <c r="I41" s="90"/>
      <c r="J41" s="2"/>
      <c r="K41" s="2"/>
    </row>
    <row r="42" spans="1:11" ht="20.100000000000001" customHeight="1" x14ac:dyDescent="0.2">
      <c r="A42" s="94"/>
      <c r="B42" s="94"/>
      <c r="C42" s="95"/>
      <c r="D42" s="94"/>
      <c r="E42" s="96">
        <f>SUM(E11:E41)</f>
        <v>104.5</v>
      </c>
      <c r="F42" s="96">
        <f t="shared" ref="F42:G42" si="0">SUM(F11:F41)</f>
        <v>1.5</v>
      </c>
      <c r="G42" s="96">
        <f t="shared" si="0"/>
        <v>0</v>
      </c>
      <c r="H42" s="94"/>
      <c r="I42" s="90"/>
      <c r="J42" s="2"/>
      <c r="K42" s="2"/>
    </row>
    <row r="43" spans="1:11" ht="20.100000000000001" customHeight="1" x14ac:dyDescent="0.2">
      <c r="A43" s="94"/>
      <c r="B43" s="94"/>
      <c r="C43" s="94"/>
      <c r="D43" s="94"/>
      <c r="E43" s="94"/>
      <c r="F43" s="94"/>
      <c r="G43" s="94"/>
      <c r="H43" s="95"/>
      <c r="I43" s="94"/>
      <c r="J43" s="2"/>
      <c r="K43" s="2"/>
    </row>
    <row r="44" spans="1:11" ht="21" customHeight="1" x14ac:dyDescent="0.2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">
      <c r="C45" s="44"/>
    </row>
    <row r="46" spans="1:11" ht="21" customHeight="1" x14ac:dyDescent="0.2"/>
    <row r="47" spans="1:11" ht="21" hidden="1" customHeight="1" x14ac:dyDescent="0.2"/>
    <row r="48" spans="1:11" ht="21" hidden="1" customHeight="1" x14ac:dyDescent="0.2">
      <c r="I48" s="2">
        <f>COUNTIF(I12:I41,"F")+COUNTIF(I12:I41,"X")+COUNTIF(I12:I41,"/")</f>
        <v>0</v>
      </c>
    </row>
    <row r="49" spans="9:9" ht="21" hidden="1" customHeight="1" x14ac:dyDescent="0.2">
      <c r="I49" s="2">
        <f>COUNTIF(A12:A41,"LUNDI")+COUNTIF(A12:A41,"MARDI")+COUNTIF(A12:A41,"MERCREDI")+COUNTIF(A12:A41,"JEUDI")+COUNTIF(A12:A41,"VENDREDI")</f>
        <v>20</v>
      </c>
    </row>
    <row r="50" spans="9:9" ht="21" hidden="1" customHeight="1" x14ac:dyDescent="0.2"/>
    <row r="51" spans="9:9" ht="21" customHeight="1" x14ac:dyDescent="0.2"/>
  </sheetData>
  <mergeCells count="10">
    <mergeCell ref="A6:C6"/>
    <mergeCell ref="A8:B10"/>
    <mergeCell ref="C8:C10"/>
    <mergeCell ref="D8:D10"/>
    <mergeCell ref="E8:E10"/>
    <mergeCell ref="D3:I3"/>
    <mergeCell ref="F8:F10"/>
    <mergeCell ref="G8:G10"/>
    <mergeCell ref="H8:H10"/>
    <mergeCell ref="I8:I10"/>
  </mergeCells>
  <phoneticPr fontId="14" type="noConversion"/>
  <printOptions horizontalCentered="1" verticalCentered="1"/>
  <pageMargins left="0.25" right="0.25" top="0.75" bottom="0.75" header="0.3" footer="0.3"/>
  <pageSetup paperSize="9" scale="63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7">
    <tabColor rgb="FFFFFF00"/>
    <pageSetUpPr fitToPage="1"/>
  </sheetPr>
  <dimension ref="A2:L50"/>
  <sheetViews>
    <sheetView zoomScale="90" zoomScaleNormal="9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  <col min="11" max="11" width="15.85546875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  <c r="C7" s="12"/>
      <c r="I7"/>
      <c r="K7" s="5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4"/>
      <c r="F12" s="104"/>
      <c r="G12" s="104"/>
      <c r="H12" s="104"/>
      <c r="I12" s="104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/>
      <c r="D13" s="91"/>
      <c r="E13" s="91"/>
      <c r="F13" s="91"/>
      <c r="G13" s="91"/>
      <c r="H13" s="91"/>
      <c r="I13" s="91"/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1"/>
      <c r="D14" s="91"/>
      <c r="E14" s="90"/>
      <c r="F14" s="90"/>
      <c r="G14" s="90"/>
      <c r="H14" s="90"/>
      <c r="I14" s="90"/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1"/>
      <c r="D15" s="91"/>
      <c r="E15" s="90"/>
      <c r="F15" s="90"/>
      <c r="G15" s="90"/>
      <c r="H15" s="90"/>
      <c r="I15" s="90"/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  <c r="J16" s="2"/>
      <c r="K16" s="2"/>
    </row>
    <row r="17" spans="1:12" ht="20.100000000000001" customHeight="1" x14ac:dyDescent="0.2">
      <c r="A17" s="88" t="s">
        <v>37</v>
      </c>
      <c r="B17" s="89">
        <v>45695</v>
      </c>
      <c r="C17" s="90"/>
      <c r="D17" s="91"/>
      <c r="E17" s="90"/>
      <c r="F17" s="90"/>
      <c r="G17" s="90"/>
      <c r="H17" s="90"/>
      <c r="I17" s="90"/>
      <c r="J17" s="2"/>
      <c r="K17" s="2"/>
    </row>
    <row r="18" spans="1:12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">
      <c r="A20" s="88" t="s">
        <v>33</v>
      </c>
      <c r="B20" s="89">
        <v>45698</v>
      </c>
      <c r="C20" s="90"/>
      <c r="D20" s="91"/>
      <c r="E20" s="90"/>
      <c r="F20" s="90"/>
      <c r="G20" s="90"/>
      <c r="H20" s="90"/>
      <c r="I20" s="90"/>
      <c r="J20" s="2"/>
      <c r="K20" s="2"/>
    </row>
    <row r="21" spans="1:12" ht="20.100000000000001" customHeight="1" x14ac:dyDescent="0.2">
      <c r="A21" s="88" t="s">
        <v>34</v>
      </c>
      <c r="B21" s="89">
        <v>45699</v>
      </c>
      <c r="C21" s="90"/>
      <c r="D21" s="91"/>
      <c r="E21" s="90"/>
      <c r="F21" s="90"/>
      <c r="G21" s="90"/>
      <c r="H21" s="90"/>
      <c r="I21" s="90"/>
      <c r="J21" s="2"/>
      <c r="K21" s="2"/>
    </row>
    <row r="22" spans="1:12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  <c r="J22" s="2"/>
      <c r="K22" s="2"/>
    </row>
    <row r="23" spans="1:12" ht="20.100000000000001" customHeight="1" x14ac:dyDescent="0.2">
      <c r="A23" s="88" t="s">
        <v>36</v>
      </c>
      <c r="B23" s="89">
        <v>45701</v>
      </c>
      <c r="C23" s="90"/>
      <c r="D23" s="91"/>
      <c r="E23" s="90"/>
      <c r="F23" s="90"/>
      <c r="G23" s="90"/>
      <c r="H23" s="90"/>
      <c r="I23" s="98"/>
      <c r="J23" s="2"/>
      <c r="K23" s="2"/>
    </row>
    <row r="24" spans="1:12" ht="20.100000000000001" customHeight="1" x14ac:dyDescent="0.2">
      <c r="A24" s="88" t="s">
        <v>37</v>
      </c>
      <c r="B24" s="89">
        <v>45702</v>
      </c>
      <c r="C24" s="90"/>
      <c r="D24" s="91"/>
      <c r="E24" s="90"/>
      <c r="F24" s="90"/>
      <c r="G24" s="90"/>
      <c r="H24" s="90"/>
      <c r="I24" s="98"/>
      <c r="J24" s="2"/>
      <c r="K24" s="2"/>
    </row>
    <row r="25" spans="1:12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8"/>
      <c r="J25" s="2"/>
      <c r="K25" s="2"/>
      <c r="L25" s="86" t="s">
        <v>32</v>
      </c>
    </row>
    <row r="26" spans="1:12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8"/>
      <c r="J26" s="2"/>
      <c r="K26" s="2"/>
    </row>
    <row r="27" spans="1:12" ht="20.100000000000001" customHeight="1" x14ac:dyDescent="0.2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8"/>
      <c r="J27" s="2"/>
      <c r="K27" s="2"/>
    </row>
    <row r="28" spans="1:12" ht="20.100000000000001" customHeight="1" x14ac:dyDescent="0.2">
      <c r="A28" s="88" t="s">
        <v>34</v>
      </c>
      <c r="B28" s="89">
        <v>45706</v>
      </c>
      <c r="C28" s="91"/>
      <c r="D28" s="91"/>
      <c r="E28" s="90"/>
      <c r="F28" s="90"/>
      <c r="G28" s="90"/>
      <c r="H28" s="90"/>
      <c r="I28" s="98"/>
      <c r="J28" s="2"/>
      <c r="K28" s="2"/>
    </row>
    <row r="29" spans="1:12" ht="20.100000000000001" customHeight="1" x14ac:dyDescent="0.2">
      <c r="A29" s="88" t="s">
        <v>35</v>
      </c>
      <c r="B29" s="89">
        <v>45707</v>
      </c>
      <c r="C29" s="91"/>
      <c r="D29" s="91"/>
      <c r="E29" s="90"/>
      <c r="F29" s="90"/>
      <c r="G29" s="90"/>
      <c r="H29" s="90"/>
      <c r="I29" s="98"/>
      <c r="J29" s="2"/>
      <c r="K29" s="2"/>
    </row>
    <row r="30" spans="1:12" ht="20.100000000000001" customHeight="1" x14ac:dyDescent="0.2">
      <c r="A30" s="88" t="s">
        <v>36</v>
      </c>
      <c r="B30" s="89">
        <v>45708</v>
      </c>
      <c r="C30" s="90"/>
      <c r="D30" s="99"/>
      <c r="E30" s="90"/>
      <c r="F30" s="90"/>
      <c r="G30" s="90"/>
      <c r="H30" s="90"/>
      <c r="I30" s="90"/>
      <c r="J30" s="2"/>
      <c r="K30" s="2"/>
    </row>
    <row r="31" spans="1:12" ht="20.100000000000001" customHeight="1" x14ac:dyDescent="0.2">
      <c r="A31" s="88" t="s">
        <v>37</v>
      </c>
      <c r="B31" s="89">
        <v>45709</v>
      </c>
      <c r="C31" s="90"/>
      <c r="D31" s="99"/>
      <c r="E31" s="90"/>
      <c r="F31" s="90"/>
      <c r="G31" s="90"/>
      <c r="H31" s="90"/>
      <c r="I31" s="90"/>
      <c r="J31" s="2"/>
      <c r="K31" s="2"/>
    </row>
    <row r="32" spans="1:12" ht="20.100000000000001" customHeight="1" x14ac:dyDescent="0.2">
      <c r="A32" s="101" t="s">
        <v>38</v>
      </c>
      <c r="B32" s="102">
        <v>45710</v>
      </c>
      <c r="C32" s="103"/>
      <c r="D32" s="105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9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0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100000000000001" customHeight="1" x14ac:dyDescent="0.2">
      <c r="A37" s="88" t="s">
        <v>36</v>
      </c>
      <c r="B37" s="89">
        <v>45715</v>
      </c>
      <c r="C37" s="90"/>
      <c r="D37" s="99"/>
      <c r="E37" s="90"/>
      <c r="F37" s="90"/>
      <c r="G37" s="90"/>
      <c r="H37" s="90"/>
      <c r="I37" s="90"/>
      <c r="J37" s="2"/>
      <c r="K37" s="2"/>
    </row>
    <row r="38" spans="1:11" ht="20.100000000000001" customHeight="1" x14ac:dyDescent="0.2">
      <c r="A38" s="88" t="s">
        <v>37</v>
      </c>
      <c r="B38" s="89">
        <v>45716</v>
      </c>
      <c r="C38" s="90"/>
      <c r="D38" s="99"/>
      <c r="E38" s="90"/>
      <c r="F38" s="90"/>
      <c r="G38" s="90"/>
      <c r="H38" s="90"/>
      <c r="I38" s="90"/>
      <c r="J38" s="2"/>
      <c r="K38" s="2"/>
    </row>
    <row r="39" spans="1:11" ht="20.100000000000001" customHeight="1" x14ac:dyDescent="0.2">
      <c r="A39" s="88"/>
      <c r="B39" s="89"/>
      <c r="C39" s="90"/>
      <c r="D39" s="99"/>
      <c r="E39" s="90"/>
      <c r="F39" s="90"/>
      <c r="G39" s="90"/>
      <c r="H39" s="90"/>
      <c r="I39" s="90"/>
      <c r="J39" s="2"/>
      <c r="K39" s="2"/>
    </row>
    <row r="40" spans="1:11" ht="20.100000000000001" customHeight="1" x14ac:dyDescent="0.2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20.100000000000001" customHeight="1" x14ac:dyDescent="0.2">
      <c r="A41" s="88"/>
      <c r="B41" s="89"/>
      <c r="C41" s="90"/>
      <c r="D41" s="99"/>
      <c r="E41" s="90"/>
      <c r="F41" s="90"/>
      <c r="G41" s="90"/>
      <c r="H41" s="90"/>
      <c r="I41" s="90"/>
      <c r="J41" s="2"/>
      <c r="K41" s="2"/>
    </row>
    <row r="42" spans="1:11" ht="20.100000000000001" customHeight="1" x14ac:dyDescent="0.2">
      <c r="A42" s="94"/>
      <c r="B42" s="94"/>
      <c r="C42" s="95"/>
      <c r="D42" s="94"/>
      <c r="E42" s="96">
        <f>SUM(E11:E41)</f>
        <v>0</v>
      </c>
      <c r="F42" s="96">
        <f t="shared" ref="F42:G42" si="0">SUM(F11:F41)</f>
        <v>0</v>
      </c>
      <c r="G42" s="96">
        <f t="shared" si="0"/>
        <v>0</v>
      </c>
      <c r="H42" s="94"/>
      <c r="I42" s="90"/>
      <c r="J42" s="2"/>
      <c r="K42" s="2"/>
    </row>
    <row r="43" spans="1:11" ht="21" customHeight="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"/>
    <row r="46" spans="1:11" ht="21" hidden="1" customHeight="1" x14ac:dyDescent="0.2"/>
    <row r="47" spans="1:11" ht="21" hidden="1" customHeight="1" x14ac:dyDescent="0.2">
      <c r="I47" s="2">
        <f>COUNTIF(I11:I40,"F")+COUNTIF(I11:I40,"X")+COUNTIF(I11:I40,"/")</f>
        <v>0</v>
      </c>
    </row>
    <row r="48" spans="1:11" ht="21" hidden="1" customHeight="1" x14ac:dyDescent="0.2">
      <c r="I48" s="2">
        <f>COUNTIF(A11:A40,"LUNDI")+COUNTIF(A11:A40,"MARDI")+COUNTIF(A11:A40,"MERCREDI")+COUNTIF(A11:A40,"JEUDI")+COUNTIF(A11:A40,"VENDREDI")</f>
        <v>20</v>
      </c>
    </row>
    <row r="49" ht="21" hidden="1" customHeight="1" x14ac:dyDescent="0.2"/>
    <row r="50" ht="21" customHeight="1" x14ac:dyDescent="0.2"/>
  </sheetData>
  <mergeCells count="10">
    <mergeCell ref="D3:I3"/>
    <mergeCell ref="I8:I10"/>
    <mergeCell ref="H8:H10"/>
    <mergeCell ref="C8:C10"/>
    <mergeCell ref="A6:C6"/>
    <mergeCell ref="A8:B10"/>
    <mergeCell ref="D8:D10"/>
    <mergeCell ref="E8:E10"/>
    <mergeCell ref="F8:F10"/>
    <mergeCell ref="G8:G10"/>
  </mergeCells>
  <phoneticPr fontId="10" type="noConversion"/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7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9C4CE-FB62-48A9-A5C8-525C1458628F}">
  <sheetPr>
    <tabColor rgb="FF92D050"/>
    <pageSetUpPr fitToPage="1"/>
  </sheetPr>
  <dimension ref="A2:K50"/>
  <sheetViews>
    <sheetView zoomScale="80" zoomScaleNormal="8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43</v>
      </c>
      <c r="D13" s="91">
        <v>1</v>
      </c>
      <c r="E13" s="90">
        <v>8</v>
      </c>
      <c r="F13" s="90" t="s">
        <v>46</v>
      </c>
      <c r="G13" s="90">
        <v>1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0" t="s">
        <v>43</v>
      </c>
      <c r="D14" s="91">
        <v>1</v>
      </c>
      <c r="E14" s="90">
        <v>8</v>
      </c>
      <c r="F14" s="90" t="s">
        <v>46</v>
      </c>
      <c r="G14" s="90">
        <v>1</v>
      </c>
      <c r="H14" s="90" t="s">
        <v>46</v>
      </c>
      <c r="I14" s="90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43</v>
      </c>
      <c r="D15" s="91">
        <v>1</v>
      </c>
      <c r="E15" s="90">
        <v>8</v>
      </c>
      <c r="F15" s="90" t="s">
        <v>46</v>
      </c>
      <c r="G15" s="90">
        <v>1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43</v>
      </c>
      <c r="D16" s="91">
        <v>1</v>
      </c>
      <c r="E16" s="90">
        <v>8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1" ht="20.100000000000001" customHeight="1" x14ac:dyDescent="0.2">
      <c r="A17" s="88" t="s">
        <v>37</v>
      </c>
      <c r="B17" s="89">
        <v>45695</v>
      </c>
      <c r="C17" s="90" t="s">
        <v>44</v>
      </c>
      <c r="D17" s="91">
        <v>1</v>
      </c>
      <c r="E17" s="90">
        <v>7</v>
      </c>
      <c r="F17" s="90" t="s">
        <v>46</v>
      </c>
      <c r="G17" s="90" t="s">
        <v>46</v>
      </c>
      <c r="H17" s="90" t="s">
        <v>46</v>
      </c>
      <c r="I17" s="90" t="s">
        <v>46</v>
      </c>
      <c r="J17" s="2"/>
      <c r="K17" s="2"/>
    </row>
    <row r="18" spans="1:11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1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1" ht="20.100000000000001" customHeight="1" x14ac:dyDescent="0.2">
      <c r="A20" s="88" t="s">
        <v>33</v>
      </c>
      <c r="B20" s="89">
        <v>45698</v>
      </c>
      <c r="C20" s="90" t="s">
        <v>54</v>
      </c>
      <c r="D20" s="91">
        <v>4</v>
      </c>
      <c r="E20" s="90">
        <v>8</v>
      </c>
      <c r="F20" s="90" t="s">
        <v>46</v>
      </c>
      <c r="G20" s="90">
        <v>1</v>
      </c>
      <c r="H20" s="90" t="s">
        <v>46</v>
      </c>
      <c r="I20" s="90" t="s">
        <v>46</v>
      </c>
      <c r="J20" s="2"/>
      <c r="K20" s="2"/>
    </row>
    <row r="21" spans="1:11" ht="20.100000000000001" customHeight="1" x14ac:dyDescent="0.2">
      <c r="A21" s="88" t="s">
        <v>34</v>
      </c>
      <c r="B21" s="89">
        <v>45699</v>
      </c>
      <c r="C21" s="90" t="s">
        <v>54</v>
      </c>
      <c r="D21" s="91">
        <v>4</v>
      </c>
      <c r="E21" s="90">
        <v>8</v>
      </c>
      <c r="F21" s="90" t="s">
        <v>46</v>
      </c>
      <c r="G21" s="90">
        <v>1</v>
      </c>
      <c r="H21" s="90" t="s">
        <v>46</v>
      </c>
      <c r="I21" s="90" t="s">
        <v>46</v>
      </c>
      <c r="J21" s="2"/>
      <c r="K21" s="2"/>
    </row>
    <row r="22" spans="1:11" ht="20.100000000000001" customHeight="1" x14ac:dyDescent="0.2">
      <c r="A22" s="88" t="s">
        <v>35</v>
      </c>
      <c r="B22" s="89">
        <v>45700</v>
      </c>
      <c r="C22" s="90" t="s">
        <v>54</v>
      </c>
      <c r="D22" s="91">
        <v>4</v>
      </c>
      <c r="E22" s="90">
        <v>8</v>
      </c>
      <c r="F22" s="90" t="s">
        <v>46</v>
      </c>
      <c r="G22" s="90">
        <v>1</v>
      </c>
      <c r="H22" s="90" t="s">
        <v>46</v>
      </c>
      <c r="I22" s="90" t="s">
        <v>46</v>
      </c>
      <c r="J22" s="2"/>
      <c r="K22" s="2"/>
    </row>
    <row r="23" spans="1:11" ht="20.100000000000001" customHeight="1" x14ac:dyDescent="0.2">
      <c r="A23" s="88" t="s">
        <v>36</v>
      </c>
      <c r="B23" s="89">
        <v>45701</v>
      </c>
      <c r="C23" s="90" t="s">
        <v>54</v>
      </c>
      <c r="D23" s="91">
        <v>4</v>
      </c>
      <c r="E23" s="90">
        <v>8</v>
      </c>
      <c r="F23" s="90" t="s">
        <v>46</v>
      </c>
      <c r="G23" s="90">
        <v>1</v>
      </c>
      <c r="H23" s="90" t="s">
        <v>46</v>
      </c>
      <c r="I23" s="90" t="s">
        <v>46</v>
      </c>
      <c r="J23" s="2"/>
      <c r="K23" s="2"/>
    </row>
    <row r="24" spans="1:11" ht="20.100000000000001" customHeight="1" x14ac:dyDescent="0.2">
      <c r="A24" s="88" t="s">
        <v>37</v>
      </c>
      <c r="B24" s="89">
        <v>45702</v>
      </c>
      <c r="C24" s="90" t="s">
        <v>54</v>
      </c>
      <c r="D24" s="91">
        <v>4</v>
      </c>
      <c r="E24" s="90">
        <v>7</v>
      </c>
      <c r="F24" s="90" t="s">
        <v>46</v>
      </c>
      <c r="G24" s="90">
        <v>2</v>
      </c>
      <c r="H24" s="90" t="s">
        <v>46</v>
      </c>
      <c r="I24" s="90" t="s">
        <v>46</v>
      </c>
      <c r="J24" s="2"/>
      <c r="K24" s="2"/>
    </row>
    <row r="25" spans="1:11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3"/>
      <c r="H25" s="103"/>
      <c r="I25" s="103"/>
      <c r="J25" s="2"/>
      <c r="K25" s="2"/>
    </row>
    <row r="26" spans="1:11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  <c r="J26" s="2"/>
      <c r="K26" s="2"/>
    </row>
    <row r="27" spans="1:11" ht="20.100000000000001" customHeight="1" x14ac:dyDescent="0.2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0"/>
      <c r="J27" s="2"/>
      <c r="K27" s="2"/>
    </row>
    <row r="28" spans="1:11" ht="20.100000000000001" customHeight="1" x14ac:dyDescent="0.2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1" ht="20.100000000000001" customHeight="1" x14ac:dyDescent="0.2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1" ht="20.100000000000001" customHeight="1" x14ac:dyDescent="0.2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1" ht="20.100000000000001" customHeight="1" x14ac:dyDescent="0.2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1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4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1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1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17.25" customHeight="1" x14ac:dyDescent="0.2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17.25" customHeight="1" x14ac:dyDescent="0.2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17.25" customHeight="1" x14ac:dyDescent="0.2">
      <c r="A39" s="88"/>
      <c r="B39" s="89"/>
      <c r="C39" s="90"/>
      <c r="D39" s="91"/>
      <c r="E39" s="90"/>
      <c r="F39" s="90"/>
      <c r="G39" s="90"/>
      <c r="H39" s="90"/>
      <c r="I39" s="90"/>
      <c r="J39" s="2"/>
      <c r="K39" s="2"/>
    </row>
    <row r="40" spans="1:11" ht="17.25" customHeight="1" x14ac:dyDescent="0.2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17.25" customHeight="1" x14ac:dyDescent="0.2">
      <c r="A41" s="88"/>
      <c r="B41" s="89"/>
      <c r="C41" s="90"/>
      <c r="D41" s="91"/>
      <c r="E41" s="90"/>
      <c r="F41" s="90"/>
      <c r="G41" s="90"/>
      <c r="H41" s="90"/>
      <c r="I41" s="90"/>
      <c r="J41" s="2"/>
      <c r="K41" s="2"/>
    </row>
    <row r="42" spans="1:11" x14ac:dyDescent="0.2">
      <c r="A42" s="94"/>
      <c r="B42" s="94"/>
      <c r="C42" s="95"/>
      <c r="D42" s="94"/>
      <c r="E42" s="96">
        <f>SUM(E11:E41)</f>
        <v>78</v>
      </c>
      <c r="F42" s="96">
        <f t="shared" ref="F42:G42" si="0">SUM(F11:F41)</f>
        <v>0</v>
      </c>
      <c r="G42" s="96">
        <f t="shared" si="0"/>
        <v>9</v>
      </c>
      <c r="H42" s="94"/>
      <c r="I42" s="90"/>
      <c r="J42" s="2"/>
      <c r="K42" s="2"/>
    </row>
    <row r="43" spans="1:11" ht="21" customHeight="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"/>
    <row r="46" spans="1:11" ht="21" hidden="1" customHeight="1" x14ac:dyDescent="0.2"/>
    <row r="47" spans="1:11" ht="21" hidden="1" customHeight="1" x14ac:dyDescent="0.2">
      <c r="I47" s="49">
        <f>COUNTIF(I11:I41,"F")+COUNTIF(I11:I41,"X")+COUNTIF(I11:I41,"/")</f>
        <v>0</v>
      </c>
    </row>
    <row r="48" spans="1:11" ht="21" hidden="1" customHeight="1" x14ac:dyDescent="0.2">
      <c r="I48" s="60">
        <f>COUNTIF(A11:A41,"LUNDI")+COUNTIF(A11:A41,"MARDI")+COUNTIF(A11:A41,"MERCREDI")+COUNTIF(A11:A41,"JEUDI")+COUNTIF(A11:A41,"VENDREDI")</f>
        <v>20</v>
      </c>
    </row>
    <row r="49" ht="21" hidden="1" customHeight="1" x14ac:dyDescent="0.2"/>
    <row r="50" ht="21" customHeight="1" x14ac:dyDescent="0.2"/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5" type="noConversion"/>
  <conditionalFormatting sqref="I47">
    <cfRule type="cellIs" dxfId="2" priority="1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8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1841B1-C00B-475A-9F8B-F8028190D597}">
  <sheetPr codeName="Feuil8">
    <tabColor rgb="FF92D050"/>
    <pageSetUpPr fitToPage="1"/>
  </sheetPr>
  <dimension ref="A2:L49"/>
  <sheetViews>
    <sheetView zoomScale="90" zoomScaleNormal="9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43</v>
      </c>
      <c r="D13" s="91">
        <v>1</v>
      </c>
      <c r="E13" s="90">
        <v>8</v>
      </c>
      <c r="F13" s="90" t="s">
        <v>46</v>
      </c>
      <c r="G13" s="90">
        <v>1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0" t="s">
        <v>43</v>
      </c>
      <c r="D14" s="91">
        <v>1</v>
      </c>
      <c r="E14" s="90">
        <v>8</v>
      </c>
      <c r="F14" s="90" t="s">
        <v>46</v>
      </c>
      <c r="G14" s="90">
        <v>1</v>
      </c>
      <c r="H14" s="90" t="s">
        <v>46</v>
      </c>
      <c r="I14" s="90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43</v>
      </c>
      <c r="D15" s="91">
        <v>1</v>
      </c>
      <c r="E15" s="90">
        <v>8</v>
      </c>
      <c r="F15" s="90" t="s">
        <v>46</v>
      </c>
      <c r="G15" s="90">
        <v>1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43</v>
      </c>
      <c r="D16" s="91">
        <v>1</v>
      </c>
      <c r="E16" s="90">
        <v>8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2" ht="20.100000000000001" customHeight="1" x14ac:dyDescent="0.2">
      <c r="A17" s="88" t="s">
        <v>37</v>
      </c>
      <c r="B17" s="89">
        <v>45695</v>
      </c>
      <c r="C17" s="90" t="s">
        <v>44</v>
      </c>
      <c r="D17" s="91">
        <v>1</v>
      </c>
      <c r="E17" s="90">
        <v>7</v>
      </c>
      <c r="F17" s="90" t="s">
        <v>46</v>
      </c>
      <c r="G17" s="90" t="s">
        <v>46</v>
      </c>
      <c r="H17" s="90" t="s">
        <v>46</v>
      </c>
      <c r="I17" s="90" t="s">
        <v>46</v>
      </c>
      <c r="J17" s="2"/>
      <c r="K17" s="2"/>
    </row>
    <row r="18" spans="1:12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">
      <c r="A20" s="88" t="s">
        <v>33</v>
      </c>
      <c r="B20" s="89">
        <v>45698</v>
      </c>
      <c r="C20" s="90" t="s">
        <v>63</v>
      </c>
      <c r="D20" s="91">
        <v>3</v>
      </c>
      <c r="E20" s="90">
        <v>7</v>
      </c>
      <c r="F20" s="90" t="s">
        <v>46</v>
      </c>
      <c r="G20" s="90" t="s">
        <v>46</v>
      </c>
      <c r="H20" s="90" t="s">
        <v>46</v>
      </c>
      <c r="I20" s="90" t="s">
        <v>46</v>
      </c>
      <c r="J20" s="2"/>
      <c r="K20" s="2"/>
    </row>
    <row r="21" spans="1:12" ht="20.100000000000001" customHeight="1" x14ac:dyDescent="0.2">
      <c r="A21" s="88" t="s">
        <v>34</v>
      </c>
      <c r="B21" s="89">
        <v>45699</v>
      </c>
      <c r="C21" s="90" t="s">
        <v>64</v>
      </c>
      <c r="D21" s="91">
        <v>3</v>
      </c>
      <c r="E21" s="90">
        <v>7</v>
      </c>
      <c r="F21" s="90" t="s">
        <v>46</v>
      </c>
      <c r="G21" s="90" t="s">
        <v>46</v>
      </c>
      <c r="H21" s="90" t="s">
        <v>46</v>
      </c>
      <c r="I21" s="90" t="s">
        <v>46</v>
      </c>
      <c r="J21" s="2"/>
      <c r="K21" s="2"/>
    </row>
    <row r="22" spans="1:12" ht="20.100000000000001" customHeight="1" x14ac:dyDescent="0.2">
      <c r="A22" s="88" t="s">
        <v>35</v>
      </c>
      <c r="B22" s="89">
        <v>45700</v>
      </c>
      <c r="C22" s="90" t="s">
        <v>47</v>
      </c>
      <c r="D22" s="91">
        <v>3</v>
      </c>
      <c r="E22" s="90">
        <v>8</v>
      </c>
      <c r="F22" s="90" t="s">
        <v>46</v>
      </c>
      <c r="G22" s="90" t="s">
        <v>46</v>
      </c>
      <c r="H22" s="90" t="s">
        <v>46</v>
      </c>
      <c r="I22" s="90" t="s">
        <v>46</v>
      </c>
      <c r="J22" s="2"/>
      <c r="K22" s="2"/>
    </row>
    <row r="23" spans="1:12" ht="20.100000000000001" customHeight="1" x14ac:dyDescent="0.2">
      <c r="A23" s="88" t="s">
        <v>36</v>
      </c>
      <c r="B23" s="89">
        <v>45701</v>
      </c>
      <c r="C23" s="90" t="s">
        <v>47</v>
      </c>
      <c r="D23" s="91">
        <v>3</v>
      </c>
      <c r="E23" s="90">
        <v>8</v>
      </c>
      <c r="F23" s="90" t="s">
        <v>46</v>
      </c>
      <c r="G23" s="90" t="s">
        <v>46</v>
      </c>
      <c r="H23" s="90" t="s">
        <v>46</v>
      </c>
      <c r="I23" s="90" t="s">
        <v>46</v>
      </c>
      <c r="J23" s="2"/>
      <c r="K23" s="2"/>
    </row>
    <row r="24" spans="1:12" ht="20.100000000000001" customHeight="1" x14ac:dyDescent="0.2">
      <c r="A24" s="88" t="s">
        <v>37</v>
      </c>
      <c r="B24" s="89">
        <v>45702</v>
      </c>
      <c r="C24" s="90" t="s">
        <v>46</v>
      </c>
      <c r="D24" s="91" t="s">
        <v>46</v>
      </c>
      <c r="E24" s="90" t="s">
        <v>46</v>
      </c>
      <c r="F24" s="91" t="s">
        <v>46</v>
      </c>
      <c r="G24" s="91" t="s">
        <v>46</v>
      </c>
      <c r="H24" s="90" t="s">
        <v>22</v>
      </c>
      <c r="I24" s="90" t="s">
        <v>46</v>
      </c>
      <c r="J24" s="2"/>
      <c r="K24" s="2"/>
    </row>
    <row r="25" spans="1:12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4"/>
      <c r="G25" s="104"/>
      <c r="H25" s="103"/>
      <c r="I25" s="103"/>
      <c r="J25" s="2"/>
      <c r="K25" s="2"/>
    </row>
    <row r="26" spans="1:12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4"/>
      <c r="G26" s="104"/>
      <c r="H26" s="103"/>
      <c r="I26" s="103"/>
      <c r="J26" s="2"/>
      <c r="K26" s="2"/>
      <c r="L26" t="s">
        <v>32</v>
      </c>
    </row>
    <row r="27" spans="1:12" ht="20.100000000000001" customHeight="1" x14ac:dyDescent="0.2">
      <c r="A27" s="88" t="s">
        <v>33</v>
      </c>
      <c r="B27" s="89">
        <v>45705</v>
      </c>
      <c r="C27" s="90" t="s">
        <v>46</v>
      </c>
      <c r="D27" s="91" t="s">
        <v>46</v>
      </c>
      <c r="E27" s="90" t="s">
        <v>46</v>
      </c>
      <c r="F27" s="91" t="s">
        <v>46</v>
      </c>
      <c r="G27" s="91" t="s">
        <v>46</v>
      </c>
      <c r="H27" s="90" t="s">
        <v>79</v>
      </c>
      <c r="I27" s="90" t="s">
        <v>46</v>
      </c>
      <c r="J27" s="2"/>
      <c r="K27" s="2"/>
    </row>
    <row r="28" spans="1:12" ht="20.100000000000001" customHeight="1" x14ac:dyDescent="0.2">
      <c r="A28" s="88" t="s">
        <v>34</v>
      </c>
      <c r="B28" s="89">
        <v>45706</v>
      </c>
      <c r="C28" s="90" t="s">
        <v>62</v>
      </c>
      <c r="D28" s="91">
        <v>3</v>
      </c>
      <c r="E28" s="90">
        <v>7</v>
      </c>
      <c r="F28" s="90" t="s">
        <v>46</v>
      </c>
      <c r="G28" s="90" t="s">
        <v>46</v>
      </c>
      <c r="H28" s="90" t="s">
        <v>46</v>
      </c>
      <c r="I28" s="90" t="s">
        <v>46</v>
      </c>
      <c r="J28" s="2"/>
      <c r="K28" s="2"/>
    </row>
    <row r="29" spans="1:12" ht="20.100000000000001" customHeight="1" x14ac:dyDescent="0.2">
      <c r="A29" s="88" t="s">
        <v>35</v>
      </c>
      <c r="B29" s="89">
        <v>45707</v>
      </c>
      <c r="C29" s="90" t="s">
        <v>62</v>
      </c>
      <c r="D29" s="91">
        <v>3</v>
      </c>
      <c r="E29" s="90">
        <v>7.5</v>
      </c>
      <c r="F29" s="90" t="s">
        <v>46</v>
      </c>
      <c r="G29" s="90" t="s">
        <v>46</v>
      </c>
      <c r="H29" s="90" t="s">
        <v>46</v>
      </c>
      <c r="I29" s="90" t="s">
        <v>46</v>
      </c>
      <c r="J29" s="2"/>
      <c r="K29" s="2"/>
    </row>
    <row r="30" spans="1:12" ht="20.100000000000001" customHeight="1" x14ac:dyDescent="0.2">
      <c r="A30" s="88" t="s">
        <v>36</v>
      </c>
      <c r="B30" s="89">
        <v>45708</v>
      </c>
      <c r="C30" s="90" t="s">
        <v>62</v>
      </c>
      <c r="D30" s="91">
        <v>3</v>
      </c>
      <c r="E30" s="90">
        <v>8</v>
      </c>
      <c r="F30" s="90" t="s">
        <v>46</v>
      </c>
      <c r="G30" s="90" t="s">
        <v>46</v>
      </c>
      <c r="H30" s="90" t="s">
        <v>46</v>
      </c>
      <c r="I30" s="90" t="s">
        <v>46</v>
      </c>
      <c r="J30" s="2"/>
      <c r="K30" s="2"/>
    </row>
    <row r="31" spans="1:12" ht="20.100000000000001" customHeight="1" x14ac:dyDescent="0.2">
      <c r="A31" s="88" t="s">
        <v>37</v>
      </c>
      <c r="B31" s="89">
        <v>45709</v>
      </c>
      <c r="C31" s="90" t="s">
        <v>62</v>
      </c>
      <c r="D31" s="91">
        <v>3</v>
      </c>
      <c r="E31" s="90">
        <v>7.5</v>
      </c>
      <c r="F31" s="90" t="s">
        <v>46</v>
      </c>
      <c r="G31" s="90" t="s">
        <v>46</v>
      </c>
      <c r="H31" s="90" t="s">
        <v>46</v>
      </c>
      <c r="I31" s="90" t="s">
        <v>46</v>
      </c>
      <c r="J31" s="2"/>
      <c r="K31" s="2"/>
    </row>
    <row r="32" spans="1:12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1"/>
      <c r="E35" s="90"/>
      <c r="F35" s="90"/>
      <c r="G35" s="90"/>
      <c r="H35" s="90"/>
      <c r="I35" s="90"/>
      <c r="J35" s="2"/>
      <c r="K35" s="2"/>
    </row>
    <row r="36" spans="1:11" ht="20.25" customHeight="1" x14ac:dyDescent="0.2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25" customHeight="1" x14ac:dyDescent="0.2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20.25" customHeight="1" x14ac:dyDescent="0.2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20.25" customHeight="1" x14ac:dyDescent="0.2">
      <c r="A39" s="88"/>
      <c r="B39" s="89"/>
      <c r="C39" s="90"/>
      <c r="D39" s="91"/>
      <c r="E39" s="90"/>
      <c r="F39" s="90"/>
      <c r="G39" s="90"/>
      <c r="H39" s="90"/>
      <c r="I39" s="90"/>
      <c r="J39" s="2"/>
      <c r="K39" s="2"/>
    </row>
    <row r="40" spans="1:11" ht="20.25" customHeight="1" x14ac:dyDescent="0.2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20.25" customHeight="1" x14ac:dyDescent="0.2">
      <c r="A41" s="88"/>
      <c r="B41" s="89"/>
      <c r="C41" s="90"/>
      <c r="D41" s="91"/>
      <c r="E41" s="90"/>
      <c r="F41" s="90"/>
      <c r="G41" s="90"/>
      <c r="H41" s="90"/>
      <c r="I41" s="90"/>
      <c r="J41" s="2"/>
      <c r="K41" s="2"/>
    </row>
    <row r="42" spans="1:11" x14ac:dyDescent="0.2">
      <c r="A42" s="94"/>
      <c r="B42" s="94"/>
      <c r="C42" s="95"/>
      <c r="D42" s="94"/>
      <c r="E42" s="96">
        <f>SUM(E11:E41)</f>
        <v>99</v>
      </c>
      <c r="F42" s="96">
        <f t="shared" ref="F42:G42" si="0">SUM(F11:F41)</f>
        <v>0</v>
      </c>
      <c r="G42" s="96">
        <f t="shared" si="0"/>
        <v>3</v>
      </c>
      <c r="H42" s="94"/>
      <c r="I42" s="90"/>
    </row>
    <row r="43" spans="1:11" ht="21" customHeight="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hidden="1" customHeight="1" x14ac:dyDescent="0.2"/>
    <row r="46" spans="1:11" ht="21" hidden="1" customHeight="1" x14ac:dyDescent="0.2">
      <c r="I46" s="49">
        <f>COUNTIF(I11:I41,"F")+COUNTIF(I11:I41,"X")+COUNTIF(I11:I41,"/")</f>
        <v>0</v>
      </c>
    </row>
    <row r="47" spans="1:11" ht="21" hidden="1" customHeight="1" x14ac:dyDescent="0.2">
      <c r="I47" s="60">
        <f>COUNTIF(A11:A41,"LUNDI")+COUNTIF(A11:A41,"MARDI")+COUNTIF(A11:A41,"MERCREDI")+COUNTIF(A11:A41,"JEUDI")+COUNTIF(A11:A41,"VENDREDI")</f>
        <v>20</v>
      </c>
    </row>
    <row r="48" spans="1:11" ht="21" hidden="1" customHeight="1" x14ac:dyDescent="0.2"/>
    <row r="49" ht="21" customHeight="1" x14ac:dyDescent="0.2"/>
  </sheetData>
  <mergeCells count="10">
    <mergeCell ref="A6:C6"/>
    <mergeCell ref="A8:B10"/>
    <mergeCell ref="C8:C10"/>
    <mergeCell ref="D8:D10"/>
    <mergeCell ref="E8:E10"/>
    <mergeCell ref="D3:I3"/>
    <mergeCell ref="F8:F10"/>
    <mergeCell ref="G8:G10"/>
    <mergeCell ref="H8:H10"/>
    <mergeCell ref="I8:I10"/>
  </mergeCells>
  <phoneticPr fontId="11" type="noConversion"/>
  <conditionalFormatting sqref="I46">
    <cfRule type="cellIs" dxfId="1" priority="2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5" orientation="landscape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7422EA-4E81-438E-BE17-6801AFC09940}">
  <sheetPr>
    <tabColor rgb="FF92D050"/>
    <pageSetUpPr fitToPage="1"/>
  </sheetPr>
  <dimension ref="A2:L44"/>
  <sheetViews>
    <sheetView zoomScale="85" zoomScaleNormal="85" zoomScaleSheetLayoutView="9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" bestFit="1" customWidth="1"/>
    <col min="9" max="9" width="20.7109375" style="2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  <c r="C7" s="12"/>
      <c r="I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43</v>
      </c>
      <c r="D13" s="91">
        <v>1</v>
      </c>
      <c r="E13" s="90">
        <v>8</v>
      </c>
      <c r="F13" s="90" t="s">
        <v>46</v>
      </c>
      <c r="G13" s="90">
        <v>1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0" t="s">
        <v>43</v>
      </c>
      <c r="D14" s="91">
        <v>1</v>
      </c>
      <c r="E14" s="90">
        <v>8</v>
      </c>
      <c r="F14" s="90" t="s">
        <v>46</v>
      </c>
      <c r="G14" s="90">
        <v>1</v>
      </c>
      <c r="H14" s="90" t="s">
        <v>46</v>
      </c>
      <c r="I14" s="90" t="s">
        <v>46</v>
      </c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43</v>
      </c>
      <c r="D15" s="91">
        <v>1</v>
      </c>
      <c r="E15" s="90">
        <v>8</v>
      </c>
      <c r="F15" s="90" t="s">
        <v>46</v>
      </c>
      <c r="G15" s="90">
        <v>1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43</v>
      </c>
      <c r="D16" s="91">
        <v>1</v>
      </c>
      <c r="E16" s="90">
        <v>8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2" ht="20.100000000000001" customHeight="1" x14ac:dyDescent="0.2">
      <c r="A17" s="88" t="s">
        <v>37</v>
      </c>
      <c r="B17" s="89">
        <v>45695</v>
      </c>
      <c r="C17" s="90" t="s">
        <v>44</v>
      </c>
      <c r="D17" s="91">
        <v>1</v>
      </c>
      <c r="E17" s="90">
        <v>7</v>
      </c>
      <c r="F17" s="90" t="s">
        <v>46</v>
      </c>
      <c r="G17" s="90" t="s">
        <v>46</v>
      </c>
      <c r="H17" s="90" t="s">
        <v>46</v>
      </c>
      <c r="I17" s="90" t="s">
        <v>46</v>
      </c>
      <c r="J17" s="2"/>
      <c r="K17" s="2"/>
    </row>
    <row r="18" spans="1:12" ht="20.100000000000001" customHeight="1" x14ac:dyDescent="0.2">
      <c r="A18" s="101" t="s">
        <v>38</v>
      </c>
      <c r="B18" s="102">
        <v>45696</v>
      </c>
      <c r="C18" s="103"/>
      <c r="D18" s="104"/>
      <c r="E18" s="103"/>
      <c r="F18" s="103"/>
      <c r="G18" s="103"/>
      <c r="H18" s="103"/>
      <c r="I18" s="103"/>
      <c r="J18" s="2"/>
      <c r="K18" s="2"/>
    </row>
    <row r="19" spans="1:12" ht="20.100000000000001" customHeight="1" x14ac:dyDescent="0.2">
      <c r="A19" s="101" t="s">
        <v>39</v>
      </c>
      <c r="B19" s="102">
        <v>45697</v>
      </c>
      <c r="C19" s="103"/>
      <c r="D19" s="104"/>
      <c r="E19" s="103"/>
      <c r="F19" s="103"/>
      <c r="G19" s="103"/>
      <c r="H19" s="103"/>
      <c r="I19" s="103"/>
      <c r="J19" s="2"/>
      <c r="K19" s="2"/>
    </row>
    <row r="20" spans="1:12" ht="20.100000000000001" customHeight="1" x14ac:dyDescent="0.2">
      <c r="A20" s="88" t="s">
        <v>33</v>
      </c>
      <c r="B20" s="89">
        <v>45698</v>
      </c>
      <c r="C20" s="90" t="s">
        <v>54</v>
      </c>
      <c r="D20" s="91">
        <v>4</v>
      </c>
      <c r="E20" s="90">
        <v>8</v>
      </c>
      <c r="F20" s="90" t="s">
        <v>46</v>
      </c>
      <c r="G20" s="90">
        <v>1</v>
      </c>
      <c r="H20" s="90" t="s">
        <v>46</v>
      </c>
      <c r="I20" s="90" t="s">
        <v>46</v>
      </c>
      <c r="J20" s="2"/>
      <c r="K20" s="2"/>
    </row>
    <row r="21" spans="1:12" ht="20.100000000000001" customHeight="1" x14ac:dyDescent="0.2">
      <c r="A21" s="88" t="s">
        <v>34</v>
      </c>
      <c r="B21" s="89">
        <v>45699</v>
      </c>
      <c r="C21" s="90" t="s">
        <v>54</v>
      </c>
      <c r="D21" s="91">
        <v>4</v>
      </c>
      <c r="E21" s="90">
        <v>8</v>
      </c>
      <c r="F21" s="90" t="s">
        <v>46</v>
      </c>
      <c r="G21" s="90">
        <v>1</v>
      </c>
      <c r="H21" s="90" t="s">
        <v>46</v>
      </c>
      <c r="I21" s="90" t="s">
        <v>46</v>
      </c>
      <c r="J21" s="2"/>
      <c r="K21" s="2"/>
    </row>
    <row r="22" spans="1:12" ht="20.100000000000001" customHeight="1" x14ac:dyDescent="0.2">
      <c r="A22" s="88" t="s">
        <v>35</v>
      </c>
      <c r="B22" s="89">
        <v>45700</v>
      </c>
      <c r="C22" s="90" t="s">
        <v>54</v>
      </c>
      <c r="D22" s="91">
        <v>4</v>
      </c>
      <c r="E22" s="90">
        <v>8</v>
      </c>
      <c r="F22" s="90" t="s">
        <v>46</v>
      </c>
      <c r="G22" s="90">
        <v>1</v>
      </c>
      <c r="H22" s="90" t="s">
        <v>46</v>
      </c>
      <c r="I22" s="90" t="s">
        <v>46</v>
      </c>
      <c r="J22" s="2"/>
      <c r="K22" s="2"/>
    </row>
    <row r="23" spans="1:12" ht="20.100000000000001" customHeight="1" x14ac:dyDescent="0.2">
      <c r="A23" s="88" t="s">
        <v>36</v>
      </c>
      <c r="B23" s="89">
        <v>45701</v>
      </c>
      <c r="C23" s="90" t="s">
        <v>54</v>
      </c>
      <c r="D23" s="91">
        <v>4</v>
      </c>
      <c r="E23" s="90">
        <v>8</v>
      </c>
      <c r="F23" s="90" t="s">
        <v>46</v>
      </c>
      <c r="G23" s="90">
        <v>1</v>
      </c>
      <c r="H23" s="90" t="s">
        <v>46</v>
      </c>
      <c r="I23" s="90" t="s">
        <v>46</v>
      </c>
      <c r="J23" s="2"/>
      <c r="K23" s="2"/>
    </row>
    <row r="24" spans="1:12" ht="20.100000000000001" customHeight="1" x14ac:dyDescent="0.2">
      <c r="A24" s="88" t="s">
        <v>37</v>
      </c>
      <c r="B24" s="89">
        <v>45702</v>
      </c>
      <c r="C24" s="90" t="s">
        <v>54</v>
      </c>
      <c r="D24" s="91">
        <v>4</v>
      </c>
      <c r="E24" s="90">
        <v>7</v>
      </c>
      <c r="F24" s="90" t="s">
        <v>46</v>
      </c>
      <c r="G24" s="90">
        <v>2</v>
      </c>
      <c r="H24" s="90" t="s">
        <v>46</v>
      </c>
      <c r="I24" s="90" t="s">
        <v>46</v>
      </c>
      <c r="J24" s="2"/>
      <c r="K24" s="2"/>
    </row>
    <row r="25" spans="1:12" ht="20.100000000000001" customHeight="1" x14ac:dyDescent="0.2">
      <c r="A25" s="101" t="s">
        <v>38</v>
      </c>
      <c r="B25" s="102">
        <v>45703</v>
      </c>
      <c r="C25" s="103"/>
      <c r="D25" s="104"/>
      <c r="E25" s="103"/>
      <c r="F25" s="103"/>
      <c r="G25" s="104"/>
      <c r="H25" s="103"/>
      <c r="I25" s="103"/>
      <c r="J25" s="2"/>
      <c r="K25" s="2"/>
    </row>
    <row r="26" spans="1:12" ht="20.100000000000001" customHeight="1" x14ac:dyDescent="0.2">
      <c r="A26" s="101" t="s">
        <v>39</v>
      </c>
      <c r="B26" s="102">
        <v>45704</v>
      </c>
      <c r="C26" s="103"/>
      <c r="D26" s="104"/>
      <c r="E26" s="103"/>
      <c r="F26" s="103"/>
      <c r="G26" s="103"/>
      <c r="H26" s="103"/>
      <c r="I26" s="103"/>
      <c r="J26" s="2"/>
      <c r="K26" s="2"/>
      <c r="L26" t="s">
        <v>32</v>
      </c>
    </row>
    <row r="27" spans="1:12" ht="20.100000000000001" customHeight="1" x14ac:dyDescent="0.2">
      <c r="A27" s="88" t="s">
        <v>33</v>
      </c>
      <c r="B27" s="89">
        <v>45705</v>
      </c>
      <c r="C27" s="90"/>
      <c r="D27" s="91"/>
      <c r="E27" s="90"/>
      <c r="F27" s="90"/>
      <c r="G27" s="90"/>
      <c r="H27" s="90"/>
      <c r="I27" s="90"/>
      <c r="J27" s="2"/>
      <c r="K27" s="2"/>
    </row>
    <row r="28" spans="1:12" ht="20.100000000000001" customHeight="1" x14ac:dyDescent="0.2">
      <c r="A28" s="88" t="s">
        <v>34</v>
      </c>
      <c r="B28" s="89">
        <v>45706</v>
      </c>
      <c r="C28" s="90"/>
      <c r="D28" s="91"/>
      <c r="E28" s="90"/>
      <c r="F28" s="90"/>
      <c r="G28" s="90"/>
      <c r="H28" s="90"/>
      <c r="I28" s="90"/>
      <c r="J28" s="2"/>
      <c r="K28" s="2"/>
    </row>
    <row r="29" spans="1:12" ht="20.100000000000001" customHeight="1" x14ac:dyDescent="0.2">
      <c r="A29" s="88" t="s">
        <v>35</v>
      </c>
      <c r="B29" s="89">
        <v>45707</v>
      </c>
      <c r="C29" s="90"/>
      <c r="D29" s="91"/>
      <c r="E29" s="90"/>
      <c r="F29" s="90"/>
      <c r="G29" s="90"/>
      <c r="H29" s="90"/>
      <c r="I29" s="90"/>
      <c r="J29" s="2"/>
      <c r="K29" s="2"/>
    </row>
    <row r="30" spans="1:12" ht="20.100000000000001" customHeight="1" x14ac:dyDescent="0.2">
      <c r="A30" s="88" t="s">
        <v>36</v>
      </c>
      <c r="B30" s="89">
        <v>45708</v>
      </c>
      <c r="C30" s="90"/>
      <c r="D30" s="91"/>
      <c r="E30" s="90"/>
      <c r="F30" s="90"/>
      <c r="G30" s="90"/>
      <c r="H30" s="90"/>
      <c r="I30" s="90"/>
      <c r="J30" s="2"/>
      <c r="K30" s="2"/>
    </row>
    <row r="31" spans="1:12" ht="20.100000000000001" customHeight="1" x14ac:dyDescent="0.2">
      <c r="A31" s="88" t="s">
        <v>37</v>
      </c>
      <c r="B31" s="89">
        <v>45709</v>
      </c>
      <c r="C31" s="90"/>
      <c r="D31" s="91"/>
      <c r="E31" s="90"/>
      <c r="F31" s="90"/>
      <c r="G31" s="90"/>
      <c r="H31" s="90"/>
      <c r="I31" s="90"/>
      <c r="J31" s="2"/>
      <c r="K31" s="2"/>
    </row>
    <row r="32" spans="1:12" ht="20.100000000000001" customHeight="1" x14ac:dyDescent="0.2">
      <c r="A32" s="101" t="s">
        <v>38</v>
      </c>
      <c r="B32" s="102">
        <v>45710</v>
      </c>
      <c r="C32" s="103"/>
      <c r="D32" s="104"/>
      <c r="E32" s="103"/>
      <c r="F32" s="103"/>
      <c r="G32" s="103"/>
      <c r="H32" s="103"/>
      <c r="I32" s="103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3"/>
      <c r="D33" s="103"/>
      <c r="E33" s="103"/>
      <c r="F33" s="103"/>
      <c r="G33" s="103"/>
      <c r="H33" s="103"/>
      <c r="I33" s="103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0"/>
      <c r="D34" s="90"/>
      <c r="E34" s="90"/>
      <c r="F34" s="90"/>
      <c r="G34" s="90"/>
      <c r="H34" s="90"/>
      <c r="I34" s="90"/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0"/>
      <c r="D35" s="91"/>
      <c r="E35" s="90"/>
      <c r="F35" s="90"/>
      <c r="G35" s="90"/>
      <c r="H35" s="90"/>
      <c r="I35" s="90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0"/>
      <c r="D36" s="90"/>
      <c r="E36" s="90"/>
      <c r="F36" s="90"/>
      <c r="G36" s="90"/>
      <c r="H36" s="90"/>
      <c r="I36" s="90"/>
      <c r="J36" s="2"/>
      <c r="K36" s="2"/>
    </row>
    <row r="37" spans="1:11" ht="20.100000000000001" customHeight="1" x14ac:dyDescent="0.2">
      <c r="A37" s="88" t="s">
        <v>36</v>
      </c>
      <c r="B37" s="89">
        <v>45715</v>
      </c>
      <c r="C37" s="90"/>
      <c r="D37" s="90"/>
      <c r="E37" s="90"/>
      <c r="F37" s="90"/>
      <c r="G37" s="90"/>
      <c r="H37" s="90"/>
      <c r="I37" s="90"/>
      <c r="J37" s="2"/>
      <c r="K37" s="2"/>
    </row>
    <row r="38" spans="1:11" ht="20.100000000000001" customHeight="1" x14ac:dyDescent="0.2">
      <c r="A38" s="88" t="s">
        <v>37</v>
      </c>
      <c r="B38" s="89">
        <v>45716</v>
      </c>
      <c r="C38" s="90"/>
      <c r="D38" s="91"/>
      <c r="E38" s="90"/>
      <c r="F38" s="90"/>
      <c r="G38" s="90"/>
      <c r="H38" s="90"/>
      <c r="I38" s="90"/>
      <c r="J38" s="2"/>
      <c r="K38" s="2"/>
    </row>
    <row r="39" spans="1:11" ht="17.25" customHeight="1" x14ac:dyDescent="0.2">
      <c r="A39" s="88"/>
      <c r="B39" s="89"/>
      <c r="C39" s="90"/>
      <c r="D39" s="91"/>
      <c r="E39" s="90"/>
      <c r="F39" s="90"/>
      <c r="G39" s="90"/>
      <c r="H39" s="90"/>
      <c r="I39" s="90"/>
      <c r="J39" s="2"/>
      <c r="K39" s="2"/>
    </row>
    <row r="40" spans="1:11" ht="17.25" customHeight="1" x14ac:dyDescent="0.2">
      <c r="A40" s="88"/>
      <c r="B40" s="89"/>
      <c r="C40" s="90"/>
      <c r="D40" s="91"/>
      <c r="E40" s="90"/>
      <c r="F40" s="90"/>
      <c r="G40" s="90"/>
      <c r="H40" s="90"/>
      <c r="I40" s="90"/>
      <c r="J40" s="2"/>
      <c r="K40" s="2"/>
    </row>
    <row r="41" spans="1:11" ht="17.25" customHeight="1" x14ac:dyDescent="0.2">
      <c r="A41" s="88"/>
      <c r="B41" s="89"/>
      <c r="C41" s="90"/>
      <c r="D41" s="91"/>
      <c r="E41" s="90"/>
      <c r="F41" s="90"/>
      <c r="G41" s="90"/>
      <c r="H41" s="90"/>
      <c r="I41" s="90"/>
      <c r="J41" s="2"/>
      <c r="K41" s="2"/>
    </row>
    <row r="42" spans="1:11" x14ac:dyDescent="0.2">
      <c r="A42" s="94"/>
      <c r="B42" s="94"/>
      <c r="C42" s="95"/>
      <c r="D42" s="94"/>
      <c r="E42" s="96">
        <f>SUM(E11:E41)</f>
        <v>78</v>
      </c>
      <c r="F42" s="96">
        <f t="shared" ref="F42:G42" si="0">SUM(F11:F41)</f>
        <v>0</v>
      </c>
      <c r="G42" s="96">
        <f t="shared" si="0"/>
        <v>9</v>
      </c>
      <c r="H42" s="94"/>
      <c r="I42" s="90"/>
    </row>
    <row r="43" spans="1:1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x14ac:dyDescent="0.2">
      <c r="A44" s="95"/>
      <c r="B44" s="97"/>
      <c r="C44" s="95"/>
      <c r="D44" s="95"/>
      <c r="E44" s="95"/>
      <c r="F44" s="95"/>
      <c r="G44" s="95"/>
      <c r="H44" s="95"/>
      <c r="I44" s="94"/>
    </row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7" type="noConversion"/>
  <printOptions horizontalCentered="1" verticalCentered="1"/>
  <pageMargins left="0" right="0" top="0" bottom="0" header="0" footer="0"/>
  <pageSetup paperSize="9" scale="74" orientation="landscape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21196-82D4-468C-A0EF-43073EA4A7E8}">
  <sheetPr>
    <tabColor theme="2" tint="-0.249977111117893"/>
    <pageSetUpPr fitToPage="1"/>
  </sheetPr>
  <dimension ref="A2:K50"/>
  <sheetViews>
    <sheetView zoomScale="90" zoomScaleNormal="90" workbookViewId="0">
      <selection activeCell="A6" sqref="A6:C6"/>
    </sheetView>
  </sheetViews>
  <sheetFormatPr baseColWidth="10" defaultRowHeight="12.75" x14ac:dyDescent="0.2"/>
  <cols>
    <col min="1" max="1" width="20.7109375" customWidth="1"/>
    <col min="2" max="2" width="15.7109375" style="1" customWidth="1"/>
    <col min="3" max="3" width="55.7109375" customWidth="1"/>
    <col min="4" max="7" width="15.7109375" customWidth="1"/>
    <col min="8" max="8" width="23.85546875" bestFit="1" customWidth="1"/>
    <col min="9" max="9" width="20.7109375" style="2" customWidth="1"/>
  </cols>
  <sheetData>
    <row r="2" spans="1:11" x14ac:dyDescent="0.2">
      <c r="H2" t="s">
        <v>12</v>
      </c>
    </row>
    <row r="3" spans="1:11" ht="18" x14ac:dyDescent="0.25">
      <c r="D3" s="172" t="s">
        <v>40</v>
      </c>
      <c r="E3" s="172"/>
      <c r="F3" s="172"/>
      <c r="G3" s="172"/>
      <c r="H3" s="172"/>
      <c r="I3" s="172"/>
      <c r="J3" s="87"/>
    </row>
    <row r="4" spans="1:11" x14ac:dyDescent="0.2">
      <c r="H4" t="s">
        <v>13</v>
      </c>
    </row>
    <row r="5" spans="1:11" ht="3" customHeight="1" thickBot="1" x14ac:dyDescent="0.25"/>
    <row r="6" spans="1:11" ht="21.75" customHeight="1" thickBot="1" x14ac:dyDescent="0.25">
      <c r="A6" s="178"/>
      <c r="B6" s="179"/>
      <c r="C6" s="180"/>
      <c r="D6" s="12"/>
    </row>
    <row r="7" spans="1:11" ht="5.0999999999999996" customHeight="1" thickBot="1" x14ac:dyDescent="0.25">
      <c r="B7"/>
    </row>
    <row r="8" spans="1:11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  <c r="J9" s="2"/>
      <c r="K9" s="2"/>
    </row>
    <row r="10" spans="1:1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  <c r="J10" s="2"/>
      <c r="K10" s="2"/>
    </row>
    <row r="11" spans="1:1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  <c r="J11" s="2"/>
      <c r="K11" s="2"/>
    </row>
    <row r="12" spans="1:1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  <c r="J12" s="2"/>
      <c r="K12" s="2"/>
    </row>
    <row r="13" spans="1:11" ht="20.100000000000001" customHeight="1" x14ac:dyDescent="0.2">
      <c r="A13" s="88" t="s">
        <v>33</v>
      </c>
      <c r="B13" s="89">
        <v>45691</v>
      </c>
      <c r="C13" s="90" t="s">
        <v>70</v>
      </c>
      <c r="D13" s="91">
        <v>1</v>
      </c>
      <c r="E13" s="90">
        <v>8</v>
      </c>
      <c r="F13" s="90" t="s">
        <v>46</v>
      </c>
      <c r="G13" s="90" t="s">
        <v>46</v>
      </c>
      <c r="H13" s="90" t="s">
        <v>46</v>
      </c>
      <c r="I13" s="90" t="s">
        <v>46</v>
      </c>
      <c r="J13" s="2"/>
      <c r="K13" s="2"/>
    </row>
    <row r="14" spans="1:11" ht="20.100000000000001" customHeight="1" x14ac:dyDescent="0.2">
      <c r="A14" s="88" t="s">
        <v>34</v>
      </c>
      <c r="B14" s="89">
        <v>45692</v>
      </c>
      <c r="C14" s="92" t="s">
        <v>45</v>
      </c>
      <c r="D14" s="93">
        <v>1</v>
      </c>
      <c r="E14" s="92">
        <v>8</v>
      </c>
      <c r="F14" s="92" t="s">
        <v>46</v>
      </c>
      <c r="G14" s="92">
        <v>0.5</v>
      </c>
      <c r="H14" s="92" t="s">
        <v>46</v>
      </c>
      <c r="I14" s="92"/>
      <c r="J14" s="2"/>
      <c r="K14" s="2"/>
    </row>
    <row r="15" spans="1:11" ht="20.100000000000001" customHeight="1" x14ac:dyDescent="0.2">
      <c r="A15" s="88" t="s">
        <v>35</v>
      </c>
      <c r="B15" s="89">
        <v>45693</v>
      </c>
      <c r="C15" s="90" t="s">
        <v>45</v>
      </c>
      <c r="D15" s="91">
        <v>1</v>
      </c>
      <c r="E15" s="90">
        <v>8</v>
      </c>
      <c r="F15" s="90" t="s">
        <v>46</v>
      </c>
      <c r="G15" s="90">
        <v>1</v>
      </c>
      <c r="H15" s="90" t="s">
        <v>46</v>
      </c>
      <c r="I15" s="90" t="s">
        <v>46</v>
      </c>
      <c r="J15" s="2"/>
      <c r="K15" s="2"/>
    </row>
    <row r="16" spans="1:11" ht="20.100000000000001" customHeight="1" x14ac:dyDescent="0.2">
      <c r="A16" s="88" t="s">
        <v>36</v>
      </c>
      <c r="B16" s="89">
        <v>45694</v>
      </c>
      <c r="C16" s="90" t="s">
        <v>71</v>
      </c>
      <c r="D16" s="91">
        <v>1</v>
      </c>
      <c r="E16" s="90">
        <v>8</v>
      </c>
      <c r="F16" s="90" t="s">
        <v>46</v>
      </c>
      <c r="G16" s="90" t="s">
        <v>46</v>
      </c>
      <c r="H16" s="90" t="s">
        <v>46</v>
      </c>
      <c r="I16" s="90" t="s">
        <v>46</v>
      </c>
      <c r="J16" s="2"/>
      <c r="K16" s="2"/>
    </row>
    <row r="17" spans="1:11" ht="20.100000000000001" customHeight="1" x14ac:dyDescent="0.2">
      <c r="A17" s="88" t="s">
        <v>37</v>
      </c>
      <c r="B17" s="89">
        <v>45695</v>
      </c>
      <c r="C17" s="90" t="s">
        <v>72</v>
      </c>
      <c r="D17" s="93">
        <v>1</v>
      </c>
      <c r="E17" s="92">
        <v>7</v>
      </c>
      <c r="F17" s="92" t="s">
        <v>46</v>
      </c>
      <c r="G17" s="92" t="s">
        <v>46</v>
      </c>
      <c r="H17" s="92" t="s">
        <v>46</v>
      </c>
      <c r="I17" s="92" t="s">
        <v>46</v>
      </c>
      <c r="J17" s="2"/>
      <c r="K17" s="2"/>
    </row>
    <row r="18" spans="1:1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  <c r="J18" s="2"/>
      <c r="K18" s="2"/>
    </row>
    <row r="19" spans="1:1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  <c r="J19" s="2"/>
      <c r="K19" s="2"/>
    </row>
    <row r="20" spans="1:11" ht="20.100000000000001" customHeight="1" x14ac:dyDescent="0.2">
      <c r="A20" s="88" t="s">
        <v>33</v>
      </c>
      <c r="B20" s="89">
        <v>45698</v>
      </c>
      <c r="C20" s="92" t="s">
        <v>73</v>
      </c>
      <c r="D20" s="93">
        <v>1</v>
      </c>
      <c r="E20" s="92">
        <v>8</v>
      </c>
      <c r="F20" s="92" t="s">
        <v>46</v>
      </c>
      <c r="G20" s="92" t="s">
        <v>46</v>
      </c>
      <c r="H20" s="92" t="s">
        <v>46</v>
      </c>
      <c r="I20" s="92" t="s">
        <v>46</v>
      </c>
      <c r="J20" s="2"/>
      <c r="K20" s="2"/>
    </row>
    <row r="21" spans="1:11" ht="20.100000000000001" customHeight="1" x14ac:dyDescent="0.2">
      <c r="A21" s="88" t="s">
        <v>34</v>
      </c>
      <c r="B21" s="89">
        <v>45699</v>
      </c>
      <c r="C21" s="92" t="s">
        <v>67</v>
      </c>
      <c r="D21" s="93">
        <v>1</v>
      </c>
      <c r="E21" s="92">
        <v>8</v>
      </c>
      <c r="F21" s="92" t="s">
        <v>46</v>
      </c>
      <c r="G21" s="92" t="s">
        <v>46</v>
      </c>
      <c r="H21" s="92" t="s">
        <v>46</v>
      </c>
      <c r="I21" s="92" t="s">
        <v>46</v>
      </c>
      <c r="J21" s="2"/>
      <c r="K21" s="2"/>
    </row>
    <row r="22" spans="1:11" ht="20.100000000000001" customHeight="1" x14ac:dyDescent="0.2">
      <c r="A22" s="88" t="s">
        <v>35</v>
      </c>
      <c r="B22" s="89">
        <v>45700</v>
      </c>
      <c r="C22" s="92" t="s">
        <v>73</v>
      </c>
      <c r="D22" s="93">
        <v>1</v>
      </c>
      <c r="E22" s="92">
        <v>8</v>
      </c>
      <c r="F22" s="92" t="s">
        <v>46</v>
      </c>
      <c r="G22" s="92" t="s">
        <v>46</v>
      </c>
      <c r="H22" s="92" t="s">
        <v>46</v>
      </c>
      <c r="I22" s="92" t="s">
        <v>46</v>
      </c>
      <c r="J22" s="2"/>
      <c r="K22" s="2"/>
    </row>
    <row r="23" spans="1:11" ht="20.100000000000001" customHeight="1" x14ac:dyDescent="0.2">
      <c r="A23" s="88" t="s">
        <v>36</v>
      </c>
      <c r="B23" s="89">
        <v>45701</v>
      </c>
      <c r="C23" s="92" t="s">
        <v>73</v>
      </c>
      <c r="D23" s="93">
        <v>1</v>
      </c>
      <c r="E23" s="92">
        <v>8</v>
      </c>
      <c r="F23" s="92" t="s">
        <v>46</v>
      </c>
      <c r="G23" s="92" t="s">
        <v>46</v>
      </c>
      <c r="H23" s="92" t="s">
        <v>46</v>
      </c>
      <c r="I23" s="92" t="s">
        <v>46</v>
      </c>
      <c r="J23" s="2"/>
      <c r="K23" s="2"/>
    </row>
    <row r="24" spans="1:11" ht="20.100000000000001" customHeight="1" x14ac:dyDescent="0.2">
      <c r="A24" s="88" t="s">
        <v>37</v>
      </c>
      <c r="B24" s="89">
        <v>45702</v>
      </c>
      <c r="C24" s="92" t="s">
        <v>77</v>
      </c>
      <c r="D24" s="93">
        <v>1</v>
      </c>
      <c r="E24" s="92">
        <v>7</v>
      </c>
      <c r="F24" s="92" t="s">
        <v>46</v>
      </c>
      <c r="G24" s="92">
        <v>0.5</v>
      </c>
      <c r="H24" s="92" t="s">
        <v>46</v>
      </c>
      <c r="I24" s="92" t="s">
        <v>46</v>
      </c>
      <c r="J24" s="2"/>
      <c r="K24" s="2"/>
    </row>
    <row r="25" spans="1:1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  <c r="J25" s="2"/>
      <c r="K25" s="2"/>
    </row>
    <row r="26" spans="1:1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  <c r="J26" s="2"/>
      <c r="K26" s="2"/>
    </row>
    <row r="27" spans="1:11" ht="20.100000000000001" customHeight="1" x14ac:dyDescent="0.2">
      <c r="A27" s="88" t="s">
        <v>33</v>
      </c>
      <c r="B27" s="89">
        <v>45705</v>
      </c>
      <c r="C27" s="92" t="s">
        <v>45</v>
      </c>
      <c r="D27" s="93">
        <v>1</v>
      </c>
      <c r="E27" s="92">
        <v>8</v>
      </c>
      <c r="F27" s="92" t="s">
        <v>46</v>
      </c>
      <c r="G27" s="92">
        <v>0.5</v>
      </c>
      <c r="H27" s="92" t="s">
        <v>46</v>
      </c>
      <c r="I27" s="92" t="s">
        <v>46</v>
      </c>
      <c r="J27" s="2"/>
      <c r="K27" s="2"/>
    </row>
    <row r="28" spans="1:11" ht="20.100000000000001" customHeight="1" x14ac:dyDescent="0.2">
      <c r="A28" s="88" t="s">
        <v>34</v>
      </c>
      <c r="B28" s="89">
        <v>45706</v>
      </c>
      <c r="C28" s="92" t="s">
        <v>66</v>
      </c>
      <c r="D28" s="93">
        <v>1</v>
      </c>
      <c r="E28" s="92">
        <v>8</v>
      </c>
      <c r="F28" s="92" t="s">
        <v>46</v>
      </c>
      <c r="G28" s="92" t="s">
        <v>46</v>
      </c>
      <c r="H28" s="92" t="s">
        <v>46</v>
      </c>
      <c r="I28" s="92" t="s">
        <v>46</v>
      </c>
      <c r="J28" s="2"/>
      <c r="K28" s="2"/>
    </row>
    <row r="29" spans="1:11" ht="20.100000000000001" customHeight="1" x14ac:dyDescent="0.2">
      <c r="A29" s="88" t="s">
        <v>35</v>
      </c>
      <c r="B29" s="89">
        <v>45707</v>
      </c>
      <c r="C29" s="92" t="s">
        <v>62</v>
      </c>
      <c r="D29" s="91">
        <v>1</v>
      </c>
      <c r="E29" s="90">
        <v>8</v>
      </c>
      <c r="F29" s="90" t="s">
        <v>46</v>
      </c>
      <c r="G29" s="90" t="s">
        <v>46</v>
      </c>
      <c r="H29" s="90" t="s">
        <v>46</v>
      </c>
      <c r="I29" s="90" t="s">
        <v>46</v>
      </c>
      <c r="J29" s="2"/>
      <c r="K29" s="2"/>
    </row>
    <row r="30" spans="1:11" ht="20.100000000000001" customHeight="1" x14ac:dyDescent="0.2">
      <c r="A30" s="88" t="s">
        <v>36</v>
      </c>
      <c r="B30" s="89">
        <v>45708</v>
      </c>
      <c r="C30" s="90" t="s">
        <v>73</v>
      </c>
      <c r="D30" s="91">
        <v>1</v>
      </c>
      <c r="E30" s="90">
        <v>8</v>
      </c>
      <c r="F30" s="90" t="s">
        <v>46</v>
      </c>
      <c r="G30" s="90" t="s">
        <v>46</v>
      </c>
      <c r="H30" s="90" t="s">
        <v>46</v>
      </c>
      <c r="I30" s="90" t="s">
        <v>46</v>
      </c>
      <c r="J30" s="2"/>
      <c r="K30" s="2"/>
    </row>
    <row r="31" spans="1:11" ht="20.100000000000001" customHeight="1" x14ac:dyDescent="0.2">
      <c r="A31" s="88" t="s">
        <v>37</v>
      </c>
      <c r="B31" s="89">
        <v>45709</v>
      </c>
      <c r="C31" s="90" t="s">
        <v>74</v>
      </c>
      <c r="D31" s="93">
        <v>1</v>
      </c>
      <c r="E31" s="92">
        <v>7</v>
      </c>
      <c r="F31" s="92" t="s">
        <v>46</v>
      </c>
      <c r="G31" s="92" t="s">
        <v>46</v>
      </c>
      <c r="H31" s="92" t="s">
        <v>46</v>
      </c>
      <c r="I31" s="92" t="s">
        <v>46</v>
      </c>
      <c r="J31" s="2"/>
      <c r="K31" s="2"/>
    </row>
    <row r="32" spans="1:1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  <c r="J32" s="2"/>
      <c r="K32" s="2"/>
    </row>
    <row r="33" spans="1:1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  <c r="J33" s="2"/>
      <c r="K33" s="2"/>
    </row>
    <row r="34" spans="1:11" ht="20.100000000000001" customHeight="1" x14ac:dyDescent="0.2">
      <c r="A34" s="88" t="s">
        <v>33</v>
      </c>
      <c r="B34" s="89">
        <v>45712</v>
      </c>
      <c r="C34" s="92" t="s">
        <v>75</v>
      </c>
      <c r="D34" s="93">
        <v>1</v>
      </c>
      <c r="E34" s="92">
        <v>8</v>
      </c>
      <c r="F34" s="92" t="s">
        <v>46</v>
      </c>
      <c r="G34" s="92" t="s">
        <v>46</v>
      </c>
      <c r="H34" s="92" t="s">
        <v>46</v>
      </c>
      <c r="I34" s="92" t="s">
        <v>46</v>
      </c>
      <c r="J34" s="2"/>
      <c r="K34" s="2"/>
    </row>
    <row r="35" spans="1:11" ht="20.100000000000001" customHeight="1" x14ac:dyDescent="0.2">
      <c r="A35" s="88" t="s">
        <v>34</v>
      </c>
      <c r="B35" s="89">
        <v>45713</v>
      </c>
      <c r="C35" s="92" t="s">
        <v>66</v>
      </c>
      <c r="D35" s="93">
        <v>1</v>
      </c>
      <c r="E35" s="92">
        <v>8</v>
      </c>
      <c r="F35" s="92" t="s">
        <v>46</v>
      </c>
      <c r="G35" s="92" t="s">
        <v>46</v>
      </c>
      <c r="H35" s="92" t="s">
        <v>46</v>
      </c>
      <c r="I35" s="92"/>
      <c r="J35" s="2"/>
      <c r="K35" s="2"/>
    </row>
    <row r="36" spans="1:11" ht="20.100000000000001" customHeight="1" x14ac:dyDescent="0.2">
      <c r="A36" s="88" t="s">
        <v>35</v>
      </c>
      <c r="B36" s="89">
        <v>45714</v>
      </c>
      <c r="C36" s="92" t="s">
        <v>66</v>
      </c>
      <c r="D36" s="93">
        <v>1</v>
      </c>
      <c r="E36" s="92">
        <v>8</v>
      </c>
      <c r="F36" s="92" t="s">
        <v>46</v>
      </c>
      <c r="G36" s="92" t="s">
        <v>46</v>
      </c>
      <c r="H36" s="92" t="s">
        <v>46</v>
      </c>
      <c r="I36" s="92" t="s">
        <v>46</v>
      </c>
      <c r="J36" s="2"/>
      <c r="K36" s="2"/>
    </row>
    <row r="37" spans="1:11" ht="17.25" customHeight="1" x14ac:dyDescent="0.2">
      <c r="A37" s="88" t="s">
        <v>36</v>
      </c>
      <c r="B37" s="89">
        <v>45715</v>
      </c>
      <c r="C37" s="92" t="s">
        <v>66</v>
      </c>
      <c r="D37" s="93">
        <v>1</v>
      </c>
      <c r="E37" s="92">
        <v>8</v>
      </c>
      <c r="F37" s="92" t="s">
        <v>46</v>
      </c>
      <c r="G37" s="92" t="s">
        <v>46</v>
      </c>
      <c r="H37" s="92" t="s">
        <v>46</v>
      </c>
      <c r="I37" s="92" t="s">
        <v>46</v>
      </c>
      <c r="J37" s="2"/>
      <c r="K37" s="2"/>
    </row>
    <row r="38" spans="1:11" ht="17.25" customHeight="1" x14ac:dyDescent="0.2">
      <c r="A38" s="88" t="s">
        <v>37</v>
      </c>
      <c r="B38" s="89">
        <v>45716</v>
      </c>
      <c r="C38" s="90" t="s">
        <v>66</v>
      </c>
      <c r="D38" s="93">
        <v>1</v>
      </c>
      <c r="E38" s="92">
        <v>7</v>
      </c>
      <c r="F38" s="92" t="s">
        <v>46</v>
      </c>
      <c r="G38" s="92" t="s">
        <v>46</v>
      </c>
      <c r="H38" s="92" t="s">
        <v>46</v>
      </c>
      <c r="I38" s="92" t="s">
        <v>46</v>
      </c>
      <c r="J38" s="2"/>
      <c r="K38" s="2"/>
    </row>
    <row r="39" spans="1:11" ht="17.25" customHeight="1" x14ac:dyDescent="0.2">
      <c r="A39" s="88"/>
      <c r="B39" s="89"/>
      <c r="C39" s="90"/>
      <c r="D39" s="93"/>
      <c r="E39" s="92"/>
      <c r="F39" s="92"/>
      <c r="G39" s="92"/>
      <c r="H39" s="92"/>
      <c r="I39" s="92"/>
      <c r="J39" s="2"/>
      <c r="K39" s="2"/>
    </row>
    <row r="40" spans="1:11" ht="17.25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  <c r="J40" s="2"/>
      <c r="K40" s="2"/>
    </row>
    <row r="41" spans="1:11" ht="17.25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  <c r="J41" s="2"/>
      <c r="K41" s="2"/>
    </row>
    <row r="42" spans="1:11" x14ac:dyDescent="0.2">
      <c r="A42" s="94"/>
      <c r="B42" s="94"/>
      <c r="C42" s="95"/>
      <c r="D42" s="94"/>
      <c r="E42" s="96">
        <f>SUM(E11:E41)</f>
        <v>156</v>
      </c>
      <c r="F42" s="96">
        <f t="shared" ref="F42:G42" si="0">SUM(F11:F41)</f>
        <v>0</v>
      </c>
      <c r="G42" s="96">
        <f t="shared" si="0"/>
        <v>2.5</v>
      </c>
      <c r="H42" s="94"/>
      <c r="I42" s="90"/>
      <c r="J42" s="2"/>
      <c r="K42" s="2"/>
    </row>
    <row r="43" spans="1:11" ht="21" customHeight="1" x14ac:dyDescent="0.2">
      <c r="A43" s="95"/>
      <c r="B43" s="97"/>
      <c r="C43" s="95"/>
      <c r="D43" s="95"/>
      <c r="E43" s="95"/>
      <c r="F43" s="95"/>
      <c r="G43" s="95"/>
      <c r="H43" s="95"/>
      <c r="I43" s="94"/>
    </row>
    <row r="44" spans="1:11" ht="21" customHeight="1" x14ac:dyDescent="0.2">
      <c r="A44" s="95"/>
      <c r="B44" s="97"/>
      <c r="C44" s="95"/>
      <c r="D44" s="95"/>
      <c r="E44" s="95"/>
      <c r="F44" s="95"/>
      <c r="G44" s="95"/>
      <c r="H44" s="95"/>
      <c r="I44" s="94"/>
    </row>
    <row r="45" spans="1:11" ht="21" customHeight="1" x14ac:dyDescent="0.2"/>
    <row r="46" spans="1:11" ht="21" hidden="1" customHeight="1" x14ac:dyDescent="0.2"/>
    <row r="47" spans="1:11" ht="21" hidden="1" customHeight="1" x14ac:dyDescent="0.2">
      <c r="I47" s="49">
        <f>COUNTIF(I11:I41,"F")+COUNTIF(I11:I41,"X")+COUNTIF(I11:I41,"/")</f>
        <v>0</v>
      </c>
    </row>
    <row r="48" spans="1:11" ht="21" hidden="1" customHeight="1" x14ac:dyDescent="0.2">
      <c r="I48" s="60">
        <f>COUNTIF(A11:A41,"LUNDI")+COUNTIF(A11:A41,"MARDI")+COUNTIF(A11:A41,"MERCREDI")+COUNTIF(A11:A41,"JEUDI")+COUNTIF(A11:A41,"VENDREDI")</f>
        <v>20</v>
      </c>
    </row>
    <row r="49" ht="21" hidden="1" customHeight="1" x14ac:dyDescent="0.2"/>
    <row r="50" ht="21" customHeight="1" x14ac:dyDescent="0.2"/>
  </sheetData>
  <mergeCells count="10">
    <mergeCell ref="D3:I3"/>
    <mergeCell ref="A6:C6"/>
    <mergeCell ref="A8:B10"/>
    <mergeCell ref="C8:C10"/>
    <mergeCell ref="D8:D10"/>
    <mergeCell ref="E8:E10"/>
    <mergeCell ref="F8:F10"/>
    <mergeCell ref="G8:G10"/>
    <mergeCell ref="H8:H10"/>
    <mergeCell ref="I8:I10"/>
  </mergeCells>
  <phoneticPr fontId="1" type="noConversion"/>
  <conditionalFormatting sqref="I47">
    <cfRule type="cellIs" dxfId="0" priority="1" operator="greaterThanOrEqual">
      <formula>0.8</formula>
    </cfRule>
  </conditionalFormatting>
  <printOptions horizontalCentered="1" verticalCentered="1"/>
  <pageMargins left="0.23622047244094488" right="0.23622047244094488" top="0.74803149606299213" bottom="0.74803149606299213" header="0.31496062992125984" footer="0.31496062992125984"/>
  <pageSetup paperSize="9" scale="67" orientation="landscape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6">
    <tabColor theme="2" tint="-0.249977111117893"/>
    <pageSetUpPr fitToPage="1"/>
  </sheetPr>
  <dimension ref="A2:J45"/>
  <sheetViews>
    <sheetView zoomScale="90" zoomScaleNormal="90"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 t="s">
        <v>73</v>
      </c>
      <c r="D13" s="91">
        <v>1</v>
      </c>
      <c r="E13" s="90">
        <v>8</v>
      </c>
      <c r="F13" s="90" t="s">
        <v>46</v>
      </c>
      <c r="G13" s="90">
        <v>1</v>
      </c>
      <c r="H13" s="90" t="s">
        <v>46</v>
      </c>
      <c r="I13" s="90" t="s">
        <v>46</v>
      </c>
    </row>
    <row r="14" spans="1:10" s="2" customFormat="1" ht="20.100000000000001" customHeight="1" x14ac:dyDescent="0.2">
      <c r="A14" s="88" t="s">
        <v>34</v>
      </c>
      <c r="B14" s="89">
        <v>45692</v>
      </c>
      <c r="C14" s="92" t="s">
        <v>45</v>
      </c>
      <c r="D14" s="93">
        <v>1</v>
      </c>
      <c r="E14" s="92">
        <v>8</v>
      </c>
      <c r="F14" s="92" t="s">
        <v>46</v>
      </c>
      <c r="G14" s="92">
        <v>1.5</v>
      </c>
      <c r="H14" s="92" t="s">
        <v>46</v>
      </c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 t="s">
        <v>45</v>
      </c>
      <c r="D15" s="91">
        <v>1</v>
      </c>
      <c r="E15" s="90">
        <v>8</v>
      </c>
      <c r="F15" s="90" t="s">
        <v>46</v>
      </c>
      <c r="G15" s="90">
        <v>1</v>
      </c>
      <c r="H15" s="90" t="s">
        <v>46</v>
      </c>
      <c r="I15" s="90" t="s">
        <v>46</v>
      </c>
    </row>
    <row r="16" spans="1:10" s="2" customFormat="1" ht="20.100000000000001" customHeight="1" x14ac:dyDescent="0.2">
      <c r="A16" s="88" t="s">
        <v>36</v>
      </c>
      <c r="B16" s="89">
        <v>45694</v>
      </c>
      <c r="C16" s="90" t="s">
        <v>71</v>
      </c>
      <c r="D16" s="91">
        <v>1</v>
      </c>
      <c r="E16" s="90">
        <v>8</v>
      </c>
      <c r="F16" s="90" t="s">
        <v>46</v>
      </c>
      <c r="G16" s="90" t="s">
        <v>46</v>
      </c>
      <c r="H16" s="90" t="s">
        <v>46</v>
      </c>
      <c r="I16" s="90" t="s">
        <v>46</v>
      </c>
    </row>
    <row r="17" spans="1:9" s="2" customFormat="1" ht="20.100000000000001" customHeight="1" x14ac:dyDescent="0.2">
      <c r="A17" s="88" t="s">
        <v>37</v>
      </c>
      <c r="B17" s="89">
        <v>45695</v>
      </c>
      <c r="C17" s="90" t="s">
        <v>72</v>
      </c>
      <c r="D17" s="93">
        <v>1</v>
      </c>
      <c r="E17" s="92">
        <v>7</v>
      </c>
      <c r="F17" s="92" t="s">
        <v>46</v>
      </c>
      <c r="G17" s="92" t="s">
        <v>46</v>
      </c>
      <c r="H17" s="92" t="s">
        <v>46</v>
      </c>
      <c r="I17" s="92" t="s">
        <v>46</v>
      </c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2" t="s">
        <v>73</v>
      </c>
      <c r="D20" s="93">
        <v>1</v>
      </c>
      <c r="E20" s="92">
        <v>8</v>
      </c>
      <c r="F20" s="92" t="s">
        <v>46</v>
      </c>
      <c r="G20" s="92" t="s">
        <v>46</v>
      </c>
      <c r="H20" s="92" t="s">
        <v>46</v>
      </c>
      <c r="I20" s="92" t="s">
        <v>46</v>
      </c>
    </row>
    <row r="21" spans="1:9" s="2" customFormat="1" ht="20.100000000000001" customHeight="1" x14ac:dyDescent="0.2">
      <c r="A21" s="88" t="s">
        <v>34</v>
      </c>
      <c r="B21" s="89">
        <v>45699</v>
      </c>
      <c r="C21" s="92" t="s">
        <v>67</v>
      </c>
      <c r="D21" s="93">
        <v>1</v>
      </c>
      <c r="E21" s="92">
        <v>8</v>
      </c>
      <c r="F21" s="92" t="s">
        <v>46</v>
      </c>
      <c r="G21" s="92" t="s">
        <v>46</v>
      </c>
      <c r="H21" s="92" t="s">
        <v>46</v>
      </c>
      <c r="I21" s="92" t="s">
        <v>46</v>
      </c>
    </row>
    <row r="22" spans="1:9" s="2" customFormat="1" ht="20.100000000000001" customHeight="1" x14ac:dyDescent="0.2">
      <c r="A22" s="88" t="s">
        <v>35</v>
      </c>
      <c r="B22" s="89">
        <v>45700</v>
      </c>
      <c r="C22" s="92" t="s">
        <v>73</v>
      </c>
      <c r="D22" s="93">
        <v>1</v>
      </c>
      <c r="E22" s="92">
        <v>8</v>
      </c>
      <c r="F22" s="92" t="s">
        <v>46</v>
      </c>
      <c r="G22" s="92" t="s">
        <v>46</v>
      </c>
      <c r="H22" s="92" t="s">
        <v>46</v>
      </c>
      <c r="I22" s="92" t="s">
        <v>46</v>
      </c>
    </row>
    <row r="23" spans="1:9" s="2" customFormat="1" ht="20.100000000000001" customHeight="1" x14ac:dyDescent="0.2">
      <c r="A23" s="88" t="s">
        <v>36</v>
      </c>
      <c r="B23" s="89">
        <v>45701</v>
      </c>
      <c r="C23" s="92" t="s">
        <v>62</v>
      </c>
      <c r="D23" s="93">
        <v>1</v>
      </c>
      <c r="E23" s="92">
        <v>8</v>
      </c>
      <c r="F23" s="92" t="s">
        <v>46</v>
      </c>
      <c r="G23" s="92" t="s">
        <v>46</v>
      </c>
      <c r="H23" s="92" t="s">
        <v>46</v>
      </c>
      <c r="I23" s="92" t="s">
        <v>46</v>
      </c>
    </row>
    <row r="24" spans="1:9" s="2" customFormat="1" ht="20.100000000000001" customHeight="1" x14ac:dyDescent="0.2">
      <c r="A24" s="88" t="s">
        <v>37</v>
      </c>
      <c r="B24" s="89">
        <v>45702</v>
      </c>
      <c r="C24" s="92" t="s">
        <v>77</v>
      </c>
      <c r="D24" s="93">
        <v>1</v>
      </c>
      <c r="E24" s="92">
        <v>7</v>
      </c>
      <c r="F24" s="92" t="s">
        <v>46</v>
      </c>
      <c r="G24" s="92">
        <v>0.5</v>
      </c>
      <c r="H24" s="92" t="s">
        <v>46</v>
      </c>
      <c r="I24" s="92" t="s">
        <v>46</v>
      </c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 t="s">
        <v>66</v>
      </c>
      <c r="D27" s="93">
        <v>1</v>
      </c>
      <c r="E27" s="92">
        <v>8</v>
      </c>
      <c r="F27" s="92" t="s">
        <v>46</v>
      </c>
      <c r="G27" s="92" t="s">
        <v>46</v>
      </c>
      <c r="H27" s="92" t="s">
        <v>46</v>
      </c>
      <c r="I27" s="92" t="s">
        <v>46</v>
      </c>
    </row>
    <row r="28" spans="1:9" s="2" customFormat="1" ht="20.100000000000001" customHeight="1" x14ac:dyDescent="0.2">
      <c r="A28" s="88" t="s">
        <v>34</v>
      </c>
      <c r="B28" s="89">
        <v>45706</v>
      </c>
      <c r="C28" s="92" t="s">
        <v>72</v>
      </c>
      <c r="D28" s="93">
        <v>1</v>
      </c>
      <c r="E28" s="92">
        <v>8</v>
      </c>
      <c r="F28" s="92" t="s">
        <v>46</v>
      </c>
      <c r="G28" s="92" t="s">
        <v>46</v>
      </c>
      <c r="H28" s="92" t="s">
        <v>46</v>
      </c>
      <c r="I28" s="92" t="s">
        <v>46</v>
      </c>
    </row>
    <row r="29" spans="1:9" s="2" customFormat="1" ht="20.100000000000001" customHeight="1" x14ac:dyDescent="0.2">
      <c r="A29" s="88" t="s">
        <v>35</v>
      </c>
      <c r="B29" s="89">
        <v>45707</v>
      </c>
      <c r="C29" s="92" t="s">
        <v>62</v>
      </c>
      <c r="D29" s="91">
        <v>1</v>
      </c>
      <c r="E29" s="90">
        <v>8</v>
      </c>
      <c r="F29" s="90" t="s">
        <v>46</v>
      </c>
      <c r="G29" s="90" t="s">
        <v>46</v>
      </c>
      <c r="H29" s="90" t="s">
        <v>46</v>
      </c>
      <c r="I29" s="90" t="s">
        <v>46</v>
      </c>
    </row>
    <row r="30" spans="1:9" s="2" customFormat="1" ht="20.100000000000001" customHeight="1" x14ac:dyDescent="0.2">
      <c r="A30" s="88" t="s">
        <v>36</v>
      </c>
      <c r="B30" s="89">
        <v>45708</v>
      </c>
      <c r="C30" s="90" t="s">
        <v>65</v>
      </c>
      <c r="D30" s="91" t="s">
        <v>46</v>
      </c>
      <c r="E30" s="90" t="s">
        <v>46</v>
      </c>
      <c r="F30" s="90" t="s">
        <v>46</v>
      </c>
      <c r="G30" s="90" t="s">
        <v>46</v>
      </c>
      <c r="H30" s="90" t="s">
        <v>22</v>
      </c>
      <c r="I30" s="90" t="s">
        <v>46</v>
      </c>
    </row>
    <row r="31" spans="1:9" s="2" customFormat="1" ht="20.100000000000001" customHeight="1" x14ac:dyDescent="0.2">
      <c r="A31" s="88" t="s">
        <v>37</v>
      </c>
      <c r="B31" s="89">
        <v>45709</v>
      </c>
      <c r="C31" s="90" t="s">
        <v>65</v>
      </c>
      <c r="D31" s="93" t="s">
        <v>46</v>
      </c>
      <c r="E31" s="92" t="s">
        <v>46</v>
      </c>
      <c r="F31" s="92" t="s">
        <v>46</v>
      </c>
      <c r="G31" s="92" t="s">
        <v>46</v>
      </c>
      <c r="H31" s="92" t="s">
        <v>22</v>
      </c>
      <c r="I31" s="92" t="s">
        <v>46</v>
      </c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 t="s">
        <v>62</v>
      </c>
      <c r="D34" s="93">
        <v>1</v>
      </c>
      <c r="E34" s="92">
        <v>8</v>
      </c>
      <c r="F34" s="92" t="s">
        <v>46</v>
      </c>
      <c r="G34" s="92" t="s">
        <v>46</v>
      </c>
      <c r="H34" s="92" t="s">
        <v>46</v>
      </c>
      <c r="I34" s="92" t="s">
        <v>46</v>
      </c>
    </row>
    <row r="35" spans="1:9" s="2" customFormat="1" ht="20.100000000000001" customHeight="1" x14ac:dyDescent="0.2">
      <c r="A35" s="88" t="s">
        <v>34</v>
      </c>
      <c r="B35" s="89">
        <v>45713</v>
      </c>
      <c r="C35" s="92" t="s">
        <v>66</v>
      </c>
      <c r="D35" s="93">
        <v>1</v>
      </c>
      <c r="E35" s="92">
        <v>8</v>
      </c>
      <c r="F35" s="92" t="s">
        <v>46</v>
      </c>
      <c r="G35" s="92" t="s">
        <v>46</v>
      </c>
      <c r="H35" s="92" t="s">
        <v>46</v>
      </c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 t="s">
        <v>62</v>
      </c>
      <c r="D36" s="93">
        <v>1</v>
      </c>
      <c r="E36" s="92">
        <v>8</v>
      </c>
      <c r="F36" s="92" t="s">
        <v>46</v>
      </c>
      <c r="G36" s="92" t="s">
        <v>46</v>
      </c>
      <c r="H36" s="92" t="s">
        <v>46</v>
      </c>
      <c r="I36" s="92" t="s">
        <v>46</v>
      </c>
    </row>
    <row r="37" spans="1:9" s="2" customFormat="1" ht="20.100000000000001" customHeight="1" x14ac:dyDescent="0.2">
      <c r="A37" s="88" t="s">
        <v>36</v>
      </c>
      <c r="B37" s="89">
        <v>45715</v>
      </c>
      <c r="C37" s="92" t="s">
        <v>66</v>
      </c>
      <c r="D37" s="93">
        <v>1</v>
      </c>
      <c r="E37" s="92">
        <v>8</v>
      </c>
      <c r="F37" s="92" t="s">
        <v>46</v>
      </c>
      <c r="G37" s="92" t="s">
        <v>46</v>
      </c>
      <c r="H37" s="92" t="s">
        <v>46</v>
      </c>
      <c r="I37" s="92" t="s">
        <v>46</v>
      </c>
    </row>
    <row r="38" spans="1:9" s="2" customFormat="1" ht="20.100000000000001" customHeight="1" x14ac:dyDescent="0.2">
      <c r="A38" s="88" t="s">
        <v>37</v>
      </c>
      <c r="B38" s="89">
        <v>45716</v>
      </c>
      <c r="C38" s="90" t="s">
        <v>66</v>
      </c>
      <c r="D38" s="93">
        <v>1</v>
      </c>
      <c r="E38" s="92">
        <v>7</v>
      </c>
      <c r="F38" s="92" t="s">
        <v>46</v>
      </c>
      <c r="G38" s="92" t="s">
        <v>46</v>
      </c>
      <c r="H38" s="92" t="s">
        <v>46</v>
      </c>
      <c r="I38" s="92" t="s">
        <v>46</v>
      </c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>
        <f t="shared" ref="F42:G42" si="0">SUM(F11:F41)</f>
        <v>0</v>
      </c>
      <c r="G42" s="92">
        <f t="shared" si="0"/>
        <v>4</v>
      </c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SUM(E11:E44)</f>
        <v>141</v>
      </c>
      <c r="F45" s="45">
        <f>SUM(F16:F44)</f>
        <v>0</v>
      </c>
      <c r="G45" s="45">
        <f>SUM(G16:G44)</f>
        <v>4.5</v>
      </c>
    </row>
  </sheetData>
  <mergeCells count="9">
    <mergeCell ref="I8:I10"/>
    <mergeCell ref="H8:H10"/>
    <mergeCell ref="C8:C10"/>
    <mergeCell ref="A6:C6"/>
    <mergeCell ref="A8:B10"/>
    <mergeCell ref="D8:D10"/>
    <mergeCell ref="E8:E10"/>
    <mergeCell ref="F8:F10"/>
    <mergeCell ref="G8:G10"/>
  </mergeCells>
  <phoneticPr fontId="10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66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CC5FC-8C19-40A4-98B0-AA9342587E41}">
  <sheetPr>
    <tabColor theme="9" tint="-0.249977111117893"/>
  </sheetPr>
  <dimension ref="A2:J45"/>
  <sheetViews>
    <sheetView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">
      <c r="A14" s="88" t="s">
        <v>34</v>
      </c>
      <c r="B14" s="89">
        <v>45692</v>
      </c>
      <c r="C14" s="90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0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">
      <c r="A21" s="88" t="s">
        <v>34</v>
      </c>
      <c r="B21" s="89">
        <v>45699</v>
      </c>
      <c r="C21" s="90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">
      <c r="A23" s="88" t="s">
        <v>36</v>
      </c>
      <c r="B23" s="89">
        <v>45701</v>
      </c>
      <c r="C23" s="90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">
      <c r="A24" s="88" t="s">
        <v>37</v>
      </c>
      <c r="B24" s="89">
        <v>45702</v>
      </c>
      <c r="C24" s="90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">
      <c r="A29" s="88" t="s">
        <v>35</v>
      </c>
      <c r="B29" s="89">
        <v>45707</v>
      </c>
      <c r="C29" s="90" t="s">
        <v>49</v>
      </c>
      <c r="D29" s="91">
        <v>2</v>
      </c>
      <c r="E29" s="90">
        <v>8</v>
      </c>
      <c r="F29" s="90" t="s">
        <v>46</v>
      </c>
      <c r="G29" s="90" t="s">
        <v>46</v>
      </c>
      <c r="H29" s="90" t="s">
        <v>46</v>
      </c>
      <c r="I29" s="91" t="s">
        <v>46</v>
      </c>
    </row>
    <row r="30" spans="1:9" s="2" customFormat="1" ht="20.100000000000001" customHeight="1" x14ac:dyDescent="0.2">
      <c r="A30" s="88" t="s">
        <v>36</v>
      </c>
      <c r="B30" s="89">
        <v>45708</v>
      </c>
      <c r="C30" s="90" t="s">
        <v>49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</row>
    <row r="31" spans="1:9" s="2" customFormat="1" ht="20.100000000000001" customHeight="1" x14ac:dyDescent="0.2">
      <c r="A31" s="88" t="s">
        <v>37</v>
      </c>
      <c r="B31" s="89">
        <v>45709</v>
      </c>
      <c r="C31" s="90" t="s">
        <v>49</v>
      </c>
      <c r="D31" s="91">
        <v>2</v>
      </c>
      <c r="E31" s="90">
        <v>7</v>
      </c>
      <c r="F31" s="90" t="s">
        <v>46</v>
      </c>
      <c r="G31" s="90" t="s">
        <v>46</v>
      </c>
      <c r="H31" s="90" t="s">
        <v>46</v>
      </c>
      <c r="I31" s="91" t="s">
        <v>46</v>
      </c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>
        <f t="shared" ref="F42:G42" si="0">SUM(F11:F41)</f>
        <v>0</v>
      </c>
      <c r="G42" s="92">
        <f t="shared" si="0"/>
        <v>0.5</v>
      </c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SUM(E11:E44)</f>
        <v>23</v>
      </c>
      <c r="F45" s="45">
        <f>SUM(F16:F44)</f>
        <v>0</v>
      </c>
      <c r="G45" s="45">
        <f>SUM(G16:G44)</f>
        <v>1</v>
      </c>
    </row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BC8115-6190-4BD4-8318-010685D29979}">
  <sheetPr>
    <tabColor theme="9" tint="-0.249977111117893"/>
  </sheetPr>
  <dimension ref="A2:J45"/>
  <sheetViews>
    <sheetView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">
      <c r="A29" s="88" t="s">
        <v>35</v>
      </c>
      <c r="B29" s="89">
        <v>45707</v>
      </c>
      <c r="C29" s="92"/>
      <c r="D29" s="91"/>
      <c r="E29" s="90"/>
      <c r="F29" s="90"/>
      <c r="G29" s="90"/>
      <c r="H29" s="92"/>
      <c r="I29" s="90"/>
    </row>
    <row r="30" spans="1:9" s="2" customFormat="1" ht="20.100000000000001" customHeight="1" x14ac:dyDescent="0.2">
      <c r="A30" s="88" t="s">
        <v>36</v>
      </c>
      <c r="B30" s="89">
        <v>45708</v>
      </c>
      <c r="C30" s="90"/>
      <c r="D30" s="91"/>
      <c r="E30" s="90"/>
      <c r="F30" s="90"/>
      <c r="G30" s="90"/>
      <c r="H30" s="92"/>
      <c r="I30" s="90"/>
    </row>
    <row r="31" spans="1:9" s="2" customFormat="1" ht="20.100000000000001" customHeight="1" x14ac:dyDescent="0.2">
      <c r="A31" s="88" t="s">
        <v>37</v>
      </c>
      <c r="B31" s="89">
        <v>45709</v>
      </c>
      <c r="C31" s="90"/>
      <c r="D31" s="93"/>
      <c r="E31" s="92"/>
      <c r="F31" s="92"/>
      <c r="G31" s="92"/>
      <c r="H31" s="92"/>
      <c r="I31" s="92"/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/>
      <c r="G42" s="92"/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SUM(E12:E44)</f>
        <v>0</v>
      </c>
      <c r="F45" s="45">
        <f>SUM(F16:F44)</f>
        <v>0</v>
      </c>
      <c r="G45" s="45">
        <f>SUM(G16:G44)</f>
        <v>0</v>
      </c>
    </row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25DE40-C100-471A-B272-A406B60B921A}">
  <sheetPr>
    <tabColor theme="9" tint="-0.249977111117893"/>
  </sheetPr>
  <dimension ref="A2:J45"/>
  <sheetViews>
    <sheetView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">
      <c r="A29" s="88" t="s">
        <v>35</v>
      </c>
      <c r="B29" s="89">
        <v>45707</v>
      </c>
      <c r="C29" s="90" t="s">
        <v>49</v>
      </c>
      <c r="D29" s="91">
        <v>2</v>
      </c>
      <c r="E29" s="90">
        <v>8</v>
      </c>
      <c r="F29" s="90" t="s">
        <v>46</v>
      </c>
      <c r="G29" s="90" t="s">
        <v>46</v>
      </c>
      <c r="H29" s="90" t="s">
        <v>46</v>
      </c>
      <c r="I29" s="91" t="s">
        <v>46</v>
      </c>
    </row>
    <row r="30" spans="1:9" s="2" customFormat="1" ht="20.100000000000001" customHeight="1" x14ac:dyDescent="0.2">
      <c r="A30" s="88" t="s">
        <v>36</v>
      </c>
      <c r="B30" s="89">
        <v>45708</v>
      </c>
      <c r="C30" s="90" t="s">
        <v>49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</row>
    <row r="31" spans="1:9" s="2" customFormat="1" ht="20.100000000000001" customHeight="1" x14ac:dyDescent="0.2">
      <c r="A31" s="88" t="s">
        <v>37</v>
      </c>
      <c r="B31" s="89">
        <v>45709</v>
      </c>
      <c r="C31" s="90" t="s">
        <v>49</v>
      </c>
      <c r="D31" s="91">
        <v>2</v>
      </c>
      <c r="E31" s="90">
        <v>7</v>
      </c>
      <c r="F31" s="90" t="s">
        <v>46</v>
      </c>
      <c r="G31" s="90" t="s">
        <v>46</v>
      </c>
      <c r="H31" s="90" t="s">
        <v>46</v>
      </c>
      <c r="I31" s="91" t="s">
        <v>46</v>
      </c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/>
      <c r="G42" s="92"/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SUM(E12:E44)</f>
        <v>23</v>
      </c>
      <c r="F45" s="45">
        <f>SUM(F16:F44)</f>
        <v>0</v>
      </c>
      <c r="G45" s="45">
        <f>SUM(G16:G44)</f>
        <v>0.5</v>
      </c>
    </row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0D2771-6985-445D-9A14-12D1CC064A17}">
  <sheetPr>
    <tabColor theme="5" tint="-0.249977111117893"/>
  </sheetPr>
  <dimension ref="A2:J45"/>
  <sheetViews>
    <sheetView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">
      <c r="A29" s="88" t="s">
        <v>35</v>
      </c>
      <c r="B29" s="89">
        <v>45707</v>
      </c>
      <c r="C29" s="92"/>
      <c r="D29" s="91"/>
      <c r="E29" s="90"/>
      <c r="F29" s="90"/>
      <c r="G29" s="90"/>
      <c r="H29" s="92"/>
      <c r="I29" s="90"/>
    </row>
    <row r="30" spans="1:9" s="2" customFormat="1" ht="20.100000000000001" customHeight="1" x14ac:dyDescent="0.2">
      <c r="A30" s="88" t="s">
        <v>36</v>
      </c>
      <c r="B30" s="89">
        <v>45708</v>
      </c>
      <c r="C30" s="90"/>
      <c r="D30" s="91"/>
      <c r="E30" s="90"/>
      <c r="F30" s="90"/>
      <c r="G30" s="90"/>
      <c r="H30" s="92"/>
      <c r="I30" s="90"/>
    </row>
    <row r="31" spans="1:9" s="2" customFormat="1" ht="20.100000000000001" customHeight="1" x14ac:dyDescent="0.2">
      <c r="A31" s="88" t="s">
        <v>37</v>
      </c>
      <c r="B31" s="89">
        <v>45709</v>
      </c>
      <c r="C31" s="90"/>
      <c r="D31" s="93"/>
      <c r="E31" s="92"/>
      <c r="F31" s="92"/>
      <c r="G31" s="92"/>
      <c r="H31" s="92"/>
      <c r="I31" s="92"/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/>
      <c r="G42" s="92"/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SUM(E12:E44)</f>
        <v>0</v>
      </c>
      <c r="F45" s="45">
        <f>SUM(F16:F44)</f>
        <v>0</v>
      </c>
      <c r="G45" s="45">
        <f>SUM(G16:G44)</f>
        <v>0</v>
      </c>
    </row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3E92F-EE87-42AA-B68F-C7EEC5D8830E}">
  <sheetPr>
    <tabColor theme="5" tint="-0.249977111117893"/>
  </sheetPr>
  <dimension ref="A2:J45"/>
  <sheetViews>
    <sheetView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">
      <c r="A29" s="88" t="s">
        <v>35</v>
      </c>
      <c r="B29" s="89">
        <v>45707</v>
      </c>
      <c r="C29" s="92"/>
      <c r="D29" s="91"/>
      <c r="E29" s="90"/>
      <c r="F29" s="90"/>
      <c r="G29" s="90"/>
      <c r="H29" s="92"/>
      <c r="I29" s="90"/>
    </row>
    <row r="30" spans="1:9" s="2" customFormat="1" ht="20.100000000000001" customHeight="1" x14ac:dyDescent="0.2">
      <c r="A30" s="88" t="s">
        <v>36</v>
      </c>
      <c r="B30" s="89">
        <v>45708</v>
      </c>
      <c r="C30" s="90"/>
      <c r="D30" s="91"/>
      <c r="E30" s="90"/>
      <c r="F30" s="90"/>
      <c r="G30" s="90"/>
      <c r="H30" s="92"/>
      <c r="I30" s="90"/>
    </row>
    <row r="31" spans="1:9" s="2" customFormat="1" ht="20.100000000000001" customHeight="1" x14ac:dyDescent="0.2">
      <c r="A31" s="88" t="s">
        <v>37</v>
      </c>
      <c r="B31" s="89">
        <v>45709</v>
      </c>
      <c r="C31" s="90"/>
      <c r="D31" s="93"/>
      <c r="E31" s="92"/>
      <c r="F31" s="92"/>
      <c r="G31" s="92"/>
      <c r="H31" s="92"/>
      <c r="I31" s="92"/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/>
      <c r="G42" s="92"/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SUM(E12:E44)</f>
        <v>0</v>
      </c>
      <c r="F45" s="45">
        <f>SUM(F16:F44)</f>
        <v>0</v>
      </c>
      <c r="G45" s="45">
        <f>SUM(G16:G44)</f>
        <v>0</v>
      </c>
    </row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7E9B59-EB16-430F-BE85-80FA58F6A08A}">
  <sheetPr>
    <tabColor theme="5" tint="-0.249977111117893"/>
  </sheetPr>
  <dimension ref="A2:J45"/>
  <sheetViews>
    <sheetView workbookViewId="0">
      <selection activeCell="A6" sqref="A6:C6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">
      <c r="A29" s="88" t="s">
        <v>35</v>
      </c>
      <c r="B29" s="89">
        <v>45707</v>
      </c>
      <c r="C29" s="92"/>
      <c r="D29" s="91"/>
      <c r="E29" s="90"/>
      <c r="F29" s="90"/>
      <c r="G29" s="90"/>
      <c r="H29" s="92"/>
      <c r="I29" s="90"/>
    </row>
    <row r="30" spans="1:9" s="2" customFormat="1" ht="20.100000000000001" customHeight="1" x14ac:dyDescent="0.2">
      <c r="A30" s="88" t="s">
        <v>36</v>
      </c>
      <c r="B30" s="89">
        <v>45708</v>
      </c>
      <c r="C30" s="90"/>
      <c r="D30" s="91"/>
      <c r="E30" s="90"/>
      <c r="F30" s="90"/>
      <c r="G30" s="90"/>
      <c r="H30" s="92"/>
      <c r="I30" s="90"/>
    </row>
    <row r="31" spans="1:9" s="2" customFormat="1" ht="20.100000000000001" customHeight="1" x14ac:dyDescent="0.2">
      <c r="A31" s="88" t="s">
        <v>37</v>
      </c>
      <c r="B31" s="89">
        <v>45709</v>
      </c>
      <c r="C31" s="90"/>
      <c r="D31" s="93"/>
      <c r="E31" s="92"/>
      <c r="F31" s="92"/>
      <c r="G31" s="92"/>
      <c r="H31" s="92"/>
      <c r="I31" s="92"/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/>
      <c r="G42" s="92"/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SUM(E12:E44)</f>
        <v>0</v>
      </c>
      <c r="F45" s="45">
        <f>SUM(F16:F44)</f>
        <v>0</v>
      </c>
      <c r="G45" s="45">
        <f>SUM(G16:G44)</f>
        <v>0</v>
      </c>
    </row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F9B8D-3C00-4190-BE95-A8CA4D9E262D}">
  <sheetPr>
    <tabColor theme="5" tint="-0.249977111117893"/>
  </sheetPr>
  <dimension ref="A2:J45"/>
  <sheetViews>
    <sheetView workbookViewId="0">
      <selection activeCell="C19" sqref="C19"/>
    </sheetView>
  </sheetViews>
  <sheetFormatPr baseColWidth="10" defaultRowHeight="12.75" x14ac:dyDescent="0.2"/>
  <cols>
    <col min="1" max="1" width="20.5703125" bestFit="1" customWidth="1"/>
    <col min="2" max="2" width="15.85546875" style="1" bestFit="1" customWidth="1"/>
    <col min="3" max="3" width="56.140625" customWidth="1"/>
    <col min="4" max="5" width="15.7109375" customWidth="1"/>
    <col min="6" max="7" width="16.28515625" customWidth="1"/>
    <col min="8" max="8" width="21.5703125" customWidth="1"/>
    <col min="9" max="9" width="24" style="2" bestFit="1" customWidth="1"/>
  </cols>
  <sheetData>
    <row r="2" spans="1:10" x14ac:dyDescent="0.2">
      <c r="H2" t="s">
        <v>12</v>
      </c>
    </row>
    <row r="3" spans="1:10" ht="18" x14ac:dyDescent="0.25">
      <c r="D3" s="87" t="s">
        <v>40</v>
      </c>
      <c r="E3" s="87"/>
      <c r="F3" s="87"/>
      <c r="G3" s="87"/>
      <c r="H3" s="87"/>
      <c r="I3" s="87"/>
      <c r="J3" s="87"/>
    </row>
    <row r="4" spans="1:10" x14ac:dyDescent="0.2">
      <c r="H4" t="s">
        <v>13</v>
      </c>
    </row>
    <row r="5" spans="1:10" ht="3" customHeight="1" thickBot="1" x14ac:dyDescent="0.25"/>
    <row r="6" spans="1:10" ht="21.75" customHeight="1" thickBot="1" x14ac:dyDescent="0.25">
      <c r="A6" s="178"/>
      <c r="B6" s="179"/>
      <c r="C6" s="180"/>
      <c r="D6" s="12"/>
    </row>
    <row r="7" spans="1:10" ht="5.0999999999999996" customHeight="1" thickBot="1" x14ac:dyDescent="0.25">
      <c r="B7"/>
      <c r="C7" s="12"/>
      <c r="I7"/>
    </row>
    <row r="8" spans="1:10" s="2" customFormat="1" ht="21.75" customHeight="1" x14ac:dyDescent="0.2">
      <c r="A8" s="162" t="s">
        <v>8</v>
      </c>
      <c r="B8" s="163"/>
      <c r="C8" s="162" t="s">
        <v>9</v>
      </c>
      <c r="D8" s="162" t="s">
        <v>21</v>
      </c>
      <c r="E8" s="162" t="s">
        <v>25</v>
      </c>
      <c r="F8" s="162" t="s">
        <v>26</v>
      </c>
      <c r="G8" s="162" t="s">
        <v>24</v>
      </c>
      <c r="H8" s="151" t="s">
        <v>10</v>
      </c>
      <c r="I8" s="181" t="s">
        <v>28</v>
      </c>
    </row>
    <row r="9" spans="1:10" s="2" customFormat="1" ht="12.75" customHeight="1" x14ac:dyDescent="0.2">
      <c r="A9" s="164"/>
      <c r="B9" s="165"/>
      <c r="C9" s="164"/>
      <c r="D9" s="164"/>
      <c r="E9" s="164"/>
      <c r="F9" s="164"/>
      <c r="G9" s="164"/>
      <c r="H9" s="152"/>
      <c r="I9" s="182"/>
    </row>
    <row r="10" spans="1:10" s="2" customFormat="1" ht="5.25" customHeight="1" thickBot="1" x14ac:dyDescent="0.25">
      <c r="A10" s="166"/>
      <c r="B10" s="167"/>
      <c r="C10" s="166"/>
      <c r="D10" s="166"/>
      <c r="E10" s="166"/>
      <c r="F10" s="166"/>
      <c r="G10" s="166"/>
      <c r="H10" s="153"/>
      <c r="I10" s="183"/>
    </row>
    <row r="11" spans="1:10" s="2" customFormat="1" ht="20.100000000000001" customHeight="1" x14ac:dyDescent="0.2">
      <c r="A11" s="101" t="s">
        <v>38</v>
      </c>
      <c r="B11" s="102">
        <v>45689</v>
      </c>
      <c r="C11" s="103"/>
      <c r="D11" s="104"/>
      <c r="E11" s="103"/>
      <c r="F11" s="103"/>
      <c r="G11" s="103"/>
      <c r="H11" s="103"/>
      <c r="I11" s="103"/>
    </row>
    <row r="12" spans="1:10" s="2" customFormat="1" ht="20.100000000000001" customHeight="1" x14ac:dyDescent="0.2">
      <c r="A12" s="101" t="s">
        <v>39</v>
      </c>
      <c r="B12" s="102">
        <v>45690</v>
      </c>
      <c r="C12" s="103"/>
      <c r="D12" s="104"/>
      <c r="E12" s="103"/>
      <c r="F12" s="103"/>
      <c r="G12" s="103"/>
      <c r="H12" s="103"/>
      <c r="I12" s="103"/>
    </row>
    <row r="13" spans="1:10" s="2" customFormat="1" ht="20.100000000000001" customHeight="1" x14ac:dyDescent="0.2">
      <c r="A13" s="88" t="s">
        <v>33</v>
      </c>
      <c r="B13" s="89">
        <v>45691</v>
      </c>
      <c r="C13" s="90"/>
      <c r="D13" s="91"/>
      <c r="E13" s="90"/>
      <c r="F13" s="90"/>
      <c r="G13" s="90"/>
      <c r="H13" s="90"/>
      <c r="I13" s="90"/>
    </row>
    <row r="14" spans="1:10" s="2" customFormat="1" ht="20.100000000000001" customHeight="1" x14ac:dyDescent="0.2">
      <c r="A14" s="88" t="s">
        <v>34</v>
      </c>
      <c r="B14" s="89">
        <v>45692</v>
      </c>
      <c r="C14" s="92"/>
      <c r="D14" s="93"/>
      <c r="E14" s="92"/>
      <c r="F14" s="92"/>
      <c r="G14" s="92"/>
      <c r="H14" s="92"/>
      <c r="I14" s="92"/>
    </row>
    <row r="15" spans="1:10" s="2" customFormat="1" ht="20.100000000000001" customHeight="1" x14ac:dyDescent="0.2">
      <c r="A15" s="88" t="s">
        <v>35</v>
      </c>
      <c r="B15" s="89">
        <v>45693</v>
      </c>
      <c r="C15" s="90"/>
      <c r="D15" s="91"/>
      <c r="E15" s="90"/>
      <c r="F15" s="90"/>
      <c r="G15" s="90"/>
      <c r="H15" s="90"/>
      <c r="I15" s="90"/>
    </row>
    <row r="16" spans="1:10" s="2" customFormat="1" ht="20.100000000000001" customHeight="1" x14ac:dyDescent="0.2">
      <c r="A16" s="88" t="s">
        <v>36</v>
      </c>
      <c r="B16" s="89">
        <v>45694</v>
      </c>
      <c r="C16" s="90"/>
      <c r="D16" s="91"/>
      <c r="E16" s="90"/>
      <c r="F16" s="90"/>
      <c r="G16" s="90"/>
      <c r="H16" s="90"/>
      <c r="I16" s="90"/>
    </row>
    <row r="17" spans="1:9" s="2" customFormat="1" ht="20.100000000000001" customHeight="1" x14ac:dyDescent="0.2">
      <c r="A17" s="88" t="s">
        <v>37</v>
      </c>
      <c r="B17" s="89">
        <v>45695</v>
      </c>
      <c r="C17" s="90"/>
      <c r="D17" s="93"/>
      <c r="E17" s="92"/>
      <c r="F17" s="92"/>
      <c r="G17" s="92"/>
      <c r="H17" s="92"/>
      <c r="I17" s="92"/>
    </row>
    <row r="18" spans="1:9" s="2" customFormat="1" ht="20.100000000000001" customHeight="1" x14ac:dyDescent="0.2">
      <c r="A18" s="101" t="s">
        <v>38</v>
      </c>
      <c r="B18" s="102">
        <v>45696</v>
      </c>
      <c r="C18" s="106"/>
      <c r="D18" s="107"/>
      <c r="E18" s="106"/>
      <c r="F18" s="106"/>
      <c r="G18" s="106"/>
      <c r="H18" s="106"/>
      <c r="I18" s="106"/>
    </row>
    <row r="19" spans="1:9" s="2" customFormat="1" ht="20.100000000000001" customHeight="1" x14ac:dyDescent="0.2">
      <c r="A19" s="101" t="s">
        <v>39</v>
      </c>
      <c r="B19" s="102">
        <v>45697</v>
      </c>
      <c r="C19" s="106"/>
      <c r="D19" s="107"/>
      <c r="E19" s="106"/>
      <c r="F19" s="106"/>
      <c r="G19" s="106"/>
      <c r="H19" s="106"/>
      <c r="I19" s="106"/>
    </row>
    <row r="20" spans="1:9" s="2" customFormat="1" ht="20.100000000000001" customHeight="1" x14ac:dyDescent="0.2">
      <c r="A20" s="88" t="s">
        <v>33</v>
      </c>
      <c r="B20" s="89">
        <v>45698</v>
      </c>
      <c r="C20" s="92"/>
      <c r="D20" s="93"/>
      <c r="E20" s="92"/>
      <c r="F20" s="92"/>
      <c r="G20" s="92"/>
      <c r="H20" s="92"/>
      <c r="I20" s="92"/>
    </row>
    <row r="21" spans="1:9" s="2" customFormat="1" ht="20.100000000000001" customHeight="1" x14ac:dyDescent="0.2">
      <c r="A21" s="88" t="s">
        <v>34</v>
      </c>
      <c r="B21" s="89">
        <v>45699</v>
      </c>
      <c r="C21" s="92"/>
      <c r="D21" s="93"/>
      <c r="E21" s="92"/>
      <c r="F21" s="92"/>
      <c r="G21" s="92"/>
      <c r="H21" s="92"/>
      <c r="I21" s="92"/>
    </row>
    <row r="22" spans="1:9" s="2" customFormat="1" ht="20.100000000000001" customHeight="1" x14ac:dyDescent="0.2">
      <c r="A22" s="88" t="s">
        <v>35</v>
      </c>
      <c r="B22" s="89">
        <v>45700</v>
      </c>
      <c r="C22" s="90"/>
      <c r="D22" s="91"/>
      <c r="E22" s="90"/>
      <c r="F22" s="90"/>
      <c r="G22" s="90"/>
      <c r="H22" s="90"/>
      <c r="I22" s="90"/>
    </row>
    <row r="23" spans="1:9" s="2" customFormat="1" ht="20.100000000000001" customHeight="1" x14ac:dyDescent="0.2">
      <c r="A23" s="88" t="s">
        <v>36</v>
      </c>
      <c r="B23" s="89">
        <v>45701</v>
      </c>
      <c r="C23" s="92"/>
      <c r="D23" s="93"/>
      <c r="E23" s="92"/>
      <c r="F23" s="92"/>
      <c r="G23" s="92"/>
      <c r="H23" s="92"/>
      <c r="I23" s="92"/>
    </row>
    <row r="24" spans="1:9" s="2" customFormat="1" ht="20.100000000000001" customHeight="1" x14ac:dyDescent="0.2">
      <c r="A24" s="88" t="s">
        <v>37</v>
      </c>
      <c r="B24" s="89">
        <v>45702</v>
      </c>
      <c r="C24" s="92"/>
      <c r="D24" s="93"/>
      <c r="E24" s="92"/>
      <c r="F24" s="92"/>
      <c r="G24" s="92"/>
      <c r="H24" s="92"/>
      <c r="I24" s="92"/>
    </row>
    <row r="25" spans="1:9" s="2" customFormat="1" ht="20.100000000000001" customHeight="1" x14ac:dyDescent="0.2">
      <c r="A25" s="101" t="s">
        <v>38</v>
      </c>
      <c r="B25" s="102">
        <v>45703</v>
      </c>
      <c r="C25" s="106"/>
      <c r="D25" s="107"/>
      <c r="E25" s="106"/>
      <c r="F25" s="106"/>
      <c r="G25" s="106"/>
      <c r="H25" s="106"/>
      <c r="I25" s="106"/>
    </row>
    <row r="26" spans="1:9" s="2" customFormat="1" ht="20.100000000000001" customHeight="1" x14ac:dyDescent="0.2">
      <c r="A26" s="101" t="s">
        <v>39</v>
      </c>
      <c r="B26" s="102">
        <v>45704</v>
      </c>
      <c r="C26" s="106"/>
      <c r="D26" s="107"/>
      <c r="E26" s="106"/>
      <c r="F26" s="106"/>
      <c r="G26" s="106"/>
      <c r="H26" s="106"/>
      <c r="I26" s="106"/>
    </row>
    <row r="27" spans="1:9" s="2" customFormat="1" ht="20.100000000000001" customHeight="1" x14ac:dyDescent="0.2">
      <c r="A27" s="88" t="s">
        <v>33</v>
      </c>
      <c r="B27" s="89">
        <v>45705</v>
      </c>
      <c r="C27" s="92"/>
      <c r="D27" s="93"/>
      <c r="E27" s="92"/>
      <c r="F27" s="92"/>
      <c r="G27" s="92"/>
      <c r="H27" s="92"/>
      <c r="I27" s="92"/>
    </row>
    <row r="28" spans="1:9" s="2" customFormat="1" ht="20.100000000000001" customHeight="1" x14ac:dyDescent="0.2">
      <c r="A28" s="88" t="s">
        <v>34</v>
      </c>
      <c r="B28" s="89">
        <v>45706</v>
      </c>
      <c r="C28" s="92"/>
      <c r="D28" s="93"/>
      <c r="E28" s="92"/>
      <c r="F28" s="92"/>
      <c r="G28" s="92"/>
      <c r="H28" s="92"/>
      <c r="I28" s="92"/>
    </row>
    <row r="29" spans="1:9" s="2" customFormat="1" ht="20.100000000000001" customHeight="1" x14ac:dyDescent="0.2">
      <c r="A29" s="88" t="s">
        <v>35</v>
      </c>
      <c r="B29" s="89">
        <v>45707</v>
      </c>
      <c r="C29" s="90" t="s">
        <v>49</v>
      </c>
      <c r="D29" s="91">
        <v>2</v>
      </c>
      <c r="E29" s="90">
        <v>8</v>
      </c>
      <c r="F29" s="90" t="s">
        <v>46</v>
      </c>
      <c r="G29" s="90" t="s">
        <v>46</v>
      </c>
      <c r="H29" s="90" t="s">
        <v>46</v>
      </c>
      <c r="I29" s="91" t="s">
        <v>46</v>
      </c>
    </row>
    <row r="30" spans="1:9" s="2" customFormat="1" ht="20.100000000000001" customHeight="1" x14ac:dyDescent="0.2">
      <c r="A30" s="88" t="s">
        <v>36</v>
      </c>
      <c r="B30" s="89">
        <v>45708</v>
      </c>
      <c r="C30" s="90" t="s">
        <v>49</v>
      </c>
      <c r="D30" s="91">
        <v>2</v>
      </c>
      <c r="E30" s="90">
        <v>8</v>
      </c>
      <c r="F30" s="90" t="s">
        <v>46</v>
      </c>
      <c r="G30" s="90">
        <v>0.5</v>
      </c>
      <c r="H30" s="90" t="s">
        <v>46</v>
      </c>
      <c r="I30" s="91" t="s">
        <v>46</v>
      </c>
    </row>
    <row r="31" spans="1:9" s="2" customFormat="1" ht="20.100000000000001" customHeight="1" x14ac:dyDescent="0.2">
      <c r="A31" s="88" t="s">
        <v>37</v>
      </c>
      <c r="B31" s="89">
        <v>45709</v>
      </c>
      <c r="C31" s="90" t="s">
        <v>49</v>
      </c>
      <c r="D31" s="91">
        <v>2</v>
      </c>
      <c r="E31" s="90">
        <v>7</v>
      </c>
      <c r="F31" s="90" t="s">
        <v>46</v>
      </c>
      <c r="G31" s="90" t="s">
        <v>46</v>
      </c>
      <c r="H31" s="90" t="s">
        <v>46</v>
      </c>
      <c r="I31" s="91" t="s">
        <v>46</v>
      </c>
    </row>
    <row r="32" spans="1:9" s="2" customFormat="1" ht="20.100000000000001" customHeight="1" x14ac:dyDescent="0.2">
      <c r="A32" s="101" t="s">
        <v>38</v>
      </c>
      <c r="B32" s="102">
        <v>45710</v>
      </c>
      <c r="C32" s="106"/>
      <c r="D32" s="107"/>
      <c r="E32" s="106"/>
      <c r="F32" s="106"/>
      <c r="G32" s="106"/>
      <c r="H32" s="106"/>
      <c r="I32" s="106"/>
    </row>
    <row r="33" spans="1:9" s="2" customFormat="1" ht="20.100000000000001" customHeight="1" x14ac:dyDescent="0.2">
      <c r="A33" s="101" t="s">
        <v>39</v>
      </c>
      <c r="B33" s="102">
        <v>45711</v>
      </c>
      <c r="C33" s="106"/>
      <c r="D33" s="107"/>
      <c r="E33" s="106"/>
      <c r="F33" s="106"/>
      <c r="G33" s="106"/>
      <c r="H33" s="106"/>
      <c r="I33" s="106"/>
    </row>
    <row r="34" spans="1:9" s="2" customFormat="1" ht="20.100000000000001" customHeight="1" x14ac:dyDescent="0.2">
      <c r="A34" s="88" t="s">
        <v>33</v>
      </c>
      <c r="B34" s="89">
        <v>45712</v>
      </c>
      <c r="C34" s="92"/>
      <c r="D34" s="93"/>
      <c r="E34" s="92"/>
      <c r="F34" s="92"/>
      <c r="G34" s="92"/>
      <c r="H34" s="92"/>
      <c r="I34" s="92"/>
    </row>
    <row r="35" spans="1:9" s="2" customFormat="1" ht="20.100000000000001" customHeight="1" x14ac:dyDescent="0.2">
      <c r="A35" s="88" t="s">
        <v>34</v>
      </c>
      <c r="B35" s="89">
        <v>45713</v>
      </c>
      <c r="C35" s="92"/>
      <c r="D35" s="93"/>
      <c r="E35" s="92"/>
      <c r="F35" s="92"/>
      <c r="G35" s="92"/>
      <c r="H35" s="92"/>
      <c r="I35" s="92"/>
    </row>
    <row r="36" spans="1:9" s="2" customFormat="1" ht="20.100000000000001" customHeight="1" x14ac:dyDescent="0.2">
      <c r="A36" s="88" t="s">
        <v>35</v>
      </c>
      <c r="B36" s="89">
        <v>45714</v>
      </c>
      <c r="C36" s="92"/>
      <c r="D36" s="93"/>
      <c r="E36" s="92"/>
      <c r="F36" s="92"/>
      <c r="G36" s="92"/>
      <c r="H36" s="92"/>
      <c r="I36" s="92"/>
    </row>
    <row r="37" spans="1:9" s="2" customFormat="1" ht="20.100000000000001" customHeight="1" x14ac:dyDescent="0.2">
      <c r="A37" s="88" t="s">
        <v>36</v>
      </c>
      <c r="B37" s="89">
        <v>45715</v>
      </c>
      <c r="C37" s="92"/>
      <c r="D37" s="93"/>
      <c r="E37" s="92"/>
      <c r="F37" s="92"/>
      <c r="G37" s="92"/>
      <c r="H37" s="92"/>
      <c r="I37" s="92"/>
    </row>
    <row r="38" spans="1:9" s="2" customFormat="1" ht="20.100000000000001" customHeight="1" x14ac:dyDescent="0.2">
      <c r="A38" s="88" t="s">
        <v>37</v>
      </c>
      <c r="B38" s="89">
        <v>45716</v>
      </c>
      <c r="C38" s="90"/>
      <c r="D38" s="93"/>
      <c r="E38" s="92"/>
      <c r="F38" s="92"/>
      <c r="G38" s="92"/>
      <c r="H38" s="92"/>
      <c r="I38" s="92"/>
    </row>
    <row r="39" spans="1:9" s="2" customFormat="1" ht="20.100000000000001" customHeight="1" x14ac:dyDescent="0.2">
      <c r="A39" s="88"/>
      <c r="B39" s="89"/>
      <c r="C39" s="92"/>
      <c r="D39" s="93"/>
      <c r="E39" s="92"/>
      <c r="F39" s="92"/>
      <c r="G39" s="92"/>
      <c r="H39" s="92"/>
      <c r="I39" s="92"/>
    </row>
    <row r="40" spans="1:9" s="2" customFormat="1" ht="20.100000000000001" customHeight="1" x14ac:dyDescent="0.2">
      <c r="A40" s="88"/>
      <c r="B40" s="89"/>
      <c r="C40" s="92"/>
      <c r="D40" s="93"/>
      <c r="E40" s="92"/>
      <c r="F40" s="92"/>
      <c r="G40" s="92"/>
      <c r="H40" s="92"/>
      <c r="I40" s="92"/>
    </row>
    <row r="41" spans="1:9" ht="21" hidden="1" customHeight="1" x14ac:dyDescent="0.2">
      <c r="A41" s="88"/>
      <c r="B41" s="89"/>
      <c r="C41" s="92"/>
      <c r="D41" s="93"/>
      <c r="E41" s="92"/>
      <c r="F41" s="92"/>
      <c r="G41" s="92"/>
      <c r="H41" s="92"/>
      <c r="I41" s="92"/>
    </row>
    <row r="42" spans="1:9" ht="21" hidden="1" customHeight="1" x14ac:dyDescent="0.2">
      <c r="A42" s="88"/>
      <c r="B42" s="89"/>
      <c r="C42" s="92"/>
      <c r="D42" s="92"/>
      <c r="E42" s="92"/>
      <c r="F42" s="92"/>
      <c r="G42" s="92"/>
      <c r="H42" s="92"/>
      <c r="I42" s="92"/>
    </row>
    <row r="43" spans="1:9" ht="21" hidden="1" customHeight="1" x14ac:dyDescent="0.2">
      <c r="A43" s="88"/>
      <c r="B43" s="89"/>
      <c r="C43" s="92"/>
      <c r="D43" s="92"/>
      <c r="E43" s="92"/>
      <c r="F43" s="92"/>
      <c r="G43" s="92"/>
      <c r="H43" s="92"/>
      <c r="I43" s="92"/>
    </row>
    <row r="44" spans="1:9" ht="16.149999999999999" customHeight="1" x14ac:dyDescent="0.2">
      <c r="A44" s="88"/>
      <c r="B44" s="89"/>
      <c r="C44" s="92"/>
      <c r="D44" s="93"/>
      <c r="E44" s="92"/>
      <c r="F44" s="92"/>
      <c r="G44" s="92"/>
      <c r="H44" s="92"/>
      <c r="I44" s="92"/>
    </row>
    <row r="45" spans="1:9" x14ac:dyDescent="0.2">
      <c r="E45" s="45">
        <f>SUM(E12:E44)</f>
        <v>23</v>
      </c>
      <c r="F45" s="45">
        <f>SUM(F16:F44)</f>
        <v>0</v>
      </c>
      <c r="G45" s="45">
        <f>SUM(G16:G44)</f>
        <v>0.5</v>
      </c>
    </row>
  </sheetData>
  <mergeCells count="9">
    <mergeCell ref="G8:G10"/>
    <mergeCell ref="H8:H10"/>
    <mergeCell ref="I8:I10"/>
    <mergeCell ref="A6:C6"/>
    <mergeCell ref="A8:B10"/>
    <mergeCell ref="C8:C10"/>
    <mergeCell ref="D8:D10"/>
    <mergeCell ref="E8:E10"/>
    <mergeCell ref="F8:F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25</vt:i4>
      </vt:variant>
      <vt:variant>
        <vt:lpstr>Plages nommées</vt:lpstr>
      </vt:variant>
      <vt:variant>
        <vt:i4>14</vt:i4>
      </vt:variant>
    </vt:vector>
  </HeadingPairs>
  <TitlesOfParts>
    <vt:vector size="39" baseType="lpstr">
      <vt:lpstr>Christophe CARRON</vt:lpstr>
      <vt:lpstr>Gérald CHENAL</vt:lpstr>
      <vt:lpstr>Totale Heures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'1'!Zone_d_impression</vt:lpstr>
      <vt:lpstr>'10'!Zone_d_impression</vt:lpstr>
      <vt:lpstr>'11'!Zone_d_impression</vt:lpstr>
      <vt:lpstr>'12'!Zone_d_impression</vt:lpstr>
      <vt:lpstr>'13'!Zone_d_impression</vt:lpstr>
      <vt:lpstr>'14'!Zone_d_impression</vt:lpstr>
      <vt:lpstr>'3'!Zone_d_impression</vt:lpstr>
      <vt:lpstr>'4'!Zone_d_impression</vt:lpstr>
      <vt:lpstr>'6'!Zone_d_impression</vt:lpstr>
      <vt:lpstr>'7'!Zone_d_impression</vt:lpstr>
      <vt:lpstr>'8'!Zone_d_impression</vt:lpstr>
      <vt:lpstr>'9'!Zone_d_impression</vt:lpstr>
      <vt:lpstr>'Christophe CARRON'!Zone_d_impression</vt:lpstr>
      <vt:lpstr>'Totale Heures'!Zone_d_impression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Accueil</dc:creator>
  <cp:lastModifiedBy>Gerald che</cp:lastModifiedBy>
  <cp:lastPrinted>2025-02-19T08:21:54Z</cp:lastPrinted>
  <dcterms:created xsi:type="dcterms:W3CDTF">2009-09-28T09:29:58Z</dcterms:created>
  <dcterms:modified xsi:type="dcterms:W3CDTF">2025-02-28T07:30:36Z</dcterms:modified>
</cp:coreProperties>
</file>