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38055" windowHeight="17880" activeTab="1"/>
  </bookViews>
  <sheets>
    <sheet name="Accueil" sheetId="13" r:id="rId1"/>
    <sheet name="Janvier" sheetId="1" r:id="rId2"/>
    <sheet name="Base" sheetId="14" r:id="rId3"/>
  </sheets>
  <definedNames>
    <definedName name="JoursFériés">Base!$B$3:$B$15</definedName>
    <definedName name="Sites">Base!$D$3:$D$15</definedName>
  </definedNames>
  <calcPr calcId="124519"/>
</workbook>
</file>

<file path=xl/calcChain.xml><?xml version="1.0" encoding="utf-8"?>
<calcChain xmlns="http://schemas.openxmlformats.org/spreadsheetml/2006/main">
  <c r="B1" i="1"/>
  <c r="C1"/>
  <c r="A6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B15" i="14"/>
  <c r="B14"/>
  <c r="B13"/>
  <c r="B12"/>
  <c r="B11"/>
  <c r="B7"/>
  <c r="B6"/>
  <c r="C18" i="13" s="1"/>
  <c r="B4" i="14"/>
  <c r="C16" i="13" s="1"/>
  <c r="B3" i="14"/>
  <c r="C15" i="13" s="1"/>
  <c r="E1" i="1" l="1"/>
  <c r="B5" i="14"/>
  <c r="C17" i="13" s="1"/>
  <c r="B10" i="14"/>
  <c r="B9"/>
  <c r="B8"/>
  <c r="C19" i="13"/>
  <c r="C20" l="1"/>
  <c r="C21" l="1"/>
  <c r="C22" l="1"/>
  <c r="C23" l="1"/>
  <c r="C24" l="1"/>
  <c r="C25" l="1"/>
  <c r="C26" l="1"/>
  <c r="C27"/>
</calcChain>
</file>

<file path=xl/sharedStrings.xml><?xml version="1.0" encoding="utf-8"?>
<sst xmlns="http://schemas.openxmlformats.org/spreadsheetml/2006/main" count="77" uniqueCount="62">
  <si>
    <t>Dates</t>
  </si>
  <si>
    <t>H. Début</t>
  </si>
  <si>
    <t>H. Fin</t>
  </si>
  <si>
    <t>Sites</t>
  </si>
  <si>
    <t>Entrer l'année de plannification :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</si>
  <si>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</si>
  <si>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</si>
  <si>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</si>
  <si>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</si>
  <si>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</si>
  <si>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</si>
  <si>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</si>
  <si>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</si>
  <si>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</si>
  <si>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</si>
  <si>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</si>
  <si>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</si>
  <si>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</si>
  <si>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Notes</t>
  </si>
  <si>
    <t>H. Totales</t>
  </si>
  <si>
    <t>Total Mois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</si>
  <si>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</si>
  <si>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</si>
  <si>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</si>
  <si>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</si>
  <si>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</si>
  <si>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</si>
  <si>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</si>
  <si>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</si>
  <si>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</si>
  <si>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</si>
  <si>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Agents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</si>
  <si>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</si>
  <si>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</si>
  <si>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</si>
  <si>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</si>
  <si>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</si>
  <si>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</si>
  <si>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</si>
  <si>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</si>
  <si>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</si>
  <si>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</si>
  <si>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</si>
  <si>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</si>
  <si>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Agent :</t>
  </si>
  <si>
    <t>Fonctions</t>
  </si>
  <si>
    <t>Site 1</t>
  </si>
  <si>
    <t>Site2</t>
  </si>
  <si>
    <t>Site3</t>
  </si>
  <si>
    <t>Agt 1</t>
  </si>
  <si>
    <t>Agt 2</t>
  </si>
  <si>
    <t>Agt 3</t>
  </si>
  <si>
    <t>Agt 4</t>
  </si>
  <si>
    <t>Agt 5</t>
  </si>
  <si>
    <t>Agt 6</t>
  </si>
  <si>
    <t>Agt 7</t>
  </si>
  <si>
    <t>Agt 8</t>
  </si>
  <si>
    <t>Agt 9</t>
  </si>
  <si>
    <t>Agt 10</t>
  </si>
  <si>
    <t>Agt 11</t>
  </si>
  <si>
    <t>Agt 12</t>
  </si>
  <si>
    <t>Agt 13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</si>
</sst>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h:mm;@"/>
    <numFmt numFmtId="166" formatCode="[h]:mm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Arial Black"/>
      <family val="2"/>
    </font>
    <font>
      <sz val="20"/>
      <color theme="1"/>
      <name val="Arial Black"/>
      <family val="2"/>
    </font>
    <font>
      <sz val="12"/>
      <color theme="1"/>
      <name val="Calibri"/>
      <family val="2"/>
      <scheme val="minor"/>
    </font>
    <font>
      <b/>
      <sz val="20"/>
      <color theme="1"/>
      <name val="Arial Black"/>
      <family val="2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8"/>
      <color rgb="FFFF0000"/>
      <name val="Arial Black"/>
      <family val="2"/>
    </font>
    <font>
      <b/>
      <sz val="30"/>
      <color rgb="FFFF0000"/>
      <name val="Arial"/>
      <family val="2"/>
    </font>
    <font>
      <sz val="11"/>
      <color theme="0" tint="-4.9989318521683403E-2"/>
      <name val="Calibri"/>
      <family val="2"/>
      <scheme val="minor"/>
    </font>
    <font>
      <b/>
      <sz val="28"/>
      <color rgb="FFFF0000"/>
      <name val="Arial Black"/>
      <family val="2"/>
    </font>
    <font>
      <i/>
      <sz val="20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0" fillId="0" borderId="1" xfId="0" applyBorder="1"/>
    <xf numFmtId="164" fontId="0" fillId="0" borderId="1" xfId="0" applyNumberFormat="1" applyBorder="1"/>
    <xf numFmtId="164" fontId="4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20" fontId="7" fillId="0" borderId="2" xfId="0" applyNumberFormat="1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6" fontId="0" fillId="0" borderId="0" xfId="0" applyNumberFormat="1"/>
    <xf numFmtId="166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1" fillId="0" borderId="0" xfId="0" applyFont="1"/>
    <xf numFmtId="164" fontId="11" fillId="0" borderId="0" xfId="0" applyNumberFormat="1" applyFont="1"/>
    <xf numFmtId="0" fontId="3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66" fontId="8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7" fillId="0" borderId="1" xfId="0" applyFont="1" applyBorder="1"/>
    <xf numFmtId="0" fontId="5" fillId="0" borderId="3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13" fillId="0" borderId="1" xfId="0" applyFont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27"/>
  <sheetViews>
    <sheetView workbookViewId="0">
      <selection activeCell="I24" sqref="I24"/>
    </sheetView>
  </sheetViews>
  <sheetFormatPr baseColWidth="10" defaultRowHeight="15"/>
  <cols>
    <col min="1" max="1" width="40.42578125" bestFit="1" customWidth="1"/>
    <col min="2" max="2" width="25.7109375" bestFit="1" customWidth="1"/>
    <col min="3" max="3" width="25.5703125" bestFit="1" customWidth="1"/>
  </cols>
  <sheetData>
    <row r="1" spans="1:7" ht="15.75" thickBot="1"/>
    <row r="2" spans="1:7" ht="43.5" thickBot="1">
      <c r="A2" s="1" t="s">
        <v>4</v>
      </c>
      <c r="E2" s="24">
        <v>2019</v>
      </c>
      <c r="F2" s="25"/>
      <c r="G2" s="17"/>
    </row>
    <row r="15" spans="1:7">
      <c r="B15" s="18" t="s">
        <v>5</v>
      </c>
      <c r="C15" s="19">
        <f>Base!B3</f>
        <v>43466</v>
      </c>
      <c r="D15" s="18"/>
      <c r="E15" s="18" t="s">
        <v>33</v>
      </c>
    </row>
    <row r="16" spans="1:7">
      <c r="B16" s="18" t="s">
        <v>6</v>
      </c>
      <c r="C16" s="19">
        <f>Base!B4</f>
        <v>43576</v>
      </c>
      <c r="D16" s="18"/>
      <c r="E16" s="18" t="s">
        <v>32</v>
      </c>
    </row>
    <row r="17" spans="2:5">
      <c r="B17" s="18" t="s">
        <v>7</v>
      </c>
      <c r="C17" s="19">
        <f>Base!B5</f>
        <v>43577</v>
      </c>
      <c r="D17" s="18"/>
      <c r="E17" s="18" t="s">
        <v>34</v>
      </c>
    </row>
    <row r="18" spans="2:5">
      <c r="B18" s="18" t="s">
        <v>8</v>
      </c>
      <c r="C18" s="19">
        <f>Base!B6</f>
        <v>43586</v>
      </c>
      <c r="D18" s="18"/>
      <c r="E18" s="18" t="s">
        <v>35</v>
      </c>
    </row>
    <row r="19" spans="2:5">
      <c r="B19" s="18" t="s">
        <v>9</v>
      </c>
      <c r="C19" s="19">
        <f>Base!B7</f>
        <v>129</v>
      </c>
      <c r="D19" s="18"/>
      <c r="E19" s="18" t="s">
        <v>36</v>
      </c>
    </row>
    <row r="20" spans="2:5">
      <c r="B20" s="18" t="s">
        <v>10</v>
      </c>
      <c r="C20" s="19">
        <f>Base!B8</f>
        <v>43615</v>
      </c>
      <c r="D20" s="18"/>
      <c r="E20" s="18" t="s">
        <v>37</v>
      </c>
    </row>
    <row r="21" spans="2:5">
      <c r="B21" s="18" t="s">
        <v>11</v>
      </c>
      <c r="C21" s="19">
        <f>Base!B9</f>
        <v>43625</v>
      </c>
      <c r="D21" s="18"/>
      <c r="E21" s="18" t="s">
        <v>38</v>
      </c>
    </row>
    <row r="22" spans="2:5">
      <c r="B22" s="18" t="s">
        <v>12</v>
      </c>
      <c r="C22" s="19">
        <f>Base!B10</f>
        <v>43626</v>
      </c>
      <c r="D22" s="18"/>
      <c r="E22" s="18" t="s">
        <v>39</v>
      </c>
    </row>
    <row r="23" spans="2:5">
      <c r="B23" s="18" t="s">
        <v>13</v>
      </c>
      <c r="C23" s="19">
        <f>Base!B11</f>
        <v>43660</v>
      </c>
      <c r="D23" s="18"/>
      <c r="E23" s="18" t="s">
        <v>40</v>
      </c>
    </row>
    <row r="24" spans="2:5">
      <c r="B24" s="18" t="s">
        <v>14</v>
      </c>
      <c r="C24" s="19">
        <f>Base!B12</f>
        <v>43692</v>
      </c>
      <c r="D24" s="18"/>
      <c r="E24" s="18" t="s">
        <v>41</v>
      </c>
    </row>
    <row r="25" spans="2:5">
      <c r="B25" s="18" t="s">
        <v>15</v>
      </c>
      <c r="C25" s="19">
        <f>Base!B13</f>
        <v>43770</v>
      </c>
      <c r="D25" s="18"/>
      <c r="E25" s="18" t="s">
        <v>42</v>
      </c>
    </row>
    <row r="26" spans="2:5">
      <c r="B26" s="18" t="s">
        <v>16</v>
      </c>
      <c r="C26" s="19">
        <f>Base!B14</f>
        <v>43780</v>
      </c>
      <c r="D26" s="18"/>
      <c r="E26" s="18" t="s">
        <v>43</v>
      </c>
    </row>
    <row r="27" spans="2:5">
      <c r="B27" s="18" t="s">
        <v>17</v>
      </c>
      <c r="C27" s="19">
        <f>Base!B15</f>
        <v>43824</v>
      </c>
      <c r="D27" s="18"/>
      <c r="E27" s="18"/>
    </row>
  </sheetData>
  <mergeCells count="1">
    <mergeCell ref="E2:F2"/>
  </mergeCells>
  <printOptions horizontalCentered="1" verticalCentered="1"/>
  <pageMargins left="0" right="0" top="0" bottom="0" header="0.31496062992125984" footer="0.31496062992125984"/>
  <pageSetup paperSize="9" scale="81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G38"/>
  <sheetViews>
    <sheetView tabSelected="1" zoomScale="80" zoomScaleNormal="80" workbookViewId="0">
      <selection activeCell="D15" sqref="D15"/>
    </sheetView>
  </sheetViews>
  <sheetFormatPr baseColWidth="10" defaultRowHeight="15"/>
  <cols>
    <col min="1" max="1" width="26.140625" bestFit="1" customWidth="1"/>
    <col min="2" max="2" width="32.85546875" customWidth="1"/>
    <col min="3" max="4" width="20.7109375" customWidth="1"/>
    <col min="5" max="5" width="25.7109375" customWidth="1"/>
    <col min="6" max="6" width="20.7109375" customWidth="1"/>
    <col min="7" max="7" width="48.85546875" customWidth="1"/>
  </cols>
  <sheetData>
    <row r="1" spans="1:7" ht="37.5">
      <c r="B1" s="6" t="str">
        <f>Accueil!E15</f>
        <v>Janvier</v>
      </c>
      <c r="C1" s="16">
        <f>Accueil!E2</f>
        <v>2019</v>
      </c>
      <c r="D1" s="11" t="s">
        <v>20</v>
      </c>
      <c r="E1" s="14" t="str">
        <f>IF(SUM(E6:E36)=0,"",SUM(E6:E36))</f>
        <v/>
      </c>
      <c r="F1" s="22"/>
    </row>
    <row r="2" spans="1:7" ht="31.5">
      <c r="B2" s="7" t="s">
        <v>44</v>
      </c>
      <c r="C2" s="27"/>
      <c r="D2" s="28"/>
    </row>
    <row r="3" spans="1:7" ht="39.75" customHeight="1">
      <c r="B3" s="20"/>
      <c r="C3" s="21"/>
    </row>
    <row r="4" spans="1:7" ht="25.5" customHeight="1"/>
    <row r="5" spans="1:7" ht="31.5">
      <c r="A5" s="29" t="s">
        <v>0</v>
      </c>
      <c r="B5" s="29" t="s">
        <v>3</v>
      </c>
      <c r="C5" s="29" t="s">
        <v>1</v>
      </c>
      <c r="D5" s="29" t="s">
        <v>2</v>
      </c>
      <c r="E5" s="29" t="s">
        <v>19</v>
      </c>
      <c r="F5" s="29" t="s">
        <v>45</v>
      </c>
      <c r="G5" s="29" t="s">
        <v>18</v>
      </c>
    </row>
    <row r="6" spans="1:7" ht="30" customHeight="1">
      <c r="A6" s="5">
        <f>DATE(Accueil!E2,1,1)</f>
        <v>43466</v>
      </c>
      <c r="B6" s="8"/>
      <c r="C6" s="9"/>
      <c r="D6" s="9"/>
      <c r="E6" s="10"/>
      <c r="F6" s="10"/>
      <c r="G6" s="2"/>
    </row>
    <row r="7" spans="1:7" ht="30" customHeight="1">
      <c r="A7" s="4">
        <f>IF(A6="","",IF(MONTH(A6+1)&gt;MONTH(A6),"",A6+1))</f>
        <v>43467</v>
      </c>
      <c r="B7" s="8"/>
      <c r="C7" s="9"/>
      <c r="D7" s="9"/>
      <c r="E7" s="10"/>
      <c r="F7" s="10"/>
      <c r="G7" s="2"/>
    </row>
    <row r="8" spans="1:7" ht="30" customHeight="1">
      <c r="A8" s="4">
        <f t="shared" ref="A8:A36" si="0">IF(A7="","",IF(MONTH(A7+1)&gt;MONTH(A7),"",A7+1))</f>
        <v>43468</v>
      </c>
      <c r="B8" s="8"/>
      <c r="C8" s="9"/>
      <c r="D8" s="9"/>
      <c r="E8" s="10"/>
      <c r="F8" s="10"/>
      <c r="G8" s="2"/>
    </row>
    <row r="9" spans="1:7" ht="30" customHeight="1">
      <c r="A9" s="4">
        <f t="shared" si="0"/>
        <v>43469</v>
      </c>
      <c r="B9" s="8"/>
      <c r="C9" s="9"/>
      <c r="D9" s="9"/>
      <c r="E9" s="10"/>
      <c r="F9" s="10"/>
      <c r="G9" s="2"/>
    </row>
    <row r="10" spans="1:7" ht="30" customHeight="1">
      <c r="A10" s="4">
        <f t="shared" si="0"/>
        <v>43470</v>
      </c>
      <c r="B10" s="8"/>
      <c r="C10" s="9"/>
      <c r="D10" s="9"/>
      <c r="E10" s="10"/>
      <c r="F10" s="10"/>
      <c r="G10" s="2"/>
    </row>
    <row r="11" spans="1:7" ht="30" customHeight="1">
      <c r="A11" s="4">
        <f t="shared" si="0"/>
        <v>43471</v>
      </c>
      <c r="B11" s="8"/>
      <c r="C11" s="9"/>
      <c r="D11" s="9"/>
      <c r="E11" s="10"/>
      <c r="F11" s="10"/>
      <c r="G11" s="2"/>
    </row>
    <row r="12" spans="1:7" ht="30" customHeight="1">
      <c r="A12" s="4">
        <f t="shared" si="0"/>
        <v>43472</v>
      </c>
      <c r="B12" s="8"/>
      <c r="C12" s="9"/>
      <c r="D12" s="9"/>
      <c r="E12" s="10"/>
      <c r="F12" s="10"/>
      <c r="G12" s="2"/>
    </row>
    <row r="13" spans="1:7" ht="30" customHeight="1">
      <c r="A13" s="4">
        <f t="shared" si="0"/>
        <v>43473</v>
      </c>
      <c r="B13" s="8"/>
      <c r="C13" s="9"/>
      <c r="D13" s="9"/>
      <c r="E13" s="10"/>
      <c r="F13" s="10"/>
      <c r="G13" s="2"/>
    </row>
    <row r="14" spans="1:7" ht="30" customHeight="1">
      <c r="A14" s="4">
        <f t="shared" si="0"/>
        <v>43474</v>
      </c>
      <c r="B14" s="8"/>
      <c r="C14" s="9"/>
      <c r="D14" s="9"/>
      <c r="E14" s="10"/>
      <c r="F14" s="10"/>
      <c r="G14" s="2"/>
    </row>
    <row r="15" spans="1:7" ht="30" customHeight="1">
      <c r="A15" s="4">
        <f t="shared" si="0"/>
        <v>43475</v>
      </c>
      <c r="B15" s="8"/>
      <c r="C15" s="9"/>
      <c r="D15" s="9"/>
      <c r="E15" s="10"/>
      <c r="F15" s="10"/>
      <c r="G15" s="2"/>
    </row>
    <row r="16" spans="1:7" ht="30" customHeight="1">
      <c r="A16" s="4">
        <f t="shared" si="0"/>
        <v>43476</v>
      </c>
      <c r="B16" s="8"/>
      <c r="C16" s="9"/>
      <c r="D16" s="9"/>
      <c r="E16" s="10"/>
      <c r="F16" s="10"/>
      <c r="G16" s="2"/>
    </row>
    <row r="17" spans="1:7" ht="30" customHeight="1">
      <c r="A17" s="4">
        <f t="shared" si="0"/>
        <v>43477</v>
      </c>
      <c r="B17" s="8"/>
      <c r="C17" s="9"/>
      <c r="D17" s="9"/>
      <c r="E17" s="10"/>
      <c r="F17" s="10"/>
      <c r="G17" s="2"/>
    </row>
    <row r="18" spans="1:7" ht="30" customHeight="1">
      <c r="A18" s="4">
        <f t="shared" si="0"/>
        <v>43478</v>
      </c>
      <c r="B18" s="8"/>
      <c r="C18" s="9"/>
      <c r="D18" s="9"/>
      <c r="E18" s="10"/>
      <c r="F18" s="10"/>
      <c r="G18" s="2"/>
    </row>
    <row r="19" spans="1:7" ht="30" customHeight="1">
      <c r="A19" s="4">
        <f t="shared" si="0"/>
        <v>43479</v>
      </c>
      <c r="B19" s="8"/>
      <c r="C19" s="9"/>
      <c r="D19" s="9"/>
      <c r="E19" s="10"/>
      <c r="F19" s="10"/>
      <c r="G19" s="2"/>
    </row>
    <row r="20" spans="1:7" ht="30" customHeight="1">
      <c r="A20" s="4">
        <f t="shared" si="0"/>
        <v>43480</v>
      </c>
      <c r="B20" s="8"/>
      <c r="C20" s="9"/>
      <c r="D20" s="9"/>
      <c r="E20" s="10"/>
      <c r="F20" s="10"/>
      <c r="G20" s="2"/>
    </row>
    <row r="21" spans="1:7" ht="30" customHeight="1">
      <c r="A21" s="4">
        <f t="shared" si="0"/>
        <v>43481</v>
      </c>
      <c r="B21" s="8"/>
      <c r="C21" s="9"/>
      <c r="D21" s="9"/>
      <c r="E21" s="10"/>
      <c r="F21" s="10"/>
      <c r="G21" s="2"/>
    </row>
    <row r="22" spans="1:7" ht="30" customHeight="1">
      <c r="A22" s="4">
        <f t="shared" si="0"/>
        <v>43482</v>
      </c>
      <c r="B22" s="8"/>
      <c r="C22" s="9"/>
      <c r="D22" s="9"/>
      <c r="E22" s="10"/>
      <c r="F22" s="10"/>
      <c r="G22" s="2"/>
    </row>
    <row r="23" spans="1:7" ht="30" customHeight="1">
      <c r="A23" s="4">
        <f t="shared" si="0"/>
        <v>43483</v>
      </c>
      <c r="B23" s="8"/>
      <c r="C23" s="9"/>
      <c r="D23" s="9"/>
      <c r="E23" s="10"/>
      <c r="F23" s="10"/>
      <c r="G23" s="2"/>
    </row>
    <row r="24" spans="1:7" ht="30" customHeight="1">
      <c r="A24" s="4">
        <f t="shared" si="0"/>
        <v>43484</v>
      </c>
      <c r="B24" s="8"/>
      <c r="C24" s="9"/>
      <c r="D24" s="9"/>
      <c r="E24" s="10"/>
      <c r="F24" s="10"/>
      <c r="G24" s="2"/>
    </row>
    <row r="25" spans="1:7" ht="30" customHeight="1">
      <c r="A25" s="4">
        <f t="shared" si="0"/>
        <v>43485</v>
      </c>
      <c r="B25" s="8"/>
      <c r="C25" s="9"/>
      <c r="D25" s="9"/>
      <c r="E25" s="10"/>
      <c r="F25" s="10"/>
      <c r="G25" s="2"/>
    </row>
    <row r="26" spans="1:7" ht="30" customHeight="1">
      <c r="A26" s="4">
        <f t="shared" si="0"/>
        <v>43486</v>
      </c>
      <c r="B26" s="8"/>
      <c r="C26" s="9"/>
      <c r="D26" s="9"/>
      <c r="E26" s="10"/>
      <c r="F26" s="10"/>
      <c r="G26" s="2"/>
    </row>
    <row r="27" spans="1:7" ht="30" customHeight="1">
      <c r="A27" s="4">
        <f t="shared" si="0"/>
        <v>43487</v>
      </c>
      <c r="B27" s="8"/>
      <c r="C27" s="9"/>
      <c r="D27" s="9"/>
      <c r="E27" s="10"/>
      <c r="F27" s="10"/>
      <c r="G27" s="2"/>
    </row>
    <row r="28" spans="1:7" ht="30" customHeight="1">
      <c r="A28" s="4">
        <f t="shared" si="0"/>
        <v>43488</v>
      </c>
      <c r="B28" s="8"/>
      <c r="C28" s="9"/>
      <c r="D28" s="9"/>
      <c r="E28" s="10"/>
      <c r="F28" s="10"/>
      <c r="G28" s="2"/>
    </row>
    <row r="29" spans="1:7" ht="30" customHeight="1">
      <c r="A29" s="4">
        <f t="shared" si="0"/>
        <v>43489</v>
      </c>
      <c r="B29" s="8"/>
      <c r="C29" s="9"/>
      <c r="D29" s="9"/>
      <c r="E29" s="10"/>
      <c r="F29" s="10"/>
      <c r="G29" s="2"/>
    </row>
    <row r="30" spans="1:7" ht="30" customHeight="1">
      <c r="A30" s="4">
        <f>IF(A29="","",IF(MONTH(A29+1)&gt;MONTH(A29),"",A29+1))</f>
        <v>43490</v>
      </c>
      <c r="B30" s="8"/>
      <c r="C30" s="9"/>
      <c r="D30" s="9"/>
      <c r="E30" s="10"/>
      <c r="F30" s="10"/>
      <c r="G30" s="2"/>
    </row>
    <row r="31" spans="1:7" ht="30" customHeight="1">
      <c r="A31" s="4">
        <f t="shared" si="0"/>
        <v>43491</v>
      </c>
      <c r="B31" s="8"/>
      <c r="C31" s="9"/>
      <c r="D31" s="9"/>
      <c r="E31" s="10"/>
      <c r="F31" s="10"/>
      <c r="G31" s="2"/>
    </row>
    <row r="32" spans="1:7" ht="30" customHeight="1">
      <c r="A32" s="4">
        <f t="shared" si="0"/>
        <v>43492</v>
      </c>
      <c r="B32" s="8"/>
      <c r="C32" s="9"/>
      <c r="D32" s="9"/>
      <c r="E32" s="10"/>
      <c r="F32" s="10"/>
      <c r="G32" s="2"/>
    </row>
    <row r="33" spans="1:7" ht="30" customHeight="1">
      <c r="A33" s="4">
        <f t="shared" si="0"/>
        <v>43493</v>
      </c>
      <c r="B33" s="8"/>
      <c r="C33" s="9"/>
      <c r="D33" s="9"/>
      <c r="E33" s="10"/>
      <c r="F33" s="10"/>
      <c r="G33" s="2"/>
    </row>
    <row r="34" spans="1:7" ht="30" customHeight="1">
      <c r="A34" s="4">
        <f t="shared" si="0"/>
        <v>43494</v>
      </c>
      <c r="B34" s="8"/>
      <c r="C34" s="9"/>
      <c r="D34" s="9"/>
      <c r="E34" s="10"/>
      <c r="F34" s="10"/>
      <c r="G34" s="2"/>
    </row>
    <row r="35" spans="1:7" ht="30" customHeight="1">
      <c r="A35" s="4">
        <f>IF(A34="","",IF(MONTH(A34+1)&gt;MONTH(A34),"",A34+1))</f>
        <v>43495</v>
      </c>
      <c r="B35" s="8"/>
      <c r="C35" s="9"/>
      <c r="D35" s="9"/>
      <c r="E35" s="10"/>
      <c r="F35" s="10"/>
      <c r="G35" s="2"/>
    </row>
    <row r="36" spans="1:7" ht="30" customHeight="1">
      <c r="A36" s="4">
        <f t="shared" si="0"/>
        <v>43496</v>
      </c>
      <c r="B36" s="8"/>
      <c r="C36" s="9"/>
      <c r="D36" s="9"/>
      <c r="E36" s="10"/>
      <c r="F36" s="10"/>
      <c r="G36" s="2"/>
    </row>
    <row r="38" spans="1:7">
      <c r="E38" s="13"/>
      <c r="F38" s="13"/>
    </row>
  </sheetData>
  <mergeCells count="1">
    <mergeCell ref="C2:D2"/>
  </mergeCells>
  <conditionalFormatting sqref="A6:A36">
    <cfRule type="expression" dxfId="4" priority="4">
      <formula>COUNTIFS(JoursFériés,$A6)</formula>
    </cfRule>
    <cfRule type="expression" dxfId="3" priority="5">
      <formula>WEEKDAY($A6,2)&gt;5</formula>
    </cfRule>
  </conditionalFormatting>
  <conditionalFormatting sqref="F6:F36">
    <cfRule type="cellIs" dxfId="1" priority="3" operator="equal">
      <formula>"Agent"</formula>
    </cfRule>
    <cfRule type="cellIs" dxfId="2" priority="2" operator="equal">
      <formula>"Siap"</formula>
    </cfRule>
    <cfRule type="cellIs" dxfId="0" priority="1" operator="equal">
      <formula>"Maître Chien"</formula>
    </cfRule>
  </conditionalFormatting>
  <dataValidations count="3">
    <dataValidation type="list" allowBlank="1" showInputMessage="1" showErrorMessage="1" sqref="C2:C3">
      <formula1>Base!F3:F15</formula1>
    </dataValidation>
    <dataValidation type="list" allowBlank="1" showInputMessage="1" showErrorMessage="1" sqref="B6:B36">
      <formula1>Base!D3:D15</formula1>
    </dataValidation>
    <dataValidation type="list" allowBlank="1" showInputMessage="1" showErrorMessage="1" sqref="F6:F36">
      <formula1>Base!H3:H5</formula1>
    </dataValidation>
  </dataValidations>
  <pageMargins left="0.39370078740157483" right="0.39370078740157483" top="0.39370078740157483" bottom="0" header="0.31496062992125984" footer="0.31496062992125984"/>
  <pageSetup paperSize="9" scale="44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2:H15"/>
  <sheetViews>
    <sheetView workbookViewId="0">
      <selection activeCell="J16" sqref="J16"/>
    </sheetView>
  </sheetViews>
  <sheetFormatPr baseColWidth="10" defaultRowHeight="15"/>
  <cols>
    <col min="1" max="1" width="18.28515625" bestFit="1" customWidth="1"/>
    <col min="2" max="2" width="25.7109375" bestFit="1" customWidth="1"/>
    <col min="4" max="4" width="34.28515625" customWidth="1"/>
    <col min="6" max="6" width="34.140625" customWidth="1"/>
    <col min="8" max="8" width="12.28515625" bestFit="1" customWidth="1"/>
  </cols>
  <sheetData>
    <row r="2" spans="1:8">
      <c r="D2" s="12" t="s">
        <v>3</v>
      </c>
      <c r="F2" s="15" t="s">
        <v>31</v>
      </c>
      <c r="H2" s="23" t="s">
        <v>45</v>
      </c>
    </row>
    <row r="3" spans="1:8" ht="26.25">
      <c r="A3" s="2" t="s">
        <v>5</v>
      </c>
      <c r="B3" s="3">
        <f>DATE(Accueil!E2,1,1)</f>
        <v>43466</v>
      </c>
      <c r="D3" s="2" t="s">
        <v>46</v>
      </c>
      <c r="F3" s="26" t="s">
        <v>49</v>
      </c>
      <c r="H3" s="23"/>
    </row>
    <row r="4" spans="1:8" ht="26.25">
      <c r="A4" s="2" t="s">
        <v>6</v>
      </c>
      <c r="B4" s="3">
        <f>FLOOR(DAY(MINUTE(Accueil!E2/38)/2+56)&amp;"/5/"&amp;Accueil!E2,7)-34</f>
        <v>43576</v>
      </c>
      <c r="D4" s="2" t="s">
        <v>47</v>
      </c>
      <c r="F4" s="26" t="s">
        <v>50</v>
      </c>
      <c r="H4" s="23"/>
    </row>
    <row r="5" spans="1:8" ht="26.25">
      <c r="A5" s="2" t="s">
        <v>7</v>
      </c>
      <c r="B5" s="3">
        <f>B4+1</f>
        <v>43577</v>
      </c>
      <c r="D5" s="2" t="s">
        <v>48</v>
      </c>
      <c r="F5" s="26" t="s">
        <v>51</v>
      </c>
      <c r="H5" s="23"/>
    </row>
    <row r="6" spans="1:8" ht="26.25">
      <c r="A6" s="2" t="s">
        <v>8</v>
      </c>
      <c r="B6" s="3">
        <f>DATE(Accueil!E2,5,1)</f>
        <v>43586</v>
      </c>
      <c r="D6" s="2" t="s">
        <v>21</v>
      </c>
      <c r="F6" s="26" t="s">
        <v>52</v>
      </c>
    </row>
    <row r="7" spans="1:8" ht="26.25">
      <c r="A7" s="2" t="s">
        <v>9</v>
      </c>
      <c r="B7" s="3">
        <f>DATE(Accueil!D3,5,8)</f>
        <v>129</v>
      </c>
      <c r="D7" s="2" t="s">
        <v>22</v>
      </c>
      <c r="F7" s="26" t="s">
        <v>53</v>
      </c>
    </row>
    <row r="8" spans="1:8" ht="26.25">
      <c r="A8" s="2" t="s">
        <v>10</v>
      </c>
      <c r="B8" s="3">
        <f>B4+39</f>
        <v>43615</v>
      </c>
      <c r="D8" s="2" t="s">
        <v>23</v>
      </c>
      <c r="F8" s="26" t="s">
        <v>54</v>
      </c>
    </row>
    <row r="9" spans="1:8" ht="26.25">
      <c r="A9" s="2" t="s">
        <v>11</v>
      </c>
      <c r="B9" s="3">
        <f>B4+49</f>
        <v>43625</v>
      </c>
      <c r="D9" s="2" t="s">
        <v>24</v>
      </c>
      <c r="F9" s="26" t="s">
        <v>55</v>
      </c>
    </row>
    <row r="10" spans="1:8" ht="26.25">
      <c r="A10" s="2" t="s">
        <v>12</v>
      </c>
      <c r="B10" s="3">
        <f>B4+50</f>
        <v>43626</v>
      </c>
      <c r="D10" s="2" t="s">
        <v>25</v>
      </c>
      <c r="F10" s="26" t="s">
        <v>56</v>
      </c>
    </row>
    <row r="11" spans="1:8" ht="26.25">
      <c r="A11" s="2" t="s">
        <v>13</v>
      </c>
      <c r="B11" s="3">
        <f>DATE(Accueil!E2,7,14)</f>
        <v>43660</v>
      </c>
      <c r="D11" s="2" t="s">
        <v>26</v>
      </c>
      <c r="F11" s="26" t="s">
        <v>57</v>
      </c>
    </row>
    <row r="12" spans="1:8" ht="26.25">
      <c r="A12" s="2" t="s">
        <v>14</v>
      </c>
      <c r="B12" s="3">
        <f>DATE(Accueil!E2,8,15)</f>
        <v>43692</v>
      </c>
      <c r="D12" s="2" t="s">
        <v>27</v>
      </c>
      <c r="F12" s="26" t="s">
        <v>58</v>
      </c>
    </row>
    <row r="13" spans="1:8" ht="26.25">
      <c r="A13" s="2" t="s">
        <v>15</v>
      </c>
      <c r="B13" s="3">
        <f>DATE(Accueil!E2,11,1)</f>
        <v>43770</v>
      </c>
      <c r="D13" s="2" t="s">
        <v>28</v>
      </c>
      <c r="F13" s="26" t="s">
        <v>59</v>
      </c>
    </row>
    <row r="14" spans="1:8" ht="26.25">
      <c r="A14" s="2" t="s">
        <v>16</v>
      </c>
      <c r="B14" s="3">
        <f>DATE(Accueil!E2,11,11)</f>
        <v>43780</v>
      </c>
      <c r="D14" s="2" t="s">
        <v>29</v>
      </c>
      <c r="F14" s="26" t="s">
        <v>60</v>
      </c>
    </row>
    <row r="15" spans="1:8" ht="26.25">
      <c r="A15" s="2" t="s">
        <v>17</v>
      </c>
      <c r="B15" s="3">
        <f>DATE(Accueil!E2,12,25)</f>
        <v>43824</v>
      </c>
      <c r="D15" s="2" t="s">
        <v>30</v>
      </c>
      <c r="F15" s="26" t="s">
        <v>61</v>
      </c>
    </row>
  </sheetData>
  <sortState ref="F3:F12">
    <sortCondition ref="F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Janvier</vt:lpstr>
      <vt:lpstr>Base</vt:lpstr>
      <vt:lpstr>JoursFériés</vt:lpstr>
      <vt:lpstr>Sites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J.B. TRANCHANT</dc:creator>
  <cp:lastModifiedBy>J.B. TRANCHANT</cp:lastModifiedBy>
  <cp:lastPrinted>2019-07-16T14:31:53Z</cp:lastPrinted>
  <dcterms:created xsi:type="dcterms:W3CDTF">2019-07-15T12:54:54Z</dcterms:created>
  <dcterms:modified xsi:type="dcterms:W3CDTF">2019-07-16T16:13:33Z</dcterms:modified>
</cp:coreProperties>
</file>