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7970" windowHeight="522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P4" i="1" l="1" a="1"/>
  <c r="P4" i="1"/>
  <c r="N4" i="1" a="1"/>
  <c r="N4" i="1"/>
  <c r="M4" i="1" a="1"/>
  <c r="M4" i="1" s="1"/>
  <c r="O3" i="1" a="1"/>
  <c r="O3" i="1" s="1"/>
  <c r="M3" i="1" a="1"/>
  <c r="M3" i="1" s="1"/>
  <c r="P3" i="1" a="1"/>
  <c r="P3" i="1"/>
  <c r="N3" i="1" a="1"/>
  <c r="N3" i="1"/>
  <c r="L4" i="1"/>
  <c r="L3" i="1"/>
  <c r="Q4" i="1"/>
  <c r="Q3" i="1"/>
  <c r="J3" i="1" a="1"/>
  <c r="J3" i="1"/>
  <c r="J4" i="1" a="1"/>
  <c r="J4" i="1"/>
  <c r="J5" i="1"/>
  <c r="J6" i="1"/>
  <c r="J7" i="1"/>
  <c r="G3" i="1" a="1"/>
  <c r="G3" i="1" s="1"/>
  <c r="O4" i="1" l="1" a="1"/>
  <c r="O4" i="1" s="1"/>
  <c r="I3" i="1" a="1"/>
  <c r="I3" i="1" s="1"/>
  <c r="H3" i="1"/>
  <c r="F3" i="1"/>
  <c r="G4" i="1" a="1"/>
  <c r="G4" i="1" s="1"/>
  <c r="G5" i="1" l="1" a="1"/>
  <c r="G5" i="1" s="1"/>
  <c r="I4" i="1" a="1"/>
  <c r="I4" i="1" s="1"/>
  <c r="F4" i="1"/>
  <c r="H4" i="1"/>
  <c r="G6" i="1" a="1"/>
  <c r="G6" i="1" s="1"/>
  <c r="G7" i="1" l="1" a="1"/>
  <c r="G7" i="1" s="1"/>
  <c r="I6" i="1" a="1"/>
  <c r="I6" i="1" s="1"/>
  <c r="F6" i="1"/>
  <c r="H6" i="1"/>
  <c r="I5" i="1" a="1"/>
  <c r="I5" i="1" s="1"/>
  <c r="F5" i="1"/>
  <c r="H5" i="1"/>
  <c r="I7" i="1" l="1" a="1"/>
  <c r="I7" i="1" s="1"/>
  <c r="F7" i="1"/>
  <c r="H7" i="1"/>
</calcChain>
</file>

<file path=xl/sharedStrings.xml><?xml version="1.0" encoding="utf-8"?>
<sst xmlns="http://schemas.openxmlformats.org/spreadsheetml/2006/main" count="59" uniqueCount="32">
  <si>
    <t>Club</t>
  </si>
  <si>
    <t>Pierre</t>
  </si>
  <si>
    <t>Jean</t>
  </si>
  <si>
    <t>Bruno</t>
  </si>
  <si>
    <t>Résultat sur 30</t>
  </si>
  <si>
    <t>DUPOND</t>
  </si>
  <si>
    <t>MARTIN</t>
  </si>
  <si>
    <t>GRANGE</t>
  </si>
  <si>
    <t>Gilles</t>
  </si>
  <si>
    <t>BERARD</t>
  </si>
  <si>
    <t>Sylvain</t>
  </si>
  <si>
    <t>GAGNARD</t>
  </si>
  <si>
    <t>Prénom</t>
  </si>
  <si>
    <t>NOM</t>
  </si>
  <si>
    <t>CHARCOT</t>
  </si>
  <si>
    <t>CLASSEMENT INDIVIDUEL</t>
  </si>
  <si>
    <t>CLASSEMENT CLUB</t>
  </si>
  <si>
    <t>CLUB</t>
  </si>
  <si>
    <t>PARTICIPANT 1</t>
  </si>
  <si>
    <t>PARTICIPANT 2</t>
  </si>
  <si>
    <t>SCORE 1</t>
  </si>
  <si>
    <t>SCORE 2</t>
  </si>
  <si>
    <t>TOTAL</t>
  </si>
  <si>
    <t>obtenir les X meilleurs participant, sachant qu'une même personne ne peut apparaitre 2 fois</t>
  </si>
  <si>
    <t>obtenir le classement des X clubs par la somme des X participants par club</t>
  </si>
  <si>
    <t>A</t>
  </si>
  <si>
    <t>B</t>
  </si>
  <si>
    <t>données des épreuves</t>
  </si>
  <si>
    <t>cette colonne peut etre masquée</t>
  </si>
  <si>
    <t xml:space="preserve">la colonne J peut etre masqué&amp;e elle sert juste a déterminer quel club a le </t>
  </si>
  <si>
    <t>ici en colonne G ,I et J les formules sont matricielles il faut les validés en appuyant simultanément sur les touches CTRL, Maj (au dessus de CTRL) et entrée</t>
  </si>
  <si>
    <t>Dans ce tableau les formules des colonnes M, N, O et P sont matricielles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</si>
</sst>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Border="1" applyAlignment="1">
      <alignment horizontal="right"/>
    </xf>
    <xf numFmtId="0" fontId="0" fillId="0" borderId="1" xfId="0" applyBorder="1" applyAlignment="1">
      <alignment horizontal="left"/>
    </xf>
    <xf numFmtId="0" fontId="0" fillId="0" borderId="1" xfId="0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1" fillId="0" borderId="0" xfId="0" applyFont="1" applyBorder="1" applyAlignment="1">
      <alignment horizontal="center"/>
    </xf>
    <xf numFmtId="0" fontId="0" fillId="0" borderId="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"/>
  <sheetViews>
    <sheetView tabSelected="1" workbookViewId="0">
      <selection activeCell="O20" sqref="O20"/>
    </sheetView>
  </sheetViews>
  <sheetFormatPr baseColWidth="10" defaultRowHeight="15" x14ac:dyDescent="0.25"/>
  <cols>
    <col min="4" max="4" width="14.5703125" customWidth="1"/>
    <col min="9" max="10" width="14.85546875" customWidth="1"/>
    <col min="12" max="12" width="13.85546875" customWidth="1"/>
    <col min="13" max="13" width="16.85546875" bestFit="1" customWidth="1"/>
    <col min="15" max="15" width="14.140625" bestFit="1" customWidth="1"/>
  </cols>
  <sheetData>
    <row r="1" spans="1:17" x14ac:dyDescent="0.25">
      <c r="A1" s="3" t="s">
        <v>12</v>
      </c>
      <c r="B1" s="3" t="s">
        <v>13</v>
      </c>
      <c r="C1" s="3" t="s">
        <v>0</v>
      </c>
      <c r="D1" s="3" t="s">
        <v>4</v>
      </c>
      <c r="F1" s="11" t="s">
        <v>15</v>
      </c>
      <c r="G1" s="12"/>
      <c r="H1" s="12"/>
      <c r="I1" s="13"/>
      <c r="J1" s="16"/>
      <c r="L1" s="11" t="s">
        <v>16</v>
      </c>
      <c r="M1" s="12"/>
      <c r="N1" s="12"/>
      <c r="O1" s="12"/>
      <c r="P1" s="12"/>
      <c r="Q1" s="13"/>
    </row>
    <row r="2" spans="1:17" s="5" customFormat="1" x14ac:dyDescent="0.25">
      <c r="A2" s="4" t="s">
        <v>1</v>
      </c>
      <c r="B2" s="4" t="s">
        <v>5</v>
      </c>
      <c r="C2" s="4" t="s">
        <v>26</v>
      </c>
      <c r="D2" s="6">
        <v>19</v>
      </c>
      <c r="F2" s="3" t="s">
        <v>12</v>
      </c>
      <c r="G2" s="3" t="s">
        <v>13</v>
      </c>
      <c r="H2" s="3" t="s">
        <v>0</v>
      </c>
      <c r="I2" s="3" t="s">
        <v>4</v>
      </c>
      <c r="J2" s="16" t="s">
        <v>28</v>
      </c>
      <c r="L2" s="2" t="s">
        <v>17</v>
      </c>
      <c r="M2" s="2" t="s">
        <v>18</v>
      </c>
      <c r="N2" s="2" t="s">
        <v>20</v>
      </c>
      <c r="O2" s="2" t="s">
        <v>19</v>
      </c>
      <c r="P2" s="2" t="s">
        <v>21</v>
      </c>
      <c r="Q2" s="2" t="s">
        <v>22</v>
      </c>
    </row>
    <row r="3" spans="1:17" x14ac:dyDescent="0.25">
      <c r="A3" s="1" t="s">
        <v>2</v>
      </c>
      <c r="B3" s="1" t="s">
        <v>6</v>
      </c>
      <c r="C3" s="1" t="s">
        <v>25</v>
      </c>
      <c r="D3" s="1">
        <v>25</v>
      </c>
      <c r="F3" s="7" t="str">
        <f>INDEX($A$2:$A$13,MATCH(G3,$B$2:$B$13,0))</f>
        <v>Gilles</v>
      </c>
      <c r="G3" s="7" t="str">
        <f t="array" ref="G3">INDEX($B$2:$B$13,SMALL(IF((LARGE(IF((COUNTIF($G$2:G2,$B$2:$B$13)=0),$D$2:$D$13),1)=$D$2:$D$13)*(COUNTIF($G$2:G2,$B$2:$B$13)=0),ROW($B$2:$B$13)-1),1))</f>
        <v>BERARD</v>
      </c>
      <c r="H3" s="7" t="str">
        <f>INDEX($C$2:$C$13,MATCH(G3,$B$2:$B$13,0))</f>
        <v>B</v>
      </c>
      <c r="I3" s="6">
        <f t="array" ref="I3">MAX(IF($B$2:$B$13=G3,$D$2:$D$13))</f>
        <v>30</v>
      </c>
      <c r="J3" s="17">
        <f t="array" ref="J3">IF(COUNTIF($H$3:H3,H3)=1,SUMPRODUCT(LARGE(IF($H$3:$H$7=H3,$I$3:$I$7),{1;2})),"")</f>
        <v>55</v>
      </c>
      <c r="L3" s="8" t="str">
        <f>INDEX($H$3:$H$7,MATCH(Q3,$J$3:$J$7,0))</f>
        <v>B</v>
      </c>
      <c r="M3" s="8" t="str">
        <f t="array" ref="M3">INDEX($F$3:$F$7&amp;" "&amp;$G$3:$G$7,SMALL(IF(($H$3:$H$7=$L3)*(COUNTIF($L3:L3,$F$3:$F$7&amp;" "&amp;$G$3:$G$7)=0)*($I$3:$I$7=N3),ROW($F$3:$F$7)-2),1))</f>
        <v>Gilles BERARD</v>
      </c>
      <c r="N3" s="1">
        <f t="array" ref="N3">LARGE(IF($H$3:$H$7=L3,$I$3:$I$7),1)</f>
        <v>30</v>
      </c>
      <c r="O3" s="8" t="str">
        <f t="array" ref="O3">INDEX($F$3:$F$7&amp;" "&amp;$G$3:$G$7,SMALL(IF(($H$3:$H$7=$L3)*(COUNTIF($L3:N3,$F$3:$F$7&amp;" "&amp;$G$3:$G$7)=0)*($I$3:$I$7=P3),ROW($F$3:$F$7)-2),1))</f>
        <v>Jean CHARCOT</v>
      </c>
      <c r="P3" s="1">
        <f t="array" ref="P3">LARGE(IF($H$3:$H$7=L3,$I$3:$I$7),2)</f>
        <v>25</v>
      </c>
      <c r="Q3" s="1">
        <f>LARGE($J$3:$J$7,ROW()-2)</f>
        <v>55</v>
      </c>
    </row>
    <row r="4" spans="1:17" x14ac:dyDescent="0.25">
      <c r="A4" s="1" t="s">
        <v>3</v>
      </c>
      <c r="B4" s="1" t="s">
        <v>7</v>
      </c>
      <c r="C4" s="1" t="s">
        <v>25</v>
      </c>
      <c r="D4" s="1">
        <v>15</v>
      </c>
      <c r="F4" s="7" t="str">
        <f t="shared" ref="F4:F7" si="0">INDEX($A$2:$A$13,MATCH(G4,$B$2:$B$13,0))</f>
        <v>Sylvain</v>
      </c>
      <c r="G4" s="7" t="str">
        <f t="array" ref="G4">INDEX($B$2:$B$13,SMALL(IF((LARGE(IF((COUNTIF($G$2:G3,$B$2:$B$13)=0),$D$2:$D$13),1)=$D$2:$D$13)*(COUNTIF($G$2:G3,$B$2:$B$13)=0),ROW($B$2:$B$13)-1),1))</f>
        <v>GAGNARD</v>
      </c>
      <c r="H4" s="7" t="str">
        <f t="shared" ref="H4:H7" si="1">INDEX($C$2:$C$13,MATCH(G4,$B$2:$B$13,0))</f>
        <v>A</v>
      </c>
      <c r="I4" s="6">
        <f t="array" ref="I4">MAX(IF($B$2:$B$13=G4,$D$2:$D$13))</f>
        <v>26</v>
      </c>
      <c r="J4" s="17">
        <f t="array" ref="J4">IF(COUNTIF($H$3:H4,H4)=1,SUMPRODUCT(LARGE(IF($H$3:$H$7=H4,$I$3:$I$7),{1;2})),"")</f>
        <v>51</v>
      </c>
      <c r="L4" s="8" t="str">
        <f>INDEX($H$3:$H$7,MATCH(Q4,$J$3:$J$7,0))</f>
        <v>A</v>
      </c>
      <c r="M4" s="8" t="str">
        <f t="array" ref="M4">INDEX($F$3:$F$7&amp;" "&amp;$G$3:$G$7,SMALL(IF(($H$3:$H$7=$L4)*(COUNTIF($L4:L4,$F$3:$F$7&amp;" "&amp;$G$3:$G$7)=0)*($I$3:$I$7=N4),ROW($F$3:$F$7)-2),1))</f>
        <v>Sylvain GAGNARD</v>
      </c>
      <c r="N4" s="1">
        <f t="array" ref="N4">LARGE(IF($H$3:$H$7=L4,$I$3:$I$7),1)</f>
        <v>26</v>
      </c>
      <c r="O4" s="8" t="str">
        <f t="array" ref="O4">INDEX($F$3:$F$7&amp;" "&amp;$G$3:$G$7,SMALL(IF(($H$3:$H$7=$L4)*(COUNTIF($L4:N4,$F$3:$F$7&amp;" "&amp;$G$3:$G$7)=0)*($I$3:$I$7=P4),ROW($F$3:$F$7)-2),1))</f>
        <v>Jean MARTIN</v>
      </c>
      <c r="P4" s="1">
        <f t="array" ref="P4">LARGE(IF($H$3:$H$7=L4,$I$3:$I$7),2)</f>
        <v>25</v>
      </c>
      <c r="Q4" s="1">
        <f>LARGE($J$3:$J$7,ROW()-2)</f>
        <v>51</v>
      </c>
    </row>
    <row r="5" spans="1:17" x14ac:dyDescent="0.25">
      <c r="A5" s="1" t="s">
        <v>3</v>
      </c>
      <c r="B5" s="1" t="s">
        <v>7</v>
      </c>
      <c r="C5" s="1" t="s">
        <v>25</v>
      </c>
      <c r="D5" s="1">
        <v>23</v>
      </c>
      <c r="F5" s="7" t="str">
        <f t="shared" si="0"/>
        <v>Jean</v>
      </c>
      <c r="G5" s="7" t="str">
        <f t="array" ref="G5">INDEX($B$2:$B$13,SMALL(IF((LARGE(IF((COUNTIF($G$2:G4,$B$2:$B$13)=0),$D$2:$D$13),1)=$D$2:$D$13)*(COUNTIF($G$2:G4,$B$2:$B$13)=0),ROW($B$2:$B$13)-1),1))</f>
        <v>MARTIN</v>
      </c>
      <c r="H5" s="7" t="str">
        <f t="shared" si="1"/>
        <v>A</v>
      </c>
      <c r="I5" s="6">
        <f t="array" ref="I5">MAX(IF($B$2:$B$13=G5,$D$2:$D$13))</f>
        <v>25</v>
      </c>
      <c r="J5" s="17" t="str">
        <f>IF(COUNTIF($H$3:H5,H5)=1,SUMPRODUCT(I5:I9*($H$3:$H$7=H5)),"")</f>
        <v/>
      </c>
    </row>
    <row r="6" spans="1:17" x14ac:dyDescent="0.25">
      <c r="A6" s="1" t="s">
        <v>8</v>
      </c>
      <c r="B6" s="1" t="s">
        <v>9</v>
      </c>
      <c r="C6" s="1" t="s">
        <v>26</v>
      </c>
      <c r="D6" s="1">
        <v>30</v>
      </c>
      <c r="F6" s="7" t="str">
        <f t="shared" si="0"/>
        <v>Jean</v>
      </c>
      <c r="G6" s="7" t="str">
        <f t="array" ref="G6">INDEX($B$2:$B$13,SMALL(IF((LARGE(IF((COUNTIF($G$2:G5,$B$2:$B$13)=0),$D$2:$D$13),1)=$D$2:$D$13)*(COUNTIF($G$2:G5,$B$2:$B$13)=0),ROW($B$2:$B$13)-1),1))</f>
        <v>CHARCOT</v>
      </c>
      <c r="H6" s="7" t="str">
        <f t="shared" si="1"/>
        <v>B</v>
      </c>
      <c r="I6" s="6">
        <f t="array" ref="I6">MAX(IF($B$2:$B$13=G6,$D$2:$D$13))</f>
        <v>25</v>
      </c>
      <c r="J6" s="17" t="str">
        <f>IF(COUNTIF($H$3:H6,H6)=1,SUMPRODUCT(I6:I10*($H$3:$H$7=H6)),"")</f>
        <v/>
      </c>
      <c r="L6" s="15" t="s">
        <v>24</v>
      </c>
      <c r="M6" s="15"/>
      <c r="N6" s="15"/>
      <c r="O6" s="15"/>
      <c r="P6" s="15"/>
      <c r="Q6" s="15"/>
    </row>
    <row r="7" spans="1:17" x14ac:dyDescent="0.25">
      <c r="A7" s="1" t="s">
        <v>10</v>
      </c>
      <c r="B7" s="1" t="s">
        <v>11</v>
      </c>
      <c r="C7" s="1" t="s">
        <v>25</v>
      </c>
      <c r="D7" s="1">
        <v>26</v>
      </c>
      <c r="F7" s="7" t="str">
        <f t="shared" si="0"/>
        <v>Bruno</v>
      </c>
      <c r="G7" s="7" t="str">
        <f t="array" ref="G7">INDEX($B$2:$B$13,SMALL(IF((LARGE(IF((COUNTIF($G$2:G6,$B$2:$B$13)=0),$D$2:$D$13),1)=$D$2:$D$13)*(COUNTIF($G$2:G6,$B$2:$B$13)=0),ROW($B$2:$B$13)-1),1))</f>
        <v>GRANGE</v>
      </c>
      <c r="H7" s="7" t="str">
        <f t="shared" si="1"/>
        <v>A</v>
      </c>
      <c r="I7" s="6">
        <f t="array" ref="I7">MAX(IF($B$2:$B$13=G7,$D$2:$D$13))</f>
        <v>23</v>
      </c>
      <c r="J7" s="17" t="str">
        <f>IF(COUNTIF($H$3:H7,H7)=1,SUMPRODUCT(I7:I11*($H$3:$H$7=H7)),"")</f>
        <v/>
      </c>
      <c r="L7" s="15"/>
      <c r="M7" s="15"/>
      <c r="N7" s="15"/>
      <c r="O7" s="15"/>
      <c r="P7" s="15"/>
      <c r="Q7" s="15"/>
    </row>
    <row r="8" spans="1:17" x14ac:dyDescent="0.25">
      <c r="A8" s="1" t="s">
        <v>2</v>
      </c>
      <c r="B8" s="1" t="s">
        <v>6</v>
      </c>
      <c r="C8" s="1" t="s">
        <v>25</v>
      </c>
      <c r="D8" s="1">
        <v>22</v>
      </c>
    </row>
    <row r="9" spans="1:17" x14ac:dyDescent="0.25">
      <c r="A9" s="1" t="s">
        <v>2</v>
      </c>
      <c r="B9" s="1" t="s">
        <v>14</v>
      </c>
      <c r="C9" s="1" t="s">
        <v>26</v>
      </c>
      <c r="D9" s="1">
        <v>25</v>
      </c>
      <c r="F9" s="14" t="s">
        <v>23</v>
      </c>
      <c r="G9" s="14"/>
      <c r="H9" s="14"/>
      <c r="I9" s="14"/>
      <c r="J9" s="9"/>
      <c r="L9" t="s">
        <v>31</v>
      </c>
    </row>
    <row r="10" spans="1:17" x14ac:dyDescent="0.25">
      <c r="A10" s="1" t="s">
        <v>1</v>
      </c>
      <c r="B10" s="1" t="s">
        <v>5</v>
      </c>
      <c r="C10" s="1" t="s">
        <v>26</v>
      </c>
      <c r="D10" s="1">
        <v>22</v>
      </c>
      <c r="F10" s="14"/>
      <c r="G10" s="14"/>
      <c r="H10" s="14"/>
      <c r="I10" s="14"/>
      <c r="J10" s="9"/>
    </row>
    <row r="11" spans="1:17" x14ac:dyDescent="0.25">
      <c r="A11" s="1" t="s">
        <v>8</v>
      </c>
      <c r="B11" s="1" t="s">
        <v>9</v>
      </c>
      <c r="C11" s="1" t="s">
        <v>26</v>
      </c>
      <c r="D11" s="1">
        <v>28</v>
      </c>
      <c r="F11" s="14"/>
      <c r="G11" s="14"/>
      <c r="H11" s="14"/>
      <c r="I11" s="14"/>
      <c r="J11" s="9"/>
    </row>
    <row r="12" spans="1:17" x14ac:dyDescent="0.25">
      <c r="A12" s="1" t="s">
        <v>10</v>
      </c>
      <c r="B12" s="1" t="s">
        <v>11</v>
      </c>
      <c r="C12" s="1" t="s">
        <v>25</v>
      </c>
      <c r="D12" s="1">
        <v>24</v>
      </c>
      <c r="F12" s="14"/>
      <c r="G12" s="14"/>
      <c r="H12" s="14"/>
      <c r="I12" s="14"/>
      <c r="J12" s="9"/>
    </row>
    <row r="13" spans="1:17" x14ac:dyDescent="0.25">
      <c r="A13" s="1" t="s">
        <v>2</v>
      </c>
      <c r="B13" s="1" t="s">
        <v>14</v>
      </c>
      <c r="C13" s="1" t="s">
        <v>26</v>
      </c>
      <c r="D13" s="1">
        <v>22</v>
      </c>
      <c r="F13" t="s">
        <v>30</v>
      </c>
    </row>
    <row r="14" spans="1:17" x14ac:dyDescent="0.25">
      <c r="F14" t="s">
        <v>29</v>
      </c>
    </row>
    <row r="15" spans="1:17" x14ac:dyDescent="0.25">
      <c r="A15" s="10" t="s">
        <v>27</v>
      </c>
      <c r="B15" s="10"/>
      <c r="C15" s="10"/>
      <c r="D15" s="10"/>
    </row>
    <row r="16" spans="1:17" x14ac:dyDescent="0.25">
      <c r="A16" s="10"/>
      <c r="B16" s="10"/>
      <c r="C16" s="10"/>
      <c r="D16" s="10"/>
    </row>
  </sheetData>
  <mergeCells count="5">
    <mergeCell ref="A15:D16"/>
    <mergeCell ref="F1:I1"/>
    <mergeCell ref="L1:Q1"/>
    <mergeCell ref="F9:I12"/>
    <mergeCell ref="L6:Q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2017-09-30T15:15:59Z</dcterms:modified>
</cp:coreProperties>
</file>