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0" yWindow="0" windowWidth="24000" windowHeight="8835" activeTab="2"/>
  </bookViews>
  <sheets>
    <sheet name="participants" sheetId="1" r:id="rId1"/>
    <sheet name="classement individuel" sheetId="2" r:id="rId2"/>
    <sheet name="Classement club" sheetId="3" r:id="rId3"/>
    <sheet name="explications" sheetId="4" r:id="rId4"/>
  </sheets>
  <definedNames>
    <definedName name="club">OFFSET(nom,,1)</definedName>
    <definedName name="ClubCI">OFFSET('classement individuel'!$B$3,,,COUNTIF('classement individuel'!$B:$B,"&gt;&amp;0")-1)</definedName>
    <definedName name="nom">OFFSET(participants!$A$2,,,COUNTA(participants!$A:$A)-1)</definedName>
    <definedName name="nomCI">OFFSET('classement individuel'!$A$3,,,COUNTIF('classement individuel'!$A:$A,"&gt;&amp;0")-2)</definedName>
    <definedName name="result">OFFSET(nom,,2)</definedName>
    <definedName name="ResultCI">OFFSET('classement individuel'!$C$3,,,COUNT('classement individuel'!$C:$C))</definedName>
  </definedNames>
  <calcPr calcId="152511"/>
</workbook>
</file>

<file path=xl/calcChain.xml><?xml version="1.0" encoding="utf-8"?>
<calcChain xmlns="http://schemas.openxmlformats.org/spreadsheetml/2006/main">
  <c r="A3" i="2" l="1" a="1"/>
  <c r="A3" i="2" s="1"/>
  <c r="A4" i="2" l="1" a="1"/>
  <c r="A4" i="2" s="1"/>
  <c r="B4" i="2" s="1"/>
  <c r="C3" i="2" a="1"/>
  <c r="C3" i="2" s="1"/>
  <c r="B3" i="2"/>
  <c r="A5" i="2" l="1" a="1"/>
  <c r="A5" i="2" s="1"/>
  <c r="B5" i="2" s="1"/>
  <c r="C4" i="2" a="1"/>
  <c r="C4" i="2" s="1"/>
  <c r="A6" i="2" l="1" a="1"/>
  <c r="A6" i="2" s="1"/>
  <c r="B6" i="2" s="1"/>
  <c r="C5" i="2" a="1"/>
  <c r="C5" i="2" s="1"/>
  <c r="A7" i="2" l="1" a="1"/>
  <c r="A7" i="2" s="1"/>
  <c r="B7" i="2" s="1"/>
  <c r="C6" i="2" a="1"/>
  <c r="C6" i="2" s="1"/>
  <c r="C7" i="2" l="1" a="1"/>
  <c r="C7" i="2" s="1"/>
  <c r="A8" i="2" a="1"/>
  <c r="A8" i="2" s="1"/>
  <c r="C8" i="2" s="1" a="1"/>
  <c r="C8" i="2" s="1"/>
  <c r="B8" i="2" l="1"/>
  <c r="A9" i="2" a="1"/>
  <c r="A9" i="2" s="1"/>
  <c r="C9" i="2" s="1" a="1"/>
  <c r="C9" i="2" s="1"/>
  <c r="A10" i="2" l="1" a="1"/>
  <c r="A10" i="2" s="1"/>
  <c r="A11" i="2" s="1" a="1"/>
  <c r="A11" i="2" s="1"/>
  <c r="B9" i="2"/>
  <c r="B10" i="2" l="1"/>
  <c r="C10" i="2" a="1"/>
  <c r="C10" i="2" s="1"/>
  <c r="C11" i="2" a="1"/>
  <c r="C11" i="2" s="1"/>
  <c r="B11" i="2"/>
  <c r="A12" i="2" a="1"/>
  <c r="A12" i="2" s="1"/>
  <c r="C12" i="2" l="1" a="1"/>
  <c r="C12" i="2" s="1"/>
  <c r="A13" i="2" a="1"/>
  <c r="A13" i="2" s="1"/>
  <c r="B12" i="2"/>
  <c r="C13" i="2" l="1" a="1"/>
  <c r="C13" i="2" s="1"/>
  <c r="A14" i="2" a="1"/>
  <c r="A14" i="2" s="1"/>
  <c r="B13" i="2"/>
  <c r="C14" i="2" l="1" a="1"/>
  <c r="C14" i="2" s="1"/>
  <c r="B14" i="2"/>
  <c r="A15" i="2" a="1"/>
  <c r="A15" i="2" s="1"/>
  <c r="C15" i="2" l="1" a="1"/>
  <c r="C15" i="2" s="1"/>
  <c r="A16" i="2" a="1"/>
  <c r="A16" i="2" s="1"/>
  <c r="B15" i="2"/>
  <c r="C16" i="2" l="1" a="1"/>
  <c r="C16" i="2" s="1"/>
  <c r="A17" i="2" a="1"/>
  <c r="A17" i="2" s="1"/>
  <c r="B16" i="2"/>
  <c r="C17" i="2" l="1" a="1"/>
  <c r="C17" i="2" s="1"/>
  <c r="A18" i="2" a="1"/>
  <c r="A18" i="2" s="1"/>
  <c r="B17" i="2"/>
  <c r="C18" i="2" l="1" a="1"/>
  <c r="C18" i="2" s="1"/>
  <c r="A19" i="2" a="1"/>
  <c r="A19" i="2" s="1"/>
  <c r="B18" i="2"/>
  <c r="C19" i="2" l="1" a="1"/>
  <c r="C19" i="2" s="1"/>
  <c r="A20" i="2" a="1"/>
  <c r="A20" i="2" s="1"/>
  <c r="B19" i="2"/>
  <c r="C20" i="2" l="1" a="1"/>
  <c r="C20" i="2" s="1"/>
  <c r="A21" i="2" a="1"/>
  <c r="A21" i="2" s="1"/>
  <c r="B20" i="2"/>
  <c r="C21" i="2" l="1" a="1"/>
  <c r="C21" i="2" s="1"/>
  <c r="A22" i="2" a="1"/>
  <c r="A22" i="2" s="1"/>
  <c r="B21" i="2"/>
  <c r="C22" i="2" l="1" a="1"/>
  <c r="C22" i="2" s="1"/>
  <c r="A23" i="2" a="1"/>
  <c r="A23" i="2" s="1"/>
  <c r="B22" i="2"/>
  <c r="C23" i="2" l="1" a="1"/>
  <c r="C23" i="2" s="1"/>
  <c r="A24" i="2" a="1"/>
  <c r="A24" i="2" s="1"/>
  <c r="B23" i="2"/>
  <c r="C24" i="2" l="1" a="1"/>
  <c r="C24" i="2" s="1"/>
  <c r="A25" i="2" a="1"/>
  <c r="A25" i="2" s="1"/>
  <c r="B24" i="2"/>
  <c r="C25" i="2" l="1" a="1"/>
  <c r="C25" i="2" s="1"/>
  <c r="A26" i="2" a="1"/>
  <c r="A26" i="2" s="1"/>
  <c r="B25" i="2"/>
  <c r="C26" i="2" l="1" a="1"/>
  <c r="C26" i="2" s="1"/>
  <c r="A27" i="2" a="1"/>
  <c r="A27" i="2" s="1"/>
  <c r="B26" i="2"/>
  <c r="C27" i="2" l="1" a="1"/>
  <c r="C27" i="2" s="1"/>
  <c r="A28" i="2" a="1"/>
  <c r="A28" i="2" s="1"/>
  <c r="B27" i="2"/>
  <c r="C28" i="2" l="1" a="1"/>
  <c r="C28" i="2" s="1"/>
  <c r="A29" i="2" a="1"/>
  <c r="A29" i="2" s="1"/>
  <c r="B28" i="2"/>
  <c r="C29" i="2" l="1" a="1"/>
  <c r="C29" i="2" s="1"/>
  <c r="A30" i="2" a="1"/>
  <c r="A30" i="2" s="1"/>
  <c r="B29" i="2"/>
  <c r="C30" i="2" l="1" a="1"/>
  <c r="C30" i="2" s="1"/>
  <c r="A31" i="2" a="1"/>
  <c r="A31" i="2" s="1"/>
  <c r="B30" i="2"/>
  <c r="C31" i="2" l="1" a="1"/>
  <c r="C31" i="2" s="1"/>
  <c r="A32" i="2" a="1"/>
  <c r="A32" i="2" s="1"/>
  <c r="B31" i="2"/>
  <c r="C32" i="2" l="1" a="1"/>
  <c r="C32" i="2" s="1"/>
  <c r="A33" i="2" a="1"/>
  <c r="A33" i="2" s="1"/>
  <c r="B32" i="2"/>
  <c r="C33" i="2" l="1" a="1"/>
  <c r="C33" i="2" s="1"/>
  <c r="A34" i="2" a="1"/>
  <c r="A34" i="2" s="1"/>
  <c r="B33" i="2"/>
  <c r="C34" i="2" l="1" a="1"/>
  <c r="C34" i="2" s="1"/>
  <c r="A35" i="2" a="1"/>
  <c r="A35" i="2" s="1"/>
  <c r="B34" i="2"/>
  <c r="C35" i="2" l="1" a="1"/>
  <c r="C35" i="2" s="1"/>
  <c r="A36" i="2" a="1"/>
  <c r="A36" i="2" s="1"/>
  <c r="B35" i="2"/>
  <c r="C36" i="2" l="1" a="1"/>
  <c r="C36" i="2" s="1"/>
  <c r="A37" i="2" a="1"/>
  <c r="A37" i="2" s="1"/>
  <c r="B36" i="2"/>
  <c r="C37" i="2" l="1" a="1"/>
  <c r="C37" i="2" s="1"/>
  <c r="A38" i="2" a="1"/>
  <c r="A38" i="2" s="1"/>
  <c r="B37" i="2"/>
  <c r="C38" i="2" l="1" a="1"/>
  <c r="C38" i="2" s="1"/>
  <c r="A39" i="2" a="1"/>
  <c r="A39" i="2" s="1"/>
  <c r="B38" i="2"/>
  <c r="C39" i="2" l="1" a="1"/>
  <c r="C39" i="2" s="1"/>
  <c r="A40" i="2" a="1"/>
  <c r="A40" i="2" s="1"/>
  <c r="B39" i="2"/>
  <c r="C40" i="2" l="1" a="1"/>
  <c r="C40" i="2" s="1"/>
  <c r="B40" i="2"/>
  <c r="G3" i="2" l="1" a="1"/>
  <c r="G3" i="2" s="1"/>
  <c r="G4" i="2" a="1"/>
  <c r="G4" i="2" s="1"/>
  <c r="G6" i="2" a="1"/>
  <c r="G6" i="2" s="1"/>
  <c r="G5" i="2" a="1"/>
  <c r="G5" i="2" s="1"/>
  <c r="G7" i="2" a="1"/>
  <c r="G7" i="2" s="1"/>
  <c r="G8" i="2" a="1"/>
  <c r="G8" i="2" s="1"/>
  <c r="G9" i="2" a="1"/>
  <c r="G9" i="2" s="1"/>
  <c r="G10" i="2" a="1"/>
  <c r="G10" i="2" s="1"/>
  <c r="G11" i="2" a="1"/>
  <c r="G11" i="2" s="1"/>
  <c r="G13" i="2" a="1"/>
  <c r="G13" i="2" s="1"/>
  <c r="G12" i="2" a="1"/>
  <c r="G12" i="2" s="1"/>
  <c r="G15" i="2" a="1"/>
  <c r="G15" i="2" s="1"/>
  <c r="G14" i="2" a="1"/>
  <c r="G14" i="2" s="1"/>
  <c r="G16" i="2" a="1"/>
  <c r="G16" i="2" s="1"/>
  <c r="G17" i="2" a="1"/>
  <c r="G17" i="2" s="1"/>
  <c r="G20" i="2" a="1"/>
  <c r="G20" i="2" s="1"/>
  <c r="G18" i="2" a="1"/>
  <c r="G18" i="2" s="1"/>
  <c r="G19" i="2" a="1"/>
  <c r="G19" i="2" s="1"/>
  <c r="G21" i="2" a="1"/>
  <c r="G21" i="2" s="1"/>
  <c r="G22" i="2" a="1"/>
  <c r="G22" i="2" s="1"/>
  <c r="G23" i="2" a="1"/>
  <c r="G23" i="2" s="1"/>
  <c r="G24" i="2" a="1"/>
  <c r="G24" i="2" s="1"/>
  <c r="G25" i="2" a="1"/>
  <c r="G25" i="2" s="1"/>
  <c r="G26" i="2" a="1"/>
  <c r="G26" i="2" s="1"/>
  <c r="G28" i="2" a="1"/>
  <c r="G28" i="2" s="1"/>
  <c r="G27" i="2" a="1"/>
  <c r="G27" i="2" s="1"/>
  <c r="G29" i="2" a="1"/>
  <c r="G29" i="2" s="1"/>
  <c r="G31" i="2" a="1"/>
  <c r="G31" i="2" s="1"/>
  <c r="G30" i="2" a="1"/>
  <c r="G30" i="2" s="1"/>
  <c r="G32" i="2" a="1"/>
  <c r="G32" i="2" s="1"/>
  <c r="G34" i="2" a="1"/>
  <c r="G34" i="2" s="1"/>
  <c r="G33" i="2" a="1"/>
  <c r="G33" i="2" s="1"/>
  <c r="G35" i="2" a="1"/>
  <c r="G35" i="2" s="1"/>
  <c r="G37" i="2" a="1"/>
  <c r="G37" i="2" s="1"/>
  <c r="G39" i="2" a="1"/>
  <c r="G39" i="2" s="1"/>
  <c r="G38" i="2" a="1"/>
  <c r="G38" i="2" s="1"/>
  <c r="G36" i="2" a="1"/>
  <c r="G36" i="2" s="1"/>
  <c r="G40" i="2" a="1"/>
  <c r="G40" i="2" s="1"/>
  <c r="F37" i="2" a="1"/>
  <c r="F37" i="2" s="1"/>
  <c r="F38" i="2" a="1"/>
  <c r="F38" i="2" s="1"/>
  <c r="F3" i="2" a="1"/>
  <c r="F3" i="2" s="1"/>
  <c r="F4" i="2" a="1"/>
  <c r="F4" i="2" s="1"/>
  <c r="F5" i="2" a="1"/>
  <c r="F5" i="2" s="1"/>
  <c r="F6" i="2" a="1"/>
  <c r="F6" i="2" s="1"/>
  <c r="F8" i="2" a="1"/>
  <c r="F8" i="2" s="1"/>
  <c r="F7" i="2" a="1"/>
  <c r="F7" i="2" s="1"/>
  <c r="F10" i="2" a="1"/>
  <c r="F10" i="2" s="1"/>
  <c r="F11" i="2" a="1"/>
  <c r="F11" i="2" s="1"/>
  <c r="F9" i="2" a="1"/>
  <c r="F9" i="2" s="1"/>
  <c r="F13" i="2" a="1"/>
  <c r="F13" i="2" s="1"/>
  <c r="F12" i="2" a="1"/>
  <c r="F12" i="2" s="1"/>
  <c r="F14" i="2" a="1"/>
  <c r="F14" i="2" s="1"/>
  <c r="F15" i="2" a="1"/>
  <c r="F15" i="2" s="1"/>
  <c r="F16" i="2" a="1"/>
  <c r="F16" i="2" s="1"/>
  <c r="F18" i="2" a="1"/>
  <c r="F18" i="2" s="1"/>
  <c r="F17" i="2" a="1"/>
  <c r="F17" i="2" s="1"/>
  <c r="F19" i="2" a="1"/>
  <c r="F19" i="2" s="1"/>
  <c r="F20" i="2" a="1"/>
  <c r="F20" i="2" s="1"/>
  <c r="F22" i="2" a="1"/>
  <c r="F22" i="2" s="1"/>
  <c r="F21" i="2" a="1"/>
  <c r="F21" i="2" s="1"/>
  <c r="F23" i="2" a="1"/>
  <c r="F23" i="2" s="1"/>
  <c r="F24" i="2" a="1"/>
  <c r="F24" i="2" s="1"/>
  <c r="F25" i="2" a="1"/>
  <c r="F25" i="2" s="1"/>
  <c r="F26" i="2" a="1"/>
  <c r="F26" i="2" s="1"/>
  <c r="F27" i="2" a="1"/>
  <c r="F27" i="2" s="1"/>
  <c r="F29" i="2" a="1"/>
  <c r="F29" i="2" s="1"/>
  <c r="F28" i="2" a="1"/>
  <c r="F28" i="2" s="1"/>
  <c r="F30" i="2" a="1"/>
  <c r="F30" i="2" s="1"/>
  <c r="F32" i="2" a="1"/>
  <c r="F32" i="2" s="1"/>
  <c r="F31" i="2" a="1"/>
  <c r="F31" i="2" s="1"/>
  <c r="F33" i="2" a="1"/>
  <c r="F33" i="2" s="1"/>
  <c r="F34" i="2" a="1"/>
  <c r="F34" i="2" s="1"/>
  <c r="F35" i="2" a="1"/>
  <c r="F35" i="2" s="1"/>
  <c r="F36" i="2" a="1"/>
  <c r="F36" i="2" s="1"/>
  <c r="F39" i="2" a="1"/>
  <c r="F39" i="2" s="1"/>
  <c r="F40" i="2" a="1"/>
  <c r="F40" i="2" s="1"/>
  <c r="E40" i="2" a="1"/>
  <c r="E40" i="2" s="1"/>
  <c r="E3" i="2" a="1"/>
  <c r="E3" i="2" s="1"/>
  <c r="E4" i="2" a="1"/>
  <c r="E4" i="2" s="1"/>
  <c r="E5" i="2" a="1"/>
  <c r="E5" i="2" s="1"/>
  <c r="E6" i="2" a="1"/>
  <c r="E6" i="2" s="1"/>
  <c r="E8" i="2" a="1"/>
  <c r="E8" i="2" s="1"/>
  <c r="E7" i="2" a="1"/>
  <c r="E7" i="2" s="1"/>
  <c r="E9" i="2" a="1"/>
  <c r="E9" i="2" s="1"/>
  <c r="E10" i="2" a="1"/>
  <c r="E10" i="2" s="1"/>
  <c r="E12" i="2" a="1"/>
  <c r="E12" i="2" s="1"/>
  <c r="E11" i="2" a="1"/>
  <c r="E11" i="2" s="1"/>
  <c r="E13" i="2" a="1"/>
  <c r="E13" i="2" s="1"/>
  <c r="E15" i="2" a="1"/>
  <c r="E15" i="2" s="1"/>
  <c r="E14" i="2" a="1"/>
  <c r="E14" i="2" s="1"/>
  <c r="E16" i="2" a="1"/>
  <c r="E16" i="2" s="1"/>
  <c r="E18" i="2" a="1"/>
  <c r="E18" i="2" s="1"/>
  <c r="E17" i="2" a="1"/>
  <c r="E17" i="2" s="1"/>
  <c r="E19" i="2" a="1"/>
  <c r="E19" i="2" s="1"/>
  <c r="E20" i="2" a="1"/>
  <c r="E20" i="2" s="1"/>
  <c r="E22" i="2" a="1"/>
  <c r="E22" i="2" s="1"/>
  <c r="E21" i="2" a="1"/>
  <c r="E21" i="2" s="1"/>
  <c r="E23" i="2" a="1"/>
  <c r="E23" i="2" s="1"/>
  <c r="E25" i="2" a="1"/>
  <c r="E25" i="2" s="1"/>
  <c r="E24" i="2" a="1"/>
  <c r="E24" i="2" s="1"/>
  <c r="E26" i="2" a="1"/>
  <c r="E26" i="2" s="1"/>
  <c r="E27" i="2" a="1"/>
  <c r="E27" i="2" s="1"/>
  <c r="E29" i="2" a="1"/>
  <c r="E29" i="2" s="1"/>
  <c r="E28" i="2" a="1"/>
  <c r="E28" i="2" s="1"/>
  <c r="E30" i="2" a="1"/>
  <c r="E30" i="2" s="1"/>
  <c r="E32" i="2" a="1"/>
  <c r="E32" i="2" s="1"/>
  <c r="E31" i="2" a="1"/>
  <c r="E31" i="2" s="1"/>
  <c r="E33" i="2" a="1"/>
  <c r="E33" i="2" s="1"/>
  <c r="E34" i="2" a="1"/>
  <c r="E34" i="2" s="1"/>
  <c r="E36" i="2" a="1"/>
  <c r="E36" i="2" s="1"/>
  <c r="E35" i="2" a="1"/>
  <c r="E35" i="2" s="1"/>
  <c r="E38" i="2" a="1"/>
  <c r="E38" i="2" s="1"/>
  <c r="E37" i="2" a="1"/>
  <c r="E37" i="2" s="1"/>
  <c r="D38" i="2" a="1"/>
  <c r="D38" i="2" s="1"/>
  <c r="E39" i="2" a="1"/>
  <c r="E39" i="2" s="1"/>
  <c r="D37" i="2" a="1"/>
  <c r="D37" i="2" s="1"/>
  <c r="D4" i="2" a="1"/>
  <c r="D4" i="2" s="1"/>
  <c r="D5" i="2" a="1"/>
  <c r="D5" i="2" s="1"/>
  <c r="D6" i="2" a="1"/>
  <c r="D6" i="2" s="1"/>
  <c r="D8" i="2" a="1"/>
  <c r="D8" i="2" s="1"/>
  <c r="D7" i="2" a="1"/>
  <c r="D7" i="2" s="1"/>
  <c r="D9" i="2" a="1"/>
  <c r="D9" i="2" s="1"/>
  <c r="D10" i="2" a="1"/>
  <c r="D10" i="2" s="1"/>
  <c r="D12" i="2" a="1"/>
  <c r="D12" i="2" s="1"/>
  <c r="D11" i="2" a="1"/>
  <c r="D11" i="2" s="1"/>
  <c r="D13" i="2" a="1"/>
  <c r="D13" i="2" s="1"/>
  <c r="D15" i="2" a="1"/>
  <c r="D15" i="2" s="1"/>
  <c r="D14" i="2" a="1"/>
  <c r="D14" i="2" s="1"/>
  <c r="D16" i="2" a="1"/>
  <c r="D16" i="2" s="1"/>
  <c r="D18" i="2" a="1"/>
  <c r="D18" i="2" s="1"/>
  <c r="D17" i="2" a="1"/>
  <c r="D17" i="2" s="1"/>
  <c r="D19" i="2" a="1"/>
  <c r="D19" i="2" s="1"/>
  <c r="D20" i="2" a="1"/>
  <c r="D20" i="2" s="1"/>
  <c r="D21" i="2" a="1"/>
  <c r="D21" i="2" s="1"/>
  <c r="D22" i="2" a="1"/>
  <c r="D22" i="2" s="1"/>
  <c r="D23" i="2" a="1"/>
  <c r="D23" i="2" s="1"/>
  <c r="D24" i="2" a="1"/>
  <c r="D24" i="2" s="1"/>
  <c r="D26" i="2" a="1"/>
  <c r="D26" i="2" s="1"/>
  <c r="D25" i="2" a="1"/>
  <c r="D25" i="2" s="1"/>
  <c r="D28" i="2" a="1"/>
  <c r="D28" i="2" s="1"/>
  <c r="D29" i="2" a="1"/>
  <c r="D29" i="2" s="1"/>
  <c r="D27" i="2" a="1"/>
  <c r="D27" i="2" s="1"/>
  <c r="D30" i="2" a="1"/>
  <c r="D30" i="2" s="1"/>
  <c r="D32" i="2" a="1"/>
  <c r="D32" i="2" s="1"/>
  <c r="D31" i="2" a="1"/>
  <c r="D31" i="2" s="1"/>
  <c r="D33" i="2" a="1"/>
  <c r="D33" i="2" s="1"/>
  <c r="D34" i="2" a="1"/>
  <c r="D34" i="2" s="1"/>
  <c r="D35" i="2" a="1"/>
  <c r="D35" i="2" s="1"/>
  <c r="D36" i="2" a="1"/>
  <c r="D36" i="2" s="1"/>
  <c r="D39" i="2" a="1"/>
  <c r="D39" i="2" s="1"/>
  <c r="D40" i="2" a="1"/>
  <c r="D40" i="2" s="1"/>
  <c r="D3" i="2" a="1"/>
  <c r="D3" i="2" s="1"/>
  <c r="J13" i="3" l="1"/>
  <c r="J8" i="3"/>
  <c r="J12" i="3"/>
  <c r="J14" i="3"/>
  <c r="J6" i="3"/>
  <c r="J11" i="3"/>
  <c r="J4" i="3"/>
  <c r="J7" i="3"/>
  <c r="J5" i="3"/>
  <c r="J9" i="3"/>
  <c r="J10" i="3"/>
  <c r="J3" i="3"/>
  <c r="A3" i="3" l="1" a="1"/>
  <c r="A3" i="3" s="1"/>
  <c r="A10" i="3" a="1"/>
  <c r="A10" i="3" s="1"/>
  <c r="A5" i="3" a="1"/>
  <c r="A5" i="3" s="1"/>
  <c r="A9" i="3" a="1"/>
  <c r="A9" i="3" s="1"/>
  <c r="A7" i="3" a="1"/>
  <c r="A7" i="3" s="1"/>
  <c r="A11" i="3" a="1"/>
  <c r="A11" i="3" s="1"/>
  <c r="A14" i="3" a="1"/>
  <c r="A14" i="3" s="1"/>
  <c r="A8" i="3" a="1"/>
  <c r="A8" i="3" s="1"/>
  <c r="A4" i="3" a="1"/>
  <c r="A4" i="3" s="1"/>
  <c r="A6" i="3" a="1"/>
  <c r="A6" i="3" s="1"/>
  <c r="A12" i="3" a="1"/>
  <c r="A12" i="3" s="1"/>
  <c r="A13" i="3" a="1"/>
  <c r="A13" i="3" s="1"/>
  <c r="C13" i="3" l="1" a="1"/>
  <c r="C13" i="3" s="1"/>
  <c r="B13" i="3" s="1" a="1"/>
  <c r="B13" i="3" s="1"/>
  <c r="G13" i="3" a="1"/>
  <c r="G13" i="3" s="1"/>
  <c r="E13" i="3" a="1"/>
  <c r="E13" i="3" s="1"/>
  <c r="D13" i="3" s="1" a="1"/>
  <c r="D13" i="3" s="1"/>
  <c r="I13" i="3" a="1"/>
  <c r="I13" i="3" s="1"/>
  <c r="E6" i="3" a="1"/>
  <c r="E6" i="3" s="1"/>
  <c r="C6" i="3" a="1"/>
  <c r="C6" i="3" s="1"/>
  <c r="B6" i="3" s="1" a="1"/>
  <c r="B6" i="3" s="1"/>
  <c r="I6" i="3" a="1"/>
  <c r="I6" i="3" s="1"/>
  <c r="G6" i="3" a="1"/>
  <c r="G6" i="3" s="1"/>
  <c r="C8" i="3" a="1"/>
  <c r="C8" i="3" s="1"/>
  <c r="B8" i="3" s="1" a="1"/>
  <c r="B8" i="3" s="1"/>
  <c r="G8" i="3" a="1"/>
  <c r="G8" i="3" s="1"/>
  <c r="E8" i="3" a="1"/>
  <c r="E8" i="3" s="1"/>
  <c r="D8" i="3" s="1" a="1"/>
  <c r="D8" i="3" s="1"/>
  <c r="I8" i="3" a="1"/>
  <c r="I8" i="3" s="1"/>
  <c r="C11" i="3" a="1"/>
  <c r="C11" i="3" s="1"/>
  <c r="B11" i="3" s="1" a="1"/>
  <c r="B11" i="3" s="1"/>
  <c r="E11" i="3" a="1"/>
  <c r="E11" i="3" s="1"/>
  <c r="G11" i="3" a="1"/>
  <c r="G11" i="3" s="1"/>
  <c r="I11" i="3" a="1"/>
  <c r="I11" i="3" s="1"/>
  <c r="C9" i="3" a="1"/>
  <c r="C9" i="3" s="1"/>
  <c r="B9" i="3" s="1" a="1"/>
  <c r="B9" i="3" s="1"/>
  <c r="I9" i="3" a="1"/>
  <c r="I9" i="3" s="1"/>
  <c r="E9" i="3" a="1"/>
  <c r="E9" i="3" s="1"/>
  <c r="G9" i="3" a="1"/>
  <c r="G9" i="3" s="1"/>
  <c r="E10" i="3" a="1"/>
  <c r="E10" i="3" s="1"/>
  <c r="C10" i="3" a="1"/>
  <c r="C10" i="3" s="1"/>
  <c r="B10" i="3" s="1" a="1"/>
  <c r="B10" i="3" s="1"/>
  <c r="G10" i="3" a="1"/>
  <c r="G10" i="3" s="1"/>
  <c r="I10" i="3" a="1"/>
  <c r="I10" i="3" s="1"/>
  <c r="E12" i="3" a="1"/>
  <c r="E12" i="3" s="1"/>
  <c r="G12" i="3" a="1"/>
  <c r="G12" i="3" s="1"/>
  <c r="I12" i="3" a="1"/>
  <c r="I12" i="3" s="1"/>
  <c r="C12" i="3" a="1"/>
  <c r="C12" i="3" s="1"/>
  <c r="B12" i="3" s="1" a="1"/>
  <c r="B12" i="3" s="1"/>
  <c r="E4" i="3" a="1"/>
  <c r="E4" i="3" s="1"/>
  <c r="C4" i="3" a="1"/>
  <c r="C4" i="3" s="1"/>
  <c r="B4" i="3" s="1" a="1"/>
  <c r="B4" i="3" s="1"/>
  <c r="G4" i="3" a="1"/>
  <c r="G4" i="3" s="1"/>
  <c r="I4" i="3" a="1"/>
  <c r="I4" i="3" s="1"/>
  <c r="I14" i="3" a="1"/>
  <c r="I14" i="3" s="1"/>
  <c r="G14" i="3" a="1"/>
  <c r="G14" i="3" s="1"/>
  <c r="E14" i="3" a="1"/>
  <c r="E14" i="3" s="1"/>
  <c r="C14" i="3" a="1"/>
  <c r="C14" i="3" s="1"/>
  <c r="B14" i="3" s="1" a="1"/>
  <c r="B14" i="3" s="1"/>
  <c r="I7" i="3" a="1"/>
  <c r="I7" i="3" s="1"/>
  <c r="G7" i="3" a="1"/>
  <c r="G7" i="3" s="1"/>
  <c r="C7" i="3" a="1"/>
  <c r="C7" i="3" s="1"/>
  <c r="B7" i="3" s="1" a="1"/>
  <c r="B7" i="3" s="1"/>
  <c r="E7" i="3" a="1"/>
  <c r="E7" i="3" s="1"/>
  <c r="E5" i="3" a="1"/>
  <c r="E5" i="3" s="1"/>
  <c r="G5" i="3" a="1"/>
  <c r="G5" i="3" s="1"/>
  <c r="C5" i="3" a="1"/>
  <c r="C5" i="3" s="1"/>
  <c r="B5" i="3" s="1" a="1"/>
  <c r="B5" i="3" s="1"/>
  <c r="I5" i="3" a="1"/>
  <c r="I5" i="3" s="1"/>
  <c r="I3" i="3" a="1"/>
  <c r="I3" i="3" s="1"/>
  <c r="E3" i="3" a="1"/>
  <c r="E3" i="3" s="1"/>
  <c r="G3" i="3" a="1"/>
  <c r="G3" i="3" s="1"/>
  <c r="C3" i="3" a="1"/>
  <c r="C3" i="3" s="1"/>
  <c r="B3" i="3" s="1" a="1"/>
  <c r="B3" i="3" s="1"/>
  <c r="D12" i="3" l="1" a="1"/>
  <c r="D12" i="3" s="1"/>
  <c r="F12" i="3" s="1" a="1"/>
  <c r="F12" i="3" s="1"/>
  <c r="H12" i="3" s="1" a="1"/>
  <c r="H12" i="3" s="1"/>
  <c r="D10" i="3" a="1"/>
  <c r="D10" i="3" s="1"/>
  <c r="F10" i="3" s="1" a="1"/>
  <c r="F10" i="3" s="1"/>
  <c r="H10" i="3" s="1" a="1"/>
  <c r="H10" i="3" s="1"/>
  <c r="D6" i="3" a="1"/>
  <c r="D6" i="3" s="1"/>
  <c r="F6" i="3" s="1" a="1"/>
  <c r="F6" i="3" s="1"/>
  <c r="H6" i="3" s="1" a="1"/>
  <c r="H6" i="3" s="1"/>
  <c r="D4" i="3" a="1"/>
  <c r="D4" i="3" s="1"/>
  <c r="F4" i="3" s="1" a="1"/>
  <c r="F4" i="3" s="1"/>
  <c r="H4" i="3" s="1" a="1"/>
  <c r="H4" i="3" s="1"/>
  <c r="D9" i="3" a="1"/>
  <c r="D9" i="3" s="1"/>
  <c r="F9" i="3" s="1" a="1"/>
  <c r="F9" i="3" s="1"/>
  <c r="H9" i="3" s="1" a="1"/>
  <c r="H9" i="3" s="1"/>
  <c r="D7" i="3" a="1"/>
  <c r="D7" i="3" s="1"/>
  <c r="F7" i="3" s="1" a="1"/>
  <c r="F7" i="3" s="1"/>
  <c r="D11" i="3" a="1"/>
  <c r="D11" i="3" s="1"/>
  <c r="F11" i="3" s="1" a="1"/>
  <c r="F11" i="3" s="1"/>
  <c r="F8" i="3" a="1"/>
  <c r="F8" i="3" s="1"/>
  <c r="H8" i="3" s="1" a="1"/>
  <c r="H8" i="3" s="1"/>
  <c r="F13" i="3" a="1"/>
  <c r="F13" i="3" s="1"/>
  <c r="H13" i="3" s="1" a="1"/>
  <c r="H13" i="3" s="1"/>
  <c r="D5" i="3" a="1"/>
  <c r="D5" i="3" s="1"/>
  <c r="D14" i="3" a="1"/>
  <c r="D14" i="3" s="1"/>
  <c r="F14" i="3" s="1" a="1"/>
  <c r="F14" i="3" s="1"/>
  <c r="D3" i="3" a="1"/>
  <c r="D3" i="3" s="1"/>
  <c r="F3" i="3" s="1" a="1"/>
  <c r="F3" i="3" s="1"/>
  <c r="H7" i="3" l="1" a="1"/>
  <c r="H7" i="3" s="1"/>
  <c r="H11" i="3" a="1"/>
  <c r="H11" i="3" s="1"/>
  <c r="F5" i="3" a="1"/>
  <c r="F5" i="3" s="1"/>
  <c r="H5" i="3" s="1" a="1"/>
  <c r="H5" i="3" s="1"/>
  <c r="H14" i="3" a="1"/>
  <c r="H14" i="3" s="1"/>
  <c r="H3" i="3" a="1"/>
  <c r="H3" i="3" s="1"/>
</calcChain>
</file>

<file path=xl/sharedStrings.xml><?xml version="1.0" encoding="utf-8"?>
<sst xmlns="http://schemas.openxmlformats.org/spreadsheetml/2006/main" count="74" uniqueCount="57">
  <si>
    <t>Club</t>
  </si>
  <si>
    <t>Résultat sur 30</t>
  </si>
  <si>
    <t>NOM</t>
  </si>
  <si>
    <t>CLASSEMENT INDIVIDUEL</t>
  </si>
  <si>
    <t>CLASSEMENT CLUB</t>
  </si>
  <si>
    <t>CLUB</t>
  </si>
  <si>
    <t>PARTICIPANT 1</t>
  </si>
  <si>
    <t>PARTICIPANT 2</t>
  </si>
  <si>
    <t>SCORE 1</t>
  </si>
  <si>
    <t>SCORE 2</t>
  </si>
  <si>
    <t>TOTAL</t>
  </si>
  <si>
    <t>A</t>
  </si>
  <si>
    <t>B</t>
  </si>
  <si>
    <t>Pierre DUPOND</t>
  </si>
  <si>
    <t>Jean MARTIN</t>
  </si>
  <si>
    <t>Bruno GRANGE</t>
  </si>
  <si>
    <t>Gilles BERARD</t>
  </si>
  <si>
    <t>Sylvain GAGNARD</t>
  </si>
  <si>
    <t>Jean CHARCOT</t>
  </si>
  <si>
    <t>1 par club</t>
  </si>
  <si>
    <t>2 par club</t>
  </si>
  <si>
    <t>3 par club</t>
  </si>
  <si>
    <t>4 par club</t>
  </si>
  <si>
    <t>c</t>
  </si>
  <si>
    <t>yves CHARCOT</t>
  </si>
  <si>
    <t>les formules sont étirées jusqu'en ligne 30 a étirée encore vers le bas si insuffisant</t>
  </si>
  <si>
    <t>SCORE 3</t>
  </si>
  <si>
    <t>PARTICIPANT 3</t>
  </si>
  <si>
    <t>PARTICIPANT 4</t>
  </si>
  <si>
    <t>SCORE 4</t>
  </si>
  <si>
    <t>Nb participant récompensés par club</t>
  </si>
  <si>
    <t xml:space="preserve">Feuille participant </t>
  </si>
  <si>
    <t>de plus j'ai créé plusieur plage nommée qui pointe sur cette feuille</t>
  </si>
  <si>
    <t>club</t>
  </si>
  <si>
    <t>=DECALER(nom;;1)</t>
  </si>
  <si>
    <t>ClubCI</t>
  </si>
  <si>
    <t>=DECALER('classement individuel'!$B$3;;;NB.SI('classement individuel'!$B:$B;"&gt;&amp;0")-1)</t>
  </si>
  <si>
    <t>nom</t>
  </si>
  <si>
    <t>=DECALER(participants!$A$2;;;NBVAL(participants!$A:$A)-1)</t>
  </si>
  <si>
    <t>nomCI</t>
  </si>
  <si>
    <t>=DECALER('classement individuel'!$A$3;;;NB.SI('classement individuel'!$A:$A;"&gt;&amp;0")-2)</t>
  </si>
  <si>
    <t>result</t>
  </si>
  <si>
    <t>=DECALER(nom;;2)</t>
  </si>
  <si>
    <t>ResultCI</t>
  </si>
  <si>
    <t>=DECALER('classement individuel'!$C$3;;;NB('classement individuel'!$C:$C))</t>
  </si>
  <si>
    <t>ces plages nommées servent dans la feuille "classement individuel" elles sont dynamiques si on ajoutes des données dans la feuille participant elles seront prises en compte la feuille "classement individuel" sans modifié les formules</t>
  </si>
  <si>
    <t>Feuille "classement individuel"</t>
  </si>
  <si>
    <t>dans cette feuille on fait le classement de tous les participants</t>
  </si>
  <si>
    <t>les colonnes D à G vont permettre de classer les club avecles meilleur scores de 1 participant à 4 participants si il en faut plus il faudra soit que tu ajoutes des colonne soit que tu me le dise et je le ferais</t>
  </si>
  <si>
    <t>j'ai aussi créé des plages nommées qui pointe sur cette feuille</t>
  </si>
  <si>
    <t>celles-ci servent dans la feuille "classement club" elles sont elles aussi dynamiques</t>
  </si>
  <si>
    <t>Feuille classement club</t>
  </si>
  <si>
    <t xml:space="preserve">elle est prévu pour 12 clubs et jusqu’à 4 participant récompensés par club a voir modification si insuffisant </t>
  </si>
  <si>
    <t>en cellule L1 avec la fleche on coisit le nombre de participant a récompenser et les calculs se font tout seul</t>
  </si>
  <si>
    <t>ici il n'y a qu'un participant en club C</t>
  </si>
  <si>
    <t xml:space="preserve">j'ai modifié la colonne nom en ajoutant le prénom et donc supprimé la colonne prénom car on ne doit pas avoir 2 fois la même personne mais on pourrait avoir Gilles Berrad et alain Berrard </t>
  </si>
  <si>
    <t>dans ce cas 2 personne différentes en mettant nom et prénom dans la meême cellukle on regle se souci tu vera j'ai changé ligne 13 le prénom de CHARCOT il apparait bien comme il faut dans lesdifférent onglet</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</si>
</sst>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17">
    <xf numFmtId="0" fontId="0" fillId="0" borderId="0" xfId="0"/>
    <xf numFmtId="0" fontId="0" fillId="0" borderId="1" xfId="0" applyBorder="1"/>
    <xf numFmtId="0" fontId="1" fillId="0" borderId="1" xfId="0" applyFont="1" applyBorder="1"/>
    <xf numFmtId="0" fontId="1" fillId="0" borderId="1" xfId="0" applyFont="1" applyBorder="1" applyAlignment="1">
      <alignment horizontal="center"/>
    </xf>
    <xf numFmtId="0" fontId="0" fillId="0" borderId="1" xfId="0" applyFont="1" applyBorder="1" applyAlignment="1">
      <alignment horizontal="left"/>
    </xf>
    <xf numFmtId="0" fontId="0" fillId="0" borderId="0" xfId="0" applyFont="1" applyAlignment="1">
      <alignment horizontal="left"/>
    </xf>
    <xf numFmtId="0" fontId="0" fillId="0" borderId="1" xfId="0" applyFont="1" applyBorder="1" applyAlignment="1">
      <alignment horizontal="right"/>
    </xf>
    <xf numFmtId="0" fontId="0" fillId="0" borderId="1" xfId="0" applyBorder="1" applyAlignment="1">
      <alignment horizontal="left"/>
    </xf>
    <xf numFmtId="0" fontId="0" fillId="0" borderId="1" xfId="0" applyFill="1" applyBorder="1"/>
    <xf numFmtId="0" fontId="0" fillId="0" borderId="0" xfId="0" applyAlignment="1">
      <alignment horizontal="center" vertical="center" wrapText="1"/>
    </xf>
    <xf numFmtId="0" fontId="0" fillId="0" borderId="0" xfId="0"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1" fillId="0" borderId="5" xfId="0" applyFont="1" applyFill="1" applyBorder="1" applyAlignment="1">
      <alignment horizontal="center"/>
    </xf>
    <xf numFmtId="0" fontId="0" fillId="0" borderId="0" xfId="0" applyNumberFormat="1"/>
    <xf numFmtId="0" fontId="0" fillId="0" borderId="1" xfId="0" quotePrefix="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6"/>
  <sheetViews>
    <sheetView workbookViewId="0">
      <selection activeCell="G22" sqref="G22"/>
    </sheetView>
  </sheetViews>
  <sheetFormatPr baseColWidth="10" defaultRowHeight="15" x14ac:dyDescent="0.25"/>
  <cols>
    <col min="1" max="1" width="22.140625" customWidth="1"/>
    <col min="3" max="3" width="14.5703125" customWidth="1"/>
  </cols>
  <sheetData>
    <row r="1" spans="1:4" x14ac:dyDescent="0.25">
      <c r="A1" s="3" t="s">
        <v>2</v>
      </c>
      <c r="B1" s="3" t="s">
        <v>0</v>
      </c>
      <c r="C1" s="3" t="s">
        <v>1</v>
      </c>
    </row>
    <row r="2" spans="1:4" s="5" customFormat="1" x14ac:dyDescent="0.25">
      <c r="A2" s="4" t="s">
        <v>13</v>
      </c>
      <c r="B2" s="4" t="s">
        <v>12</v>
      </c>
      <c r="C2" s="6">
        <v>19</v>
      </c>
    </row>
    <row r="3" spans="1:4" x14ac:dyDescent="0.25">
      <c r="A3" s="1" t="s">
        <v>14</v>
      </c>
      <c r="B3" s="1" t="s">
        <v>11</v>
      </c>
      <c r="C3" s="1">
        <v>25</v>
      </c>
      <c r="D3" s="5"/>
    </row>
    <row r="4" spans="1:4" x14ac:dyDescent="0.25">
      <c r="A4" s="1" t="s">
        <v>15</v>
      </c>
      <c r="B4" s="1" t="s">
        <v>11</v>
      </c>
      <c r="C4" s="1">
        <v>15</v>
      </c>
      <c r="D4" s="5"/>
    </row>
    <row r="5" spans="1:4" x14ac:dyDescent="0.25">
      <c r="A5" s="1" t="s">
        <v>15</v>
      </c>
      <c r="B5" s="1" t="s">
        <v>11</v>
      </c>
      <c r="C5" s="1">
        <v>23</v>
      </c>
      <c r="D5" s="5"/>
    </row>
    <row r="6" spans="1:4" ht="15" customHeight="1" x14ac:dyDescent="0.25">
      <c r="A6" s="1" t="s">
        <v>16</v>
      </c>
      <c r="B6" s="1" t="s">
        <v>12</v>
      </c>
      <c r="C6" s="1">
        <v>30</v>
      </c>
      <c r="D6" s="5"/>
    </row>
    <row r="7" spans="1:4" x14ac:dyDescent="0.25">
      <c r="A7" s="1" t="s">
        <v>17</v>
      </c>
      <c r="B7" s="1" t="s">
        <v>11</v>
      </c>
      <c r="C7" s="1">
        <v>26</v>
      </c>
      <c r="D7" s="5"/>
    </row>
    <row r="8" spans="1:4" x14ac:dyDescent="0.25">
      <c r="A8" s="1" t="s">
        <v>14</v>
      </c>
      <c r="B8" s="1" t="s">
        <v>11</v>
      </c>
      <c r="C8" s="1">
        <v>22</v>
      </c>
      <c r="D8" s="5"/>
    </row>
    <row r="9" spans="1:4" x14ac:dyDescent="0.25">
      <c r="A9" s="1" t="s">
        <v>18</v>
      </c>
      <c r="B9" s="1" t="s">
        <v>12</v>
      </c>
      <c r="C9" s="1">
        <v>25</v>
      </c>
      <c r="D9" s="5"/>
    </row>
    <row r="10" spans="1:4" x14ac:dyDescent="0.25">
      <c r="A10" s="1" t="s">
        <v>13</v>
      </c>
      <c r="B10" s="1" t="s">
        <v>12</v>
      </c>
      <c r="C10" s="1">
        <v>22</v>
      </c>
      <c r="D10" s="5"/>
    </row>
    <row r="11" spans="1:4" x14ac:dyDescent="0.25">
      <c r="A11" s="1" t="s">
        <v>16</v>
      </c>
      <c r="B11" s="1" t="s">
        <v>12</v>
      </c>
      <c r="C11" s="1">
        <v>28</v>
      </c>
      <c r="D11" s="5"/>
    </row>
    <row r="12" spans="1:4" x14ac:dyDescent="0.25">
      <c r="A12" s="1" t="s">
        <v>17</v>
      </c>
      <c r="B12" s="1" t="s">
        <v>11</v>
      </c>
      <c r="C12" s="1">
        <v>24</v>
      </c>
      <c r="D12" s="5"/>
    </row>
    <row r="13" spans="1:4" x14ac:dyDescent="0.25">
      <c r="A13" s="1" t="s">
        <v>24</v>
      </c>
      <c r="B13" s="1" t="s">
        <v>23</v>
      </c>
      <c r="C13" s="1">
        <v>18</v>
      </c>
      <c r="D13" s="5"/>
    </row>
    <row r="15" spans="1:4" x14ac:dyDescent="0.25">
      <c r="A15" s="10"/>
      <c r="B15" s="10"/>
      <c r="C15" s="10"/>
    </row>
    <row r="16" spans="1:4" x14ac:dyDescent="0.25">
      <c r="A16" s="10"/>
      <c r="B16" s="10"/>
      <c r="C16" s="10"/>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0"/>
  <sheetViews>
    <sheetView workbookViewId="0">
      <selection activeCell="O19" sqref="O19"/>
    </sheetView>
  </sheetViews>
  <sheetFormatPr baseColWidth="10" defaultRowHeight="15" x14ac:dyDescent="0.25"/>
  <cols>
    <col min="1" max="1" width="19.140625" customWidth="1"/>
    <col min="3" max="3" width="16.28515625" customWidth="1"/>
  </cols>
  <sheetData>
    <row r="1" spans="1:10" x14ac:dyDescent="0.25">
      <c r="A1" s="12" t="s">
        <v>3</v>
      </c>
      <c r="B1" s="12"/>
      <c r="C1" s="13"/>
    </row>
    <row r="2" spans="1:10" x14ac:dyDescent="0.25">
      <c r="A2" s="3" t="s">
        <v>2</v>
      </c>
      <c r="B2" s="3" t="s">
        <v>0</v>
      </c>
      <c r="C2" s="3" t="s">
        <v>1</v>
      </c>
      <c r="D2" s="14" t="s">
        <v>19</v>
      </c>
      <c r="E2" s="14" t="s">
        <v>20</v>
      </c>
      <c r="F2" s="14" t="s">
        <v>21</v>
      </c>
      <c r="G2" s="14" t="s">
        <v>22</v>
      </c>
    </row>
    <row r="3" spans="1:10" x14ac:dyDescent="0.25">
      <c r="A3" s="7" t="str">
        <f t="array" aca="1" ref="A3" ca="1">IFERROR(INDEX(nom,SMALL(IF((LARGE(IF((COUNTIF(A$2:$A2,nom)=0),result),1)=result)*(COUNTIF(A$2:$A2,nom)=0),ROW(nom)-1),1)),"")</f>
        <v>Gilles BERARD</v>
      </c>
      <c r="B3" s="7" t="str">
        <f ca="1">IFERROR(INDEX(club,MATCH(A3,nom,0)),"")</f>
        <v>B</v>
      </c>
      <c r="C3" s="6">
        <f t="array" aca="1" ref="C3" ca="1">IF(A3="","",MAX(IF(nom=A3,result)))</f>
        <v>30</v>
      </c>
      <c r="D3" s="15">
        <f t="array" aca="1" ref="D3" ca="1">IFERROR(IF(AND($A3&lt;&gt;"",COUNTIF($B$3:$B3,$B3)=1,ISERROR(SUMPRODUCT(LARGE(IF(ClubCI=$B3,ResultCI),{1})))),SUMPRODUCT((ClubCI=$B3)*ResultCI),IF(AND(COUNTIF($B$3:$B3,$B3)=1,$A3&lt;&gt;""),SUMPRODUCT(LARGE(IF(ClubCI=$B3,ResultCI),{1})),"")),"")</f>
        <v>30</v>
      </c>
      <c r="E3" s="15">
        <f t="array" aca="1" ref="E3" ca="1">IFERROR(IF(AND($A3&lt;&gt;"",COUNTIF($B$3:$B3,$B3)=1,ISERROR(SUMPRODUCT(LARGE(IF(ClubCI=$B3,ResultCI),{1;2})))),SUMPRODUCT((ClubCI=$B3)*ResultCI),IF(AND(COUNTIF($B$3:$B3,$B3)=1,$A3&lt;&gt;""),SUMPRODUCT(LARGE(IF(ClubCI=$B3,ResultCI),{1;2})),"")),"")</f>
        <v>55</v>
      </c>
      <c r="F3" s="15">
        <f t="array" aca="1" ref="F3" ca="1">IFERROR(IF(AND($A3&lt;&gt;"",COUNTIF($B$3:$B3,$B3)=1,ISERROR(SUMPRODUCT(LARGE(IF(ClubCI=$B3,ResultCI),{1;2;3})))),SUMPRODUCT((ClubCI=$B3)*ResultCI),IF(AND(COUNTIF($B$3:$B3,$B3)=1,$A3&lt;&gt;""),SUMPRODUCT(LARGE(IF(ClubCI=$B3,ResultCI),{1;2;3})),"")),"")</f>
        <v>77</v>
      </c>
      <c r="G3" s="15">
        <f t="array" aca="1" ref="G3" ca="1">IFERROR(IF(AND($A3&lt;&gt;"",COUNTIF($B$3:$B3,$B3)=1,ISERROR(SUMPRODUCT(LARGE(IF(ClubCI=$B3,ResultCI),{1;2;3;4})))),SUMPRODUCT((ClubCI=$B3)*ResultCI),IF(AND(COUNTIF($B$3:$B3,$B3)=1,$A3&lt;&gt;""),SUMPRODUCT(LARGE(IF(ClubCI=$B3,ResultCI),{1;2;3;4})),"")),"")</f>
        <v>77</v>
      </c>
    </row>
    <row r="4" spans="1:10" x14ac:dyDescent="0.25">
      <c r="A4" s="7" t="str">
        <f t="array" aca="1" ref="A4" ca="1">IFERROR(INDEX(nom,SMALL(IF((LARGE(IF((COUNTIF(A$2:$A3,nom)=0),result),1)=result)*(COUNTIF(A$2:$A3,nom)=0),ROW(nom)-1),1)),"")</f>
        <v>Sylvain GAGNARD</v>
      </c>
      <c r="B4" s="7" t="str">
        <f ca="1">IFERROR(INDEX(club,MATCH(A4,nom,0)),"")</f>
        <v>A</v>
      </c>
      <c r="C4" s="6">
        <f t="array" aca="1" ref="C4" ca="1">IF(A4="","",MAX(IF(nom=A4,result)))</f>
        <v>26</v>
      </c>
      <c r="D4" s="15">
        <f t="array" aca="1" ref="D4" ca="1">IFERROR(IF(AND($A4&lt;&gt;"",COUNTIF($B$3:$B4,$B4)=1,ISERROR(SUMPRODUCT(LARGE(IF(ClubCI=$B4,ResultCI),{1})))),SUMPRODUCT((ClubCI=$B4)*ResultCI),IF(AND(COUNTIF($B$3:$B4,$B4)=1,$A4&lt;&gt;""),SUMPRODUCT(LARGE(IF(ClubCI=$B4,ResultCI),{1})),"")),"")</f>
        <v>26</v>
      </c>
      <c r="E4" s="15">
        <f t="array" aca="1" ref="E4" ca="1">IFERROR(IF(AND($A4&lt;&gt;"",COUNTIF($B$3:$B4,$B4)=1,ISERROR(SUMPRODUCT(LARGE(IF(ClubCI=$B4,ResultCI),{1;2})))),SUMPRODUCT((ClubCI=$B4)*ResultCI),IF(AND(COUNTIF($B$3:$B4,$B4)=1,$A4&lt;&gt;""),SUMPRODUCT(LARGE(IF(ClubCI=$B4,ResultCI),{1;2})),"")),"")</f>
        <v>51</v>
      </c>
      <c r="F4" s="15">
        <f t="array" aca="1" ref="F4" ca="1">IFERROR(IF(AND($A4&lt;&gt;"",COUNTIF($B$3:$B4,$B4)=1,ISERROR(SUMPRODUCT(LARGE(IF(ClubCI=$B4,ResultCI),{1;2;3})))),SUMPRODUCT((ClubCI=$B4)*ResultCI),IF(AND(COUNTIF($B$3:$B4,$B4)=1,$A4&lt;&gt;""),SUMPRODUCT(LARGE(IF(ClubCI=$B4,ResultCI),{1;2;3})),"")),"")</f>
        <v>74</v>
      </c>
      <c r="G4" s="15">
        <f t="array" aca="1" ref="G4" ca="1">IFERROR(IF(AND($A4&lt;&gt;"",COUNTIF($B$3:$B4,$B4)=1,ISERROR(SUMPRODUCT(LARGE(IF(ClubCI=$B4,ResultCI),{1;2;3;4})))),SUMPRODUCT((ClubCI=$B4)*ResultCI),IF(AND(COUNTIF($B$3:$B4,$B4)=1,$A4&lt;&gt;""),SUMPRODUCT(LARGE(IF(ClubCI=$B4,ResultCI),{1;2;3;4})),"")),"")</f>
        <v>74</v>
      </c>
    </row>
    <row r="5" spans="1:10" x14ac:dyDescent="0.25">
      <c r="A5" s="7" t="str">
        <f t="array" aca="1" ref="A5" ca="1">IFERROR(INDEX(nom,SMALL(IF((LARGE(IF((COUNTIF(A$2:$A4,nom)=0),result),1)=result)*(COUNTIF(A$2:$A4,nom)=0),ROW(nom)-1),1)),"")</f>
        <v>Jean MARTIN</v>
      </c>
      <c r="B5" s="7" t="str">
        <f ca="1">IFERROR(INDEX(club,MATCH(A5,nom,0)),"")</f>
        <v>A</v>
      </c>
      <c r="C5" s="6">
        <f t="array" aca="1" ref="C5" ca="1">IF(A5="","",MAX(IF(nom=A5,result)))</f>
        <v>25</v>
      </c>
      <c r="D5" s="15" t="str">
        <f t="array" aca="1" ref="D5" ca="1">IFERROR(IF(AND($A5&lt;&gt;"",COUNTIF($B$3:$B5,$B5)=1,ISERROR(SUMPRODUCT(LARGE(IF(ClubCI=$B5,ResultCI),{1})))),SUMPRODUCT((ClubCI=$B5)*ResultCI),IF(AND(COUNTIF($B$3:$B5,$B5)=1,$A5&lt;&gt;""),SUMPRODUCT(LARGE(IF(ClubCI=$B5,ResultCI),{1})),"")),"")</f>
        <v/>
      </c>
      <c r="E5" s="15" t="str">
        <f t="array" aca="1" ref="E5" ca="1">IFERROR(IF(AND($A5&lt;&gt;"",COUNTIF($B$3:$B5,$B5)=1,ISERROR(SUMPRODUCT(LARGE(IF(ClubCI=$B5,ResultCI),{1;2})))),SUMPRODUCT((ClubCI=$B5)*ResultCI),IF(AND(COUNTIF($B$3:$B5,$B5)=1,$A5&lt;&gt;""),SUMPRODUCT(LARGE(IF(ClubCI=$B5,ResultCI),{1;2})),"")),"")</f>
        <v/>
      </c>
      <c r="F5" s="15" t="str">
        <f t="array" aca="1" ref="F5" ca="1">IFERROR(IF(AND($A5&lt;&gt;"",COUNTIF($B$3:$B5,$B5)=1,ISERROR(SUMPRODUCT(LARGE(IF(ClubCI=$B5,ResultCI),{1;2;3})))),SUMPRODUCT((ClubCI=$B5)*ResultCI),IF(AND(COUNTIF($B$3:$B5,$B5)=1,$A5&lt;&gt;""),SUMPRODUCT(LARGE(IF(ClubCI=$B5,ResultCI),{1;2;3})),"")),"")</f>
        <v/>
      </c>
      <c r="G5" s="15" t="str">
        <f t="array" aca="1" ref="G5" ca="1">IFERROR(IF(AND($A5&lt;&gt;"",COUNTIF($B$3:$B5,$B5)=1,ISERROR(SUMPRODUCT(LARGE(IF(ClubCI=$B5,ResultCI),{1;2;3;4})))),SUMPRODUCT((ClubCI=$B5)*ResultCI),IF(AND(COUNTIF($B$3:$B5,$B5)=1,$A5&lt;&gt;""),SUMPRODUCT(LARGE(IF(ClubCI=$B5,ResultCI),{1;2;3;4})),"")),"")</f>
        <v/>
      </c>
    </row>
    <row r="6" spans="1:10" x14ac:dyDescent="0.25">
      <c r="A6" s="7" t="str">
        <f t="array" aca="1" ref="A6" ca="1">IFERROR(INDEX(nom,SMALL(IF((LARGE(IF((COUNTIF(A$2:$A5,nom)=0),result),1)=result)*(COUNTIF(A$2:$A5,nom)=0),ROW(nom)-1),1)),"")</f>
        <v>Jean CHARCOT</v>
      </c>
      <c r="B6" s="7" t="str">
        <f ca="1">IFERROR(INDEX(club,MATCH(A6,nom,0)),"")</f>
        <v>B</v>
      </c>
      <c r="C6" s="6">
        <f t="array" aca="1" ref="C6" ca="1">IF(A6="","",MAX(IF(nom=A6,result)))</f>
        <v>25</v>
      </c>
      <c r="D6" s="15" t="str">
        <f t="array" aca="1" ref="D6" ca="1">IFERROR(IF(AND($A6&lt;&gt;"",COUNTIF($B$3:$B6,$B6)=1,ISERROR(SUMPRODUCT(LARGE(IF(ClubCI=$B6,ResultCI),{1})))),SUMPRODUCT((ClubCI=$B6)*ResultCI),IF(AND(COUNTIF($B$3:$B6,$B6)=1,$A6&lt;&gt;""),SUMPRODUCT(LARGE(IF(ClubCI=$B6,ResultCI),{1})),"")),"")</f>
        <v/>
      </c>
      <c r="E6" s="15" t="str">
        <f t="array" aca="1" ref="E6" ca="1">IFERROR(IF(AND($A6&lt;&gt;"",COUNTIF($B$3:$B6,$B6)=1,ISERROR(SUMPRODUCT(LARGE(IF(ClubCI=$B6,ResultCI),{1;2})))),SUMPRODUCT((ClubCI=$B6)*ResultCI),IF(AND(COUNTIF($B$3:$B6,$B6)=1,$A6&lt;&gt;""),SUMPRODUCT(LARGE(IF(ClubCI=$B6,ResultCI),{1;2})),"")),"")</f>
        <v/>
      </c>
      <c r="F6" s="15" t="str">
        <f t="array" aca="1" ref="F6" ca="1">IFERROR(IF(AND($A6&lt;&gt;"",COUNTIF($B$3:$B6,$B6)=1,ISERROR(SUMPRODUCT(LARGE(IF(ClubCI=$B6,ResultCI),{1;2;3})))),SUMPRODUCT((ClubCI=$B6)*ResultCI),IF(AND(COUNTIF($B$3:$B6,$B6)=1,$A6&lt;&gt;""),SUMPRODUCT(LARGE(IF(ClubCI=$B6,ResultCI),{1;2;3})),"")),"")</f>
        <v/>
      </c>
      <c r="G6" s="15" t="str">
        <f t="array" aca="1" ref="G6" ca="1">IFERROR(IF(AND($A6&lt;&gt;"",COUNTIF($B$3:$B6,$B6)=1,ISERROR(SUMPRODUCT(LARGE(IF(ClubCI=$B6,ResultCI),{1;2;3;4})))),SUMPRODUCT((ClubCI=$B6)*ResultCI),IF(AND(COUNTIF($B$3:$B6,$B6)=1,$A6&lt;&gt;""),SUMPRODUCT(LARGE(IF(ClubCI=$B6,ResultCI),{1;2;3;4})),"")),"")</f>
        <v/>
      </c>
    </row>
    <row r="7" spans="1:10" x14ac:dyDescent="0.25">
      <c r="A7" s="7" t="str">
        <f t="array" aca="1" ref="A7" ca="1">IFERROR(INDEX(nom,SMALL(IF((LARGE(IF((COUNTIF(A$2:$A6,nom)=0),result),1)=result)*(COUNTIF(A$2:$A6,nom)=0),ROW(nom)-1),1)),"")</f>
        <v>Bruno GRANGE</v>
      </c>
      <c r="B7" s="7" t="str">
        <f ca="1">IFERROR(INDEX(club,MATCH(A7,nom,0)),"")</f>
        <v>A</v>
      </c>
      <c r="C7" s="6">
        <f t="array" aca="1" ref="C7" ca="1">IF(A7="","",MAX(IF(nom=A7,result)))</f>
        <v>23</v>
      </c>
      <c r="D7" s="15" t="str">
        <f t="array" aca="1" ref="D7" ca="1">IFERROR(IF(AND($A7&lt;&gt;"",COUNTIF($B$3:$B7,$B7)=1,ISERROR(SUMPRODUCT(LARGE(IF(ClubCI=$B7,ResultCI),{1})))),SUMPRODUCT((ClubCI=$B7)*ResultCI),IF(AND(COUNTIF($B$3:$B7,$B7)=1,$A7&lt;&gt;""),SUMPRODUCT(LARGE(IF(ClubCI=$B7,ResultCI),{1})),"")),"")</f>
        <v/>
      </c>
      <c r="E7" s="15" t="str">
        <f t="array" aca="1" ref="E7" ca="1">IFERROR(IF(AND($A7&lt;&gt;"",COUNTIF($B$3:$B7,$B7)=1,ISERROR(SUMPRODUCT(LARGE(IF(ClubCI=$B7,ResultCI),{1;2})))),SUMPRODUCT((ClubCI=$B7)*ResultCI),IF(AND(COUNTIF($B$3:$B7,$B7)=1,$A7&lt;&gt;""),SUMPRODUCT(LARGE(IF(ClubCI=$B7,ResultCI),{1;2})),"")),"")</f>
        <v/>
      </c>
      <c r="F7" s="15" t="str">
        <f t="array" aca="1" ref="F7" ca="1">IFERROR(IF(AND($A7&lt;&gt;"",COUNTIF($B$3:$B7,$B7)=1,ISERROR(SUMPRODUCT(LARGE(IF(ClubCI=$B7,ResultCI),{1;2;3})))),SUMPRODUCT((ClubCI=$B7)*ResultCI),IF(AND(COUNTIF($B$3:$B7,$B7)=1,$A7&lt;&gt;""),SUMPRODUCT(LARGE(IF(ClubCI=$B7,ResultCI),{1;2;3})),"")),"")</f>
        <v/>
      </c>
      <c r="G7" s="15" t="str">
        <f t="array" aca="1" ref="G7" ca="1">IFERROR(IF(AND($A7&lt;&gt;"",COUNTIF($B$3:$B7,$B7)=1,ISERROR(SUMPRODUCT(LARGE(IF(ClubCI=$B7,ResultCI),{1;2;3;4})))),SUMPRODUCT((ClubCI=$B7)*ResultCI),IF(AND(COUNTIF($B$3:$B7,$B7)=1,$A7&lt;&gt;""),SUMPRODUCT(LARGE(IF(ClubCI=$B7,ResultCI),{1;2;3;4})),"")),"")</f>
        <v/>
      </c>
      <c r="J7" t="s">
        <v>25</v>
      </c>
    </row>
    <row r="8" spans="1:10" x14ac:dyDescent="0.25">
      <c r="A8" s="7" t="str">
        <f t="array" aca="1" ref="A8" ca="1">IFERROR(INDEX(nom,SMALL(IF((LARGE(IF((COUNTIF(A$2:$A7,nom)=0),result),1)=result)*(COUNTIF(A$2:$A7,nom)=0),ROW(nom)-1),1)),"")</f>
        <v>Pierre DUPOND</v>
      </c>
      <c r="B8" s="7" t="str">
        <f ca="1">IFERROR(INDEX(club,MATCH(A8,nom,0)),"")</f>
        <v>B</v>
      </c>
      <c r="C8" s="6">
        <f t="array" aca="1" ref="C8" ca="1">IF(A8="","",MAX(IF(nom=A8,result)))</f>
        <v>22</v>
      </c>
      <c r="D8" s="15" t="str">
        <f t="array" aca="1" ref="D8" ca="1">IFERROR(IF(AND($A8&lt;&gt;"",COUNTIF($B$3:$B8,$B8)=1,ISERROR(SUMPRODUCT(LARGE(IF(ClubCI=$B8,ResultCI),{1})))),SUMPRODUCT((ClubCI=$B8)*ResultCI),IF(AND(COUNTIF($B$3:$B8,$B8)=1,$A8&lt;&gt;""),SUMPRODUCT(LARGE(IF(ClubCI=$B8,ResultCI),{1})),"")),"")</f>
        <v/>
      </c>
      <c r="E8" s="15" t="str">
        <f t="array" aca="1" ref="E8" ca="1">IFERROR(IF(AND($A8&lt;&gt;"",COUNTIF($B$3:$B8,$B8)=1,ISERROR(SUMPRODUCT(LARGE(IF(ClubCI=$B8,ResultCI),{1;2})))),SUMPRODUCT((ClubCI=$B8)*ResultCI),IF(AND(COUNTIF($B$3:$B8,$B8)=1,$A8&lt;&gt;""),SUMPRODUCT(LARGE(IF(ClubCI=$B8,ResultCI),{1;2})),"")),"")</f>
        <v/>
      </c>
      <c r="F8" s="15" t="str">
        <f t="array" aca="1" ref="F8" ca="1">IFERROR(IF(AND($A8&lt;&gt;"",COUNTIF($B$3:$B8,$B8)=1,ISERROR(SUMPRODUCT(LARGE(IF(ClubCI=$B8,ResultCI),{1;2;3})))),SUMPRODUCT((ClubCI=$B8)*ResultCI),IF(AND(COUNTIF($B$3:$B8,$B8)=1,$A8&lt;&gt;""),SUMPRODUCT(LARGE(IF(ClubCI=$B8,ResultCI),{1;2;3})),"")),"")</f>
        <v/>
      </c>
      <c r="G8" s="15" t="str">
        <f t="array" aca="1" ref="G8" ca="1">IFERROR(IF(AND($A8&lt;&gt;"",COUNTIF($B$3:$B8,$B8)=1,ISERROR(SUMPRODUCT(LARGE(IF(ClubCI=$B8,ResultCI),{1;2;3;4})))),SUMPRODUCT((ClubCI=$B8)*ResultCI),IF(AND(COUNTIF($B$3:$B8,$B8)=1,$A8&lt;&gt;""),SUMPRODUCT(LARGE(IF(ClubCI=$B8,ResultCI),{1;2;3;4})),"")),"")</f>
        <v/>
      </c>
    </row>
    <row r="9" spans="1:10" x14ac:dyDescent="0.25">
      <c r="A9" s="7" t="str">
        <f t="array" aca="1" ref="A9" ca="1">IFERROR(INDEX(nom,SMALL(IF((LARGE(IF((COUNTIF(A$2:$A8,nom)=0),result),1)=result)*(COUNTIF(A$2:$A8,nom)=0),ROW(nom)-1),1)),"")</f>
        <v>yves CHARCOT</v>
      </c>
      <c r="B9" s="7" t="str">
        <f ca="1">IFERROR(INDEX(club,MATCH(A9,nom,0)),"")</f>
        <v>c</v>
      </c>
      <c r="C9" s="6">
        <f t="array" aca="1" ref="C9" ca="1">IF(A9="","",MAX(IF(nom=A9,result)))</f>
        <v>18</v>
      </c>
      <c r="D9" s="15">
        <f t="array" aca="1" ref="D9" ca="1">IFERROR(IF(AND($A9&lt;&gt;"",COUNTIF($B$3:$B9,$B9)=1,ISERROR(SUMPRODUCT(LARGE(IF(ClubCI=$B9,ResultCI),{1})))),SUMPRODUCT((ClubCI=$B9)*ResultCI),IF(AND(COUNTIF($B$3:$B9,$B9)=1,$A9&lt;&gt;""),SUMPRODUCT(LARGE(IF(ClubCI=$B9,ResultCI),{1})),"")),"")</f>
        <v>18</v>
      </c>
      <c r="E9" s="15">
        <f t="array" aca="1" ref="E9" ca="1">IFERROR(IF(AND($A9&lt;&gt;"",COUNTIF($B$3:$B9,$B9)=1,ISERROR(SUMPRODUCT(LARGE(IF(ClubCI=$B9,ResultCI),{1;2})))),SUMPRODUCT((ClubCI=$B9)*ResultCI),IF(AND(COUNTIF($B$3:$B9,$B9)=1,$A9&lt;&gt;""),SUMPRODUCT(LARGE(IF(ClubCI=$B9,ResultCI),{1;2})),"")),"")</f>
        <v>18</v>
      </c>
      <c r="F9" s="15">
        <f t="array" aca="1" ref="F9" ca="1">IFERROR(IF(AND($A9&lt;&gt;"",COUNTIF($B$3:$B9,$B9)=1,ISERROR(SUMPRODUCT(LARGE(IF(ClubCI=$B9,ResultCI),{1;2;3})))),SUMPRODUCT((ClubCI=$B9)*ResultCI),IF(AND(COUNTIF($B$3:$B9,$B9)=1,$A9&lt;&gt;""),SUMPRODUCT(LARGE(IF(ClubCI=$B9,ResultCI),{1;2;3})),"")),"")</f>
        <v>18</v>
      </c>
      <c r="G9" s="15">
        <f t="array" aca="1" ref="G9" ca="1">IFERROR(IF(AND($A9&lt;&gt;"",COUNTIF($B$3:$B9,$B9)=1,ISERROR(SUMPRODUCT(LARGE(IF(ClubCI=$B9,ResultCI),{1;2;3;4})))),SUMPRODUCT((ClubCI=$B9)*ResultCI),IF(AND(COUNTIF($B$3:$B9,$B9)=1,$A9&lt;&gt;""),SUMPRODUCT(LARGE(IF(ClubCI=$B9,ResultCI),{1;2;3;4})),"")),"")</f>
        <v>18</v>
      </c>
    </row>
    <row r="10" spans="1:10" x14ac:dyDescent="0.25">
      <c r="A10" s="7" t="str">
        <f t="array" aca="1" ref="A10" ca="1">IFERROR(INDEX(nom,SMALL(IF((LARGE(IF((COUNTIF(A$2:$A9,nom)=0),result),1)=result)*(COUNTIF(A$2:$A9,nom)=0),ROW(nom)-1),1)),"")</f>
        <v/>
      </c>
      <c r="B10" s="7" t="str">
        <f ca="1">IFERROR(INDEX(club,MATCH(A10,nom,0)),"")</f>
        <v/>
      </c>
      <c r="C10" s="6" t="str">
        <f t="array" aca="1" ref="C10" ca="1">IF(A10="","",MAX(IF(nom=A10,result)))</f>
        <v/>
      </c>
      <c r="D10" s="15" t="str">
        <f t="array" aca="1" ref="D10" ca="1">IFERROR(IF(AND($A10&lt;&gt;"",COUNTIF($B$3:$B10,$B10)=1,ISERROR(SUMPRODUCT(LARGE(IF(ClubCI=$B10,ResultCI),{1})))),SUMPRODUCT((ClubCI=$B10)*ResultCI),IF(AND(COUNTIF($B$3:$B10,$B10)=1,$A10&lt;&gt;""),SUMPRODUCT(LARGE(IF(ClubCI=$B10,ResultCI),{1})),"")),"")</f>
        <v/>
      </c>
      <c r="E10" s="15" t="str">
        <f t="array" aca="1" ref="E10" ca="1">IFERROR(IF(AND($A10&lt;&gt;"",COUNTIF($B$3:$B10,$B10)=1,ISERROR(SUMPRODUCT(LARGE(IF(ClubCI=$B10,ResultCI),{1;2})))),SUMPRODUCT((ClubCI=$B10)*ResultCI),IF(AND(COUNTIF($B$3:$B10,$B10)=1,$A10&lt;&gt;""),SUMPRODUCT(LARGE(IF(ClubCI=$B10,ResultCI),{1;2})),"")),"")</f>
        <v/>
      </c>
      <c r="F10" s="15" t="str">
        <f t="array" aca="1" ref="F10" ca="1">IFERROR(IF(AND($A10&lt;&gt;"",COUNTIF($B$3:$B10,$B10)=1,ISERROR(SUMPRODUCT(LARGE(IF(ClubCI=$B10,ResultCI),{1;2;3})))),SUMPRODUCT((ClubCI=$B10)*ResultCI),IF(AND(COUNTIF($B$3:$B10,$B10)=1,$A10&lt;&gt;""),SUMPRODUCT(LARGE(IF(ClubCI=$B10,ResultCI),{1;2;3})),"")),"")</f>
        <v/>
      </c>
      <c r="G10" s="15" t="str">
        <f t="array" aca="1" ref="G10" ca="1">IFERROR(IF(AND($A10&lt;&gt;"",COUNTIF($B$3:$B10,$B10)=1,ISERROR(SUMPRODUCT(LARGE(IF(ClubCI=$B10,ResultCI),{1;2;3;4})))),SUMPRODUCT((ClubCI=$B10)*ResultCI),IF(AND(COUNTIF($B$3:$B10,$B10)=1,$A10&lt;&gt;""),SUMPRODUCT(LARGE(IF(ClubCI=$B10,ResultCI),{1;2;3;4})),"")),"")</f>
        <v/>
      </c>
    </row>
    <row r="11" spans="1:10" x14ac:dyDescent="0.25">
      <c r="A11" s="7" t="str">
        <f t="array" aca="1" ref="A11" ca="1">IFERROR(INDEX(nom,SMALL(IF((LARGE(IF((COUNTIF(A$2:$A10,nom)=0),result),1)=result)*(COUNTIF(A$2:$A10,nom)=0),ROW(nom)-1),1)),"")</f>
        <v/>
      </c>
      <c r="B11" s="7" t="str">
        <f ca="1">IFERROR(INDEX(club,MATCH(A11,nom,0)),"")</f>
        <v/>
      </c>
      <c r="C11" s="6" t="str">
        <f t="array" aca="1" ref="C11" ca="1">IF(A11="","",MAX(IF(nom=A11,result)))</f>
        <v/>
      </c>
      <c r="D11" s="15" t="str">
        <f t="array" aca="1" ref="D11" ca="1">IFERROR(IF(AND($A11&lt;&gt;"",COUNTIF($B$3:$B11,$B11)=1,ISERROR(SUMPRODUCT(LARGE(IF(ClubCI=$B11,ResultCI),{1})))),SUMPRODUCT((ClubCI=$B11)*ResultCI),IF(AND(COUNTIF($B$3:$B11,$B11)=1,$A11&lt;&gt;""),SUMPRODUCT(LARGE(IF(ClubCI=$B11,ResultCI),{1})),"")),"")</f>
        <v/>
      </c>
      <c r="E11" s="15" t="str">
        <f t="array" aca="1" ref="E11" ca="1">IFERROR(IF(AND($A11&lt;&gt;"",COUNTIF($B$3:$B11,$B11)=1,ISERROR(SUMPRODUCT(LARGE(IF(ClubCI=$B11,ResultCI),{1;2})))),SUMPRODUCT((ClubCI=$B11)*ResultCI),IF(AND(COUNTIF($B$3:$B11,$B11)=1,$A11&lt;&gt;""),SUMPRODUCT(LARGE(IF(ClubCI=$B11,ResultCI),{1;2})),"")),"")</f>
        <v/>
      </c>
      <c r="F11" s="15" t="str">
        <f t="array" aca="1" ref="F11" ca="1">IFERROR(IF(AND($A11&lt;&gt;"",COUNTIF($B$3:$B11,$B11)=1,ISERROR(SUMPRODUCT(LARGE(IF(ClubCI=$B11,ResultCI),{1;2;3})))),SUMPRODUCT((ClubCI=$B11)*ResultCI),IF(AND(COUNTIF($B$3:$B11,$B11)=1,$A11&lt;&gt;""),SUMPRODUCT(LARGE(IF(ClubCI=$B11,ResultCI),{1;2;3})),"")),"")</f>
        <v/>
      </c>
      <c r="G11" s="15" t="str">
        <f t="array" aca="1" ref="G11" ca="1">IFERROR(IF(AND($A11&lt;&gt;"",COUNTIF($B$3:$B11,$B11)=1,ISERROR(SUMPRODUCT(LARGE(IF(ClubCI=$B11,ResultCI),{1;2;3;4})))),SUMPRODUCT((ClubCI=$B11)*ResultCI),IF(AND(COUNTIF($B$3:$B11,$B11)=1,$A11&lt;&gt;""),SUMPRODUCT(LARGE(IF(ClubCI=$B11,ResultCI),{1;2;3;4})),"")),"")</f>
        <v/>
      </c>
    </row>
    <row r="12" spans="1:10" x14ac:dyDescent="0.25">
      <c r="A12" s="7" t="str">
        <f t="array" aca="1" ref="A12" ca="1">IFERROR(INDEX(nom,SMALL(IF((LARGE(IF((COUNTIF(A$2:$A11,nom)=0),result),1)=result)*(COUNTIF(A$2:$A11,nom)=0),ROW(nom)-1),1)),"")</f>
        <v/>
      </c>
      <c r="B12" s="7" t="str">
        <f ca="1">IFERROR(INDEX(club,MATCH(A12,nom,0)),"")</f>
        <v/>
      </c>
      <c r="C12" s="6" t="str">
        <f t="array" aca="1" ref="C12" ca="1">IF(A12="","",MAX(IF(nom=A12,result)))</f>
        <v/>
      </c>
      <c r="D12" s="15" t="str">
        <f t="array" aca="1" ref="D12" ca="1">IFERROR(IF(AND($A12&lt;&gt;"",COUNTIF($B$3:$B12,$B12)=1,ISERROR(SUMPRODUCT(LARGE(IF(ClubCI=$B12,ResultCI),{1})))),SUMPRODUCT((ClubCI=$B12)*ResultCI),IF(AND(COUNTIF($B$3:$B12,$B12)=1,$A12&lt;&gt;""),SUMPRODUCT(LARGE(IF(ClubCI=$B12,ResultCI),{1})),"")),"")</f>
        <v/>
      </c>
      <c r="E12" s="15" t="str">
        <f t="array" aca="1" ref="E12" ca="1">IFERROR(IF(AND($A12&lt;&gt;"",COUNTIF($B$3:$B12,$B12)=1,ISERROR(SUMPRODUCT(LARGE(IF(ClubCI=$B12,ResultCI),{1;2})))),SUMPRODUCT((ClubCI=$B12)*ResultCI),IF(AND(COUNTIF($B$3:$B12,$B12)=1,$A12&lt;&gt;""),SUMPRODUCT(LARGE(IF(ClubCI=$B12,ResultCI),{1;2})),"")),"")</f>
        <v/>
      </c>
      <c r="F12" s="15" t="str">
        <f t="array" aca="1" ref="F12" ca="1">IFERROR(IF(AND($A12&lt;&gt;"",COUNTIF($B$3:$B12,$B12)=1,ISERROR(SUMPRODUCT(LARGE(IF(ClubCI=$B12,ResultCI),{1;2;3})))),SUMPRODUCT((ClubCI=$B12)*ResultCI),IF(AND(COUNTIF($B$3:$B12,$B12)=1,$A12&lt;&gt;""),SUMPRODUCT(LARGE(IF(ClubCI=$B12,ResultCI),{1;2;3})),"")),"")</f>
        <v/>
      </c>
      <c r="G12" s="15" t="str">
        <f t="array" aca="1" ref="G12" ca="1">IFERROR(IF(AND($A12&lt;&gt;"",COUNTIF($B$3:$B12,$B12)=1,ISERROR(SUMPRODUCT(LARGE(IF(ClubCI=$B12,ResultCI),{1;2;3;4})))),SUMPRODUCT((ClubCI=$B12)*ResultCI),IF(AND(COUNTIF($B$3:$B12,$B12)=1,$A12&lt;&gt;""),SUMPRODUCT(LARGE(IF(ClubCI=$B12,ResultCI),{1;2;3;4})),"")),"")</f>
        <v/>
      </c>
    </row>
    <row r="13" spans="1:10" x14ac:dyDescent="0.25">
      <c r="A13" s="7" t="str">
        <f t="array" aca="1" ref="A13" ca="1">IFERROR(INDEX(nom,SMALL(IF((LARGE(IF((COUNTIF(A$2:$A12,nom)=0),result),1)=result)*(COUNTIF(A$2:$A12,nom)=0),ROW(nom)-1),1)),"")</f>
        <v/>
      </c>
      <c r="B13" s="7" t="str">
        <f ca="1">IFERROR(INDEX(club,MATCH(A13,nom,0)),"")</f>
        <v/>
      </c>
      <c r="C13" s="6" t="str">
        <f t="array" aca="1" ref="C13" ca="1">IF(A13="","",MAX(IF(nom=A13,result)))</f>
        <v/>
      </c>
      <c r="D13" s="15" t="str">
        <f t="array" aca="1" ref="D13" ca="1">IFERROR(IF(AND($A13&lt;&gt;"",COUNTIF($B$3:$B13,$B13)=1,ISERROR(SUMPRODUCT(LARGE(IF(ClubCI=$B13,ResultCI),{1})))),SUMPRODUCT((ClubCI=$B13)*ResultCI),IF(AND(COUNTIF($B$3:$B13,$B13)=1,$A13&lt;&gt;""),SUMPRODUCT(LARGE(IF(ClubCI=$B13,ResultCI),{1})),"")),"")</f>
        <v/>
      </c>
      <c r="E13" s="15" t="str">
        <f t="array" aca="1" ref="E13" ca="1">IFERROR(IF(AND($A13&lt;&gt;"",COUNTIF($B$3:$B13,$B13)=1,ISERROR(SUMPRODUCT(LARGE(IF(ClubCI=$B13,ResultCI),{1;2})))),SUMPRODUCT((ClubCI=$B13)*ResultCI),IF(AND(COUNTIF($B$3:$B13,$B13)=1,$A13&lt;&gt;""),SUMPRODUCT(LARGE(IF(ClubCI=$B13,ResultCI),{1;2})),"")),"")</f>
        <v/>
      </c>
      <c r="F13" s="15" t="str">
        <f t="array" aca="1" ref="F13" ca="1">IFERROR(IF(AND($A13&lt;&gt;"",COUNTIF($B$3:$B13,$B13)=1,ISERROR(SUMPRODUCT(LARGE(IF(ClubCI=$B13,ResultCI),{1;2;3})))),SUMPRODUCT((ClubCI=$B13)*ResultCI),IF(AND(COUNTIF($B$3:$B13,$B13)=1,$A13&lt;&gt;""),SUMPRODUCT(LARGE(IF(ClubCI=$B13,ResultCI),{1;2;3})),"")),"")</f>
        <v/>
      </c>
      <c r="G13" s="15" t="str">
        <f t="array" aca="1" ref="G13" ca="1">IFERROR(IF(AND($A13&lt;&gt;"",COUNTIF($B$3:$B13,$B13)=1,ISERROR(SUMPRODUCT(LARGE(IF(ClubCI=$B13,ResultCI),{1;2;3;4})))),SUMPRODUCT((ClubCI=$B13)*ResultCI),IF(AND(COUNTIF($B$3:$B13,$B13)=1,$A13&lt;&gt;""),SUMPRODUCT(LARGE(IF(ClubCI=$B13,ResultCI),{1;2;3;4})),"")),"")</f>
        <v/>
      </c>
    </row>
    <row r="14" spans="1:10" x14ac:dyDescent="0.25">
      <c r="A14" s="7" t="str">
        <f t="array" aca="1" ref="A14" ca="1">IFERROR(INDEX(nom,SMALL(IF((LARGE(IF((COUNTIF(A$2:$A13,nom)=0),result),1)=result)*(COUNTIF(A$2:$A13,nom)=0),ROW(nom)-1),1)),"")</f>
        <v/>
      </c>
      <c r="B14" s="7" t="str">
        <f ca="1">IFERROR(INDEX(club,MATCH(A14,nom,0)),"")</f>
        <v/>
      </c>
      <c r="C14" s="6" t="str">
        <f t="array" aca="1" ref="C14" ca="1">IF(A14="","",MAX(IF(nom=A14,result)))</f>
        <v/>
      </c>
      <c r="D14" s="15" t="str">
        <f t="array" aca="1" ref="D14" ca="1">IFERROR(IF(AND($A14&lt;&gt;"",COUNTIF($B$3:$B14,$B14)=1,ISERROR(SUMPRODUCT(LARGE(IF(ClubCI=$B14,ResultCI),{1})))),SUMPRODUCT((ClubCI=$B14)*ResultCI),IF(AND(COUNTIF($B$3:$B14,$B14)=1,$A14&lt;&gt;""),SUMPRODUCT(LARGE(IF(ClubCI=$B14,ResultCI),{1})),"")),"")</f>
        <v/>
      </c>
      <c r="E14" s="15" t="str">
        <f t="array" aca="1" ref="E14" ca="1">IFERROR(IF(AND($A14&lt;&gt;"",COUNTIF($B$3:$B14,$B14)=1,ISERROR(SUMPRODUCT(LARGE(IF(ClubCI=$B14,ResultCI),{1;2})))),SUMPRODUCT((ClubCI=$B14)*ResultCI),IF(AND(COUNTIF($B$3:$B14,$B14)=1,$A14&lt;&gt;""),SUMPRODUCT(LARGE(IF(ClubCI=$B14,ResultCI),{1;2})),"")),"")</f>
        <v/>
      </c>
      <c r="F14" s="15" t="str">
        <f t="array" aca="1" ref="F14" ca="1">IFERROR(IF(AND($A14&lt;&gt;"",COUNTIF($B$3:$B14,$B14)=1,ISERROR(SUMPRODUCT(LARGE(IF(ClubCI=$B14,ResultCI),{1;2;3})))),SUMPRODUCT((ClubCI=$B14)*ResultCI),IF(AND(COUNTIF($B$3:$B14,$B14)=1,$A14&lt;&gt;""),SUMPRODUCT(LARGE(IF(ClubCI=$B14,ResultCI),{1;2;3})),"")),"")</f>
        <v/>
      </c>
      <c r="G14" s="15" t="str">
        <f t="array" aca="1" ref="G14" ca="1">IFERROR(IF(AND($A14&lt;&gt;"",COUNTIF($B$3:$B14,$B14)=1,ISERROR(SUMPRODUCT(LARGE(IF(ClubCI=$B14,ResultCI),{1;2;3;4})))),SUMPRODUCT((ClubCI=$B14)*ResultCI),IF(AND(COUNTIF($B$3:$B14,$B14)=1,$A14&lt;&gt;""),SUMPRODUCT(LARGE(IF(ClubCI=$B14,ResultCI),{1;2;3;4})),"")),"")</f>
        <v/>
      </c>
    </row>
    <row r="15" spans="1:10" x14ac:dyDescent="0.25">
      <c r="A15" s="7" t="str">
        <f t="array" aca="1" ref="A15" ca="1">IFERROR(INDEX(nom,SMALL(IF((LARGE(IF((COUNTIF(A$2:$A14,nom)=0),result),1)=result)*(COUNTIF(A$2:$A14,nom)=0),ROW(nom)-1),1)),"")</f>
        <v/>
      </c>
      <c r="B15" s="7" t="str">
        <f ca="1">IFERROR(INDEX(club,MATCH(A15,nom,0)),"")</f>
        <v/>
      </c>
      <c r="C15" s="6" t="str">
        <f t="array" aca="1" ref="C15" ca="1">IF(A15="","",MAX(IF(nom=A15,result)))</f>
        <v/>
      </c>
      <c r="D15" s="15" t="str">
        <f t="array" aca="1" ref="D15" ca="1">IFERROR(IF(AND($A15&lt;&gt;"",COUNTIF($B$3:$B15,$B15)=1,ISERROR(SUMPRODUCT(LARGE(IF(ClubCI=$B15,ResultCI),{1})))),SUMPRODUCT((ClubCI=$B15)*ResultCI),IF(AND(COUNTIF($B$3:$B15,$B15)=1,$A15&lt;&gt;""),SUMPRODUCT(LARGE(IF(ClubCI=$B15,ResultCI),{1})),"")),"")</f>
        <v/>
      </c>
      <c r="E15" s="15" t="str">
        <f t="array" aca="1" ref="E15" ca="1">IFERROR(IF(AND($A15&lt;&gt;"",COUNTIF($B$3:$B15,$B15)=1,ISERROR(SUMPRODUCT(LARGE(IF(ClubCI=$B15,ResultCI),{1;2})))),SUMPRODUCT((ClubCI=$B15)*ResultCI),IF(AND(COUNTIF($B$3:$B15,$B15)=1,$A15&lt;&gt;""),SUMPRODUCT(LARGE(IF(ClubCI=$B15,ResultCI),{1;2})),"")),"")</f>
        <v/>
      </c>
      <c r="F15" s="15" t="str">
        <f t="array" aca="1" ref="F15" ca="1">IFERROR(IF(AND($A15&lt;&gt;"",COUNTIF($B$3:$B15,$B15)=1,ISERROR(SUMPRODUCT(LARGE(IF(ClubCI=$B15,ResultCI),{1;2;3})))),SUMPRODUCT((ClubCI=$B15)*ResultCI),IF(AND(COUNTIF($B$3:$B15,$B15)=1,$A15&lt;&gt;""),SUMPRODUCT(LARGE(IF(ClubCI=$B15,ResultCI),{1;2;3})),"")),"")</f>
        <v/>
      </c>
      <c r="G15" s="15" t="str">
        <f t="array" aca="1" ref="G15" ca="1">IFERROR(IF(AND($A15&lt;&gt;"",COUNTIF($B$3:$B15,$B15)=1,ISERROR(SUMPRODUCT(LARGE(IF(ClubCI=$B15,ResultCI),{1;2;3;4})))),SUMPRODUCT((ClubCI=$B15)*ResultCI),IF(AND(COUNTIF($B$3:$B15,$B15)=1,$A15&lt;&gt;""),SUMPRODUCT(LARGE(IF(ClubCI=$B15,ResultCI),{1;2;3;4})),"")),"")</f>
        <v/>
      </c>
    </row>
    <row r="16" spans="1:10" x14ac:dyDescent="0.25">
      <c r="A16" s="7" t="str">
        <f t="array" aca="1" ref="A16" ca="1">IFERROR(INDEX(nom,SMALL(IF((LARGE(IF((COUNTIF(A$2:$A15,nom)=0),result),1)=result)*(COUNTIF(A$2:$A15,nom)=0),ROW(nom)-1),1)),"")</f>
        <v/>
      </c>
      <c r="B16" s="7" t="str">
        <f ca="1">IFERROR(INDEX(club,MATCH(A16,nom,0)),"")</f>
        <v/>
      </c>
      <c r="C16" s="6" t="str">
        <f t="array" aca="1" ref="C16" ca="1">IF(A16="","",MAX(IF(nom=A16,result)))</f>
        <v/>
      </c>
      <c r="D16" s="15" t="str">
        <f t="array" aca="1" ref="D16" ca="1">IFERROR(IF(AND($A16&lt;&gt;"",COUNTIF($B$3:$B16,$B16)=1,ISERROR(SUMPRODUCT(LARGE(IF(ClubCI=$B16,ResultCI),{1})))),SUMPRODUCT((ClubCI=$B16)*ResultCI),IF(AND(COUNTIF($B$3:$B16,$B16)=1,$A16&lt;&gt;""),SUMPRODUCT(LARGE(IF(ClubCI=$B16,ResultCI),{1})),"")),"")</f>
        <v/>
      </c>
      <c r="E16" s="15" t="str">
        <f t="array" aca="1" ref="E16" ca="1">IFERROR(IF(AND($A16&lt;&gt;"",COUNTIF($B$3:$B16,$B16)=1,ISERROR(SUMPRODUCT(LARGE(IF(ClubCI=$B16,ResultCI),{1;2})))),SUMPRODUCT((ClubCI=$B16)*ResultCI),IF(AND(COUNTIF($B$3:$B16,$B16)=1,$A16&lt;&gt;""),SUMPRODUCT(LARGE(IF(ClubCI=$B16,ResultCI),{1;2})),"")),"")</f>
        <v/>
      </c>
      <c r="F16" s="15" t="str">
        <f t="array" aca="1" ref="F16" ca="1">IFERROR(IF(AND($A16&lt;&gt;"",COUNTIF($B$3:$B16,$B16)=1,ISERROR(SUMPRODUCT(LARGE(IF(ClubCI=$B16,ResultCI),{1;2;3})))),SUMPRODUCT((ClubCI=$B16)*ResultCI),IF(AND(COUNTIF($B$3:$B16,$B16)=1,$A16&lt;&gt;""),SUMPRODUCT(LARGE(IF(ClubCI=$B16,ResultCI),{1;2;3})),"")),"")</f>
        <v/>
      </c>
      <c r="G16" s="15" t="str">
        <f t="array" aca="1" ref="G16" ca="1">IFERROR(IF(AND($A16&lt;&gt;"",COUNTIF($B$3:$B16,$B16)=1,ISERROR(SUMPRODUCT(LARGE(IF(ClubCI=$B16,ResultCI),{1;2;3;4})))),SUMPRODUCT((ClubCI=$B16)*ResultCI),IF(AND(COUNTIF($B$3:$B16,$B16)=1,$A16&lt;&gt;""),SUMPRODUCT(LARGE(IF(ClubCI=$B16,ResultCI),{1;2;3;4})),"")),"")</f>
        <v/>
      </c>
    </row>
    <row r="17" spans="1:7" x14ac:dyDescent="0.25">
      <c r="A17" s="7" t="str">
        <f t="array" aca="1" ref="A17" ca="1">IFERROR(INDEX(nom,SMALL(IF((LARGE(IF((COUNTIF(A$2:$A16,nom)=0),result),1)=result)*(COUNTIF(A$2:$A16,nom)=0),ROW(nom)-1),1)),"")</f>
        <v/>
      </c>
      <c r="B17" s="7" t="str">
        <f ca="1">IFERROR(INDEX(club,MATCH(A17,nom,0)),"")</f>
        <v/>
      </c>
      <c r="C17" s="6" t="str">
        <f t="array" aca="1" ref="C17" ca="1">IF(A17="","",MAX(IF(nom=A17,result)))</f>
        <v/>
      </c>
      <c r="D17" s="15" t="str">
        <f t="array" aca="1" ref="D17" ca="1">IFERROR(IF(AND($A17&lt;&gt;"",COUNTIF($B$3:$B17,$B17)=1,ISERROR(SUMPRODUCT(LARGE(IF(ClubCI=$B17,ResultCI),{1})))),SUMPRODUCT((ClubCI=$B17)*ResultCI),IF(AND(COUNTIF($B$3:$B17,$B17)=1,$A17&lt;&gt;""),SUMPRODUCT(LARGE(IF(ClubCI=$B17,ResultCI),{1})),"")),"")</f>
        <v/>
      </c>
      <c r="E17" s="15" t="str">
        <f t="array" aca="1" ref="E17" ca="1">IFERROR(IF(AND($A17&lt;&gt;"",COUNTIF($B$3:$B17,$B17)=1,ISERROR(SUMPRODUCT(LARGE(IF(ClubCI=$B17,ResultCI),{1;2})))),SUMPRODUCT((ClubCI=$B17)*ResultCI),IF(AND(COUNTIF($B$3:$B17,$B17)=1,$A17&lt;&gt;""),SUMPRODUCT(LARGE(IF(ClubCI=$B17,ResultCI),{1;2})),"")),"")</f>
        <v/>
      </c>
      <c r="F17" s="15" t="str">
        <f t="array" aca="1" ref="F17" ca="1">IFERROR(IF(AND($A17&lt;&gt;"",COUNTIF($B$3:$B17,$B17)=1,ISERROR(SUMPRODUCT(LARGE(IF(ClubCI=$B17,ResultCI),{1;2;3})))),SUMPRODUCT((ClubCI=$B17)*ResultCI),IF(AND(COUNTIF($B$3:$B17,$B17)=1,$A17&lt;&gt;""),SUMPRODUCT(LARGE(IF(ClubCI=$B17,ResultCI),{1;2;3})),"")),"")</f>
        <v/>
      </c>
      <c r="G17" s="15" t="str">
        <f t="array" aca="1" ref="G17" ca="1">IFERROR(IF(AND($A17&lt;&gt;"",COUNTIF($B$3:$B17,$B17)=1,ISERROR(SUMPRODUCT(LARGE(IF(ClubCI=$B17,ResultCI),{1;2;3;4})))),SUMPRODUCT((ClubCI=$B17)*ResultCI),IF(AND(COUNTIF($B$3:$B17,$B17)=1,$A17&lt;&gt;""),SUMPRODUCT(LARGE(IF(ClubCI=$B17,ResultCI),{1;2;3;4})),"")),"")</f>
        <v/>
      </c>
    </row>
    <row r="18" spans="1:7" x14ac:dyDescent="0.25">
      <c r="A18" s="7" t="str">
        <f t="array" aca="1" ref="A18" ca="1">IFERROR(INDEX(nom,SMALL(IF((LARGE(IF((COUNTIF(A$2:$A17,nom)=0),result),1)=result)*(COUNTIF(A$2:$A17,nom)=0),ROW(nom)-1),1)),"")</f>
        <v/>
      </c>
      <c r="B18" s="7" t="str">
        <f ca="1">IFERROR(INDEX(club,MATCH(A18,nom,0)),"")</f>
        <v/>
      </c>
      <c r="C18" s="6" t="str">
        <f t="array" aca="1" ref="C18" ca="1">IF(A18="","",MAX(IF(nom=A18,result)))</f>
        <v/>
      </c>
      <c r="D18" s="15" t="str">
        <f t="array" aca="1" ref="D18" ca="1">IFERROR(IF(AND($A18&lt;&gt;"",COUNTIF($B$3:$B18,$B18)=1,ISERROR(SUMPRODUCT(LARGE(IF(ClubCI=$B18,ResultCI),{1})))),SUMPRODUCT((ClubCI=$B18)*ResultCI),IF(AND(COUNTIF($B$3:$B18,$B18)=1,$A18&lt;&gt;""),SUMPRODUCT(LARGE(IF(ClubCI=$B18,ResultCI),{1})),"")),"")</f>
        <v/>
      </c>
      <c r="E18" s="15" t="str">
        <f t="array" aca="1" ref="E18" ca="1">IFERROR(IF(AND($A18&lt;&gt;"",COUNTIF($B$3:$B18,$B18)=1,ISERROR(SUMPRODUCT(LARGE(IF(ClubCI=$B18,ResultCI),{1;2})))),SUMPRODUCT((ClubCI=$B18)*ResultCI),IF(AND(COUNTIF($B$3:$B18,$B18)=1,$A18&lt;&gt;""),SUMPRODUCT(LARGE(IF(ClubCI=$B18,ResultCI),{1;2})),"")),"")</f>
        <v/>
      </c>
      <c r="F18" s="15" t="str">
        <f t="array" aca="1" ref="F18" ca="1">IFERROR(IF(AND($A18&lt;&gt;"",COUNTIF($B$3:$B18,$B18)=1,ISERROR(SUMPRODUCT(LARGE(IF(ClubCI=$B18,ResultCI),{1;2;3})))),SUMPRODUCT((ClubCI=$B18)*ResultCI),IF(AND(COUNTIF($B$3:$B18,$B18)=1,$A18&lt;&gt;""),SUMPRODUCT(LARGE(IF(ClubCI=$B18,ResultCI),{1;2;3})),"")),"")</f>
        <v/>
      </c>
      <c r="G18" s="15" t="str">
        <f t="array" aca="1" ref="G18" ca="1">IFERROR(IF(AND($A18&lt;&gt;"",COUNTIF($B$3:$B18,$B18)=1,ISERROR(SUMPRODUCT(LARGE(IF(ClubCI=$B18,ResultCI),{1;2;3;4})))),SUMPRODUCT((ClubCI=$B18)*ResultCI),IF(AND(COUNTIF($B$3:$B18,$B18)=1,$A18&lt;&gt;""),SUMPRODUCT(LARGE(IF(ClubCI=$B18,ResultCI),{1;2;3;4})),"")),"")</f>
        <v/>
      </c>
    </row>
    <row r="19" spans="1:7" x14ac:dyDescent="0.25">
      <c r="A19" s="7" t="str">
        <f t="array" aca="1" ref="A19" ca="1">IFERROR(INDEX(nom,SMALL(IF((LARGE(IF((COUNTIF(A$2:$A18,nom)=0),result),1)=result)*(COUNTIF(A$2:$A18,nom)=0),ROW(nom)-1),1)),"")</f>
        <v/>
      </c>
      <c r="B19" s="7" t="str">
        <f ca="1">IFERROR(INDEX(club,MATCH(A19,nom,0)),"")</f>
        <v/>
      </c>
      <c r="C19" s="6" t="str">
        <f t="array" aca="1" ref="C19" ca="1">IF(A19="","",MAX(IF(nom=A19,result)))</f>
        <v/>
      </c>
      <c r="D19" s="15" t="str">
        <f t="array" aca="1" ref="D19" ca="1">IFERROR(IF(AND($A19&lt;&gt;"",COUNTIF($B$3:$B19,$B19)=1,ISERROR(SUMPRODUCT(LARGE(IF(ClubCI=$B19,ResultCI),{1})))),SUMPRODUCT((ClubCI=$B19)*ResultCI),IF(AND(COUNTIF($B$3:$B19,$B19)=1,$A19&lt;&gt;""),SUMPRODUCT(LARGE(IF(ClubCI=$B19,ResultCI),{1})),"")),"")</f>
        <v/>
      </c>
      <c r="E19" s="15" t="str">
        <f t="array" aca="1" ref="E19" ca="1">IFERROR(IF(AND($A19&lt;&gt;"",COUNTIF($B$3:$B19,$B19)=1,ISERROR(SUMPRODUCT(LARGE(IF(ClubCI=$B19,ResultCI),{1;2})))),SUMPRODUCT((ClubCI=$B19)*ResultCI),IF(AND(COUNTIF($B$3:$B19,$B19)=1,$A19&lt;&gt;""),SUMPRODUCT(LARGE(IF(ClubCI=$B19,ResultCI),{1;2})),"")),"")</f>
        <v/>
      </c>
      <c r="F19" s="15" t="str">
        <f t="array" aca="1" ref="F19" ca="1">IFERROR(IF(AND($A19&lt;&gt;"",COUNTIF($B$3:$B19,$B19)=1,ISERROR(SUMPRODUCT(LARGE(IF(ClubCI=$B19,ResultCI),{1;2;3})))),SUMPRODUCT((ClubCI=$B19)*ResultCI),IF(AND(COUNTIF($B$3:$B19,$B19)=1,$A19&lt;&gt;""),SUMPRODUCT(LARGE(IF(ClubCI=$B19,ResultCI),{1;2;3})),"")),"")</f>
        <v/>
      </c>
      <c r="G19" s="15" t="str">
        <f t="array" aca="1" ref="G19" ca="1">IFERROR(IF(AND($A19&lt;&gt;"",COUNTIF($B$3:$B19,$B19)=1,ISERROR(SUMPRODUCT(LARGE(IF(ClubCI=$B19,ResultCI),{1;2;3;4})))),SUMPRODUCT((ClubCI=$B19)*ResultCI),IF(AND(COUNTIF($B$3:$B19,$B19)=1,$A19&lt;&gt;""),SUMPRODUCT(LARGE(IF(ClubCI=$B19,ResultCI),{1;2;3;4})),"")),"")</f>
        <v/>
      </c>
    </row>
    <row r="20" spans="1:7" x14ac:dyDescent="0.25">
      <c r="A20" s="7" t="str">
        <f t="array" aca="1" ref="A20" ca="1">IFERROR(INDEX(nom,SMALL(IF((LARGE(IF((COUNTIF(A$2:$A19,nom)=0),result),1)=result)*(COUNTIF(A$2:$A19,nom)=0),ROW(nom)-1),1)),"")</f>
        <v/>
      </c>
      <c r="B20" s="7" t="str">
        <f ca="1">IFERROR(INDEX(club,MATCH(A20,nom,0)),"")</f>
        <v/>
      </c>
      <c r="C20" s="6" t="str">
        <f t="array" aca="1" ref="C20" ca="1">IF(A20="","",MAX(IF(nom=A20,result)))</f>
        <v/>
      </c>
      <c r="D20" s="15" t="str">
        <f t="array" aca="1" ref="D20" ca="1">IFERROR(IF(AND($A20&lt;&gt;"",COUNTIF($B$3:$B20,$B20)=1,ISERROR(SUMPRODUCT(LARGE(IF(ClubCI=$B20,ResultCI),{1})))),SUMPRODUCT((ClubCI=$B20)*ResultCI),IF(AND(COUNTIF($B$3:$B20,$B20)=1,$A20&lt;&gt;""),SUMPRODUCT(LARGE(IF(ClubCI=$B20,ResultCI),{1})),"")),"")</f>
        <v/>
      </c>
      <c r="E20" s="15" t="str">
        <f t="array" aca="1" ref="E20" ca="1">IFERROR(IF(AND($A20&lt;&gt;"",COUNTIF($B$3:$B20,$B20)=1,ISERROR(SUMPRODUCT(LARGE(IF(ClubCI=$B20,ResultCI),{1;2})))),SUMPRODUCT((ClubCI=$B20)*ResultCI),IF(AND(COUNTIF($B$3:$B20,$B20)=1,$A20&lt;&gt;""),SUMPRODUCT(LARGE(IF(ClubCI=$B20,ResultCI),{1;2})),"")),"")</f>
        <v/>
      </c>
      <c r="F20" s="15" t="str">
        <f t="array" aca="1" ref="F20" ca="1">IFERROR(IF(AND($A20&lt;&gt;"",COUNTIF($B$3:$B20,$B20)=1,ISERROR(SUMPRODUCT(LARGE(IF(ClubCI=$B20,ResultCI),{1;2;3})))),SUMPRODUCT((ClubCI=$B20)*ResultCI),IF(AND(COUNTIF($B$3:$B20,$B20)=1,$A20&lt;&gt;""),SUMPRODUCT(LARGE(IF(ClubCI=$B20,ResultCI),{1;2;3})),"")),"")</f>
        <v/>
      </c>
      <c r="G20" s="15" t="str">
        <f t="array" aca="1" ref="G20" ca="1">IFERROR(IF(AND($A20&lt;&gt;"",COUNTIF($B$3:$B20,$B20)=1,ISERROR(SUMPRODUCT(LARGE(IF(ClubCI=$B20,ResultCI),{1;2;3;4})))),SUMPRODUCT((ClubCI=$B20)*ResultCI),IF(AND(COUNTIF($B$3:$B20,$B20)=1,$A20&lt;&gt;""),SUMPRODUCT(LARGE(IF(ClubCI=$B20,ResultCI),{1;2;3;4})),"")),"")</f>
        <v/>
      </c>
    </row>
    <row r="21" spans="1:7" x14ac:dyDescent="0.25">
      <c r="A21" s="7" t="str">
        <f t="array" aca="1" ref="A21" ca="1">IFERROR(INDEX(nom,SMALL(IF((LARGE(IF((COUNTIF(A$2:$A20,nom)=0),result),1)=result)*(COUNTIF(A$2:$A20,nom)=0),ROW(nom)-1),1)),"")</f>
        <v/>
      </c>
      <c r="B21" s="7" t="str">
        <f ca="1">IFERROR(INDEX(club,MATCH(A21,nom,0)),"")</f>
        <v/>
      </c>
      <c r="C21" s="6" t="str">
        <f t="array" aca="1" ref="C21" ca="1">IF(A21="","",MAX(IF(nom=A21,result)))</f>
        <v/>
      </c>
      <c r="D21" s="15" t="str">
        <f t="array" aca="1" ref="D21" ca="1">IFERROR(IF(AND($A21&lt;&gt;"",COUNTIF($B$3:$B21,$B21)=1,ISERROR(SUMPRODUCT(LARGE(IF(ClubCI=$B21,ResultCI),{1})))),SUMPRODUCT((ClubCI=$B21)*ResultCI),IF(AND(COUNTIF($B$3:$B21,$B21)=1,$A21&lt;&gt;""),SUMPRODUCT(LARGE(IF(ClubCI=$B21,ResultCI),{1})),"")),"")</f>
        <v/>
      </c>
      <c r="E21" s="15" t="str">
        <f t="array" aca="1" ref="E21" ca="1">IFERROR(IF(AND($A21&lt;&gt;"",COUNTIF($B$3:$B21,$B21)=1,ISERROR(SUMPRODUCT(LARGE(IF(ClubCI=$B21,ResultCI),{1;2})))),SUMPRODUCT((ClubCI=$B21)*ResultCI),IF(AND(COUNTIF($B$3:$B21,$B21)=1,$A21&lt;&gt;""),SUMPRODUCT(LARGE(IF(ClubCI=$B21,ResultCI),{1;2})),"")),"")</f>
        <v/>
      </c>
      <c r="F21" s="15" t="str">
        <f t="array" aca="1" ref="F21" ca="1">IFERROR(IF(AND($A21&lt;&gt;"",COUNTIF($B$3:$B21,$B21)=1,ISERROR(SUMPRODUCT(LARGE(IF(ClubCI=$B21,ResultCI),{1;2;3})))),SUMPRODUCT((ClubCI=$B21)*ResultCI),IF(AND(COUNTIF($B$3:$B21,$B21)=1,$A21&lt;&gt;""),SUMPRODUCT(LARGE(IF(ClubCI=$B21,ResultCI),{1;2;3})),"")),"")</f>
        <v/>
      </c>
      <c r="G21" s="15" t="str">
        <f t="array" aca="1" ref="G21" ca="1">IFERROR(IF(AND($A21&lt;&gt;"",COUNTIF($B$3:$B21,$B21)=1,ISERROR(SUMPRODUCT(LARGE(IF(ClubCI=$B21,ResultCI),{1;2;3;4})))),SUMPRODUCT((ClubCI=$B21)*ResultCI),IF(AND(COUNTIF($B$3:$B21,$B21)=1,$A21&lt;&gt;""),SUMPRODUCT(LARGE(IF(ClubCI=$B21,ResultCI),{1;2;3;4})),"")),"")</f>
        <v/>
      </c>
    </row>
    <row r="22" spans="1:7" x14ac:dyDescent="0.25">
      <c r="A22" s="7" t="str">
        <f t="array" aca="1" ref="A22" ca="1">IFERROR(INDEX(nom,SMALL(IF((LARGE(IF((COUNTIF(A$2:$A21,nom)=0),result),1)=result)*(COUNTIF(A$2:$A21,nom)=0),ROW(nom)-1),1)),"")</f>
        <v/>
      </c>
      <c r="B22" s="7" t="str">
        <f ca="1">IFERROR(INDEX(club,MATCH(A22,nom,0)),"")</f>
        <v/>
      </c>
      <c r="C22" s="6" t="str">
        <f t="array" aca="1" ref="C22" ca="1">IF(A22="","",MAX(IF(nom=A22,result)))</f>
        <v/>
      </c>
      <c r="D22" s="15" t="str">
        <f t="array" aca="1" ref="D22" ca="1">IFERROR(IF(AND($A22&lt;&gt;"",COUNTIF($B$3:$B22,$B22)=1,ISERROR(SUMPRODUCT(LARGE(IF(ClubCI=$B22,ResultCI),{1})))),SUMPRODUCT((ClubCI=$B22)*ResultCI),IF(AND(COUNTIF($B$3:$B22,$B22)=1,$A22&lt;&gt;""),SUMPRODUCT(LARGE(IF(ClubCI=$B22,ResultCI),{1})),"")),"")</f>
        <v/>
      </c>
      <c r="E22" s="15" t="str">
        <f t="array" aca="1" ref="E22" ca="1">IFERROR(IF(AND($A22&lt;&gt;"",COUNTIF($B$3:$B22,$B22)=1,ISERROR(SUMPRODUCT(LARGE(IF(ClubCI=$B22,ResultCI),{1;2})))),SUMPRODUCT((ClubCI=$B22)*ResultCI),IF(AND(COUNTIF($B$3:$B22,$B22)=1,$A22&lt;&gt;""),SUMPRODUCT(LARGE(IF(ClubCI=$B22,ResultCI),{1;2})),"")),"")</f>
        <v/>
      </c>
      <c r="F22" s="15" t="str">
        <f t="array" aca="1" ref="F22" ca="1">IFERROR(IF(AND($A22&lt;&gt;"",COUNTIF($B$3:$B22,$B22)=1,ISERROR(SUMPRODUCT(LARGE(IF(ClubCI=$B22,ResultCI),{1;2;3})))),SUMPRODUCT((ClubCI=$B22)*ResultCI),IF(AND(COUNTIF($B$3:$B22,$B22)=1,$A22&lt;&gt;""),SUMPRODUCT(LARGE(IF(ClubCI=$B22,ResultCI),{1;2;3})),"")),"")</f>
        <v/>
      </c>
      <c r="G22" s="15" t="str">
        <f t="array" aca="1" ref="G22" ca="1">IFERROR(IF(AND($A22&lt;&gt;"",COUNTIF($B$3:$B22,$B22)=1,ISERROR(SUMPRODUCT(LARGE(IF(ClubCI=$B22,ResultCI),{1;2;3;4})))),SUMPRODUCT((ClubCI=$B22)*ResultCI),IF(AND(COUNTIF($B$3:$B22,$B22)=1,$A22&lt;&gt;""),SUMPRODUCT(LARGE(IF(ClubCI=$B22,ResultCI),{1;2;3;4})),"")),"")</f>
        <v/>
      </c>
    </row>
    <row r="23" spans="1:7" x14ac:dyDescent="0.25">
      <c r="A23" s="7" t="str">
        <f t="array" aca="1" ref="A23" ca="1">IFERROR(INDEX(nom,SMALL(IF((LARGE(IF((COUNTIF(A$2:$A22,nom)=0),result),1)=result)*(COUNTIF(A$2:$A22,nom)=0),ROW(nom)-1),1)),"")</f>
        <v/>
      </c>
      <c r="B23" s="7" t="str">
        <f ca="1">IFERROR(INDEX(club,MATCH(A23,nom,0)),"")</f>
        <v/>
      </c>
      <c r="C23" s="6" t="str">
        <f t="array" aca="1" ref="C23" ca="1">IF(A23="","",MAX(IF(nom=A23,result)))</f>
        <v/>
      </c>
      <c r="D23" s="15" t="str">
        <f t="array" aca="1" ref="D23" ca="1">IFERROR(IF(AND($A23&lt;&gt;"",COUNTIF($B$3:$B23,$B23)=1,ISERROR(SUMPRODUCT(LARGE(IF(ClubCI=$B23,ResultCI),{1})))),SUMPRODUCT((ClubCI=$B23)*ResultCI),IF(AND(COUNTIF($B$3:$B23,$B23)=1,$A23&lt;&gt;""),SUMPRODUCT(LARGE(IF(ClubCI=$B23,ResultCI),{1})),"")),"")</f>
        <v/>
      </c>
      <c r="E23" s="15" t="str">
        <f t="array" aca="1" ref="E23" ca="1">IFERROR(IF(AND($A23&lt;&gt;"",COUNTIF($B$3:$B23,$B23)=1,ISERROR(SUMPRODUCT(LARGE(IF(ClubCI=$B23,ResultCI),{1;2})))),SUMPRODUCT((ClubCI=$B23)*ResultCI),IF(AND(COUNTIF($B$3:$B23,$B23)=1,$A23&lt;&gt;""),SUMPRODUCT(LARGE(IF(ClubCI=$B23,ResultCI),{1;2})),"")),"")</f>
        <v/>
      </c>
      <c r="F23" s="15" t="str">
        <f t="array" aca="1" ref="F23" ca="1">IFERROR(IF(AND($A23&lt;&gt;"",COUNTIF($B$3:$B23,$B23)=1,ISERROR(SUMPRODUCT(LARGE(IF(ClubCI=$B23,ResultCI),{1;2;3})))),SUMPRODUCT((ClubCI=$B23)*ResultCI),IF(AND(COUNTIF($B$3:$B23,$B23)=1,$A23&lt;&gt;""),SUMPRODUCT(LARGE(IF(ClubCI=$B23,ResultCI),{1;2;3})),"")),"")</f>
        <v/>
      </c>
      <c r="G23" s="15" t="str">
        <f t="array" aca="1" ref="G23" ca="1">IFERROR(IF(AND($A23&lt;&gt;"",COUNTIF($B$3:$B23,$B23)=1,ISERROR(SUMPRODUCT(LARGE(IF(ClubCI=$B23,ResultCI),{1;2;3;4})))),SUMPRODUCT((ClubCI=$B23)*ResultCI),IF(AND(COUNTIF($B$3:$B23,$B23)=1,$A23&lt;&gt;""),SUMPRODUCT(LARGE(IF(ClubCI=$B23,ResultCI),{1;2;3;4})),"")),"")</f>
        <v/>
      </c>
    </row>
    <row r="24" spans="1:7" x14ac:dyDescent="0.25">
      <c r="A24" s="7" t="str">
        <f t="array" aca="1" ref="A24" ca="1">IFERROR(INDEX(nom,SMALL(IF((LARGE(IF((COUNTIF(A$2:$A23,nom)=0),result),1)=result)*(COUNTIF(A$2:$A23,nom)=0),ROW(nom)-1),1)),"")</f>
        <v/>
      </c>
      <c r="B24" s="7" t="str">
        <f ca="1">IFERROR(INDEX(club,MATCH(A24,nom,0)),"")</f>
        <v/>
      </c>
      <c r="C24" s="6" t="str">
        <f t="array" aca="1" ref="C24" ca="1">IF(A24="","",MAX(IF(nom=A24,result)))</f>
        <v/>
      </c>
      <c r="D24" s="15" t="str">
        <f t="array" aca="1" ref="D24" ca="1">IFERROR(IF(AND($A24&lt;&gt;"",COUNTIF($B$3:$B24,$B24)=1,ISERROR(SUMPRODUCT(LARGE(IF(ClubCI=$B24,ResultCI),{1})))),SUMPRODUCT((ClubCI=$B24)*ResultCI),IF(AND(COUNTIF($B$3:$B24,$B24)=1,$A24&lt;&gt;""),SUMPRODUCT(LARGE(IF(ClubCI=$B24,ResultCI),{1})),"")),"")</f>
        <v/>
      </c>
      <c r="E24" s="15" t="str">
        <f t="array" aca="1" ref="E24" ca="1">IFERROR(IF(AND($A24&lt;&gt;"",COUNTIF($B$3:$B24,$B24)=1,ISERROR(SUMPRODUCT(LARGE(IF(ClubCI=$B24,ResultCI),{1;2})))),SUMPRODUCT((ClubCI=$B24)*ResultCI),IF(AND(COUNTIF($B$3:$B24,$B24)=1,$A24&lt;&gt;""),SUMPRODUCT(LARGE(IF(ClubCI=$B24,ResultCI),{1;2})),"")),"")</f>
        <v/>
      </c>
      <c r="F24" s="15" t="str">
        <f t="array" aca="1" ref="F24" ca="1">IFERROR(IF(AND($A24&lt;&gt;"",COUNTIF($B$3:$B24,$B24)=1,ISERROR(SUMPRODUCT(LARGE(IF(ClubCI=$B24,ResultCI),{1;2;3})))),SUMPRODUCT((ClubCI=$B24)*ResultCI),IF(AND(COUNTIF($B$3:$B24,$B24)=1,$A24&lt;&gt;""),SUMPRODUCT(LARGE(IF(ClubCI=$B24,ResultCI),{1;2;3})),"")),"")</f>
        <v/>
      </c>
      <c r="G24" s="15" t="str">
        <f t="array" aca="1" ref="G24" ca="1">IFERROR(IF(AND($A24&lt;&gt;"",COUNTIF($B$3:$B24,$B24)=1,ISERROR(SUMPRODUCT(LARGE(IF(ClubCI=$B24,ResultCI),{1;2;3;4})))),SUMPRODUCT((ClubCI=$B24)*ResultCI),IF(AND(COUNTIF($B$3:$B24,$B24)=1,$A24&lt;&gt;""),SUMPRODUCT(LARGE(IF(ClubCI=$B24,ResultCI),{1;2;3;4})),"")),"")</f>
        <v/>
      </c>
    </row>
    <row r="25" spans="1:7" x14ac:dyDescent="0.25">
      <c r="A25" s="7" t="str">
        <f t="array" aca="1" ref="A25" ca="1">IFERROR(INDEX(nom,SMALL(IF((LARGE(IF((COUNTIF(A$2:$A24,nom)=0),result),1)=result)*(COUNTIF(A$2:$A24,nom)=0),ROW(nom)-1),1)),"")</f>
        <v/>
      </c>
      <c r="B25" s="7" t="str">
        <f ca="1">IFERROR(INDEX(club,MATCH(A25,nom,0)),"")</f>
        <v/>
      </c>
      <c r="C25" s="6" t="str">
        <f t="array" aca="1" ref="C25" ca="1">IF(A25="","",MAX(IF(nom=A25,result)))</f>
        <v/>
      </c>
      <c r="D25" s="15" t="str">
        <f t="array" aca="1" ref="D25" ca="1">IFERROR(IF(AND($A25&lt;&gt;"",COUNTIF($B$3:$B25,$B25)=1,ISERROR(SUMPRODUCT(LARGE(IF(ClubCI=$B25,ResultCI),{1})))),SUMPRODUCT((ClubCI=$B25)*ResultCI),IF(AND(COUNTIF($B$3:$B25,$B25)=1,$A25&lt;&gt;""),SUMPRODUCT(LARGE(IF(ClubCI=$B25,ResultCI),{1})),"")),"")</f>
        <v/>
      </c>
      <c r="E25" s="15" t="str">
        <f t="array" aca="1" ref="E25" ca="1">IFERROR(IF(AND($A25&lt;&gt;"",COUNTIF($B$3:$B25,$B25)=1,ISERROR(SUMPRODUCT(LARGE(IF(ClubCI=$B25,ResultCI),{1;2})))),SUMPRODUCT((ClubCI=$B25)*ResultCI),IF(AND(COUNTIF($B$3:$B25,$B25)=1,$A25&lt;&gt;""),SUMPRODUCT(LARGE(IF(ClubCI=$B25,ResultCI),{1;2})),"")),"")</f>
        <v/>
      </c>
      <c r="F25" s="15" t="str">
        <f t="array" aca="1" ref="F25" ca="1">IFERROR(IF(AND($A25&lt;&gt;"",COUNTIF($B$3:$B25,$B25)=1,ISERROR(SUMPRODUCT(LARGE(IF(ClubCI=$B25,ResultCI),{1;2;3})))),SUMPRODUCT((ClubCI=$B25)*ResultCI),IF(AND(COUNTIF($B$3:$B25,$B25)=1,$A25&lt;&gt;""),SUMPRODUCT(LARGE(IF(ClubCI=$B25,ResultCI),{1;2;3})),"")),"")</f>
        <v/>
      </c>
      <c r="G25" s="15" t="str">
        <f t="array" aca="1" ref="G25" ca="1">IFERROR(IF(AND($A25&lt;&gt;"",COUNTIF($B$3:$B25,$B25)=1,ISERROR(SUMPRODUCT(LARGE(IF(ClubCI=$B25,ResultCI),{1;2;3;4})))),SUMPRODUCT((ClubCI=$B25)*ResultCI),IF(AND(COUNTIF($B$3:$B25,$B25)=1,$A25&lt;&gt;""),SUMPRODUCT(LARGE(IF(ClubCI=$B25,ResultCI),{1;2;3;4})),"")),"")</f>
        <v/>
      </c>
    </row>
    <row r="26" spans="1:7" x14ac:dyDescent="0.25">
      <c r="A26" s="7" t="str">
        <f t="array" aca="1" ref="A26" ca="1">IFERROR(INDEX(nom,SMALL(IF((LARGE(IF((COUNTIF(A$2:$A25,nom)=0),result),1)=result)*(COUNTIF(A$2:$A25,nom)=0),ROW(nom)-1),1)),"")</f>
        <v/>
      </c>
      <c r="B26" s="7" t="str">
        <f ca="1">IFERROR(INDEX(club,MATCH(A26,nom,0)),"")</f>
        <v/>
      </c>
      <c r="C26" s="6" t="str">
        <f t="array" aca="1" ref="C26" ca="1">IF(A26="","",MAX(IF(nom=A26,result)))</f>
        <v/>
      </c>
      <c r="D26" s="15" t="str">
        <f t="array" aca="1" ref="D26" ca="1">IFERROR(IF(AND($A26&lt;&gt;"",COUNTIF($B$3:$B26,$B26)=1,ISERROR(SUMPRODUCT(LARGE(IF(ClubCI=$B26,ResultCI),{1})))),SUMPRODUCT((ClubCI=$B26)*ResultCI),IF(AND(COUNTIF($B$3:$B26,$B26)=1,$A26&lt;&gt;""),SUMPRODUCT(LARGE(IF(ClubCI=$B26,ResultCI),{1})),"")),"")</f>
        <v/>
      </c>
      <c r="E26" s="15" t="str">
        <f t="array" aca="1" ref="E26" ca="1">IFERROR(IF(AND($A26&lt;&gt;"",COUNTIF($B$3:$B26,$B26)=1,ISERROR(SUMPRODUCT(LARGE(IF(ClubCI=$B26,ResultCI),{1;2})))),SUMPRODUCT((ClubCI=$B26)*ResultCI),IF(AND(COUNTIF($B$3:$B26,$B26)=1,$A26&lt;&gt;""),SUMPRODUCT(LARGE(IF(ClubCI=$B26,ResultCI),{1;2})),"")),"")</f>
        <v/>
      </c>
      <c r="F26" s="15" t="str">
        <f t="array" aca="1" ref="F26" ca="1">IFERROR(IF(AND($A26&lt;&gt;"",COUNTIF($B$3:$B26,$B26)=1,ISERROR(SUMPRODUCT(LARGE(IF(ClubCI=$B26,ResultCI),{1;2;3})))),SUMPRODUCT((ClubCI=$B26)*ResultCI),IF(AND(COUNTIF($B$3:$B26,$B26)=1,$A26&lt;&gt;""),SUMPRODUCT(LARGE(IF(ClubCI=$B26,ResultCI),{1;2;3})),"")),"")</f>
        <v/>
      </c>
      <c r="G26" s="15" t="str">
        <f t="array" aca="1" ref="G26" ca="1">IFERROR(IF(AND($A26&lt;&gt;"",COUNTIF($B$3:$B26,$B26)=1,ISERROR(SUMPRODUCT(LARGE(IF(ClubCI=$B26,ResultCI),{1;2;3;4})))),SUMPRODUCT((ClubCI=$B26)*ResultCI),IF(AND(COUNTIF($B$3:$B26,$B26)=1,$A26&lt;&gt;""),SUMPRODUCT(LARGE(IF(ClubCI=$B26,ResultCI),{1;2;3;4})),"")),"")</f>
        <v/>
      </c>
    </row>
    <row r="27" spans="1:7" x14ac:dyDescent="0.25">
      <c r="A27" s="7" t="str">
        <f t="array" aca="1" ref="A27" ca="1">IFERROR(INDEX(nom,SMALL(IF((LARGE(IF((COUNTIF(A$2:$A26,nom)=0),result),1)=result)*(COUNTIF(A$2:$A26,nom)=0),ROW(nom)-1),1)),"")</f>
        <v/>
      </c>
      <c r="B27" s="7" t="str">
        <f ca="1">IFERROR(INDEX(club,MATCH(A27,nom,0)),"")</f>
        <v/>
      </c>
      <c r="C27" s="6" t="str">
        <f t="array" aca="1" ref="C27" ca="1">IF(A27="","",MAX(IF(nom=A27,result)))</f>
        <v/>
      </c>
      <c r="D27" s="15" t="str">
        <f t="array" aca="1" ref="D27" ca="1">IFERROR(IF(AND($A27&lt;&gt;"",COUNTIF($B$3:$B27,$B27)=1,ISERROR(SUMPRODUCT(LARGE(IF(ClubCI=$B27,ResultCI),{1})))),SUMPRODUCT((ClubCI=$B27)*ResultCI),IF(AND(COUNTIF($B$3:$B27,$B27)=1,$A27&lt;&gt;""),SUMPRODUCT(LARGE(IF(ClubCI=$B27,ResultCI),{1})),"")),"")</f>
        <v/>
      </c>
      <c r="E27" s="15" t="str">
        <f t="array" aca="1" ref="E27" ca="1">IFERROR(IF(AND($A27&lt;&gt;"",COUNTIF($B$3:$B27,$B27)=1,ISERROR(SUMPRODUCT(LARGE(IF(ClubCI=$B27,ResultCI),{1;2})))),SUMPRODUCT((ClubCI=$B27)*ResultCI),IF(AND(COUNTIF($B$3:$B27,$B27)=1,$A27&lt;&gt;""),SUMPRODUCT(LARGE(IF(ClubCI=$B27,ResultCI),{1;2})),"")),"")</f>
        <v/>
      </c>
      <c r="F27" s="15" t="str">
        <f t="array" aca="1" ref="F27" ca="1">IFERROR(IF(AND($A27&lt;&gt;"",COUNTIF($B$3:$B27,$B27)=1,ISERROR(SUMPRODUCT(LARGE(IF(ClubCI=$B27,ResultCI),{1;2;3})))),SUMPRODUCT((ClubCI=$B27)*ResultCI),IF(AND(COUNTIF($B$3:$B27,$B27)=1,$A27&lt;&gt;""),SUMPRODUCT(LARGE(IF(ClubCI=$B27,ResultCI),{1;2;3})),"")),"")</f>
        <v/>
      </c>
      <c r="G27" s="15" t="str">
        <f t="array" aca="1" ref="G27" ca="1">IFERROR(IF(AND($A27&lt;&gt;"",COUNTIF($B$3:$B27,$B27)=1,ISERROR(SUMPRODUCT(LARGE(IF(ClubCI=$B27,ResultCI),{1;2;3;4})))),SUMPRODUCT((ClubCI=$B27)*ResultCI),IF(AND(COUNTIF($B$3:$B27,$B27)=1,$A27&lt;&gt;""),SUMPRODUCT(LARGE(IF(ClubCI=$B27,ResultCI),{1;2;3;4})),"")),"")</f>
        <v/>
      </c>
    </row>
    <row r="28" spans="1:7" x14ac:dyDescent="0.25">
      <c r="A28" s="7" t="str">
        <f t="array" aca="1" ref="A28" ca="1">IFERROR(INDEX(nom,SMALL(IF((LARGE(IF((COUNTIF(A$2:$A27,nom)=0),result),1)=result)*(COUNTIF(A$2:$A27,nom)=0),ROW(nom)-1),1)),"")</f>
        <v/>
      </c>
      <c r="B28" s="7" t="str">
        <f ca="1">IFERROR(INDEX(club,MATCH(A28,nom,0)),"")</f>
        <v/>
      </c>
      <c r="C28" s="6" t="str">
        <f t="array" aca="1" ref="C28" ca="1">IF(A28="","",MAX(IF(nom=A28,result)))</f>
        <v/>
      </c>
      <c r="D28" s="15" t="str">
        <f t="array" aca="1" ref="D28" ca="1">IFERROR(IF(AND($A28&lt;&gt;"",COUNTIF($B$3:$B28,$B28)=1,ISERROR(SUMPRODUCT(LARGE(IF(ClubCI=$B28,ResultCI),{1})))),SUMPRODUCT((ClubCI=$B28)*ResultCI),IF(AND(COUNTIF($B$3:$B28,$B28)=1,$A28&lt;&gt;""),SUMPRODUCT(LARGE(IF(ClubCI=$B28,ResultCI),{1})),"")),"")</f>
        <v/>
      </c>
      <c r="E28" s="15" t="str">
        <f t="array" aca="1" ref="E28" ca="1">IFERROR(IF(AND($A28&lt;&gt;"",COUNTIF($B$3:$B28,$B28)=1,ISERROR(SUMPRODUCT(LARGE(IF(ClubCI=$B28,ResultCI),{1;2})))),SUMPRODUCT((ClubCI=$B28)*ResultCI),IF(AND(COUNTIF($B$3:$B28,$B28)=1,$A28&lt;&gt;""),SUMPRODUCT(LARGE(IF(ClubCI=$B28,ResultCI),{1;2})),"")),"")</f>
        <v/>
      </c>
      <c r="F28" s="15" t="str">
        <f t="array" aca="1" ref="F28" ca="1">IFERROR(IF(AND($A28&lt;&gt;"",COUNTIF($B$3:$B28,$B28)=1,ISERROR(SUMPRODUCT(LARGE(IF(ClubCI=$B28,ResultCI),{1;2;3})))),SUMPRODUCT((ClubCI=$B28)*ResultCI),IF(AND(COUNTIF($B$3:$B28,$B28)=1,$A28&lt;&gt;""),SUMPRODUCT(LARGE(IF(ClubCI=$B28,ResultCI),{1;2;3})),"")),"")</f>
        <v/>
      </c>
      <c r="G28" s="15" t="str">
        <f t="array" aca="1" ref="G28" ca="1">IFERROR(IF(AND($A28&lt;&gt;"",COUNTIF($B$3:$B28,$B28)=1,ISERROR(SUMPRODUCT(LARGE(IF(ClubCI=$B28,ResultCI),{1;2;3;4})))),SUMPRODUCT((ClubCI=$B28)*ResultCI),IF(AND(COUNTIF($B$3:$B28,$B28)=1,$A28&lt;&gt;""),SUMPRODUCT(LARGE(IF(ClubCI=$B28,ResultCI),{1;2;3;4})),"")),"")</f>
        <v/>
      </c>
    </row>
    <row r="29" spans="1:7" x14ac:dyDescent="0.25">
      <c r="A29" s="7" t="str">
        <f t="array" aca="1" ref="A29" ca="1">IFERROR(INDEX(nom,SMALL(IF((LARGE(IF((COUNTIF(A$2:$A28,nom)=0),result),1)=result)*(COUNTIF(A$2:$A28,nom)=0),ROW(nom)-1),1)),"")</f>
        <v/>
      </c>
      <c r="B29" s="7" t="str">
        <f ca="1">IFERROR(INDEX(club,MATCH(A29,nom,0)),"")</f>
        <v/>
      </c>
      <c r="C29" s="6" t="str">
        <f t="array" aca="1" ref="C29" ca="1">IF(A29="","",MAX(IF(nom=A29,result)))</f>
        <v/>
      </c>
      <c r="D29" s="15" t="str">
        <f t="array" aca="1" ref="D29" ca="1">IFERROR(IF(AND($A29&lt;&gt;"",COUNTIF($B$3:$B29,$B29)=1,ISERROR(SUMPRODUCT(LARGE(IF(ClubCI=$B29,ResultCI),{1})))),SUMPRODUCT((ClubCI=$B29)*ResultCI),IF(AND(COUNTIF($B$3:$B29,$B29)=1,$A29&lt;&gt;""),SUMPRODUCT(LARGE(IF(ClubCI=$B29,ResultCI),{1})),"")),"")</f>
        <v/>
      </c>
      <c r="E29" s="15" t="str">
        <f t="array" aca="1" ref="E29" ca="1">IFERROR(IF(AND($A29&lt;&gt;"",COUNTIF($B$3:$B29,$B29)=1,ISERROR(SUMPRODUCT(LARGE(IF(ClubCI=$B29,ResultCI),{1;2})))),SUMPRODUCT((ClubCI=$B29)*ResultCI),IF(AND(COUNTIF($B$3:$B29,$B29)=1,$A29&lt;&gt;""),SUMPRODUCT(LARGE(IF(ClubCI=$B29,ResultCI),{1;2})),"")),"")</f>
        <v/>
      </c>
      <c r="F29" s="15" t="str">
        <f t="array" aca="1" ref="F29" ca="1">IFERROR(IF(AND($A29&lt;&gt;"",COUNTIF($B$3:$B29,$B29)=1,ISERROR(SUMPRODUCT(LARGE(IF(ClubCI=$B29,ResultCI),{1;2;3})))),SUMPRODUCT((ClubCI=$B29)*ResultCI),IF(AND(COUNTIF($B$3:$B29,$B29)=1,$A29&lt;&gt;""),SUMPRODUCT(LARGE(IF(ClubCI=$B29,ResultCI),{1;2;3})),"")),"")</f>
        <v/>
      </c>
      <c r="G29" s="15" t="str">
        <f t="array" aca="1" ref="G29" ca="1">IFERROR(IF(AND($A29&lt;&gt;"",COUNTIF($B$3:$B29,$B29)=1,ISERROR(SUMPRODUCT(LARGE(IF(ClubCI=$B29,ResultCI),{1;2;3;4})))),SUMPRODUCT((ClubCI=$B29)*ResultCI),IF(AND(COUNTIF($B$3:$B29,$B29)=1,$A29&lt;&gt;""),SUMPRODUCT(LARGE(IF(ClubCI=$B29,ResultCI),{1;2;3;4})),"")),"")</f>
        <v/>
      </c>
    </row>
    <row r="30" spans="1:7" x14ac:dyDescent="0.25">
      <c r="A30" s="7" t="str">
        <f t="array" aca="1" ref="A30" ca="1">IFERROR(INDEX(nom,SMALL(IF((LARGE(IF((COUNTIF(A$2:$A29,nom)=0),result),1)=result)*(COUNTIF(A$2:$A29,nom)=0),ROW(nom)-1),1)),"")</f>
        <v/>
      </c>
      <c r="B30" s="7" t="str">
        <f ca="1">IFERROR(INDEX(club,MATCH(A30,nom,0)),"")</f>
        <v/>
      </c>
      <c r="C30" s="6" t="str">
        <f t="array" aca="1" ref="C30" ca="1">IF(A30="","",MAX(IF(nom=A30,result)))</f>
        <v/>
      </c>
      <c r="D30" s="15" t="str">
        <f t="array" aca="1" ref="D30" ca="1">IFERROR(IF(AND($A30&lt;&gt;"",COUNTIF($B$3:$B30,$B30)=1,ISERROR(SUMPRODUCT(LARGE(IF(ClubCI=$B30,ResultCI),{1})))),SUMPRODUCT((ClubCI=$B30)*ResultCI),IF(AND(COUNTIF($B$3:$B30,$B30)=1,$A30&lt;&gt;""),SUMPRODUCT(LARGE(IF(ClubCI=$B30,ResultCI),{1})),"")),"")</f>
        <v/>
      </c>
      <c r="E30" s="15" t="str">
        <f t="array" aca="1" ref="E30" ca="1">IFERROR(IF(AND($A30&lt;&gt;"",COUNTIF($B$3:$B30,$B30)=1,ISERROR(SUMPRODUCT(LARGE(IF(ClubCI=$B30,ResultCI),{1;2})))),SUMPRODUCT((ClubCI=$B30)*ResultCI),IF(AND(COUNTIF($B$3:$B30,$B30)=1,$A30&lt;&gt;""),SUMPRODUCT(LARGE(IF(ClubCI=$B30,ResultCI),{1;2})),"")),"")</f>
        <v/>
      </c>
      <c r="F30" s="15" t="str">
        <f t="array" aca="1" ref="F30" ca="1">IFERROR(IF(AND($A30&lt;&gt;"",COUNTIF($B$3:$B30,$B30)=1,ISERROR(SUMPRODUCT(LARGE(IF(ClubCI=$B30,ResultCI),{1;2;3})))),SUMPRODUCT((ClubCI=$B30)*ResultCI),IF(AND(COUNTIF($B$3:$B30,$B30)=1,$A30&lt;&gt;""),SUMPRODUCT(LARGE(IF(ClubCI=$B30,ResultCI),{1;2;3})),"")),"")</f>
        <v/>
      </c>
      <c r="G30" s="15" t="str">
        <f t="array" aca="1" ref="G30" ca="1">IFERROR(IF(AND($A30&lt;&gt;"",COUNTIF($B$3:$B30,$B30)=1,ISERROR(SUMPRODUCT(LARGE(IF(ClubCI=$B30,ResultCI),{1;2;3;4})))),SUMPRODUCT((ClubCI=$B30)*ResultCI),IF(AND(COUNTIF($B$3:$B30,$B30)=1,$A30&lt;&gt;""),SUMPRODUCT(LARGE(IF(ClubCI=$B30,ResultCI),{1;2;3;4})),"")),"")</f>
        <v/>
      </c>
    </row>
    <row r="31" spans="1:7" x14ac:dyDescent="0.25">
      <c r="A31" s="7" t="str">
        <f t="array" aca="1" ref="A31" ca="1">IFERROR(INDEX(nom,SMALL(IF((LARGE(IF((COUNTIF(A$2:$A30,nom)=0),result),1)=result)*(COUNTIF(A$2:$A30,nom)=0),ROW(nom)-1),1)),"")</f>
        <v/>
      </c>
      <c r="B31" s="7" t="str">
        <f ca="1">IFERROR(INDEX(club,MATCH(A31,nom,0)),"")</f>
        <v/>
      </c>
      <c r="C31" s="6" t="str">
        <f t="array" aca="1" ref="C31" ca="1">IF(A31="","",MAX(IF(nom=A31,result)))</f>
        <v/>
      </c>
      <c r="D31" s="15" t="str">
        <f t="array" aca="1" ref="D31" ca="1">IFERROR(IF(AND($A31&lt;&gt;"",COUNTIF($B$3:$B31,$B31)=1,ISERROR(SUMPRODUCT(LARGE(IF(ClubCI=$B31,ResultCI),{1})))),SUMPRODUCT((ClubCI=$B31)*ResultCI),IF(AND(COUNTIF($B$3:$B31,$B31)=1,$A31&lt;&gt;""),SUMPRODUCT(LARGE(IF(ClubCI=$B31,ResultCI),{1})),"")),"")</f>
        <v/>
      </c>
      <c r="E31" s="15" t="str">
        <f t="array" aca="1" ref="E31" ca="1">IFERROR(IF(AND($A31&lt;&gt;"",COUNTIF($B$3:$B31,$B31)=1,ISERROR(SUMPRODUCT(LARGE(IF(ClubCI=$B31,ResultCI),{1;2})))),SUMPRODUCT((ClubCI=$B31)*ResultCI),IF(AND(COUNTIF($B$3:$B31,$B31)=1,$A31&lt;&gt;""),SUMPRODUCT(LARGE(IF(ClubCI=$B31,ResultCI),{1;2})),"")),"")</f>
        <v/>
      </c>
      <c r="F31" s="15" t="str">
        <f t="array" aca="1" ref="F31" ca="1">IFERROR(IF(AND($A31&lt;&gt;"",COUNTIF($B$3:$B31,$B31)=1,ISERROR(SUMPRODUCT(LARGE(IF(ClubCI=$B31,ResultCI),{1;2;3})))),SUMPRODUCT((ClubCI=$B31)*ResultCI),IF(AND(COUNTIF($B$3:$B31,$B31)=1,$A31&lt;&gt;""),SUMPRODUCT(LARGE(IF(ClubCI=$B31,ResultCI),{1;2;3})),"")),"")</f>
        <v/>
      </c>
      <c r="G31" s="15" t="str">
        <f t="array" aca="1" ref="G31" ca="1">IFERROR(IF(AND($A31&lt;&gt;"",COUNTIF($B$3:$B31,$B31)=1,ISERROR(SUMPRODUCT(LARGE(IF(ClubCI=$B31,ResultCI),{1;2;3;4})))),SUMPRODUCT((ClubCI=$B31)*ResultCI),IF(AND(COUNTIF($B$3:$B31,$B31)=1,$A31&lt;&gt;""),SUMPRODUCT(LARGE(IF(ClubCI=$B31,ResultCI),{1;2;3;4})),"")),"")</f>
        <v/>
      </c>
    </row>
    <row r="32" spans="1:7" x14ac:dyDescent="0.25">
      <c r="A32" s="7" t="str">
        <f t="array" aca="1" ref="A32" ca="1">IFERROR(INDEX(nom,SMALL(IF((LARGE(IF((COUNTIF(A$2:$A31,nom)=0),result),1)=result)*(COUNTIF(A$2:$A31,nom)=0),ROW(nom)-1),1)),"")</f>
        <v/>
      </c>
      <c r="B32" s="7" t="str">
        <f ca="1">IFERROR(INDEX(club,MATCH(A32,nom,0)),"")</f>
        <v/>
      </c>
      <c r="C32" s="6" t="str">
        <f t="array" aca="1" ref="C32" ca="1">IF(A32="","",MAX(IF(nom=A32,result)))</f>
        <v/>
      </c>
      <c r="D32" s="15" t="str">
        <f t="array" aca="1" ref="D32" ca="1">IFERROR(IF(AND($A32&lt;&gt;"",COUNTIF($B$3:$B32,$B32)=1,ISERROR(SUMPRODUCT(LARGE(IF(ClubCI=$B32,ResultCI),{1})))),SUMPRODUCT((ClubCI=$B32)*ResultCI),IF(AND(COUNTIF($B$3:$B32,$B32)=1,$A32&lt;&gt;""),SUMPRODUCT(LARGE(IF(ClubCI=$B32,ResultCI),{1})),"")),"")</f>
        <v/>
      </c>
      <c r="E32" s="15" t="str">
        <f t="array" aca="1" ref="E32" ca="1">IFERROR(IF(AND($A32&lt;&gt;"",COUNTIF($B$3:$B32,$B32)=1,ISERROR(SUMPRODUCT(LARGE(IF(ClubCI=$B32,ResultCI),{1;2})))),SUMPRODUCT((ClubCI=$B32)*ResultCI),IF(AND(COUNTIF($B$3:$B32,$B32)=1,$A32&lt;&gt;""),SUMPRODUCT(LARGE(IF(ClubCI=$B32,ResultCI),{1;2})),"")),"")</f>
        <v/>
      </c>
      <c r="F32" s="15" t="str">
        <f t="array" aca="1" ref="F32" ca="1">IFERROR(IF(AND($A32&lt;&gt;"",COUNTIF($B$3:$B32,$B32)=1,ISERROR(SUMPRODUCT(LARGE(IF(ClubCI=$B32,ResultCI),{1;2;3})))),SUMPRODUCT((ClubCI=$B32)*ResultCI),IF(AND(COUNTIF($B$3:$B32,$B32)=1,$A32&lt;&gt;""),SUMPRODUCT(LARGE(IF(ClubCI=$B32,ResultCI),{1;2;3})),"")),"")</f>
        <v/>
      </c>
      <c r="G32" s="15" t="str">
        <f t="array" aca="1" ref="G32" ca="1">IFERROR(IF(AND($A32&lt;&gt;"",COUNTIF($B$3:$B32,$B32)=1,ISERROR(SUMPRODUCT(LARGE(IF(ClubCI=$B32,ResultCI),{1;2;3;4})))),SUMPRODUCT((ClubCI=$B32)*ResultCI),IF(AND(COUNTIF($B$3:$B32,$B32)=1,$A32&lt;&gt;""),SUMPRODUCT(LARGE(IF(ClubCI=$B32,ResultCI),{1;2;3;4})),"")),"")</f>
        <v/>
      </c>
    </row>
    <row r="33" spans="1:7" x14ac:dyDescent="0.25">
      <c r="A33" s="7" t="str">
        <f t="array" aca="1" ref="A33" ca="1">IFERROR(INDEX(nom,SMALL(IF((LARGE(IF((COUNTIF(A$2:$A32,nom)=0),result),1)=result)*(COUNTIF(A$2:$A32,nom)=0),ROW(nom)-1),1)),"")</f>
        <v/>
      </c>
      <c r="B33" s="7" t="str">
        <f ca="1">IFERROR(INDEX(club,MATCH(A33,nom,0)),"")</f>
        <v/>
      </c>
      <c r="C33" s="6" t="str">
        <f t="array" aca="1" ref="C33" ca="1">IF(A33="","",MAX(IF(nom=A33,result)))</f>
        <v/>
      </c>
      <c r="D33" s="15" t="str">
        <f t="array" aca="1" ref="D33" ca="1">IFERROR(IF(AND($A33&lt;&gt;"",COUNTIF($B$3:$B33,$B33)=1,ISERROR(SUMPRODUCT(LARGE(IF(ClubCI=$B33,ResultCI),{1})))),SUMPRODUCT((ClubCI=$B33)*ResultCI),IF(AND(COUNTIF($B$3:$B33,$B33)=1,$A33&lt;&gt;""),SUMPRODUCT(LARGE(IF(ClubCI=$B33,ResultCI),{1})),"")),"")</f>
        <v/>
      </c>
      <c r="E33" s="15" t="str">
        <f t="array" aca="1" ref="E33" ca="1">IFERROR(IF(AND($A33&lt;&gt;"",COUNTIF($B$3:$B33,$B33)=1,ISERROR(SUMPRODUCT(LARGE(IF(ClubCI=$B33,ResultCI),{1;2})))),SUMPRODUCT((ClubCI=$B33)*ResultCI),IF(AND(COUNTIF($B$3:$B33,$B33)=1,$A33&lt;&gt;""),SUMPRODUCT(LARGE(IF(ClubCI=$B33,ResultCI),{1;2})),"")),"")</f>
        <v/>
      </c>
      <c r="F33" s="15" t="str">
        <f t="array" aca="1" ref="F33" ca="1">IFERROR(IF(AND($A33&lt;&gt;"",COUNTIF($B$3:$B33,$B33)=1,ISERROR(SUMPRODUCT(LARGE(IF(ClubCI=$B33,ResultCI),{1;2;3})))),SUMPRODUCT((ClubCI=$B33)*ResultCI),IF(AND(COUNTIF($B$3:$B33,$B33)=1,$A33&lt;&gt;""),SUMPRODUCT(LARGE(IF(ClubCI=$B33,ResultCI),{1;2;3})),"")),"")</f>
        <v/>
      </c>
      <c r="G33" s="15" t="str">
        <f t="array" aca="1" ref="G33" ca="1">IFERROR(IF(AND($A33&lt;&gt;"",COUNTIF($B$3:$B33,$B33)=1,ISERROR(SUMPRODUCT(LARGE(IF(ClubCI=$B33,ResultCI),{1;2;3;4})))),SUMPRODUCT((ClubCI=$B33)*ResultCI),IF(AND(COUNTIF($B$3:$B33,$B33)=1,$A33&lt;&gt;""),SUMPRODUCT(LARGE(IF(ClubCI=$B33,ResultCI),{1;2;3;4})),"")),"")</f>
        <v/>
      </c>
    </row>
    <row r="34" spans="1:7" x14ac:dyDescent="0.25">
      <c r="A34" s="7" t="str">
        <f t="array" aca="1" ref="A34" ca="1">IFERROR(INDEX(nom,SMALL(IF((LARGE(IF((COUNTIF(A$2:$A33,nom)=0),result),1)=result)*(COUNTIF(A$2:$A33,nom)=0),ROW(nom)-1),1)),"")</f>
        <v/>
      </c>
      <c r="B34" s="7" t="str">
        <f ca="1">IFERROR(INDEX(club,MATCH(A34,nom,0)),"")</f>
        <v/>
      </c>
      <c r="C34" s="6" t="str">
        <f t="array" aca="1" ref="C34" ca="1">IF(A34="","",MAX(IF(nom=A34,result)))</f>
        <v/>
      </c>
      <c r="D34" s="15" t="str">
        <f t="array" aca="1" ref="D34" ca="1">IFERROR(IF(AND($A34&lt;&gt;"",COUNTIF($B$3:$B34,$B34)=1,ISERROR(SUMPRODUCT(LARGE(IF(ClubCI=$B34,ResultCI),{1})))),SUMPRODUCT((ClubCI=$B34)*ResultCI),IF(AND(COUNTIF($B$3:$B34,$B34)=1,$A34&lt;&gt;""),SUMPRODUCT(LARGE(IF(ClubCI=$B34,ResultCI),{1})),"")),"")</f>
        <v/>
      </c>
      <c r="E34" s="15" t="str">
        <f t="array" aca="1" ref="E34" ca="1">IFERROR(IF(AND($A34&lt;&gt;"",COUNTIF($B$3:$B34,$B34)=1,ISERROR(SUMPRODUCT(LARGE(IF(ClubCI=$B34,ResultCI),{1;2})))),SUMPRODUCT((ClubCI=$B34)*ResultCI),IF(AND(COUNTIF($B$3:$B34,$B34)=1,$A34&lt;&gt;""),SUMPRODUCT(LARGE(IF(ClubCI=$B34,ResultCI),{1;2})),"")),"")</f>
        <v/>
      </c>
      <c r="F34" s="15" t="str">
        <f t="array" aca="1" ref="F34" ca="1">IFERROR(IF(AND($A34&lt;&gt;"",COUNTIF($B$3:$B34,$B34)=1,ISERROR(SUMPRODUCT(LARGE(IF(ClubCI=$B34,ResultCI),{1;2;3})))),SUMPRODUCT((ClubCI=$B34)*ResultCI),IF(AND(COUNTIF($B$3:$B34,$B34)=1,$A34&lt;&gt;""),SUMPRODUCT(LARGE(IF(ClubCI=$B34,ResultCI),{1;2;3})),"")),"")</f>
        <v/>
      </c>
      <c r="G34" s="15" t="str">
        <f t="array" aca="1" ref="G34" ca="1">IFERROR(IF(AND($A34&lt;&gt;"",COUNTIF($B$3:$B34,$B34)=1,ISERROR(SUMPRODUCT(LARGE(IF(ClubCI=$B34,ResultCI),{1;2;3;4})))),SUMPRODUCT((ClubCI=$B34)*ResultCI),IF(AND(COUNTIF($B$3:$B34,$B34)=1,$A34&lt;&gt;""),SUMPRODUCT(LARGE(IF(ClubCI=$B34,ResultCI),{1;2;3;4})),"")),"")</f>
        <v/>
      </c>
    </row>
    <row r="35" spans="1:7" x14ac:dyDescent="0.25">
      <c r="A35" s="7" t="str">
        <f t="array" aca="1" ref="A35" ca="1">IFERROR(INDEX(nom,SMALL(IF((LARGE(IF((COUNTIF(A$2:$A34,nom)=0),result),1)=result)*(COUNTIF(A$2:$A34,nom)=0),ROW(nom)-1),1)),"")</f>
        <v/>
      </c>
      <c r="B35" s="7" t="str">
        <f ca="1">IFERROR(INDEX(club,MATCH(A35,nom,0)),"")</f>
        <v/>
      </c>
      <c r="C35" s="6" t="str">
        <f t="array" aca="1" ref="C35" ca="1">IF(A35="","",MAX(IF(nom=A35,result)))</f>
        <v/>
      </c>
      <c r="D35" s="15" t="str">
        <f t="array" aca="1" ref="D35" ca="1">IFERROR(IF(AND($A35&lt;&gt;"",COUNTIF($B$3:$B35,$B35)=1,ISERROR(SUMPRODUCT(LARGE(IF(ClubCI=$B35,ResultCI),{1})))),SUMPRODUCT((ClubCI=$B35)*ResultCI),IF(AND(COUNTIF($B$3:$B35,$B35)=1,$A35&lt;&gt;""),SUMPRODUCT(LARGE(IF(ClubCI=$B35,ResultCI),{1})),"")),"")</f>
        <v/>
      </c>
      <c r="E35" s="15" t="str">
        <f t="array" aca="1" ref="E35" ca="1">IFERROR(IF(AND($A35&lt;&gt;"",COUNTIF($B$3:$B35,$B35)=1,ISERROR(SUMPRODUCT(LARGE(IF(ClubCI=$B35,ResultCI),{1;2})))),SUMPRODUCT((ClubCI=$B35)*ResultCI),IF(AND(COUNTIF($B$3:$B35,$B35)=1,$A35&lt;&gt;""),SUMPRODUCT(LARGE(IF(ClubCI=$B35,ResultCI),{1;2})),"")),"")</f>
        <v/>
      </c>
      <c r="F35" s="15" t="str">
        <f t="array" aca="1" ref="F35" ca="1">IFERROR(IF(AND($A35&lt;&gt;"",COUNTIF($B$3:$B35,$B35)=1,ISERROR(SUMPRODUCT(LARGE(IF(ClubCI=$B35,ResultCI),{1;2;3})))),SUMPRODUCT((ClubCI=$B35)*ResultCI),IF(AND(COUNTIF($B$3:$B35,$B35)=1,$A35&lt;&gt;""),SUMPRODUCT(LARGE(IF(ClubCI=$B35,ResultCI),{1;2;3})),"")),"")</f>
        <v/>
      </c>
      <c r="G35" s="15" t="str">
        <f t="array" aca="1" ref="G35" ca="1">IFERROR(IF(AND($A35&lt;&gt;"",COUNTIF($B$3:$B35,$B35)=1,ISERROR(SUMPRODUCT(LARGE(IF(ClubCI=$B35,ResultCI),{1;2;3;4})))),SUMPRODUCT((ClubCI=$B35)*ResultCI),IF(AND(COUNTIF($B$3:$B35,$B35)=1,$A35&lt;&gt;""),SUMPRODUCT(LARGE(IF(ClubCI=$B35,ResultCI),{1;2;3;4})),"")),"")</f>
        <v/>
      </c>
    </row>
    <row r="36" spans="1:7" x14ac:dyDescent="0.25">
      <c r="A36" s="7" t="str">
        <f t="array" aca="1" ref="A36" ca="1">IFERROR(INDEX(nom,SMALL(IF((LARGE(IF((COUNTIF(A$2:$A35,nom)=0),result),1)=result)*(COUNTIF(A$2:$A35,nom)=0),ROW(nom)-1),1)),"")</f>
        <v/>
      </c>
      <c r="B36" s="7" t="str">
        <f ca="1">IFERROR(INDEX(club,MATCH(A36,nom,0)),"")</f>
        <v/>
      </c>
      <c r="C36" s="6" t="str">
        <f t="array" aca="1" ref="C36" ca="1">IF(A36="","",MAX(IF(nom=A36,result)))</f>
        <v/>
      </c>
      <c r="D36" s="15" t="str">
        <f t="array" aca="1" ref="D36" ca="1">IFERROR(IF(AND($A36&lt;&gt;"",COUNTIF($B$3:$B36,$B36)=1,ISERROR(SUMPRODUCT(LARGE(IF(ClubCI=$B36,ResultCI),{1})))),SUMPRODUCT((ClubCI=$B36)*ResultCI),IF(AND(COUNTIF($B$3:$B36,$B36)=1,$A36&lt;&gt;""),SUMPRODUCT(LARGE(IF(ClubCI=$B36,ResultCI),{1})),"")),"")</f>
        <v/>
      </c>
      <c r="E36" s="15" t="str">
        <f t="array" aca="1" ref="E36" ca="1">IFERROR(IF(AND($A36&lt;&gt;"",COUNTIF($B$3:$B36,$B36)=1,ISERROR(SUMPRODUCT(LARGE(IF(ClubCI=$B36,ResultCI),{1;2})))),SUMPRODUCT((ClubCI=$B36)*ResultCI),IF(AND(COUNTIF($B$3:$B36,$B36)=1,$A36&lt;&gt;""),SUMPRODUCT(LARGE(IF(ClubCI=$B36,ResultCI),{1;2})),"")),"")</f>
        <v/>
      </c>
      <c r="F36" s="15" t="str">
        <f t="array" aca="1" ref="F36" ca="1">IFERROR(IF(AND($A36&lt;&gt;"",COUNTIF($B$3:$B36,$B36)=1,ISERROR(SUMPRODUCT(LARGE(IF(ClubCI=$B36,ResultCI),{1;2;3})))),SUMPRODUCT((ClubCI=$B36)*ResultCI),IF(AND(COUNTIF($B$3:$B36,$B36)=1,$A36&lt;&gt;""),SUMPRODUCT(LARGE(IF(ClubCI=$B36,ResultCI),{1;2;3})),"")),"")</f>
        <v/>
      </c>
      <c r="G36" s="15" t="str">
        <f t="array" aca="1" ref="G36" ca="1">IFERROR(IF(AND($A36&lt;&gt;"",COUNTIF($B$3:$B36,$B36)=1,ISERROR(SUMPRODUCT(LARGE(IF(ClubCI=$B36,ResultCI),{1;2;3;4})))),SUMPRODUCT((ClubCI=$B36)*ResultCI),IF(AND(COUNTIF($B$3:$B36,$B36)=1,$A36&lt;&gt;""),SUMPRODUCT(LARGE(IF(ClubCI=$B36,ResultCI),{1;2;3;4})),"")),"")</f>
        <v/>
      </c>
    </row>
    <row r="37" spans="1:7" x14ac:dyDescent="0.25">
      <c r="A37" s="7" t="str">
        <f t="array" aca="1" ref="A37" ca="1">IFERROR(INDEX(nom,SMALL(IF((LARGE(IF((COUNTIF(A$2:$A36,nom)=0),result),1)=result)*(COUNTIF(A$2:$A36,nom)=0),ROW(nom)-1),1)),"")</f>
        <v/>
      </c>
      <c r="B37" s="7" t="str">
        <f ca="1">IFERROR(INDEX(club,MATCH(A37,nom,0)),"")</f>
        <v/>
      </c>
      <c r="C37" s="6" t="str">
        <f t="array" aca="1" ref="C37" ca="1">IF(A37="","",MAX(IF(nom=A37,result)))</f>
        <v/>
      </c>
      <c r="D37" s="15" t="str">
        <f t="array" aca="1" ref="D37" ca="1">IFERROR(IF(AND($A37&lt;&gt;"",COUNTIF($B$3:$B37,$B37)=1,ISERROR(SUMPRODUCT(LARGE(IF(ClubCI=$B37,ResultCI),{1})))),SUMPRODUCT((ClubCI=$B37)*ResultCI),IF(AND(COUNTIF($B$3:$B37,$B37)=1,$A37&lt;&gt;""),SUMPRODUCT(LARGE(IF(ClubCI=$B37,ResultCI),{1})),"")),"")</f>
        <v/>
      </c>
      <c r="E37" s="15" t="str">
        <f t="array" aca="1" ref="E37" ca="1">IFERROR(IF(AND($A37&lt;&gt;"",COUNTIF($B$3:$B37,$B37)=1,ISERROR(SUMPRODUCT(LARGE(IF(ClubCI=$B37,ResultCI),{1;2})))),SUMPRODUCT((ClubCI=$B37)*ResultCI),IF(AND(COUNTIF($B$3:$B37,$B37)=1,$A37&lt;&gt;""),SUMPRODUCT(LARGE(IF(ClubCI=$B37,ResultCI),{1;2})),"")),"")</f>
        <v/>
      </c>
      <c r="F37" s="15" t="str">
        <f t="array" aca="1" ref="F37" ca="1">IFERROR(IF(AND($A37&lt;&gt;"",COUNTIF($B$3:$B37,$B37)=1,ISERROR(SUMPRODUCT(LARGE(IF(ClubCI=$B37,ResultCI),{1;2;3})))),SUMPRODUCT((ClubCI=$B37)*ResultCI),IF(AND(COUNTIF($B$3:$B37,$B37)=1,$A37&lt;&gt;""),SUMPRODUCT(LARGE(IF(ClubCI=$B37,ResultCI),{1;2;3})),"")),"")</f>
        <v/>
      </c>
      <c r="G37" s="15" t="str">
        <f t="array" aca="1" ref="G37" ca="1">IFERROR(IF(AND($A37&lt;&gt;"",COUNTIF($B$3:$B37,$B37)=1,ISERROR(SUMPRODUCT(LARGE(IF(ClubCI=$B37,ResultCI),{1;2;3;4})))),SUMPRODUCT((ClubCI=$B37)*ResultCI),IF(AND(COUNTIF($B$3:$B37,$B37)=1,$A37&lt;&gt;""),SUMPRODUCT(LARGE(IF(ClubCI=$B37,ResultCI),{1;2;3;4})),"")),"")</f>
        <v/>
      </c>
    </row>
    <row r="38" spans="1:7" x14ac:dyDescent="0.25">
      <c r="A38" s="7" t="str">
        <f t="array" aca="1" ref="A38" ca="1">IFERROR(INDEX(nom,SMALL(IF((LARGE(IF((COUNTIF(A$2:$A37,nom)=0),result),1)=result)*(COUNTIF(A$2:$A37,nom)=0),ROW(nom)-1),1)),"")</f>
        <v/>
      </c>
      <c r="B38" s="7" t="str">
        <f ca="1">IFERROR(INDEX(club,MATCH(A38,nom,0)),"")</f>
        <v/>
      </c>
      <c r="C38" s="6" t="str">
        <f t="array" aca="1" ref="C38" ca="1">IF(A38="","",MAX(IF(nom=A38,result)))</f>
        <v/>
      </c>
      <c r="D38" s="15" t="str">
        <f t="array" aca="1" ref="D38" ca="1">IFERROR(IF(AND($A38&lt;&gt;"",COUNTIF($B$3:$B38,$B38)=1,ISERROR(SUMPRODUCT(LARGE(IF(ClubCI=$B38,ResultCI),{1})))),SUMPRODUCT((ClubCI=$B38)*ResultCI),IF(AND(COUNTIF($B$3:$B38,$B38)=1,$A38&lt;&gt;""),SUMPRODUCT(LARGE(IF(ClubCI=$B38,ResultCI),{1})),"")),"")</f>
        <v/>
      </c>
      <c r="E38" s="15" t="str">
        <f t="array" aca="1" ref="E38" ca="1">IFERROR(IF(AND($A38&lt;&gt;"",COUNTIF($B$3:$B38,$B38)=1,ISERROR(SUMPRODUCT(LARGE(IF(ClubCI=$B38,ResultCI),{1;2})))),SUMPRODUCT((ClubCI=$B38)*ResultCI),IF(AND(COUNTIF($B$3:$B38,$B38)=1,$A38&lt;&gt;""),SUMPRODUCT(LARGE(IF(ClubCI=$B38,ResultCI),{1;2})),"")),"")</f>
        <v/>
      </c>
      <c r="F38" s="15" t="str">
        <f t="array" aca="1" ref="F38" ca="1">IFERROR(IF(AND($A38&lt;&gt;"",COUNTIF($B$3:$B38,$B38)=1,ISERROR(SUMPRODUCT(LARGE(IF(ClubCI=$B38,ResultCI),{1;2;3})))),SUMPRODUCT((ClubCI=$B38)*ResultCI),IF(AND(COUNTIF($B$3:$B38,$B38)=1,$A38&lt;&gt;""),SUMPRODUCT(LARGE(IF(ClubCI=$B38,ResultCI),{1;2;3})),"")),"")</f>
        <v/>
      </c>
      <c r="G38" s="15" t="str">
        <f t="array" aca="1" ref="G38" ca="1">IFERROR(IF(AND($A38&lt;&gt;"",COUNTIF($B$3:$B38,$B38)=1,ISERROR(SUMPRODUCT(LARGE(IF(ClubCI=$B38,ResultCI),{1;2;3;4})))),SUMPRODUCT((ClubCI=$B38)*ResultCI),IF(AND(COUNTIF($B$3:$B38,$B38)=1,$A38&lt;&gt;""),SUMPRODUCT(LARGE(IF(ClubCI=$B38,ResultCI),{1;2;3;4})),"")),"")</f>
        <v/>
      </c>
    </row>
    <row r="39" spans="1:7" x14ac:dyDescent="0.25">
      <c r="A39" s="7" t="str">
        <f t="array" aca="1" ref="A39" ca="1">IFERROR(INDEX(nom,SMALL(IF((LARGE(IF((COUNTIF(A$2:$A38,nom)=0),result),1)=result)*(COUNTIF(A$2:$A38,nom)=0),ROW(nom)-1),1)),"")</f>
        <v/>
      </c>
      <c r="B39" s="7" t="str">
        <f ca="1">IFERROR(INDEX(club,MATCH(A39,nom,0)),"")</f>
        <v/>
      </c>
      <c r="C39" s="6" t="str">
        <f t="array" aca="1" ref="C39" ca="1">IF(A39="","",MAX(IF(nom=A39,result)))</f>
        <v/>
      </c>
      <c r="D39" s="15" t="str">
        <f t="array" aca="1" ref="D39" ca="1">IFERROR(IF(AND($A39&lt;&gt;"",COUNTIF($B$3:$B39,$B39)=1,ISERROR(SUMPRODUCT(LARGE(IF(ClubCI=$B39,ResultCI),{1})))),SUMPRODUCT((ClubCI=$B39)*ResultCI),IF(AND(COUNTIF($B$3:$B39,$B39)=1,$A39&lt;&gt;""),SUMPRODUCT(LARGE(IF(ClubCI=$B39,ResultCI),{1})),"")),"")</f>
        <v/>
      </c>
      <c r="E39" s="15" t="str">
        <f t="array" aca="1" ref="E39" ca="1">IFERROR(IF(AND($A39&lt;&gt;"",COUNTIF($B$3:$B39,$B39)=1,ISERROR(SUMPRODUCT(LARGE(IF(ClubCI=$B39,ResultCI),{1;2})))),SUMPRODUCT((ClubCI=$B39)*ResultCI),IF(AND(COUNTIF($B$3:$B39,$B39)=1,$A39&lt;&gt;""),SUMPRODUCT(LARGE(IF(ClubCI=$B39,ResultCI),{1;2})),"")),"")</f>
        <v/>
      </c>
      <c r="F39" s="15" t="str">
        <f t="array" aca="1" ref="F39" ca="1">IFERROR(IF(AND($A39&lt;&gt;"",COUNTIF($B$3:$B39,$B39)=1,ISERROR(SUMPRODUCT(LARGE(IF(ClubCI=$B39,ResultCI),{1;2;3})))),SUMPRODUCT((ClubCI=$B39)*ResultCI),IF(AND(COUNTIF($B$3:$B39,$B39)=1,$A39&lt;&gt;""),SUMPRODUCT(LARGE(IF(ClubCI=$B39,ResultCI),{1;2;3})),"")),"")</f>
        <v/>
      </c>
      <c r="G39" s="15" t="str">
        <f t="array" aca="1" ref="G39" ca="1">IFERROR(IF(AND($A39&lt;&gt;"",COUNTIF($B$3:$B39,$B39)=1,ISERROR(SUMPRODUCT(LARGE(IF(ClubCI=$B39,ResultCI),{1;2;3;4})))),SUMPRODUCT((ClubCI=$B39)*ResultCI),IF(AND(COUNTIF($B$3:$B39,$B39)=1,$A39&lt;&gt;""),SUMPRODUCT(LARGE(IF(ClubCI=$B39,ResultCI),{1;2;3;4})),"")),"")</f>
        <v/>
      </c>
    </row>
    <row r="40" spans="1:7" x14ac:dyDescent="0.25">
      <c r="A40" s="7" t="str">
        <f t="array" aca="1" ref="A40" ca="1">IFERROR(INDEX(nom,SMALL(IF((LARGE(IF((COUNTIF(A$2:$A39,nom)=0),result),1)=result)*(COUNTIF(A$2:$A39,nom)=0),ROW(nom)-1),1)),"")</f>
        <v/>
      </c>
      <c r="B40" s="7" t="str">
        <f ca="1">IFERROR(INDEX(club,MATCH(A40,nom,0)),"")</f>
        <v/>
      </c>
      <c r="C40" s="6" t="str">
        <f t="array" aca="1" ref="C40" ca="1">IF(A40="","",MAX(IF(nom=A40,result)))</f>
        <v/>
      </c>
      <c r="D40" s="15" t="str">
        <f t="array" aca="1" ref="D40" ca="1">IFERROR(IF(AND($A40&lt;&gt;"",COUNTIF($B$3:$B40,$B40)=1,ISERROR(SUMPRODUCT(LARGE(IF(ClubCI=$B40,ResultCI),{1})))),SUMPRODUCT((ClubCI=$B40)*ResultCI),IF(AND(COUNTIF($B$3:$B40,$B40)=1,$A40&lt;&gt;""),SUMPRODUCT(LARGE(IF(ClubCI=$B40,ResultCI),{1})),"")),"")</f>
        <v/>
      </c>
      <c r="E40" s="15" t="str">
        <f t="array" aca="1" ref="E40" ca="1">IFERROR(IF(AND($A40&lt;&gt;"",COUNTIF($B$3:$B40,$B40)=1,ISERROR(SUMPRODUCT(LARGE(IF(ClubCI=$B40,ResultCI),{1;2})))),SUMPRODUCT((ClubCI=$B40)*ResultCI),IF(AND(COUNTIF($B$3:$B40,$B40)=1,$A40&lt;&gt;""),SUMPRODUCT(LARGE(IF(ClubCI=$B40,ResultCI),{1;2})),"")),"")</f>
        <v/>
      </c>
      <c r="F40" s="15" t="str">
        <f t="array" aca="1" ref="F40" ca="1">IFERROR(IF(AND($A40&lt;&gt;"",COUNTIF($B$3:$B40,$B40)=1,ISERROR(SUMPRODUCT(LARGE(IF(ClubCI=$B40,ResultCI),{1;2;3})))),SUMPRODUCT((ClubCI=$B40)*ResultCI),IF(AND(COUNTIF($B$3:$B40,$B40)=1,$A40&lt;&gt;""),SUMPRODUCT(LARGE(IF(ClubCI=$B40,ResultCI),{1;2;3})),"")),"")</f>
        <v/>
      </c>
      <c r="G40" s="15" t="str">
        <f t="array" aca="1" ref="G40" ca="1">IFERROR(IF(AND($A40&lt;&gt;"",COUNTIF($B$3:$B40,$B40)=1,ISERROR(SUMPRODUCT(LARGE(IF(ClubCI=$B40,ResultCI),{1;2;3;4})))),SUMPRODUCT((ClubCI=$B40)*ResultCI),IF(AND(COUNTIF($B$3:$B40,$B40)=1,$A40&lt;&gt;""),SUMPRODUCT(LARGE(IF(ClubCI=$B40,ResultCI),{1;2;3;4})),"")),"")</f>
        <v/>
      </c>
    </row>
  </sheetData>
  <mergeCells count="1">
    <mergeCell ref="A1:C1"/>
  </mergeCells>
  <pageMargins left="0.7" right="0.7" top="0.75" bottom="0.75" header="0.3" footer="0.3"/>
  <pageSetup paperSize="0" orientation="portrait" horizontalDpi="0" verticalDpi="0" copie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workbookViewId="0">
      <selection activeCell="N19" sqref="N19"/>
    </sheetView>
  </sheetViews>
  <sheetFormatPr baseColWidth="10" defaultRowHeight="15" x14ac:dyDescent="0.25"/>
  <cols>
    <col min="1" max="1" width="19.140625" customWidth="1"/>
    <col min="2" max="2" width="14.140625" bestFit="1" customWidth="1"/>
    <col min="3" max="3" width="9.28515625" customWidth="1"/>
    <col min="4" max="4" width="14.140625" bestFit="1" customWidth="1"/>
    <col min="5" max="5" width="9.28515625" customWidth="1"/>
    <col min="6" max="6" width="14.140625" bestFit="1" customWidth="1"/>
    <col min="8" max="8" width="13.85546875" customWidth="1"/>
    <col min="11" max="11" width="15.140625" customWidth="1"/>
  </cols>
  <sheetData>
    <row r="1" spans="1:12" ht="45" x14ac:dyDescent="0.25">
      <c r="A1" s="11" t="s">
        <v>4</v>
      </c>
      <c r="B1" s="12"/>
      <c r="C1" s="12"/>
      <c r="D1" s="12"/>
      <c r="E1" s="12"/>
      <c r="F1" s="12"/>
      <c r="G1" s="12"/>
      <c r="H1" s="12"/>
      <c r="I1" s="12"/>
      <c r="J1" s="13"/>
      <c r="K1" s="9" t="s">
        <v>30</v>
      </c>
      <c r="L1">
        <v>2</v>
      </c>
    </row>
    <row r="2" spans="1:12" x14ac:dyDescent="0.25">
      <c r="A2" s="2" t="s">
        <v>5</v>
      </c>
      <c r="B2" s="2" t="s">
        <v>6</v>
      </c>
      <c r="C2" s="2" t="s">
        <v>8</v>
      </c>
      <c r="D2" s="2" t="s">
        <v>7</v>
      </c>
      <c r="E2" s="2" t="s">
        <v>9</v>
      </c>
      <c r="F2" s="2" t="s">
        <v>27</v>
      </c>
      <c r="G2" s="2" t="s">
        <v>26</v>
      </c>
      <c r="H2" s="2" t="s">
        <v>28</v>
      </c>
      <c r="I2" s="2" t="s">
        <v>29</v>
      </c>
      <c r="J2" s="2" t="s">
        <v>10</v>
      </c>
    </row>
    <row r="3" spans="1:12" x14ac:dyDescent="0.25">
      <c r="A3" s="8" t="str">
        <f t="array" aca="1" ref="A3" ca="1">IFERROR(INDEX(ClubCI,SMALL(IF((OFFSET(ResultCI,,$L$1)=J3)*(ISNUMBER(J3)),ROW(ClubCI)-2),COUNTIF($J$3:J3,J3))),"")</f>
        <v>B</v>
      </c>
      <c r="B3" s="16" t="str">
        <f t="array" aca="1" ref="B3" ca="1">IFERROR(INDEX(nomCI,SMALL(IF((C3&lt;&gt;"")*(ClubCI=$A3)*(COUNTIF($A3:A3,nomCI)=0)*(ResultCI=C3),ROW(nomCI)-2),1)),"")</f>
        <v>Gilles BERARD</v>
      </c>
      <c r="C3" s="1">
        <f t="array" aca="1" ref="C3" ca="1">IFERROR(LARGE(IF(($L$1&gt;=1)*(ClubCI=$A3),ResultCI),1),"")</f>
        <v>30</v>
      </c>
      <c r="D3" s="16" t="str">
        <f t="array" aca="1" ref="D3" ca="1">IFERROR(INDEX(nomCI,SMALL(IF((E3&lt;&gt;"")*(ClubCI=$A3)*(COUNTIF($A3:C3,nomCI)=0)*(ResultCI=E3),ROW(nomCI)-2),1)),"")</f>
        <v>Jean CHARCOT</v>
      </c>
      <c r="E3" s="1">
        <f t="array" aca="1" ref="E3" ca="1">IFERROR(LARGE(IF(($L$1&gt;=2)*(ClubCI=$A3),ResultCI),2),"")</f>
        <v>25</v>
      </c>
      <c r="F3" s="16" t="str">
        <f t="array" aca="1" ref="F3" ca="1">IFERROR(INDEX(nomCI,SMALL(IF((G3&lt;&gt;"")*(ClubCI=$A3)*(COUNTIF($A3:E3,nomCI)=0)*(ResultCI=G3),ROW(nomCI)-2),1)),"")</f>
        <v/>
      </c>
      <c r="G3" s="1" t="str">
        <f t="array" aca="1" ref="G3" ca="1">IFERROR(LARGE(IF(($L$1&gt;=3)*(ClubCI=$A3),ResultCI),3),"")</f>
        <v/>
      </c>
      <c r="H3" s="16" t="str">
        <f t="array" aca="1" ref="H3" ca="1">IFERROR(INDEX(nomCI,SMALL(IF((I3&lt;&gt;"")*(ClubCI=$A3)*(COUNTIF($A3:G3,nomCI)=0)*(ResultCI=I3),ROW(nomCI)-2),1)),"")</f>
        <v/>
      </c>
      <c r="I3" s="1" t="str">
        <f t="array" aca="1" ref="I3" ca="1">IFERROR(LARGE(IF(($L$1&gt;=4)*(ClubCI=$A3),ResultCI),4),"")</f>
        <v/>
      </c>
      <c r="J3" s="1">
        <f ca="1">IFERROR(LARGE(OFFSET(ResultCI,,$L$1),ROW()-2),"")</f>
        <v>55</v>
      </c>
    </row>
    <row r="4" spans="1:12" x14ac:dyDescent="0.25">
      <c r="A4" s="8" t="str">
        <f t="array" aca="1" ref="A4" ca="1">IFERROR(INDEX(ClubCI,SMALL(IF((OFFSET(ResultCI,,$L$1)=J4)*(ISNUMBER(J4)),ROW(ClubCI)-2),COUNTIF($J$3:J4,J4))),"")</f>
        <v>A</v>
      </c>
      <c r="B4" s="16" t="str">
        <f t="array" aca="1" ref="B4" ca="1">IFERROR(INDEX(nomCI,SMALL(IF((C4&lt;&gt;"")*(ClubCI=$A4)*(COUNTIF($A4:A4,nomCI)=0)*(ResultCI=C4),ROW(nomCI)-2),1)),"")</f>
        <v>Sylvain GAGNARD</v>
      </c>
      <c r="C4" s="1">
        <f t="array" aca="1" ref="C4" ca="1">IFERROR(LARGE(IF(($L$1&gt;=1)*(ClubCI=$A4),ResultCI),1),"")</f>
        <v>26</v>
      </c>
      <c r="D4" s="16" t="str">
        <f t="array" aca="1" ref="D4" ca="1">IFERROR(INDEX(nomCI,SMALL(IF((E4&lt;&gt;"")*(ClubCI=$A4)*(COUNTIF($A4:C4,nomCI)=0)*(ResultCI=E4),ROW(nomCI)-2),1)),"")</f>
        <v>Jean MARTIN</v>
      </c>
      <c r="E4" s="1">
        <f t="array" aca="1" ref="E4" ca="1">IFERROR(LARGE(IF(($L$1&gt;=2)*(ClubCI=$A4),ResultCI),2),"")</f>
        <v>25</v>
      </c>
      <c r="F4" s="16" t="str">
        <f t="array" aca="1" ref="F4" ca="1">IFERROR(INDEX(nomCI,SMALL(IF((G4&lt;&gt;"")*(ClubCI=$A4)*(COUNTIF($A4:E4,nomCI)=0)*(ResultCI=G4),ROW(nomCI)-2),1)),"")</f>
        <v/>
      </c>
      <c r="G4" s="1" t="str">
        <f t="array" aca="1" ref="G4" ca="1">IFERROR(LARGE(IF(($L$1&gt;=3)*(ClubCI=$A4),ResultCI),3),"")</f>
        <v/>
      </c>
      <c r="H4" s="16" t="str">
        <f t="array" aca="1" ref="H4" ca="1">IFERROR(INDEX(nomCI,SMALL(IF((I4&lt;&gt;"")*(ClubCI=$A4)*(COUNTIF($A4:G4,nomCI)=0)*(ResultCI=I4),ROW(nomCI)-2),1)),"")</f>
        <v/>
      </c>
      <c r="I4" s="1" t="str">
        <f t="array" aca="1" ref="I4" ca="1">IFERROR(LARGE(IF(($L$1&gt;=4)*(ClubCI=$A4),ResultCI),4),"")</f>
        <v/>
      </c>
      <c r="J4" s="1">
        <f ca="1">IFERROR(LARGE(OFFSET(ResultCI,,$L$1),ROW()-2),"")</f>
        <v>51</v>
      </c>
    </row>
    <row r="5" spans="1:12" x14ac:dyDescent="0.25">
      <c r="A5" s="8" t="str">
        <f t="array" aca="1" ref="A5" ca="1">IFERROR(INDEX(ClubCI,SMALL(IF((OFFSET(ResultCI,,$L$1)=J5)*(ISNUMBER(J5)),ROW(ClubCI)-2),COUNTIF($J$3:J5,J5))),"")</f>
        <v>c</v>
      </c>
      <c r="B5" s="16" t="str">
        <f t="array" aca="1" ref="B5" ca="1">IFERROR(INDEX(nomCI,SMALL(IF((C5&lt;&gt;"")*(ClubCI=$A5)*(COUNTIF($A5:A5,nomCI)=0)*(ResultCI=C5),ROW(nomCI)-2),1)),"")</f>
        <v>yves CHARCOT</v>
      </c>
      <c r="C5" s="1">
        <f t="array" aca="1" ref="C5" ca="1">IFERROR(LARGE(IF(($L$1&gt;=1)*(ClubCI=$A5),ResultCI),1),"")</f>
        <v>18</v>
      </c>
      <c r="D5" s="16" t="str">
        <f t="array" aca="1" ref="D5" ca="1">IFERROR(INDEX(nomCI,SMALL(IF((E5&lt;&gt;"")*(ClubCI=$A5)*(COUNTIF($A5:C5,nomCI)=0)*(ResultCI=E5),ROW(nomCI)-2),1)),"")</f>
        <v/>
      </c>
      <c r="E5" s="1" t="str">
        <f t="array" aca="1" ref="E5" ca="1">IFERROR(LARGE(IF(($L$1&gt;=2)*(ClubCI=$A5),ResultCI),2),"")</f>
        <v/>
      </c>
      <c r="F5" s="16" t="str">
        <f t="array" aca="1" ref="F5" ca="1">IFERROR(INDEX(nomCI,SMALL(IF((G5&lt;&gt;"")*(ClubCI=$A5)*(COUNTIF($A5:E5,nomCI)=0)*(ResultCI=G5),ROW(nomCI)-2),1)),"")</f>
        <v/>
      </c>
      <c r="G5" s="1" t="str">
        <f t="array" aca="1" ref="G5" ca="1">IFERROR(LARGE(IF(($L$1&gt;=3)*(ClubCI=$A5),ResultCI),3),"")</f>
        <v/>
      </c>
      <c r="H5" s="16" t="str">
        <f t="array" aca="1" ref="H5" ca="1">IFERROR(INDEX(nomCI,SMALL(IF((I5&lt;&gt;"")*(ClubCI=$A5)*(COUNTIF($A5:G5,nomCI)=0)*(ResultCI=I5),ROW(nomCI)-2),1)),"")</f>
        <v/>
      </c>
      <c r="I5" s="1" t="str">
        <f t="array" aca="1" ref="I5" ca="1">IFERROR(LARGE(IF(($L$1&gt;=4)*(ClubCI=$A5),ResultCI),4),"")</f>
        <v/>
      </c>
      <c r="J5" s="1">
        <f ca="1">IFERROR(LARGE(OFFSET(ResultCI,,$L$1),ROW()-2),"")</f>
        <v>18</v>
      </c>
      <c r="L5" t="s">
        <v>54</v>
      </c>
    </row>
    <row r="6" spans="1:12" x14ac:dyDescent="0.25">
      <c r="A6" s="8" t="str">
        <f t="array" aca="1" ref="A6" ca="1">IFERROR(INDEX(ClubCI,SMALL(IF((OFFSET(ResultCI,,$L$1)=J6)*(ISNUMBER(J6)),ROW(ClubCI)-2),COUNTIF($J$3:J6,J6))),"")</f>
        <v/>
      </c>
      <c r="B6" s="16" t="str">
        <f t="array" aca="1" ref="B6" ca="1">IFERROR(INDEX(nomCI,SMALL(IF((C6&lt;&gt;"")*(ClubCI=$A6)*(COUNTIF($A6:A6,nomCI)=0)*(ResultCI=C6),ROW(nomCI)-2),1)),"")</f>
        <v/>
      </c>
      <c r="C6" s="1" t="str">
        <f t="array" aca="1" ref="C6" ca="1">IFERROR(LARGE(IF(($L$1&gt;=1)*(ClubCI=$A6),ResultCI),1),"")</f>
        <v/>
      </c>
      <c r="D6" s="16" t="str">
        <f t="array" aca="1" ref="D6" ca="1">IFERROR(INDEX(nomCI,SMALL(IF((E6&lt;&gt;"")*(ClubCI=$A6)*(COUNTIF($A6:C6,nomCI)=0)*(ResultCI=E6),ROW(nomCI)-2),1)),"")</f>
        <v/>
      </c>
      <c r="E6" s="1" t="str">
        <f t="array" aca="1" ref="E6" ca="1">IFERROR(LARGE(IF(($L$1&gt;=2)*(ClubCI=$A6),ResultCI),2),"")</f>
        <v/>
      </c>
      <c r="F6" s="16" t="str">
        <f t="array" aca="1" ref="F6" ca="1">IFERROR(INDEX(nomCI,SMALL(IF((G6&lt;&gt;"")*(ClubCI=$A6)*(COUNTIF($A6:E6,nomCI)=0)*(ResultCI=G6),ROW(nomCI)-2),1)),"")</f>
        <v/>
      </c>
      <c r="G6" s="1" t="str">
        <f t="array" aca="1" ref="G6" ca="1">IFERROR(LARGE(IF(($L$1&gt;=3)*(ClubCI=$A6),ResultCI),3),"")</f>
        <v/>
      </c>
      <c r="H6" s="16" t="str">
        <f t="array" aca="1" ref="H6" ca="1">IFERROR(INDEX(nomCI,SMALL(IF((I6&lt;&gt;"")*(ClubCI=$A6)*(COUNTIF($A6:G6,nomCI)=0)*(ResultCI=I6),ROW(nomCI)-2),1)),"")</f>
        <v/>
      </c>
      <c r="I6" s="1" t="str">
        <f t="array" aca="1" ref="I6" ca="1">IFERROR(LARGE(IF(($L$1&gt;=4)*(ClubCI=$A6),ResultCI),4),"")</f>
        <v/>
      </c>
      <c r="J6" s="1" t="str">
        <f ca="1">IFERROR(LARGE(OFFSET(ResultCI,,$L$1),ROW()-2),"")</f>
        <v/>
      </c>
    </row>
    <row r="7" spans="1:12" x14ac:dyDescent="0.25">
      <c r="A7" s="8" t="str">
        <f t="array" aca="1" ref="A7" ca="1">IFERROR(INDEX(ClubCI,SMALL(IF((OFFSET(ResultCI,,$L$1)=J7)*(ISNUMBER(J7)),ROW(ClubCI)-2),COUNTIF($J$3:J7,J7))),"")</f>
        <v/>
      </c>
      <c r="B7" s="16" t="str">
        <f t="array" aca="1" ref="B7" ca="1">IFERROR(INDEX(nomCI,SMALL(IF((C7&lt;&gt;"")*(ClubCI=$A7)*(COUNTIF($A7:A7,nomCI)=0)*(ResultCI=C7),ROW(nomCI)-2),1)),"")</f>
        <v/>
      </c>
      <c r="C7" s="1" t="str">
        <f t="array" aca="1" ref="C7" ca="1">IFERROR(LARGE(IF(($L$1&gt;=1)*(ClubCI=$A7),ResultCI),1),"")</f>
        <v/>
      </c>
      <c r="D7" s="16" t="str">
        <f t="array" aca="1" ref="D7" ca="1">IFERROR(INDEX(nomCI,SMALL(IF((E7&lt;&gt;"")*(ClubCI=$A7)*(COUNTIF($A7:C7,nomCI)=0)*(ResultCI=E7),ROW(nomCI)-2),1)),"")</f>
        <v/>
      </c>
      <c r="E7" s="1" t="str">
        <f t="array" aca="1" ref="E7" ca="1">IFERROR(LARGE(IF(($L$1&gt;=2)*(ClubCI=$A7),ResultCI),2),"")</f>
        <v/>
      </c>
      <c r="F7" s="16" t="str">
        <f t="array" aca="1" ref="F7" ca="1">IFERROR(INDEX(nomCI,SMALL(IF((G7&lt;&gt;"")*(ClubCI=$A7)*(COUNTIF($A7:E7,nomCI)=0)*(ResultCI=G7),ROW(nomCI)-2),1)),"")</f>
        <v/>
      </c>
      <c r="G7" s="1" t="str">
        <f t="array" aca="1" ref="G7" ca="1">IFERROR(LARGE(IF(($L$1&gt;=3)*(ClubCI=$A7),ResultCI),3),"")</f>
        <v/>
      </c>
      <c r="H7" s="16" t="str">
        <f t="array" aca="1" ref="H7" ca="1">IFERROR(INDEX(nomCI,SMALL(IF((I7&lt;&gt;"")*(ClubCI=$A7)*(COUNTIF($A7:G7,nomCI)=0)*(ResultCI=I7),ROW(nomCI)-2),1)),"")</f>
        <v/>
      </c>
      <c r="I7" s="1" t="str">
        <f t="array" aca="1" ref="I7" ca="1">IFERROR(LARGE(IF(($L$1&gt;=4)*(ClubCI=$A7),ResultCI),4),"")</f>
        <v/>
      </c>
      <c r="J7" s="1" t="str">
        <f ca="1">IFERROR(LARGE(OFFSET(ResultCI,,$L$1),ROW()-2),"")</f>
        <v/>
      </c>
    </row>
    <row r="8" spans="1:12" x14ac:dyDescent="0.25">
      <c r="A8" s="8" t="str">
        <f t="array" aca="1" ref="A8" ca="1">IFERROR(INDEX(ClubCI,SMALL(IF((OFFSET(ResultCI,,$L$1)=J8)*(ISNUMBER(J8)),ROW(ClubCI)-2),COUNTIF($J$3:J8,J8))),"")</f>
        <v/>
      </c>
      <c r="B8" s="16" t="str">
        <f t="array" aca="1" ref="B8" ca="1">IFERROR(INDEX(nomCI,SMALL(IF((C8&lt;&gt;"")*(ClubCI=$A8)*(COUNTIF($A8:A8,nomCI)=0)*(ResultCI=C8),ROW(nomCI)-2),1)),"")</f>
        <v/>
      </c>
      <c r="C8" s="1" t="str">
        <f t="array" aca="1" ref="C8" ca="1">IFERROR(LARGE(IF(($L$1&gt;=1)*(ClubCI=$A8),ResultCI),1),"")</f>
        <v/>
      </c>
      <c r="D8" s="16" t="str">
        <f t="array" aca="1" ref="D8" ca="1">IFERROR(INDEX(nomCI,SMALL(IF((E8&lt;&gt;"")*(ClubCI=$A8)*(COUNTIF($A8:C8,nomCI)=0)*(ResultCI=E8),ROW(nomCI)-2),1)),"")</f>
        <v/>
      </c>
      <c r="E8" s="1" t="str">
        <f t="array" aca="1" ref="E8" ca="1">IFERROR(LARGE(IF(($L$1&gt;=2)*(ClubCI=$A8),ResultCI),2),"")</f>
        <v/>
      </c>
      <c r="F8" s="16" t="str">
        <f t="array" aca="1" ref="F8" ca="1">IFERROR(INDEX(nomCI,SMALL(IF((G8&lt;&gt;"")*(ClubCI=$A8)*(COUNTIF($A8:E8,nomCI)=0)*(ResultCI=G8),ROW(nomCI)-2),1)),"")</f>
        <v/>
      </c>
      <c r="G8" s="1" t="str">
        <f t="array" aca="1" ref="G8" ca="1">IFERROR(LARGE(IF(($L$1&gt;=3)*(ClubCI=$A8),ResultCI),3),"")</f>
        <v/>
      </c>
      <c r="H8" s="16" t="str">
        <f t="array" aca="1" ref="H8" ca="1">IFERROR(INDEX(nomCI,SMALL(IF((I8&lt;&gt;"")*(ClubCI=$A8)*(COUNTIF($A8:G8,nomCI)=0)*(ResultCI=I8),ROW(nomCI)-2),1)),"")</f>
        <v/>
      </c>
      <c r="I8" s="1" t="str">
        <f t="array" aca="1" ref="I8" ca="1">IFERROR(LARGE(IF(($L$1&gt;=4)*(ClubCI=$A8),ResultCI),4),"")</f>
        <v/>
      </c>
      <c r="J8" s="1" t="str">
        <f ca="1">IFERROR(LARGE(OFFSET(ResultCI,,$L$1),ROW()-2),"")</f>
        <v/>
      </c>
    </row>
    <row r="9" spans="1:12" x14ac:dyDescent="0.25">
      <c r="A9" s="8" t="str">
        <f t="array" aca="1" ref="A9" ca="1">IFERROR(INDEX(ClubCI,SMALL(IF((OFFSET(ResultCI,,$L$1)=J9)*(ISNUMBER(J9)),ROW(ClubCI)-2),COUNTIF($J$3:J9,J9))),"")</f>
        <v/>
      </c>
      <c r="B9" s="16" t="str">
        <f t="array" aca="1" ref="B9" ca="1">IFERROR(INDEX(nomCI,SMALL(IF((C9&lt;&gt;"")*(ClubCI=$A9)*(COUNTIF($A9:A9,nomCI)=0)*(ResultCI=C9),ROW(nomCI)-2),1)),"")</f>
        <v/>
      </c>
      <c r="C9" s="1" t="str">
        <f t="array" aca="1" ref="C9" ca="1">IFERROR(LARGE(IF(($L$1&gt;=1)*(ClubCI=$A9),ResultCI),1),"")</f>
        <v/>
      </c>
      <c r="D9" s="16" t="str">
        <f t="array" aca="1" ref="D9" ca="1">IFERROR(INDEX(nomCI,SMALL(IF((E9&lt;&gt;"")*(ClubCI=$A9)*(COUNTIF($A9:C9,nomCI)=0)*(ResultCI=E9),ROW(nomCI)-2),1)),"")</f>
        <v/>
      </c>
      <c r="E9" s="1" t="str">
        <f t="array" aca="1" ref="E9" ca="1">IFERROR(LARGE(IF(($L$1&gt;=2)*(ClubCI=$A9),ResultCI),2),"")</f>
        <v/>
      </c>
      <c r="F9" s="16" t="str">
        <f t="array" aca="1" ref="F9" ca="1">IFERROR(INDEX(nomCI,SMALL(IF((G9&lt;&gt;"")*(ClubCI=$A9)*(COUNTIF($A9:E9,nomCI)=0)*(ResultCI=G9),ROW(nomCI)-2),1)),"")</f>
        <v/>
      </c>
      <c r="G9" s="1" t="str">
        <f t="array" aca="1" ref="G9" ca="1">IFERROR(LARGE(IF(($L$1&gt;=3)*(ClubCI=$A9),ResultCI),3),"")</f>
        <v/>
      </c>
      <c r="H9" s="16" t="str">
        <f t="array" aca="1" ref="H9" ca="1">IFERROR(INDEX(nomCI,SMALL(IF((I9&lt;&gt;"")*(ClubCI=$A9)*(COUNTIF($A9:G9,nomCI)=0)*(ResultCI=I9),ROW(nomCI)-2),1)),"")</f>
        <v/>
      </c>
      <c r="I9" s="1" t="str">
        <f t="array" aca="1" ref="I9" ca="1">IFERROR(LARGE(IF(($L$1&gt;=4)*(ClubCI=$A9),ResultCI),4),"")</f>
        <v/>
      </c>
      <c r="J9" s="1" t="str">
        <f ca="1">IFERROR(LARGE(OFFSET(ResultCI,,$L$1),ROW()-2),"")</f>
        <v/>
      </c>
    </row>
    <row r="10" spans="1:12" x14ac:dyDescent="0.25">
      <c r="A10" s="8" t="str">
        <f t="array" aca="1" ref="A10" ca="1">IFERROR(INDEX(ClubCI,SMALL(IF((OFFSET(ResultCI,,$L$1)=J10)*(ISNUMBER(J10)),ROW(ClubCI)-2),COUNTIF($J$3:J10,J10))),"")</f>
        <v/>
      </c>
      <c r="B10" s="16" t="str">
        <f t="array" aca="1" ref="B10" ca="1">IFERROR(INDEX(nomCI,SMALL(IF((C10&lt;&gt;"")*(ClubCI=$A10)*(COUNTIF($A10:A10,nomCI)=0)*(ResultCI=C10),ROW(nomCI)-2),1)),"")</f>
        <v/>
      </c>
      <c r="C10" s="1" t="str">
        <f t="array" aca="1" ref="C10" ca="1">IFERROR(LARGE(IF(($L$1&gt;=1)*(ClubCI=$A10),ResultCI),1),"")</f>
        <v/>
      </c>
      <c r="D10" s="16" t="str">
        <f t="array" aca="1" ref="D10" ca="1">IFERROR(INDEX(nomCI,SMALL(IF((E10&lt;&gt;"")*(ClubCI=$A10)*(COUNTIF($A10:C10,nomCI)=0)*(ResultCI=E10),ROW(nomCI)-2),1)),"")</f>
        <v/>
      </c>
      <c r="E10" s="1" t="str">
        <f t="array" aca="1" ref="E10" ca="1">IFERROR(LARGE(IF(($L$1&gt;=2)*(ClubCI=$A10),ResultCI),2),"")</f>
        <v/>
      </c>
      <c r="F10" s="16" t="str">
        <f t="array" aca="1" ref="F10" ca="1">IFERROR(INDEX(nomCI,SMALL(IF((G10&lt;&gt;"")*(ClubCI=$A10)*(COUNTIF($A10:E10,nomCI)=0)*(ResultCI=G10),ROW(nomCI)-2),1)),"")</f>
        <v/>
      </c>
      <c r="G10" s="1" t="str">
        <f t="array" aca="1" ref="G10" ca="1">IFERROR(LARGE(IF(($L$1&gt;=3)*(ClubCI=$A10),ResultCI),3),"")</f>
        <v/>
      </c>
      <c r="H10" s="16" t="str">
        <f t="array" aca="1" ref="H10" ca="1">IFERROR(INDEX(nomCI,SMALL(IF((I10&lt;&gt;"")*(ClubCI=$A10)*(COUNTIF($A10:G10,nomCI)=0)*(ResultCI=I10),ROW(nomCI)-2),1)),"")</f>
        <v/>
      </c>
      <c r="I10" s="1" t="str">
        <f t="array" aca="1" ref="I10" ca="1">IFERROR(LARGE(IF(($L$1&gt;=4)*(ClubCI=$A10),ResultCI),4),"")</f>
        <v/>
      </c>
      <c r="J10" s="1" t="str">
        <f ca="1">IFERROR(LARGE(OFFSET(ResultCI,,$L$1),ROW()-2),"")</f>
        <v/>
      </c>
    </row>
    <row r="11" spans="1:12" x14ac:dyDescent="0.25">
      <c r="A11" s="8" t="str">
        <f t="array" aca="1" ref="A11" ca="1">IFERROR(INDEX(ClubCI,SMALL(IF((OFFSET(ResultCI,,$L$1)=J11)*(ISNUMBER(J11)),ROW(ClubCI)-2),COUNTIF($J$3:J11,J11))),"")</f>
        <v/>
      </c>
      <c r="B11" s="16" t="str">
        <f t="array" aca="1" ref="B11" ca="1">IFERROR(INDEX(nomCI,SMALL(IF((C11&lt;&gt;"")*(ClubCI=$A11)*(COUNTIF($A11:A11,nomCI)=0)*(ResultCI=C11),ROW(nomCI)-2),1)),"")</f>
        <v/>
      </c>
      <c r="C11" s="1" t="str">
        <f t="array" aca="1" ref="C11" ca="1">IFERROR(LARGE(IF(($L$1&gt;=1)*(ClubCI=$A11),ResultCI),1),"")</f>
        <v/>
      </c>
      <c r="D11" s="16" t="str">
        <f t="array" aca="1" ref="D11" ca="1">IFERROR(INDEX(nomCI,SMALL(IF((E11&lt;&gt;"")*(ClubCI=$A11)*(COUNTIF($A11:C11,nomCI)=0)*(ResultCI=E11),ROW(nomCI)-2),1)),"")</f>
        <v/>
      </c>
      <c r="E11" s="1" t="str">
        <f t="array" aca="1" ref="E11" ca="1">IFERROR(LARGE(IF(($L$1&gt;=2)*(ClubCI=$A11),ResultCI),2),"")</f>
        <v/>
      </c>
      <c r="F11" s="16" t="str">
        <f t="array" aca="1" ref="F11" ca="1">IFERROR(INDEX(nomCI,SMALL(IF((G11&lt;&gt;"")*(ClubCI=$A11)*(COUNTIF($A11:E11,nomCI)=0)*(ResultCI=G11),ROW(nomCI)-2),1)),"")</f>
        <v/>
      </c>
      <c r="G11" s="1" t="str">
        <f t="array" aca="1" ref="G11" ca="1">IFERROR(LARGE(IF(($L$1&gt;=3)*(ClubCI=$A11),ResultCI),3),"")</f>
        <v/>
      </c>
      <c r="H11" s="16" t="str">
        <f t="array" aca="1" ref="H11" ca="1">IFERROR(INDEX(nomCI,SMALL(IF((I11&lt;&gt;"")*(ClubCI=$A11)*(COUNTIF($A11:G11,nomCI)=0)*(ResultCI=I11),ROW(nomCI)-2),1)),"")</f>
        <v/>
      </c>
      <c r="I11" s="1" t="str">
        <f t="array" aca="1" ref="I11" ca="1">IFERROR(LARGE(IF(($L$1&gt;=4)*(ClubCI=$A11),ResultCI),4),"")</f>
        <v/>
      </c>
      <c r="J11" s="1" t="str">
        <f ca="1">IFERROR(LARGE(OFFSET(ResultCI,,$L$1),ROW()-2),"")</f>
        <v/>
      </c>
    </row>
    <row r="12" spans="1:12" x14ac:dyDescent="0.25">
      <c r="A12" s="8" t="str">
        <f t="array" aca="1" ref="A12" ca="1">IFERROR(INDEX(ClubCI,SMALL(IF((OFFSET(ResultCI,,$L$1)=J12)*(ISNUMBER(J12)),ROW(ClubCI)-2),COUNTIF($J$3:J12,J12))),"")</f>
        <v/>
      </c>
      <c r="B12" s="16" t="str">
        <f t="array" aca="1" ref="B12" ca="1">IFERROR(INDEX(nomCI,SMALL(IF((C12&lt;&gt;"")*(ClubCI=$A12)*(COUNTIF($A12:A12,nomCI)=0)*(ResultCI=C12),ROW(nomCI)-2),1)),"")</f>
        <v/>
      </c>
      <c r="C12" s="1" t="str">
        <f t="array" aca="1" ref="C12" ca="1">IFERROR(LARGE(IF(($L$1&gt;=1)*(ClubCI=$A12),ResultCI),1),"")</f>
        <v/>
      </c>
      <c r="D12" s="16" t="str">
        <f t="array" aca="1" ref="D12" ca="1">IFERROR(INDEX(nomCI,SMALL(IF((E12&lt;&gt;"")*(ClubCI=$A12)*(COUNTIF($A12:C12,nomCI)=0)*(ResultCI=E12),ROW(nomCI)-2),1)),"")</f>
        <v/>
      </c>
      <c r="E12" s="1" t="str">
        <f t="array" aca="1" ref="E12" ca="1">IFERROR(LARGE(IF(($L$1&gt;=2)*(ClubCI=$A12),ResultCI),2),"")</f>
        <v/>
      </c>
      <c r="F12" s="16" t="str">
        <f t="array" aca="1" ref="F12" ca="1">IFERROR(INDEX(nomCI,SMALL(IF((G12&lt;&gt;"")*(ClubCI=$A12)*(COUNTIF($A12:E12,nomCI)=0)*(ResultCI=G12),ROW(nomCI)-2),1)),"")</f>
        <v/>
      </c>
      <c r="G12" s="1" t="str">
        <f t="array" aca="1" ref="G12" ca="1">IFERROR(LARGE(IF(($L$1&gt;=3)*(ClubCI=$A12),ResultCI),3),"")</f>
        <v/>
      </c>
      <c r="H12" s="16" t="str">
        <f t="array" aca="1" ref="H12" ca="1">IFERROR(INDEX(nomCI,SMALL(IF((I12&lt;&gt;"")*(ClubCI=$A12)*(COUNTIF($A12:G12,nomCI)=0)*(ResultCI=I12),ROW(nomCI)-2),1)),"")</f>
        <v/>
      </c>
      <c r="I12" s="1" t="str">
        <f t="array" aca="1" ref="I12" ca="1">IFERROR(LARGE(IF(($L$1&gt;=4)*(ClubCI=$A12),ResultCI),4),"")</f>
        <v/>
      </c>
      <c r="J12" s="1" t="str">
        <f ca="1">IFERROR(LARGE(OFFSET(ResultCI,,$L$1),ROW()-2),"")</f>
        <v/>
      </c>
    </row>
    <row r="13" spans="1:12" x14ac:dyDescent="0.25">
      <c r="A13" s="8" t="str">
        <f t="array" aca="1" ref="A13" ca="1">IFERROR(INDEX(ClubCI,SMALL(IF((OFFSET(ResultCI,,$L$1)=J13)*(ISNUMBER(J13)),ROW(ClubCI)-2),COUNTIF($J$3:J13,J13))),"")</f>
        <v/>
      </c>
      <c r="B13" s="16" t="str">
        <f t="array" aca="1" ref="B13" ca="1">IFERROR(INDEX(nomCI,SMALL(IF((C13&lt;&gt;"")*(ClubCI=$A13)*(COUNTIF($A13:A13,nomCI)=0)*(ResultCI=C13),ROW(nomCI)-2),1)),"")</f>
        <v/>
      </c>
      <c r="C13" s="1" t="str">
        <f t="array" aca="1" ref="C13" ca="1">IFERROR(LARGE(IF(($L$1&gt;=1)*(ClubCI=$A13),ResultCI),1),"")</f>
        <v/>
      </c>
      <c r="D13" s="16" t="str">
        <f t="array" aca="1" ref="D13" ca="1">IFERROR(INDEX(nomCI,SMALL(IF((E13&lt;&gt;"")*(ClubCI=$A13)*(COUNTIF($A13:C13,nomCI)=0)*(ResultCI=E13),ROW(nomCI)-2),1)),"")</f>
        <v/>
      </c>
      <c r="E13" s="1" t="str">
        <f t="array" aca="1" ref="E13" ca="1">IFERROR(LARGE(IF(($L$1&gt;=2)*(ClubCI=$A13),ResultCI),2),"")</f>
        <v/>
      </c>
      <c r="F13" s="16" t="str">
        <f t="array" aca="1" ref="F13" ca="1">IFERROR(INDEX(nomCI,SMALL(IF((G13&lt;&gt;"")*(ClubCI=$A13)*(COUNTIF($A13:E13,nomCI)=0)*(ResultCI=G13),ROW(nomCI)-2),1)),"")</f>
        <v/>
      </c>
      <c r="G13" s="1" t="str">
        <f t="array" aca="1" ref="G13" ca="1">IFERROR(LARGE(IF(($L$1&gt;=3)*(ClubCI=$A13),ResultCI),3),"")</f>
        <v/>
      </c>
      <c r="H13" s="16" t="str">
        <f t="array" aca="1" ref="H13" ca="1">IFERROR(INDEX(nomCI,SMALL(IF((I13&lt;&gt;"")*(ClubCI=$A13)*(COUNTIF($A13:G13,nomCI)=0)*(ResultCI=I13),ROW(nomCI)-2),1)),"")</f>
        <v/>
      </c>
      <c r="I13" s="1" t="str">
        <f t="array" aca="1" ref="I13" ca="1">IFERROR(LARGE(IF(($L$1&gt;=4)*(ClubCI=$A13),ResultCI),4),"")</f>
        <v/>
      </c>
      <c r="J13" s="1" t="str">
        <f ca="1">IFERROR(LARGE(OFFSET(ResultCI,,$L$1),ROW()-2),"")</f>
        <v/>
      </c>
    </row>
    <row r="14" spans="1:12" x14ac:dyDescent="0.25">
      <c r="A14" s="8" t="str">
        <f t="array" aca="1" ref="A14" ca="1">IFERROR(INDEX(ClubCI,SMALL(IF((OFFSET(ResultCI,,$L$1)=J14)*(ISNUMBER(J14)),ROW(ClubCI)-2),COUNTIF($J$3:J14,J14))),"")</f>
        <v/>
      </c>
      <c r="B14" s="16" t="str">
        <f t="array" aca="1" ref="B14" ca="1">IFERROR(INDEX(nomCI,SMALL(IF((C14&lt;&gt;"")*(ClubCI=$A14)*(COUNTIF($A14:A14,nomCI)=0)*(ResultCI=C14),ROW(nomCI)-2),1)),"")</f>
        <v/>
      </c>
      <c r="C14" s="1" t="str">
        <f t="array" aca="1" ref="C14" ca="1">IFERROR(LARGE(IF(($L$1&gt;=1)*(ClubCI=$A14),ResultCI),1),"")</f>
        <v/>
      </c>
      <c r="D14" s="16" t="str">
        <f t="array" aca="1" ref="D14" ca="1">IFERROR(INDEX(nomCI,SMALL(IF((E14&lt;&gt;"")*(ClubCI=$A14)*(COUNTIF($A14:C14,nomCI)=0)*(ResultCI=E14),ROW(nomCI)-2),1)),"")</f>
        <v/>
      </c>
      <c r="E14" s="1" t="str">
        <f t="array" aca="1" ref="E14" ca="1">IFERROR(LARGE(IF(($L$1&gt;=2)*(ClubCI=$A14),ResultCI),2),"")</f>
        <v/>
      </c>
      <c r="F14" s="16" t="str">
        <f t="array" aca="1" ref="F14" ca="1">IFERROR(INDEX(nomCI,SMALL(IF((G14&lt;&gt;"")*(ClubCI=$A14)*(COUNTIF($A14:E14,nomCI)=0)*(ResultCI=G14),ROW(nomCI)-2),1)),"")</f>
        <v/>
      </c>
      <c r="G14" s="1" t="str">
        <f t="array" aca="1" ref="G14" ca="1">IFERROR(LARGE(IF(($L$1&gt;=3)*(ClubCI=$A14),ResultCI),3),"")</f>
        <v/>
      </c>
      <c r="H14" s="16" t="str">
        <f t="array" aca="1" ref="H14" ca="1">IFERROR(INDEX(nomCI,SMALL(IF((I14&lt;&gt;"")*(ClubCI=$A14)*(COUNTIF($A14:G14,nomCI)=0)*(ResultCI=I14),ROW(nomCI)-2),1)),"")</f>
        <v/>
      </c>
      <c r="I14" s="1" t="str">
        <f t="array" aca="1" ref="I14" ca="1">IFERROR(LARGE(IF(($L$1&gt;=4)*(ClubCI=$A14),ResultCI),4),"")</f>
        <v/>
      </c>
      <c r="J14" s="1" t="str">
        <f ca="1">IFERROR(LARGE(OFFSET(ResultCI,,$L$1),ROW()-2),"")</f>
        <v/>
      </c>
    </row>
  </sheetData>
  <mergeCells count="1">
    <mergeCell ref="A1:J1"/>
  </mergeCells>
  <dataValidations count="1">
    <dataValidation type="list" allowBlank="1" showInputMessage="1" showErrorMessage="1" sqref="L1">
      <formula1>"1,2,3,4"</formula1>
    </dataValidation>
  </dataValidations>
  <pageMargins left="0.7" right="0.7" top="0.75" bottom="0.75" header="0.3" footer="0.3"/>
  <pageSetup paperSize="0" orientation="portrait" horizontalDpi="0" verticalDpi="0" copie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workbookViewId="0">
      <selection activeCell="J17" sqref="J17"/>
    </sheetView>
  </sheetViews>
  <sheetFormatPr baseColWidth="10" defaultRowHeight="15" x14ac:dyDescent="0.25"/>
  <sheetData>
    <row r="1" spans="1:2" x14ac:dyDescent="0.25">
      <c r="A1" t="s">
        <v>31</v>
      </c>
    </row>
    <row r="2" spans="1:2" x14ac:dyDescent="0.25">
      <c r="A2" t="s">
        <v>55</v>
      </c>
    </row>
    <row r="3" spans="1:2" x14ac:dyDescent="0.25">
      <c r="A3" t="s">
        <v>56</v>
      </c>
    </row>
    <row r="4" spans="1:2" x14ac:dyDescent="0.25">
      <c r="A4" t="s">
        <v>32</v>
      </c>
    </row>
    <row r="6" spans="1:2" x14ac:dyDescent="0.25">
      <c r="A6" t="s">
        <v>33</v>
      </c>
      <c r="B6" t="s">
        <v>34</v>
      </c>
    </row>
    <row r="7" spans="1:2" x14ac:dyDescent="0.25">
      <c r="A7" t="s">
        <v>37</v>
      </c>
      <c r="B7" t="s">
        <v>38</v>
      </c>
    </row>
    <row r="8" spans="1:2" x14ac:dyDescent="0.25">
      <c r="A8" t="s">
        <v>41</v>
      </c>
      <c r="B8" t="s">
        <v>42</v>
      </c>
    </row>
    <row r="10" spans="1:2" x14ac:dyDescent="0.25">
      <c r="A10" t="s">
        <v>45</v>
      </c>
    </row>
    <row r="12" spans="1:2" x14ac:dyDescent="0.25">
      <c r="A12" t="s">
        <v>46</v>
      </c>
    </row>
    <row r="14" spans="1:2" x14ac:dyDescent="0.25">
      <c r="A14" t="s">
        <v>47</v>
      </c>
    </row>
    <row r="15" spans="1:2" x14ac:dyDescent="0.25">
      <c r="A15" t="s">
        <v>48</v>
      </c>
    </row>
    <row r="17" spans="1:2" x14ac:dyDescent="0.25">
      <c r="A17" t="s">
        <v>49</v>
      </c>
    </row>
    <row r="19" spans="1:2" x14ac:dyDescent="0.25">
      <c r="A19" t="s">
        <v>35</v>
      </c>
      <c r="B19" t="s">
        <v>36</v>
      </c>
    </row>
    <row r="20" spans="1:2" x14ac:dyDescent="0.25">
      <c r="A20" t="s">
        <v>39</v>
      </c>
      <c r="B20" t="s">
        <v>40</v>
      </c>
    </row>
    <row r="21" spans="1:2" x14ac:dyDescent="0.25">
      <c r="A21" t="s">
        <v>43</v>
      </c>
      <c r="B21" t="s">
        <v>44</v>
      </c>
    </row>
    <row r="23" spans="1:2" x14ac:dyDescent="0.25">
      <c r="A23" t="s">
        <v>50</v>
      </c>
    </row>
    <row r="25" spans="1:2" x14ac:dyDescent="0.25">
      <c r="A25" t="s">
        <v>51</v>
      </c>
    </row>
    <row r="27" spans="1:2" x14ac:dyDescent="0.25">
      <c r="A27" t="s">
        <v>52</v>
      </c>
    </row>
    <row r="28" spans="1:2" x14ac:dyDescent="0.25">
      <c r="A28"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participants</vt:lpstr>
      <vt:lpstr>classement individuel</vt:lpstr>
      <vt:lpstr>Classement club</vt:lpstr>
      <vt:lpstr>explications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2017-10-02T09:58:40Z</dcterms:modified>
</cp:coreProperties>
</file>