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3470" windowHeight="6915" firstSheet="3" activeTab="3"/>
  </bookViews>
  <sheets>
    <sheet name="Indemnités Kilométriques" sheetId="2" r:id="rId1"/>
    <sheet name="Note de frais" sheetId="1" r:id="rId2"/>
    <sheet name="Décembre 2015" sheetId="3" r:id="rId3"/>
    <sheet name="Janvier" sheetId="4" r:id="rId4"/>
    <sheet name="Février" sheetId="5" r:id="rId5"/>
    <sheet name="Mars" sheetId="6" r:id="rId6"/>
    <sheet name="Avril" sheetId="7" r:id="rId7"/>
    <sheet name="Mai" sheetId="8" r:id="rId8"/>
    <sheet name="Juin" sheetId="9" r:id="rId9"/>
    <sheet name="Juillet" sheetId="10" r:id="rId10"/>
    <sheet name="Août" sheetId="11" r:id="rId11"/>
    <sheet name="Septembre" sheetId="12" r:id="rId12"/>
    <sheet name="Octobre" sheetId="13" r:id="rId13"/>
    <sheet name="Novembre" sheetId="14" r:id="rId14"/>
    <sheet name="Décembre" sheetId="15" r:id="rId15"/>
  </sheets>
  <definedNames>
    <definedName name="_xlnm.Print_Titles" localSheetId="10">Août!$1:$12</definedName>
    <definedName name="_xlnm.Print_Titles" localSheetId="6">Avril!$1:$12</definedName>
    <definedName name="_xlnm.Print_Titles" localSheetId="14">Décembre!#REF!</definedName>
    <definedName name="_xlnm.Print_Titles" localSheetId="4">Février!$1:$12</definedName>
    <definedName name="_xlnm.Print_Titles" localSheetId="3">Janvier!$1:$12</definedName>
    <definedName name="_xlnm.Print_Titles" localSheetId="8">Juin!$1:$13</definedName>
    <definedName name="_xlnm.Print_Titles" localSheetId="7">Mai!$1:$12</definedName>
    <definedName name="_xlnm.Print_Titles" localSheetId="5">Mars!$1:$11</definedName>
    <definedName name="_xlnm.Print_Titles" localSheetId="13">Novembre!$1:$12</definedName>
    <definedName name="_xlnm.Print_Titles" localSheetId="12">Octobre!$1:$12</definedName>
    <definedName name="_xlnm.Print_Titles" localSheetId="11">Septembre!$1:$12</definedName>
    <definedName name="_xlnm.Print_Area" localSheetId="1">'Note de frais'!$A$1:$O$42</definedName>
  </definedNames>
  <calcPr calcId="152511"/>
</workbook>
</file>

<file path=xl/calcChain.xml><?xml version="1.0" encoding="utf-8"?>
<calcChain xmlns="http://schemas.openxmlformats.org/spreadsheetml/2006/main">
  <c r="E19" i="15" l="1"/>
  <c r="F19" i="15" s="1"/>
  <c r="G19" i="15" s="1"/>
  <c r="E18" i="15"/>
  <c r="F18" i="15" s="1"/>
  <c r="G18" i="15" s="1"/>
  <c r="E17" i="15"/>
  <c r="F17" i="15" s="1"/>
  <c r="G17" i="15" s="1"/>
  <c r="E16" i="15"/>
  <c r="F16" i="15" s="1"/>
  <c r="G16" i="15" s="1"/>
  <c r="E15" i="15"/>
  <c r="F15" i="15" s="1"/>
  <c r="G15" i="15" s="1"/>
  <c r="E14" i="15"/>
  <c r="F14" i="15" s="1"/>
  <c r="G14" i="15" s="1"/>
  <c r="E26" i="14"/>
  <c r="F26" i="14" s="1"/>
  <c r="G26" i="14" s="1"/>
  <c r="E25" i="14"/>
  <c r="F25" i="14" s="1"/>
  <c r="G25" i="14" s="1"/>
  <c r="E24" i="14"/>
  <c r="F24" i="14" s="1"/>
  <c r="G24" i="14" s="1"/>
  <c r="E23" i="14"/>
  <c r="F23" i="14" s="1"/>
  <c r="G23" i="14" s="1"/>
  <c r="E22" i="14"/>
  <c r="F22" i="14" s="1"/>
  <c r="G22" i="14" s="1"/>
  <c r="E21" i="14"/>
  <c r="F21" i="14" s="1"/>
  <c r="G21" i="14" s="1"/>
  <c r="E22" i="13"/>
  <c r="F22" i="13" s="1"/>
  <c r="G22" i="13" s="1"/>
  <c r="E21" i="13"/>
  <c r="F21" i="13" s="1"/>
  <c r="G21" i="13" s="1"/>
  <c r="E20" i="13"/>
  <c r="F20" i="13" s="1"/>
  <c r="G20" i="13" s="1"/>
  <c r="E19" i="13"/>
  <c r="F19" i="13" s="1"/>
  <c r="G19" i="13" s="1"/>
  <c r="E18" i="13"/>
  <c r="F18" i="13" s="1"/>
  <c r="G18" i="13" s="1"/>
  <c r="E17" i="13"/>
  <c r="F17" i="13" s="1"/>
  <c r="G17" i="13" s="1"/>
  <c r="E16" i="13"/>
  <c r="F16" i="13" s="1"/>
  <c r="G16" i="13" s="1"/>
  <c r="E15" i="13"/>
  <c r="F15" i="13" s="1"/>
  <c r="G15" i="13" s="1"/>
  <c r="E14" i="13"/>
  <c r="F14" i="13" s="1"/>
  <c r="G14" i="13" s="1"/>
  <c r="F26" i="12"/>
  <c r="G26" i="12" s="1"/>
  <c r="F25" i="12"/>
  <c r="G25" i="12" s="1"/>
  <c r="F24" i="12"/>
  <c r="G24" i="12" s="1"/>
  <c r="F23" i="12"/>
  <c r="G23" i="12" s="1"/>
  <c r="E26" i="12"/>
  <c r="E25" i="12"/>
  <c r="E24" i="12"/>
  <c r="E23" i="12"/>
  <c r="E22" i="12"/>
  <c r="E21" i="12"/>
  <c r="E20" i="12"/>
  <c r="E19" i="12"/>
  <c r="E18" i="12"/>
  <c r="E17" i="12"/>
  <c r="E16" i="12"/>
  <c r="E15" i="12"/>
  <c r="E57" i="4"/>
  <c r="F57" i="4" s="1"/>
  <c r="G57" i="4" s="1"/>
  <c r="E56" i="4"/>
  <c r="F56" i="4" s="1"/>
  <c r="G56" i="4" s="1"/>
  <c r="E55" i="4"/>
  <c r="F55" i="4" s="1"/>
  <c r="G55" i="4" s="1"/>
  <c r="E54" i="4"/>
  <c r="F54" i="4" s="1"/>
  <c r="G54" i="4" s="1"/>
  <c r="E53" i="4"/>
  <c r="F53" i="4" s="1"/>
  <c r="G53" i="4" s="1"/>
  <c r="E52" i="4"/>
  <c r="F52" i="4" s="1"/>
  <c r="G52" i="4" s="1"/>
  <c r="F51" i="4"/>
  <c r="G51" i="4" s="1"/>
  <c r="E51" i="4"/>
  <c r="E50" i="4"/>
  <c r="F50" i="4" s="1"/>
  <c r="G50" i="4" s="1"/>
  <c r="E49" i="4"/>
  <c r="F49" i="4" s="1"/>
  <c r="G49" i="4" s="1"/>
  <c r="E48" i="4"/>
  <c r="F48" i="4" s="1"/>
  <c r="G48" i="4" s="1"/>
  <c r="F47" i="4"/>
  <c r="G47" i="4" s="1"/>
  <c r="E47" i="4"/>
  <c r="E46" i="4"/>
  <c r="F46" i="4" s="1"/>
  <c r="G46" i="4" s="1"/>
  <c r="E45" i="4"/>
  <c r="F45" i="4" s="1"/>
  <c r="G45" i="4" s="1"/>
  <c r="E44" i="4"/>
  <c r="F44" i="4" s="1"/>
  <c r="G44" i="4" s="1"/>
  <c r="E43" i="4"/>
  <c r="F43" i="4" s="1"/>
  <c r="G43" i="4" s="1"/>
  <c r="E42" i="4"/>
  <c r="F42" i="4" s="1"/>
  <c r="G42" i="4" s="1"/>
  <c r="E41" i="4"/>
  <c r="F41" i="4" s="1"/>
  <c r="G41" i="4" s="1"/>
  <c r="E40" i="4"/>
  <c r="F40" i="4" s="1"/>
  <c r="G40" i="4" s="1"/>
  <c r="E39" i="4"/>
  <c r="F39" i="4" s="1"/>
  <c r="G39" i="4" s="1"/>
  <c r="E38" i="4"/>
  <c r="F38" i="4" s="1"/>
  <c r="G38" i="4" s="1"/>
  <c r="E37" i="4"/>
  <c r="F37" i="4" s="1"/>
  <c r="G37" i="4" s="1"/>
  <c r="E36" i="4"/>
  <c r="F36" i="4" s="1"/>
  <c r="G36" i="4" s="1"/>
  <c r="F35" i="4"/>
  <c r="G35" i="4" s="1"/>
  <c r="E35" i="4"/>
  <c r="E34" i="4"/>
  <c r="F34" i="4" s="1"/>
  <c r="G34" i="4" s="1"/>
  <c r="E33" i="4"/>
  <c r="F33" i="4" s="1"/>
  <c r="G33" i="4" s="1"/>
  <c r="E32" i="4"/>
  <c r="F32" i="4" s="1"/>
  <c r="G32" i="4" s="1"/>
  <c r="F31" i="4"/>
  <c r="G31" i="4" s="1"/>
  <c r="E31" i="4"/>
  <c r="E30" i="4"/>
  <c r="F30" i="4" s="1"/>
  <c r="G30" i="4" s="1"/>
  <c r="E29" i="4"/>
  <c r="F29" i="4" s="1"/>
  <c r="G29" i="4" s="1"/>
  <c r="E28" i="4"/>
  <c r="F28" i="4" s="1"/>
  <c r="G28" i="4" s="1"/>
  <c r="E27" i="4"/>
  <c r="F27" i="4" s="1"/>
  <c r="G27" i="4" s="1"/>
  <c r="E26" i="4"/>
  <c r="F26" i="4" s="1"/>
  <c r="G26" i="4" s="1"/>
  <c r="E25" i="4"/>
  <c r="F25" i="4" s="1"/>
  <c r="G25" i="4" s="1"/>
  <c r="E24" i="4"/>
  <c r="F24" i="4" s="1"/>
  <c r="G24" i="4" s="1"/>
  <c r="E23" i="4"/>
  <c r="F23" i="4" s="1"/>
  <c r="G23" i="4" s="1"/>
  <c r="E22" i="4"/>
  <c r="F22" i="4" s="1"/>
  <c r="G22" i="4" s="1"/>
  <c r="E21" i="4"/>
  <c r="F21" i="4" s="1"/>
  <c r="G21" i="4" s="1"/>
  <c r="E20" i="4"/>
  <c r="F20" i="4" s="1"/>
  <c r="G20" i="4" s="1"/>
  <c r="E19" i="4"/>
  <c r="F19" i="4" s="1"/>
  <c r="G19" i="4" s="1"/>
  <c r="E18" i="4"/>
  <c r="F18" i="4" s="1"/>
  <c r="G18" i="4" s="1"/>
  <c r="E17" i="4"/>
  <c r="F17" i="4" s="1"/>
  <c r="G17" i="4" s="1"/>
  <c r="E16" i="4"/>
  <c r="F16" i="4" s="1"/>
  <c r="G16" i="4" s="1"/>
  <c r="F15" i="4"/>
  <c r="G15" i="4" s="1"/>
  <c r="E15" i="4"/>
  <c r="E45" i="5"/>
  <c r="F45" i="5" s="1"/>
  <c r="G45" i="5" s="1"/>
  <c r="E44" i="5"/>
  <c r="F44" i="5" s="1"/>
  <c r="G44" i="5" s="1"/>
  <c r="E43" i="5"/>
  <c r="F43" i="5" s="1"/>
  <c r="G43" i="5" s="1"/>
  <c r="E42" i="5"/>
  <c r="F42" i="5" s="1"/>
  <c r="G42" i="5" s="1"/>
  <c r="E41" i="5"/>
  <c r="F41" i="5" s="1"/>
  <c r="G41" i="5" s="1"/>
  <c r="E40" i="5"/>
  <c r="F40" i="5" s="1"/>
  <c r="G40" i="5" s="1"/>
  <c r="F39" i="5"/>
  <c r="G39" i="5" s="1"/>
  <c r="E39" i="5"/>
  <c r="E38" i="5"/>
  <c r="F38" i="5" s="1"/>
  <c r="G38" i="5" s="1"/>
  <c r="E37" i="5"/>
  <c r="F37" i="5" s="1"/>
  <c r="G37" i="5" s="1"/>
  <c r="E36" i="5"/>
  <c r="F36" i="5" s="1"/>
  <c r="G36" i="5" s="1"/>
  <c r="E35" i="5"/>
  <c r="F35" i="5" s="1"/>
  <c r="G35" i="5" s="1"/>
  <c r="E34" i="5"/>
  <c r="F34" i="5" s="1"/>
  <c r="G34" i="5" s="1"/>
  <c r="E33" i="5"/>
  <c r="F33" i="5" s="1"/>
  <c r="G33" i="5" s="1"/>
  <c r="E32" i="5"/>
  <c r="F32" i="5" s="1"/>
  <c r="G32" i="5" s="1"/>
  <c r="E31" i="5"/>
  <c r="F31" i="5" s="1"/>
  <c r="G31" i="5" s="1"/>
  <c r="E30" i="5"/>
  <c r="F30" i="5" s="1"/>
  <c r="G30" i="5" s="1"/>
  <c r="E29" i="5"/>
  <c r="F29" i="5" s="1"/>
  <c r="G29" i="5" s="1"/>
  <c r="E28" i="5"/>
  <c r="F28" i="5" s="1"/>
  <c r="G28" i="5" s="1"/>
  <c r="E27" i="5"/>
  <c r="F27" i="5" s="1"/>
  <c r="G27" i="5" s="1"/>
  <c r="E26" i="5"/>
  <c r="F26" i="5" s="1"/>
  <c r="G26" i="5" s="1"/>
  <c r="E25" i="5"/>
  <c r="F25" i="5" s="1"/>
  <c r="G25" i="5" s="1"/>
  <c r="E24" i="5"/>
  <c r="F24" i="5" s="1"/>
  <c r="G24" i="5" s="1"/>
  <c r="F23" i="5"/>
  <c r="G23" i="5" s="1"/>
  <c r="E23" i="5"/>
  <c r="E22" i="5"/>
  <c r="F22" i="5" s="1"/>
  <c r="G22" i="5" s="1"/>
  <c r="E21" i="5"/>
  <c r="F21" i="5" s="1"/>
  <c r="G21" i="5" s="1"/>
  <c r="E20" i="5"/>
  <c r="F20" i="5" s="1"/>
  <c r="G20" i="5" s="1"/>
  <c r="E19" i="5"/>
  <c r="F19" i="5" s="1"/>
  <c r="G19" i="5" s="1"/>
  <c r="E18" i="5"/>
  <c r="F18" i="5" s="1"/>
  <c r="G18" i="5" s="1"/>
  <c r="E17" i="5"/>
  <c r="F17" i="5" s="1"/>
  <c r="G17" i="5" s="1"/>
  <c r="E16" i="5"/>
  <c r="F16" i="5" s="1"/>
  <c r="G16" i="5" s="1"/>
  <c r="E15" i="5"/>
  <c r="F15" i="5" s="1"/>
  <c r="G15" i="5" s="1"/>
  <c r="E41" i="7"/>
  <c r="E40" i="7"/>
  <c r="E39" i="7"/>
  <c r="E38" i="7"/>
  <c r="E37" i="7"/>
  <c r="E36" i="7"/>
  <c r="E35" i="7"/>
  <c r="F35" i="7" s="1"/>
  <c r="G35" i="7" s="1"/>
  <c r="E34" i="7"/>
  <c r="E33" i="7"/>
  <c r="F33" i="7" s="1"/>
  <c r="G33" i="7" s="1"/>
  <c r="E32" i="7"/>
  <c r="E14" i="12"/>
  <c r="F14" i="12" s="1"/>
  <c r="G14" i="12" s="1"/>
  <c r="E28" i="11"/>
  <c r="F28" i="11" s="1"/>
  <c r="G28" i="11" s="1"/>
  <c r="E27" i="11"/>
  <c r="F27" i="11" s="1"/>
  <c r="G27" i="11" s="1"/>
  <c r="E26" i="11"/>
  <c r="F26" i="11" s="1"/>
  <c r="G26" i="11" s="1"/>
  <c r="E25" i="11"/>
  <c r="F25" i="11" s="1"/>
  <c r="G25" i="11" s="1"/>
  <c r="E24" i="11"/>
  <c r="F24" i="11" s="1"/>
  <c r="G24" i="11" s="1"/>
  <c r="E23" i="11"/>
  <c r="F23" i="11" s="1"/>
  <c r="G23" i="11" s="1"/>
  <c r="E22" i="11"/>
  <c r="F22" i="11" s="1"/>
  <c r="G22" i="11" s="1"/>
  <c r="E21" i="11"/>
  <c r="F21" i="11" s="1"/>
  <c r="G21" i="11" s="1"/>
  <c r="E20" i="11"/>
  <c r="F20" i="11" s="1"/>
  <c r="G20" i="11" s="1"/>
  <c r="E19" i="11"/>
  <c r="F19" i="11" s="1"/>
  <c r="G19" i="11" s="1"/>
  <c r="E18" i="11"/>
  <c r="F18" i="11" s="1"/>
  <c r="G18" i="11" s="1"/>
  <c r="E17" i="11"/>
  <c r="F17" i="11" s="1"/>
  <c r="G17" i="11" s="1"/>
  <c r="E16" i="11"/>
  <c r="F16" i="11" s="1"/>
  <c r="G16" i="11" s="1"/>
  <c r="E15" i="11"/>
  <c r="F15" i="11" s="1"/>
  <c r="G15" i="11" s="1"/>
  <c r="E14" i="11"/>
  <c r="F14" i="11" s="1"/>
  <c r="G14" i="11" s="1"/>
  <c r="E21" i="10"/>
  <c r="F21" i="10" s="1"/>
  <c r="G21" i="10" s="1"/>
  <c r="E20" i="10"/>
  <c r="F20" i="10" s="1"/>
  <c r="G20" i="10" s="1"/>
  <c r="E19" i="10"/>
  <c r="F19" i="10" s="1"/>
  <c r="G19" i="10" s="1"/>
  <c r="E18" i="10"/>
  <c r="F18" i="10" s="1"/>
  <c r="G18" i="10" s="1"/>
  <c r="E17" i="10"/>
  <c r="F17" i="10" s="1"/>
  <c r="G17" i="10" s="1"/>
  <c r="E16" i="10"/>
  <c r="F16" i="10" s="1"/>
  <c r="G16" i="10" s="1"/>
  <c r="E15" i="10"/>
  <c r="F15" i="10" s="1"/>
  <c r="G15" i="10" s="1"/>
  <c r="E14" i="10"/>
  <c r="F14" i="10" s="1"/>
  <c r="G14" i="10" s="1"/>
  <c r="E27" i="8"/>
  <c r="F27" i="8" s="1"/>
  <c r="G27" i="8" s="1"/>
  <c r="E26" i="8"/>
  <c r="F26" i="8" s="1"/>
  <c r="G26" i="8" s="1"/>
  <c r="E25" i="8"/>
  <c r="F25" i="8" s="1"/>
  <c r="G25" i="8" s="1"/>
  <c r="E24" i="8"/>
  <c r="F24" i="8" s="1"/>
  <c r="G24" i="8" s="1"/>
  <c r="E23" i="8"/>
  <c r="F23" i="8" s="1"/>
  <c r="G23" i="8" s="1"/>
  <c r="E22" i="8"/>
  <c r="F22" i="8" s="1"/>
  <c r="G22" i="8" s="1"/>
  <c r="E21" i="8"/>
  <c r="F21" i="8" s="1"/>
  <c r="G21" i="8" s="1"/>
  <c r="E20" i="8"/>
  <c r="F20" i="8" s="1"/>
  <c r="G20" i="8" s="1"/>
  <c r="E19" i="8"/>
  <c r="F19" i="8" s="1"/>
  <c r="G19" i="8" s="1"/>
  <c r="E18" i="8"/>
  <c r="F18" i="8" s="1"/>
  <c r="G18" i="8" s="1"/>
  <c r="E17" i="8"/>
  <c r="F17" i="8" s="1"/>
  <c r="G17" i="8" s="1"/>
  <c r="E16" i="8"/>
  <c r="F16" i="8" s="1"/>
  <c r="G16" i="8" s="1"/>
  <c r="E15" i="8"/>
  <c r="F15" i="8" s="1"/>
  <c r="G15" i="8" s="1"/>
  <c r="E14" i="8"/>
  <c r="F14" i="8" s="1"/>
  <c r="G14" i="8" s="1"/>
  <c r="F41" i="7"/>
  <c r="G41" i="7" s="1"/>
  <c r="F40" i="7"/>
  <c r="G40" i="7" s="1"/>
  <c r="F39" i="7"/>
  <c r="G39" i="7" s="1"/>
  <c r="F38" i="7"/>
  <c r="G38" i="7" s="1"/>
  <c r="F37" i="7"/>
  <c r="G37" i="7" s="1"/>
  <c r="F36" i="7"/>
  <c r="G36" i="7" s="1"/>
  <c r="F34" i="7"/>
  <c r="G34" i="7" s="1"/>
  <c r="F32" i="7"/>
  <c r="G32" i="7" s="1"/>
  <c r="F31" i="7"/>
  <c r="G31" i="7" s="1"/>
  <c r="F30" i="7"/>
  <c r="G30" i="7" s="1"/>
  <c r="F29" i="7"/>
  <c r="G29" i="7" s="1"/>
  <c r="F28" i="7"/>
  <c r="G28" i="7" s="1"/>
  <c r="F27" i="7"/>
  <c r="G27" i="7" s="1"/>
  <c r="F26" i="7"/>
  <c r="G26" i="7" s="1"/>
  <c r="F25" i="7"/>
  <c r="G25" i="7" s="1"/>
  <c r="F24" i="7"/>
  <c r="G24" i="7" s="1"/>
  <c r="F23" i="7"/>
  <c r="G23" i="7" s="1"/>
  <c r="F22" i="7"/>
  <c r="G22" i="7" s="1"/>
  <c r="F21" i="7"/>
  <c r="G21" i="7" s="1"/>
  <c r="F20" i="7"/>
  <c r="G20" i="7" s="1"/>
  <c r="F19" i="7"/>
  <c r="G19" i="7" s="1"/>
  <c r="F18" i="7"/>
  <c r="G18" i="7" s="1"/>
  <c r="F17" i="7"/>
  <c r="G17" i="7" s="1"/>
  <c r="F16" i="7"/>
  <c r="G16" i="7" s="1"/>
  <c r="F15" i="7"/>
  <c r="G15" i="7" s="1"/>
  <c r="F32" i="6"/>
  <c r="G32" i="6" s="1"/>
  <c r="F30" i="6"/>
  <c r="G30" i="6" s="1"/>
  <c r="E14" i="5"/>
  <c r="F14" i="5" s="1"/>
  <c r="G14" i="5" s="1"/>
  <c r="E14" i="4"/>
  <c r="F14" i="4" l="1"/>
  <c r="G14" i="4" s="1"/>
  <c r="E31" i="7" l="1"/>
  <c r="E30" i="7"/>
  <c r="E29" i="7"/>
  <c r="E28" i="7"/>
  <c r="E24" i="7" l="1"/>
  <c r="E23" i="7"/>
  <c r="E22" i="7"/>
  <c r="E21" i="7"/>
  <c r="E16" i="7"/>
  <c r="E15" i="7"/>
  <c r="E14" i="7"/>
  <c r="F14" i="7" s="1"/>
  <c r="G14" i="7" s="1"/>
  <c r="E25" i="6"/>
  <c r="F25" i="6" s="1"/>
  <c r="G25" i="6" s="1"/>
  <c r="E24" i="6"/>
  <c r="F24" i="6" s="1"/>
  <c r="G24" i="6" s="1"/>
  <c r="E23" i="6"/>
  <c r="F23" i="6" s="1"/>
  <c r="G23" i="6" s="1"/>
  <c r="E20" i="6"/>
  <c r="F20" i="6" s="1"/>
  <c r="G20" i="6" s="1"/>
  <c r="E22" i="6"/>
  <c r="F22" i="6" s="1"/>
  <c r="G22" i="6" s="1"/>
  <c r="E21" i="6"/>
  <c r="F21" i="6" s="1"/>
  <c r="G21" i="6" s="1"/>
  <c r="E19" i="6"/>
  <c r="F19" i="6" s="1"/>
  <c r="G19" i="6" s="1"/>
  <c r="E26" i="6"/>
  <c r="F26" i="6" s="1"/>
  <c r="G26" i="6" s="1"/>
  <c r="E27" i="6"/>
  <c r="F27" i="6" s="1"/>
  <c r="G27" i="6" s="1"/>
  <c r="E28" i="6"/>
  <c r="F28" i="6" s="1"/>
  <c r="G28" i="6" s="1"/>
  <c r="E29" i="6"/>
  <c r="F29" i="6" s="1"/>
  <c r="G29" i="6" s="1"/>
  <c r="E17" i="6"/>
  <c r="F17" i="6" s="1"/>
  <c r="G17" i="6" s="1"/>
  <c r="E16" i="6"/>
  <c r="F16" i="6" s="1"/>
  <c r="G16" i="6" s="1"/>
  <c r="E15" i="6"/>
  <c r="F15" i="6" s="1"/>
  <c r="G15" i="6" s="1"/>
  <c r="E14" i="6"/>
  <c r="F14" i="6" s="1"/>
  <c r="G14" i="6" s="1"/>
  <c r="E14" i="9" l="1"/>
  <c r="F14" i="9" s="1"/>
  <c r="G14" i="9" s="1"/>
  <c r="F22" i="12" l="1"/>
  <c r="G22" i="12" s="1"/>
  <c r="F21" i="12"/>
  <c r="G21" i="12" s="1"/>
  <c r="F20" i="12"/>
  <c r="G20" i="12" s="1"/>
  <c r="F19" i="12"/>
  <c r="G19" i="12" s="1"/>
  <c r="F18" i="12"/>
  <c r="G18" i="12" s="1"/>
  <c r="F17" i="12"/>
  <c r="G17" i="12" s="1"/>
  <c r="F16" i="12"/>
  <c r="G16" i="12" s="1"/>
  <c r="F15" i="12"/>
  <c r="G15" i="12" s="1"/>
  <c r="E23" i="9"/>
  <c r="F23" i="9" s="1"/>
  <c r="G23" i="9" s="1"/>
  <c r="E22" i="9"/>
  <c r="F22" i="9" s="1"/>
  <c r="G22" i="9" s="1"/>
  <c r="E21" i="9"/>
  <c r="F21" i="9" s="1"/>
  <c r="G21" i="9" s="1"/>
  <c r="E20" i="9"/>
  <c r="F20" i="9" s="1"/>
  <c r="G20" i="9" s="1"/>
  <c r="E19" i="9"/>
  <c r="F19" i="9" s="1"/>
  <c r="G19" i="9" s="1"/>
  <c r="E18" i="9"/>
  <c r="F18" i="9" s="1"/>
  <c r="G18" i="9" s="1"/>
  <c r="E17" i="9"/>
  <c r="F17" i="9" s="1"/>
  <c r="G17" i="9" s="1"/>
  <c r="E16" i="9"/>
  <c r="F16" i="9" s="1"/>
  <c r="G16" i="9" s="1"/>
  <c r="E15" i="9"/>
  <c r="F15" i="9" s="1"/>
  <c r="G15" i="9" s="1"/>
  <c r="E27" i="7"/>
  <c r="E26" i="7"/>
  <c r="E25" i="7"/>
  <c r="E20" i="7"/>
  <c r="E19" i="7"/>
  <c r="E18" i="7"/>
  <c r="E17" i="7"/>
  <c r="E33" i="6"/>
  <c r="F33" i="6" s="1"/>
  <c r="G33" i="6" s="1"/>
  <c r="E32" i="6"/>
  <c r="E31" i="6"/>
  <c r="F31" i="6" s="1"/>
  <c r="G31" i="6" s="1"/>
  <c r="E30" i="6"/>
  <c r="E18" i="6"/>
  <c r="F18" i="6" s="1"/>
  <c r="F11" i="4" l="1"/>
  <c r="F10" i="4" s="1"/>
  <c r="G18" i="6"/>
  <c r="G11" i="6" s="1"/>
  <c r="F11" i="6"/>
  <c r="G11" i="12"/>
  <c r="F11" i="12"/>
  <c r="G11" i="9"/>
  <c r="F11" i="9"/>
  <c r="F15" i="3"/>
  <c r="F11" i="5" l="1"/>
  <c r="F10" i="5" s="1"/>
  <c r="F10" i="6" s="1"/>
  <c r="G11" i="5"/>
  <c r="G11" i="11"/>
  <c r="F11" i="11"/>
  <c r="G11" i="10"/>
  <c r="F11" i="10"/>
  <c r="G11" i="8"/>
  <c r="F11" i="8"/>
  <c r="F11" i="7"/>
  <c r="G11" i="7"/>
  <c r="G11" i="4"/>
  <c r="G10" i="4"/>
  <c r="G10" i="5" l="1"/>
  <c r="G10" i="6" s="1"/>
  <c r="G10" i="7" s="1"/>
  <c r="G10" i="8" s="1"/>
  <c r="G10" i="9" s="1"/>
  <c r="G10" i="10" s="1"/>
  <c r="F10" i="7"/>
  <c r="F10" i="8" s="1"/>
  <c r="F10" i="9" s="1"/>
  <c r="F10" i="10" s="1"/>
  <c r="F10" i="11" s="1"/>
  <c r="F10" i="12" s="1"/>
  <c r="G10" i="11" l="1"/>
  <c r="G10" i="12"/>
  <c r="F78" i="14"/>
  <c r="G11" i="15" l="1"/>
  <c r="F11" i="15"/>
  <c r="E20" i="14"/>
  <c r="F20" i="14" s="1"/>
  <c r="G20" i="14" s="1"/>
  <c r="E19" i="14"/>
  <c r="F19" i="14" s="1"/>
  <c r="G19" i="14" s="1"/>
  <c r="E18" i="14"/>
  <c r="E17" i="14"/>
  <c r="F17" i="14" s="1"/>
  <c r="G17" i="14" s="1"/>
  <c r="E16" i="14"/>
  <c r="F16" i="14" s="1"/>
  <c r="G16" i="14" s="1"/>
  <c r="E15" i="14"/>
  <c r="F15" i="14" s="1"/>
  <c r="G15" i="14" s="1"/>
  <c r="E14" i="14"/>
  <c r="F14" i="14" s="1"/>
  <c r="G14" i="14" s="1"/>
  <c r="F11" i="13" l="1"/>
  <c r="F10" i="13" s="1"/>
  <c r="G11" i="13"/>
  <c r="G10" i="13" s="1"/>
  <c r="E19" i="3" l="1"/>
  <c r="F16" i="3"/>
  <c r="F14" i="3"/>
  <c r="F13" i="3"/>
  <c r="F12" i="3"/>
  <c r="F19" i="3" l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M33" i="1" l="1"/>
  <c r="F36" i="1"/>
  <c r="K36" i="1"/>
  <c r="J36" i="1"/>
  <c r="G36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13" i="1" l="1"/>
  <c r="M14" i="1"/>
  <c r="M35" i="1"/>
  <c r="I12" i="1"/>
  <c r="M12" i="1" s="1"/>
  <c r="M38" i="1" l="1"/>
  <c r="H36" i="1" l="1"/>
  <c r="M37" i="1" l="1"/>
  <c r="M39" i="1" s="1"/>
  <c r="M42" i="1" l="1"/>
  <c r="F18" i="14" l="1"/>
  <c r="G18" i="14" s="1"/>
  <c r="G11" i="14" s="1"/>
  <c r="F11" i="14" l="1"/>
  <c r="F10" i="14" s="1"/>
  <c r="F10" i="15" s="1"/>
  <c r="G10" i="14"/>
  <c r="G10" i="15" l="1"/>
</calcChain>
</file>

<file path=xl/sharedStrings.xml><?xml version="1.0" encoding="utf-8"?>
<sst xmlns="http://schemas.openxmlformats.org/spreadsheetml/2006/main" count="421" uniqueCount="83">
  <si>
    <t>Note de frais</t>
  </si>
  <si>
    <t>PÉRIODE :</t>
  </si>
  <si>
    <t>Du</t>
  </si>
  <si>
    <t>INFORMATIONS SUR L'EMPLOYÉ :</t>
  </si>
  <si>
    <t>Nom</t>
  </si>
  <si>
    <t>Fonction</t>
  </si>
  <si>
    <t>Date</t>
  </si>
  <si>
    <t>Description</t>
  </si>
  <si>
    <t>Hôtel</t>
  </si>
  <si>
    <t>Transport</t>
  </si>
  <si>
    <t>Repas</t>
  </si>
  <si>
    <t>Divers</t>
  </si>
  <si>
    <t>Total</t>
  </si>
  <si>
    <t>APPROUVÉ :</t>
  </si>
  <si>
    <t>REMARQUES : </t>
  </si>
  <si>
    <t>Avances</t>
  </si>
  <si>
    <t>N° NDF :</t>
  </si>
  <si>
    <t>TVA</t>
  </si>
  <si>
    <t>Sous-total TTC</t>
  </si>
  <si>
    <t>Sous-total HT</t>
  </si>
  <si>
    <t>Total à rembourser</t>
  </si>
  <si>
    <t>Frais kilométriques</t>
  </si>
  <si>
    <t>Km</t>
  </si>
  <si>
    <t>Montant</t>
  </si>
  <si>
    <t>Dont TVA</t>
  </si>
  <si>
    <t>Idemnité kilométrique</t>
  </si>
  <si>
    <t>Puissance véhicule</t>
  </si>
  <si>
    <t>/km</t>
  </si>
  <si>
    <t>Au</t>
  </si>
  <si>
    <t>Indemnités Kilométriques</t>
  </si>
  <si>
    <t>Puissance</t>
  </si>
  <si>
    <t>3 CV et moins</t>
  </si>
  <si>
    <t>4 CV</t>
  </si>
  <si>
    <t>5 CV</t>
  </si>
  <si>
    <t>6 CV</t>
  </si>
  <si>
    <t>7 CV et plus</t>
  </si>
  <si>
    <t>Jusqu'à 5000 kms</t>
  </si>
  <si>
    <t>De 5001 kms à 20 000 kms</t>
  </si>
  <si>
    <t>Au-delà de 20 000 kms</t>
  </si>
  <si>
    <t>d x 0,405</t>
  </si>
  <si>
    <t>d x 0,487</t>
  </si>
  <si>
    <t>d x 0,536</t>
  </si>
  <si>
    <t>d x 0,561</t>
  </si>
  <si>
    <t>d x 0,587</t>
  </si>
  <si>
    <t>(d x 0,3) + 1180</t>
  </si>
  <si>
    <t>(d x 0,242) + 818</t>
  </si>
  <si>
    <t>(d x 0,274) + 1063</t>
  </si>
  <si>
    <t>(d x 0,316) + 1223</t>
  </si>
  <si>
    <t>(d x 0,332) + 1278</t>
  </si>
  <si>
    <t>d x 0,283</t>
  </si>
  <si>
    <t>d x 0,327</t>
  </si>
  <si>
    <t>d x 0,359</t>
  </si>
  <si>
    <t>d x 0,377</t>
  </si>
  <si>
    <t>d x 0,396</t>
  </si>
  <si>
    <t>Gérant</t>
  </si>
  <si>
    <t>BLAIS Eric</t>
  </si>
  <si>
    <t>NORMANDIE FINANCEMENT, 13 Bd Jean Moulin, 14000 CAEN</t>
  </si>
  <si>
    <t>1</t>
  </si>
  <si>
    <t>13 bd Jean moulin, CAEN</t>
  </si>
  <si>
    <t>ACOMAT</t>
  </si>
  <si>
    <t>CAEN</t>
  </si>
  <si>
    <t>Caisse d'Epargne</t>
  </si>
  <si>
    <t>SCHNEIDER V</t>
  </si>
  <si>
    <t>Mondeville</t>
  </si>
  <si>
    <t>VALDENAIRE</t>
  </si>
  <si>
    <t xml:space="preserve">Période : </t>
  </si>
  <si>
    <t xml:space="preserve">Fonction : </t>
  </si>
  <si>
    <t>TOTAL KMS</t>
  </si>
  <si>
    <t>TOTAL IK</t>
  </si>
  <si>
    <t xml:space="preserve">Puissance </t>
  </si>
  <si>
    <t>Indemnité km</t>
  </si>
  <si>
    <t>TOT.CUMULE</t>
  </si>
  <si>
    <t>DEPART</t>
  </si>
  <si>
    <t>ARRIVEE</t>
  </si>
  <si>
    <t>OBJET DU TRAJET</t>
  </si>
  <si>
    <t>TOTAL MOIS</t>
  </si>
  <si>
    <t>EN KMS</t>
  </si>
  <si>
    <t>EN €</t>
  </si>
  <si>
    <t>Tournée, prospection  Manche</t>
  </si>
  <si>
    <t>Manche</t>
  </si>
  <si>
    <t>caen</t>
  </si>
  <si>
    <t>²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</si>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</sst>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_(* #,##0.00_)&quot;€&quot;;_(* \(#,##0.00&quot;€&quot;\);_(* &quot;-&quot;??_)&quot;€&quot;;_(@_)"/>
    <numFmt numFmtId="166" formatCode="_-* #,##0.00\ [$€-40C]_-;\-* #,##0.00\ [$€-40C]_-;_-* &quot;-&quot;??\ [$€-40C]_-;_-@_-"/>
    <numFmt numFmtId="167" formatCode="_-* #,##0_-;\-* #,##0_-;_-* &quot;-&quot;??_-;_-@_-"/>
    <numFmt numFmtId="168" formatCode="dd/mm/yy;@"/>
    <numFmt numFmtId="169" formatCode="#,##0.00\ &quot;€&quot;"/>
  </numFmts>
  <fonts count="34" x14ac:knownFonts="1">
    <font>
      <sz val="10"/>
      <name val="Arial"/>
    </font>
    <font>
      <sz val="10"/>
      <name val="Arial"/>
      <family val="2"/>
    </font>
    <font>
      <sz val="10"/>
      <name val="Tahoma"/>
      <family val="2"/>
    </font>
    <font>
      <sz val="24"/>
      <color indexed="60"/>
      <name val="Tahoma"/>
      <family val="2"/>
    </font>
    <font>
      <b/>
      <sz val="9"/>
      <color indexed="23"/>
      <name val="Tahoma"/>
      <family val="2"/>
    </font>
    <font>
      <sz val="10"/>
      <color indexed="63"/>
      <name val="Tahoma"/>
      <family val="2"/>
    </font>
    <font>
      <sz val="9"/>
      <color indexed="63"/>
      <name val="Tahoma"/>
      <family val="2"/>
    </font>
    <font>
      <b/>
      <sz val="9"/>
      <color indexed="9"/>
      <name val="Tahoma"/>
      <family val="2"/>
    </font>
    <font>
      <sz val="10"/>
      <color indexed="55"/>
      <name val="Tahoma"/>
      <family val="2"/>
    </font>
    <font>
      <b/>
      <sz val="10"/>
      <color indexed="63"/>
      <name val="Tahoma"/>
      <family val="2"/>
    </font>
    <font>
      <b/>
      <sz val="6"/>
      <color indexed="9"/>
      <name val="Tahoma"/>
      <family val="2"/>
    </font>
    <font>
      <b/>
      <sz val="10"/>
      <color indexed="23"/>
      <name val="Tahoma"/>
      <family val="2"/>
    </font>
    <font>
      <b/>
      <sz val="10"/>
      <color indexed="9"/>
      <name val="Tahoma"/>
      <family val="2"/>
    </font>
    <font>
      <sz val="6"/>
      <color indexed="60"/>
      <name val="Tahoma"/>
      <family val="2"/>
    </font>
    <font>
      <b/>
      <sz val="6"/>
      <color indexed="23"/>
      <name val="Tahoma"/>
      <family val="2"/>
    </font>
    <font>
      <sz val="6"/>
      <name val="Arial"/>
      <family val="2"/>
    </font>
    <font>
      <sz val="6"/>
      <color indexed="63"/>
      <name val="Tahoma"/>
      <family val="2"/>
    </font>
    <font>
      <sz val="6"/>
      <name val="Tahoma"/>
      <family val="2"/>
    </font>
    <font>
      <b/>
      <sz val="10"/>
      <color rgb="FFFF0000"/>
      <name val="Tahoma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sz val="11"/>
      <color theme="1"/>
      <name val="Times New Roman"/>
      <family val="1"/>
    </font>
    <font>
      <sz val="11"/>
      <color rgb="FF333333"/>
      <name val="Segoe UI"/>
      <family val="2"/>
    </font>
    <font>
      <b/>
      <sz val="12"/>
      <color rgb="FFFF0000"/>
      <name val="Tahoma"/>
      <family val="2"/>
    </font>
    <font>
      <b/>
      <sz val="12"/>
      <color rgb="FFFF0000"/>
      <name val="Arial"/>
      <family val="2"/>
    </font>
    <font>
      <sz val="10"/>
      <color theme="1"/>
      <name val="Times New Roman"/>
      <family val="1"/>
    </font>
    <font>
      <sz val="10"/>
      <color rgb="FF333333"/>
      <name val="Segoe UI"/>
      <family val="2"/>
    </font>
    <font>
      <b/>
      <sz val="10"/>
      <name val="Tahoma"/>
      <family val="2"/>
    </font>
    <font>
      <b/>
      <sz val="10"/>
      <color theme="0"/>
      <name val="Tahoma"/>
      <family val="2"/>
    </font>
    <font>
      <sz val="9"/>
      <name val="Arial"/>
      <family val="2"/>
    </font>
    <font>
      <b/>
      <sz val="10"/>
      <color theme="1" tint="0.499984740745262"/>
      <name val="Tahoma"/>
      <family val="2"/>
    </font>
    <font>
      <sz val="8"/>
      <name val="Tahoma"/>
      <family val="2"/>
    </font>
    <font>
      <sz val="10"/>
      <color indexed="9"/>
      <name val="Tahoma"/>
      <family val="2"/>
    </font>
    <font>
      <sz val="11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2"/>
      </left>
      <right/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23"/>
      </right>
      <top/>
      <bottom style="thin">
        <color indexed="22"/>
      </bottom>
      <diagonal/>
    </border>
    <border>
      <left style="thin">
        <color indexed="55"/>
      </left>
      <right/>
      <top/>
      <bottom style="thin">
        <color indexed="22"/>
      </bottom>
      <diagonal/>
    </border>
    <border>
      <left style="thin">
        <color indexed="55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/>
      <bottom style="thin">
        <color indexed="55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 style="thin">
        <color indexed="22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6" fillId="0" borderId="0" xfId="0" applyFont="1"/>
    <xf numFmtId="14" fontId="2" fillId="0" borderId="0" xfId="0" applyNumberFormat="1" applyFont="1"/>
    <xf numFmtId="0" fontId="0" fillId="0" borderId="0" xfId="0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7" fillId="4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65" fontId="2" fillId="3" borderId="10" xfId="0" applyNumberFormat="1" applyFont="1" applyFill="1" applyBorder="1" applyAlignment="1">
      <alignment horizontal="center"/>
    </xf>
    <xf numFmtId="165" fontId="2" fillId="3" borderId="11" xfId="0" applyNumberFormat="1" applyFont="1" applyFill="1" applyBorder="1" applyAlignment="1">
      <alignment horizontal="center"/>
    </xf>
    <xf numFmtId="165" fontId="8" fillId="6" borderId="11" xfId="0" applyNumberFormat="1" applyFont="1" applyFill="1" applyBorder="1" applyAlignment="1">
      <alignment horizontal="center"/>
    </xf>
    <xf numFmtId="165" fontId="2" fillId="3" borderId="12" xfId="0" applyNumberFormat="1" applyFont="1" applyFill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165" fontId="2" fillId="3" borderId="7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wrapText="1"/>
    </xf>
    <xf numFmtId="166" fontId="2" fillId="5" borderId="4" xfId="0" applyNumberFormat="1" applyFont="1" applyFill="1" applyBorder="1" applyAlignment="1">
      <alignment horizontal="center"/>
    </xf>
    <xf numFmtId="166" fontId="2" fillId="5" borderId="6" xfId="0" applyNumberFormat="1" applyFont="1" applyFill="1" applyBorder="1" applyAlignment="1">
      <alignment horizontal="center"/>
    </xf>
    <xf numFmtId="166" fontId="2" fillId="2" borderId="6" xfId="0" applyNumberFormat="1" applyFont="1" applyFill="1" applyBorder="1" applyAlignment="1">
      <alignment horizontal="center"/>
    </xf>
    <xf numFmtId="0" fontId="1" fillId="0" borderId="0" xfId="0" applyFont="1"/>
    <xf numFmtId="11" fontId="2" fillId="5" borderId="6" xfId="0" applyNumberFormat="1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7" fillId="4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49" fontId="1" fillId="0" borderId="1" xfId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2" fillId="3" borderId="7" xfId="1" applyNumberFormat="1" applyFont="1" applyFill="1" applyBorder="1" applyAlignment="1">
      <alignment horizontal="center"/>
    </xf>
    <xf numFmtId="168" fontId="5" fillId="3" borderId="1" xfId="0" applyNumberFormat="1" applyFont="1" applyFill="1" applyBorder="1" applyAlignment="1">
      <alignment horizontal="left"/>
    </xf>
    <xf numFmtId="168" fontId="2" fillId="2" borderId="5" xfId="0" applyNumberFormat="1" applyFont="1" applyFill="1" applyBorder="1" applyAlignment="1">
      <alignment horizontal="center"/>
    </xf>
    <xf numFmtId="168" fontId="2" fillId="5" borderId="5" xfId="0" applyNumberFormat="1" applyFont="1" applyFill="1" applyBorder="1" applyAlignment="1">
      <alignment horizontal="center"/>
    </xf>
    <xf numFmtId="2" fontId="2" fillId="2" borderId="6" xfId="1" applyNumberFormat="1" applyFont="1" applyFill="1" applyBorder="1" applyAlignment="1"/>
    <xf numFmtId="2" fontId="2" fillId="5" borderId="6" xfId="1" applyNumberFormat="1" applyFont="1" applyFill="1" applyBorder="1" applyAlignment="1"/>
    <xf numFmtId="2" fontId="2" fillId="5" borderId="4" xfId="1" applyNumberFormat="1" applyFont="1" applyFill="1" applyBorder="1" applyAlignment="1"/>
    <xf numFmtId="2" fontId="2" fillId="2" borderId="6" xfId="0" applyNumberFormat="1" applyFont="1" applyFill="1" applyBorder="1" applyAlignment="1">
      <alignment horizontal="center"/>
    </xf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15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3" fillId="0" borderId="0" xfId="0" applyFont="1" applyAlignment="1">
      <alignment horizontal="left" vertical="top"/>
    </xf>
    <xf numFmtId="0" fontId="7" fillId="4" borderId="3" xfId="0" applyFont="1" applyFill="1" applyBorder="1" applyAlignment="1">
      <alignment horizontal="center" vertical="center"/>
    </xf>
    <xf numFmtId="49" fontId="1" fillId="0" borderId="0" xfId="1" applyNumberFormat="1" applyFont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49" fontId="1" fillId="0" borderId="0" xfId="1" applyNumberFormat="1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7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49" fontId="15" fillId="0" borderId="1" xfId="1" applyNumberFormat="1" applyFont="1" applyBorder="1" applyAlignment="1">
      <alignment horizontal="center"/>
    </xf>
    <xf numFmtId="49" fontId="15" fillId="0" borderId="0" xfId="1" applyNumberFormat="1" applyFont="1" applyBorder="1" applyAlignment="1">
      <alignment horizontal="center" wrapText="1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2" fontId="14" fillId="0" borderId="0" xfId="0" applyNumberFormat="1" applyFont="1" applyAlignment="1">
      <alignment horizontal="center"/>
    </xf>
    <xf numFmtId="168" fontId="2" fillId="2" borderId="27" xfId="0" applyNumberFormat="1" applyFont="1" applyFill="1" applyBorder="1" applyAlignment="1">
      <alignment horizontal="center"/>
    </xf>
    <xf numFmtId="168" fontId="2" fillId="8" borderId="27" xfId="0" applyNumberFormat="1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 wrapText="1"/>
    </xf>
    <xf numFmtId="166" fontId="2" fillId="2" borderId="27" xfId="0" applyNumberFormat="1" applyFont="1" applyFill="1" applyBorder="1" applyAlignment="1">
      <alignment horizontal="center"/>
    </xf>
    <xf numFmtId="11" fontId="2" fillId="8" borderId="27" xfId="0" applyNumberFormat="1" applyFont="1" applyFill="1" applyBorder="1" applyAlignment="1">
      <alignment horizontal="center" wrapText="1"/>
    </xf>
    <xf numFmtId="166" fontId="2" fillId="8" borderId="27" xfId="0" applyNumberFormat="1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 wrapText="1"/>
    </xf>
    <xf numFmtId="0" fontId="2" fillId="2" borderId="28" xfId="0" applyFont="1" applyFill="1" applyBorder="1" applyAlignment="1">
      <alignment horizontal="center" wrapText="1"/>
    </xf>
    <xf numFmtId="2" fontId="18" fillId="2" borderId="27" xfId="0" applyNumberFormat="1" applyFont="1" applyFill="1" applyBorder="1" applyAlignment="1">
      <alignment horizontal="center"/>
    </xf>
    <xf numFmtId="166" fontId="18" fillId="2" borderId="27" xfId="0" applyNumberFormat="1" applyFont="1" applyFill="1" applyBorder="1" applyAlignment="1">
      <alignment horizontal="center"/>
    </xf>
    <xf numFmtId="165" fontId="2" fillId="3" borderId="27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" fontId="13" fillId="0" borderId="0" xfId="0" applyNumberFormat="1" applyFont="1" applyAlignment="1">
      <alignment horizontal="center" vertical="top"/>
    </xf>
    <xf numFmtId="2" fontId="17" fillId="0" borderId="0" xfId="0" applyNumberFormat="1" applyFont="1" applyAlignment="1">
      <alignment horizontal="center"/>
    </xf>
    <xf numFmtId="2" fontId="2" fillId="2" borderId="27" xfId="1" applyNumberFormat="1" applyFont="1" applyFill="1" applyBorder="1" applyAlignment="1">
      <alignment horizontal="center"/>
    </xf>
    <xf numFmtId="2" fontId="2" fillId="8" borderId="27" xfId="1" applyNumberFormat="1" applyFont="1" applyFill="1" applyBorder="1" applyAlignment="1">
      <alignment horizontal="center"/>
    </xf>
    <xf numFmtId="2" fontId="2" fillId="8" borderId="27" xfId="0" applyNumberFormat="1" applyFont="1" applyFill="1" applyBorder="1" applyAlignment="1">
      <alignment horizontal="center"/>
    </xf>
    <xf numFmtId="2" fontId="2" fillId="3" borderId="27" xfId="1" applyNumberFormat="1" applyFont="1" applyFill="1" applyBorder="1" applyAlignment="1">
      <alignment horizontal="center"/>
    </xf>
    <xf numFmtId="2" fontId="1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66" fontId="2" fillId="2" borderId="0" xfId="0" applyNumberFormat="1" applyFont="1" applyFill="1" applyBorder="1" applyAlignment="1">
      <alignment horizontal="center"/>
    </xf>
    <xf numFmtId="0" fontId="12" fillId="9" borderId="27" xfId="0" applyFont="1" applyFill="1" applyBorder="1" applyAlignment="1">
      <alignment horizontal="center" vertical="center" wrapText="1"/>
    </xf>
    <xf numFmtId="0" fontId="12" fillId="9" borderId="27" xfId="0" applyFont="1" applyFill="1" applyBorder="1" applyAlignment="1">
      <alignment horizontal="center" vertical="center"/>
    </xf>
    <xf numFmtId="2" fontId="12" fillId="9" borderId="27" xfId="0" applyNumberFormat="1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/>
    </xf>
    <xf numFmtId="14" fontId="11" fillId="7" borderId="29" xfId="0" applyNumberFormat="1" applyFont="1" applyFill="1" applyBorder="1" applyAlignment="1">
      <alignment horizontal="center"/>
    </xf>
    <xf numFmtId="0" fontId="11" fillId="0" borderId="30" xfId="0" applyFont="1" applyBorder="1" applyAlignment="1">
      <alignment horizontal="center"/>
    </xf>
    <xf numFmtId="2" fontId="5" fillId="0" borderId="30" xfId="0" applyNumberFormat="1" applyFont="1" applyBorder="1" applyAlignment="1">
      <alignment horizontal="center"/>
    </xf>
    <xf numFmtId="14" fontId="1" fillId="7" borderId="29" xfId="0" applyNumberFormat="1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20" fillId="0" borderId="0" xfId="0" applyFont="1"/>
    <xf numFmtId="0" fontId="18" fillId="0" borderId="0" xfId="0" applyFo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15" fillId="0" borderId="0" xfId="0" applyNumberFormat="1" applyFont="1" applyBorder="1" applyAlignment="1">
      <alignment horizontal="center"/>
    </xf>
    <xf numFmtId="0" fontId="15" fillId="0" borderId="0" xfId="0" applyNumberFormat="1" applyFont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/>
    <xf numFmtId="0" fontId="12" fillId="9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right" wrapText="1"/>
    </xf>
    <xf numFmtId="0" fontId="12" fillId="9" borderId="27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168" fontId="2" fillId="0" borderId="27" xfId="0" applyNumberFormat="1" applyFont="1" applyFill="1" applyBorder="1" applyAlignment="1">
      <alignment horizontal="center"/>
    </xf>
    <xf numFmtId="0" fontId="22" fillId="0" borderId="0" xfId="0" applyFont="1" applyFill="1" applyBorder="1"/>
    <xf numFmtId="2" fontId="2" fillId="0" borderId="27" xfId="1" applyNumberFormat="1" applyFont="1" applyFill="1" applyBorder="1" applyAlignment="1">
      <alignment horizontal="center"/>
    </xf>
    <xf numFmtId="166" fontId="2" fillId="0" borderId="27" xfId="0" applyNumberFormat="1" applyFont="1" applyFill="1" applyBorder="1" applyAlignment="1">
      <alignment horizontal="center"/>
    </xf>
    <xf numFmtId="0" fontId="0" fillId="0" borderId="0" xfId="0" applyFill="1"/>
    <xf numFmtId="11" fontId="2" fillId="0" borderId="27" xfId="0" applyNumberFormat="1" applyFont="1" applyFill="1" applyBorder="1" applyAlignment="1">
      <alignment horizontal="center" wrapText="1"/>
    </xf>
    <xf numFmtId="168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vertical="center" wrapText="1"/>
    </xf>
    <xf numFmtId="2" fontId="2" fillId="0" borderId="0" xfId="1" applyNumberFormat="1" applyFont="1" applyFill="1" applyBorder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2" fillId="8" borderId="0" xfId="0" applyFont="1" applyFill="1" applyBorder="1"/>
    <xf numFmtId="0" fontId="2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23" fillId="0" borderId="0" xfId="0" applyFont="1"/>
    <xf numFmtId="14" fontId="23" fillId="0" borderId="0" xfId="0" applyNumberFormat="1" applyFont="1"/>
    <xf numFmtId="0" fontId="24" fillId="0" borderId="0" xfId="0" applyFont="1"/>
    <xf numFmtId="0" fontId="25" fillId="0" borderId="0" xfId="0" applyFont="1" applyBorder="1" applyAlignment="1">
      <alignment horizontal="left" vertical="center"/>
    </xf>
    <xf numFmtId="0" fontId="26" fillId="0" borderId="0" xfId="0" applyFont="1" applyBorder="1"/>
    <xf numFmtId="0" fontId="25" fillId="0" borderId="0" xfId="0" applyFont="1" applyFill="1" applyBorder="1" applyAlignment="1">
      <alignment horizontal="center"/>
    </xf>
    <xf numFmtId="0" fontId="9" fillId="10" borderId="14" xfId="0" applyFont="1" applyFill="1" applyBorder="1" applyAlignment="1">
      <alignment horizontal="center"/>
    </xf>
    <xf numFmtId="0" fontId="23" fillId="10" borderId="14" xfId="0" applyFont="1" applyFill="1" applyBorder="1" applyAlignment="1">
      <alignment horizontal="center"/>
    </xf>
    <xf numFmtId="0" fontId="18" fillId="10" borderId="14" xfId="0" applyFont="1" applyFill="1" applyBorder="1" applyAlignment="1">
      <alignment horizontal="center" vertical="center"/>
    </xf>
    <xf numFmtId="0" fontId="18" fillId="10" borderId="14" xfId="1" applyNumberFormat="1" applyFont="1" applyFill="1" applyBorder="1" applyAlignment="1">
      <alignment horizontal="center" vertical="center"/>
    </xf>
    <xf numFmtId="0" fontId="23" fillId="10" borderId="14" xfId="1" applyNumberFormat="1" applyFont="1" applyFill="1" applyBorder="1" applyAlignment="1">
      <alignment horizontal="center" vertical="center"/>
    </xf>
    <xf numFmtId="169" fontId="23" fillId="10" borderId="14" xfId="1" applyNumberFormat="1" applyFont="1" applyFill="1" applyBorder="1" applyAlignment="1">
      <alignment horizontal="center" vertical="center"/>
    </xf>
    <xf numFmtId="169" fontId="18" fillId="10" borderId="14" xfId="1" applyNumberFormat="1" applyFont="1" applyFill="1" applyBorder="1" applyAlignment="1">
      <alignment horizontal="center" vertical="center"/>
    </xf>
    <xf numFmtId="2" fontId="27" fillId="10" borderId="14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12" fillId="9" borderId="27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3" fillId="10" borderId="14" xfId="0" applyFont="1" applyFill="1" applyBorder="1" applyAlignment="1">
      <alignment horizontal="center"/>
    </xf>
    <xf numFmtId="0" fontId="28" fillId="9" borderId="27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0" fontId="12" fillId="9" borderId="27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3" fillId="10" borderId="14" xfId="0" applyFont="1" applyFill="1" applyBorder="1" applyAlignment="1">
      <alignment horizontal="center"/>
    </xf>
    <xf numFmtId="0" fontId="29" fillId="0" borderId="0" xfId="0" applyFont="1" applyAlignment="1">
      <alignment vertical="center"/>
    </xf>
    <xf numFmtId="2" fontId="18" fillId="10" borderId="14" xfId="1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wrapText="1"/>
    </xf>
    <xf numFmtId="0" fontId="29" fillId="0" borderId="0" xfId="0" applyFont="1" applyFill="1" applyAlignment="1">
      <alignment vertical="center"/>
    </xf>
    <xf numFmtId="168" fontId="2" fillId="8" borderId="5" xfId="0" applyNumberFormat="1" applyFont="1" applyFill="1" applyBorder="1" applyAlignment="1">
      <alignment horizontal="center"/>
    </xf>
    <xf numFmtId="11" fontId="2" fillId="8" borderId="6" xfId="0" applyNumberFormat="1" applyFont="1" applyFill="1" applyBorder="1" applyAlignment="1">
      <alignment horizontal="center" wrapText="1"/>
    </xf>
    <xf numFmtId="2" fontId="2" fillId="8" borderId="6" xfId="1" applyNumberFormat="1" applyFont="1" applyFill="1" applyBorder="1" applyAlignment="1"/>
    <xf numFmtId="0" fontId="2" fillId="8" borderId="6" xfId="0" applyFont="1" applyFill="1" applyBorder="1" applyAlignment="1">
      <alignment horizontal="center" wrapText="1"/>
    </xf>
    <xf numFmtId="168" fontId="2" fillId="0" borderId="5" xfId="0" applyNumberFormat="1" applyFont="1" applyFill="1" applyBorder="1" applyAlignment="1">
      <alignment horizontal="center"/>
    </xf>
    <xf numFmtId="11" fontId="2" fillId="0" borderId="6" xfId="0" applyNumberFormat="1" applyFont="1" applyFill="1" applyBorder="1" applyAlignment="1">
      <alignment horizontal="center" wrapText="1"/>
    </xf>
    <xf numFmtId="2" fontId="2" fillId="0" borderId="6" xfId="1" applyNumberFormat="1" applyFont="1" applyFill="1" applyBorder="1" applyAlignment="1"/>
    <xf numFmtId="11" fontId="2" fillId="9" borderId="27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0" fontId="12" fillId="9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right" wrapText="1"/>
    </xf>
    <xf numFmtId="0" fontId="12" fillId="9" borderId="1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23" fillId="10" borderId="14" xfId="0" applyFont="1" applyFill="1" applyBorder="1" applyAlignment="1">
      <alignment horizontal="center"/>
    </xf>
    <xf numFmtId="2" fontId="0" fillId="0" borderId="0" xfId="0" applyNumberFormat="1"/>
    <xf numFmtId="2" fontId="23" fillId="10" borderId="14" xfId="1" applyNumberFormat="1" applyFont="1" applyFill="1" applyBorder="1" applyAlignment="1">
      <alignment horizontal="center" vertical="center"/>
    </xf>
    <xf numFmtId="0" fontId="15" fillId="0" borderId="0" xfId="0" applyFont="1" applyBorder="1"/>
    <xf numFmtId="14" fontId="30" fillId="7" borderId="29" xfId="0" applyNumberFormat="1" applyFont="1" applyFill="1" applyBorder="1" applyAlignment="1">
      <alignment horizontal="center"/>
    </xf>
    <xf numFmtId="14" fontId="18" fillId="0" borderId="0" xfId="0" applyNumberFormat="1" applyFont="1"/>
    <xf numFmtId="0" fontId="20" fillId="0" borderId="0" xfId="0" applyFont="1" applyBorder="1"/>
    <xf numFmtId="168" fontId="2" fillId="2" borderId="8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wrapText="1"/>
    </xf>
    <xf numFmtId="0" fontId="12" fillId="9" borderId="8" xfId="0" applyFont="1" applyFill="1" applyBorder="1" applyAlignment="1">
      <alignment horizontal="center" vertical="center" wrapText="1"/>
    </xf>
    <xf numFmtId="0" fontId="31" fillId="0" borderId="27" xfId="0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2" fillId="9" borderId="2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" fontId="2" fillId="0" borderId="1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2" fillId="0" borderId="0" xfId="0" applyFont="1" applyFill="1"/>
    <xf numFmtId="168" fontId="2" fillId="11" borderId="27" xfId="0" applyNumberFormat="1" applyFont="1" applyFill="1" applyBorder="1" applyAlignment="1">
      <alignment horizontal="center"/>
    </xf>
    <xf numFmtId="0" fontId="2" fillId="11" borderId="27" xfId="0" applyFont="1" applyFill="1" applyBorder="1" applyAlignment="1">
      <alignment horizontal="center" wrapText="1"/>
    </xf>
    <xf numFmtId="11" fontId="2" fillId="11" borderId="27" xfId="0" applyNumberFormat="1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3" fillId="8" borderId="0" xfId="0" applyFont="1" applyFill="1" applyBorder="1"/>
    <xf numFmtId="0" fontId="33" fillId="0" borderId="0" xfId="0" applyFont="1" applyFill="1" applyBorder="1"/>
    <xf numFmtId="0" fontId="2" fillId="9" borderId="11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 wrapText="1"/>
    </xf>
    <xf numFmtId="16" fontId="2" fillId="8" borderId="11" xfId="0" applyNumberFormat="1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16" fontId="2" fillId="8" borderId="27" xfId="0" applyNumberFormat="1" applyFont="1" applyFill="1" applyBorder="1" applyAlignment="1">
      <alignment horizontal="center" wrapText="1"/>
    </xf>
    <xf numFmtId="168" fontId="2" fillId="8" borderId="0" xfId="0" applyNumberFormat="1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 wrapText="1"/>
    </xf>
    <xf numFmtId="0" fontId="2" fillId="12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/>
    </xf>
    <xf numFmtId="0" fontId="7" fillId="4" borderId="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2" fillId="9" borderId="27" xfId="0" applyFont="1" applyFill="1" applyBorder="1" applyAlignment="1">
      <alignment horizontal="center" vertical="center"/>
    </xf>
    <xf numFmtId="0" fontId="19" fillId="0" borderId="0" xfId="0" applyFont="1" applyAlignment="1">
      <alignment horizontal="right" wrapText="1"/>
    </xf>
    <xf numFmtId="0" fontId="5" fillId="0" borderId="0" xfId="0" applyFont="1" applyBorder="1" applyAlignment="1">
      <alignment horizontal="left"/>
    </xf>
    <xf numFmtId="0" fontId="12" fillId="9" borderId="11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23" fillId="10" borderId="14" xfId="0" applyFont="1" applyFill="1" applyBorder="1" applyAlignment="1">
      <alignment horizontal="center"/>
    </xf>
    <xf numFmtId="11" fontId="18" fillId="10" borderId="14" xfId="0" applyNumberFormat="1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 wrapText="1"/>
    </xf>
    <xf numFmtId="0" fontId="12" fillId="9" borderId="1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EAEAEA"/>
      <rgbColor rgb="00CC99FF"/>
      <rgbColor rgb="00FDF6E7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A14817"/>
      <rgbColor rgb="00993366"/>
      <rgbColor rgb="00333399"/>
      <rgbColor rgb="00333333"/>
    </indexed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10" sqref="A10"/>
    </sheetView>
  </sheetViews>
  <sheetFormatPr baseColWidth="10" defaultRowHeight="12.75" x14ac:dyDescent="0.2"/>
  <cols>
    <col min="1" max="1" width="22.140625" bestFit="1" customWidth="1"/>
    <col min="2" max="2" width="15.85546875" bestFit="1" customWidth="1"/>
    <col min="3" max="3" width="24.140625" bestFit="1" customWidth="1"/>
    <col min="4" max="4" width="20.28515625" bestFit="1" customWidth="1"/>
  </cols>
  <sheetData>
    <row r="1" spans="1:4" x14ac:dyDescent="0.2">
      <c r="A1" s="27" t="s">
        <v>29</v>
      </c>
    </row>
    <row r="2" spans="1:4" ht="13.5" thickBot="1" x14ac:dyDescent="0.25"/>
    <row r="3" spans="1:4" ht="13.5" thickBot="1" x14ac:dyDescent="0.25">
      <c r="A3" s="53" t="s">
        <v>30</v>
      </c>
      <c r="B3" s="56" t="s">
        <v>36</v>
      </c>
      <c r="C3" s="57" t="s">
        <v>37</v>
      </c>
      <c r="D3" s="58" t="s">
        <v>38</v>
      </c>
    </row>
    <row r="4" spans="1:4" x14ac:dyDescent="0.2">
      <c r="A4" s="59" t="s">
        <v>31</v>
      </c>
      <c r="B4" s="51" t="s">
        <v>39</v>
      </c>
      <c r="C4" s="47" t="s">
        <v>45</v>
      </c>
      <c r="D4" s="48" t="s">
        <v>49</v>
      </c>
    </row>
    <row r="5" spans="1:4" x14ac:dyDescent="0.2">
      <c r="A5" s="54" t="s">
        <v>32</v>
      </c>
      <c r="B5" s="51" t="s">
        <v>40</v>
      </c>
      <c r="C5" s="47" t="s">
        <v>46</v>
      </c>
      <c r="D5" s="48" t="s">
        <v>50</v>
      </c>
    </row>
    <row r="6" spans="1:4" x14ac:dyDescent="0.2">
      <c r="A6" s="54" t="s">
        <v>33</v>
      </c>
      <c r="B6" s="51" t="s">
        <v>41</v>
      </c>
      <c r="C6" s="47" t="s">
        <v>44</v>
      </c>
      <c r="D6" s="48" t="s">
        <v>51</v>
      </c>
    </row>
    <row r="7" spans="1:4" x14ac:dyDescent="0.2">
      <c r="A7" s="54" t="s">
        <v>34</v>
      </c>
      <c r="B7" s="51" t="s">
        <v>42</v>
      </c>
      <c r="C7" s="47" t="s">
        <v>47</v>
      </c>
      <c r="D7" s="48" t="s">
        <v>52</v>
      </c>
    </row>
    <row r="8" spans="1:4" ht="13.5" thickBot="1" x14ac:dyDescent="0.25">
      <c r="A8" s="55" t="s">
        <v>35</v>
      </c>
      <c r="B8" s="52" t="s">
        <v>43</v>
      </c>
      <c r="C8" s="49" t="s">
        <v>48</v>
      </c>
      <c r="D8" s="50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3"/>
  <sheetViews>
    <sheetView showGridLines="0" topLeftCell="A19" workbookViewId="0">
      <selection activeCell="F39" sqref="F39"/>
    </sheetView>
  </sheetViews>
  <sheetFormatPr baseColWidth="10" defaultRowHeight="12.75" x14ac:dyDescent="0.2"/>
  <cols>
    <col min="1" max="1" width="0.5703125" customWidth="1"/>
    <col min="2" max="2" width="11.42578125" customWidth="1"/>
    <col min="3" max="3" width="19.42578125" style="38" customWidth="1"/>
    <col min="4" max="4" width="12.28515625" style="71" customWidth="1"/>
    <col min="5" max="5" width="10.85546875" style="38" customWidth="1"/>
    <col min="6" max="11" width="11.140625" customWidth="1"/>
    <col min="12" max="12" width="11.42578125" customWidth="1"/>
    <col min="13" max="13" width="13.85546875" customWidth="1"/>
    <col min="14" max="14" width="11" customWidth="1"/>
    <col min="15" max="15" width="11.7109375" customWidth="1"/>
    <col min="16" max="258" width="9.140625" customWidth="1"/>
  </cols>
  <sheetData>
    <row r="1" spans="2:16" ht="25.5" customHeight="1" x14ac:dyDescent="0.2">
      <c r="B1" s="238" t="s">
        <v>0</v>
      </c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1"/>
    </row>
    <row r="2" spans="2:16" ht="15" customHeight="1" x14ac:dyDescent="0.2"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1"/>
    </row>
    <row r="3" spans="2:16" ht="24.75" customHeight="1" x14ac:dyDescent="0.2">
      <c r="B3" s="2" t="s">
        <v>56</v>
      </c>
      <c r="C3" s="34"/>
      <c r="D3" s="63"/>
      <c r="E3" s="34"/>
      <c r="F3" s="22"/>
      <c r="G3" s="22"/>
      <c r="H3" s="22"/>
      <c r="I3" s="30"/>
      <c r="J3" s="22"/>
      <c r="K3" s="30"/>
      <c r="L3" s="22"/>
      <c r="M3" s="22"/>
      <c r="N3" s="22"/>
      <c r="O3" s="22"/>
      <c r="P3" s="1"/>
    </row>
    <row r="4" spans="2:16" s="2" customFormat="1" ht="15.75" customHeight="1" x14ac:dyDescent="0.15">
      <c r="C4" s="35"/>
      <c r="D4" s="64"/>
      <c r="E4" s="35"/>
    </row>
    <row r="5" spans="2:16" x14ac:dyDescent="0.2">
      <c r="B5" s="23" t="s">
        <v>16</v>
      </c>
      <c r="C5" s="36" t="s">
        <v>57</v>
      </c>
      <c r="D5" s="65"/>
      <c r="E5" s="62"/>
      <c r="H5" s="5" t="s">
        <v>1</v>
      </c>
      <c r="I5" s="5" t="s">
        <v>2</v>
      </c>
      <c r="J5" s="40">
        <v>42359</v>
      </c>
      <c r="K5" s="5" t="s">
        <v>28</v>
      </c>
      <c r="L5" s="40">
        <v>42370</v>
      </c>
      <c r="O5" s="1"/>
    </row>
    <row r="6" spans="2:16" ht="17.100000000000001" customHeight="1" x14ac:dyDescent="0.2">
      <c r="B6" s="3"/>
      <c r="C6" s="37"/>
      <c r="D6" s="66"/>
      <c r="E6" s="37"/>
      <c r="F6" s="3"/>
      <c r="G6" s="3"/>
      <c r="H6" s="3"/>
      <c r="I6" s="3"/>
      <c r="J6" s="3"/>
      <c r="K6" s="3"/>
      <c r="P6" s="1"/>
    </row>
    <row r="7" spans="2:16" ht="17.100000000000001" customHeight="1" x14ac:dyDescent="0.2">
      <c r="B7" s="2" t="s">
        <v>3</v>
      </c>
      <c r="C7" s="35"/>
      <c r="D7" s="64"/>
      <c r="E7" s="35"/>
      <c r="F7" s="2"/>
      <c r="G7" s="3"/>
      <c r="H7" s="3"/>
      <c r="I7" s="3"/>
      <c r="J7" s="3"/>
      <c r="K7" s="3"/>
      <c r="P7" s="1"/>
    </row>
    <row r="8" spans="2:16" ht="16.5" customHeight="1" x14ac:dyDescent="0.2">
      <c r="B8" s="6" t="s">
        <v>4</v>
      </c>
      <c r="C8" s="239" t="s">
        <v>55</v>
      </c>
      <c r="D8" s="239"/>
      <c r="E8" s="239"/>
      <c r="F8" s="239"/>
      <c r="H8" s="5" t="s">
        <v>5</v>
      </c>
      <c r="I8" s="6"/>
      <c r="J8" s="31" t="s">
        <v>54</v>
      </c>
      <c r="K8" s="32"/>
      <c r="M8" s="3"/>
      <c r="N8" s="7"/>
    </row>
    <row r="9" spans="2:16" ht="17.100000000000001" customHeight="1" x14ac:dyDescent="0.2">
      <c r="B9" s="1"/>
      <c r="C9" s="11"/>
      <c r="D9" s="67"/>
      <c r="E9" s="1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2:16" s="8" customFormat="1" ht="20.100000000000001" customHeight="1" x14ac:dyDescent="0.2">
      <c r="B10" s="9" t="s">
        <v>6</v>
      </c>
      <c r="C10" s="33" t="s">
        <v>7</v>
      </c>
      <c r="D10" s="68"/>
      <c r="E10" s="61"/>
      <c r="F10" s="10" t="s">
        <v>8</v>
      </c>
      <c r="G10" s="10" t="s">
        <v>9</v>
      </c>
      <c r="H10" s="240" t="s">
        <v>21</v>
      </c>
      <c r="I10" s="241"/>
      <c r="J10" s="10" t="s">
        <v>10</v>
      </c>
      <c r="K10" s="10" t="s">
        <v>11</v>
      </c>
      <c r="L10" s="10" t="s">
        <v>24</v>
      </c>
      <c r="M10" s="14" t="s">
        <v>12</v>
      </c>
    </row>
    <row r="11" spans="2:16" s="8" customFormat="1" ht="20.100000000000001" customHeight="1" x14ac:dyDescent="0.2">
      <c r="B11" s="9"/>
      <c r="C11" s="33"/>
      <c r="D11" s="69" t="s">
        <v>58</v>
      </c>
      <c r="E11" s="61"/>
      <c r="F11" s="10"/>
      <c r="G11" s="10"/>
      <c r="H11" s="10" t="s">
        <v>22</v>
      </c>
      <c r="I11" s="10" t="s">
        <v>23</v>
      </c>
      <c r="J11" s="10"/>
      <c r="K11" s="10"/>
      <c r="L11" s="10"/>
      <c r="M11" s="14"/>
    </row>
    <row r="12" spans="2:16" ht="17.100000000000001" customHeight="1" x14ac:dyDescent="0.2">
      <c r="B12" s="41">
        <v>42726</v>
      </c>
      <c r="C12" s="29" t="s">
        <v>59</v>
      </c>
      <c r="D12" s="69" t="s">
        <v>58</v>
      </c>
      <c r="E12" s="29" t="s">
        <v>60</v>
      </c>
      <c r="F12" s="26">
        <v>0</v>
      </c>
      <c r="G12" s="26"/>
      <c r="H12" s="43">
        <v>10</v>
      </c>
      <c r="I12" s="26">
        <f>H12*F39</f>
        <v>4.01</v>
      </c>
      <c r="J12" s="26">
        <v>0</v>
      </c>
      <c r="K12" s="26"/>
      <c r="L12" s="26"/>
      <c r="M12" s="16">
        <f>SUM(F12:K12)-H12</f>
        <v>4.01</v>
      </c>
    </row>
    <row r="13" spans="2:16" ht="17.100000000000001" customHeight="1" x14ac:dyDescent="0.2">
      <c r="B13" s="42">
        <v>42726</v>
      </c>
      <c r="C13" s="28" t="s">
        <v>61</v>
      </c>
      <c r="D13" s="69" t="s">
        <v>58</v>
      </c>
      <c r="E13" s="28" t="s">
        <v>60</v>
      </c>
      <c r="F13" s="25"/>
      <c r="G13" s="25"/>
      <c r="H13" s="44">
        <v>10</v>
      </c>
      <c r="I13" s="26">
        <f>H13*F39</f>
        <v>4.01</v>
      </c>
      <c r="J13" s="25"/>
      <c r="K13" s="25"/>
      <c r="L13" s="25"/>
      <c r="M13" s="16">
        <f t="shared" ref="M13:M35" si="0">SUM(F13:K13)-H13</f>
        <v>4.01</v>
      </c>
    </row>
    <row r="14" spans="2:16" ht="17.100000000000001" customHeight="1" x14ac:dyDescent="0.2">
      <c r="B14" s="41">
        <v>42726</v>
      </c>
      <c r="C14" s="29" t="s">
        <v>62</v>
      </c>
      <c r="D14" s="69" t="s">
        <v>58</v>
      </c>
      <c r="E14" s="29" t="s">
        <v>63</v>
      </c>
      <c r="F14" s="26"/>
      <c r="G14" s="26"/>
      <c r="H14" s="43">
        <v>19</v>
      </c>
      <c r="I14" s="26">
        <f>H14*F39</f>
        <v>7.6190000000000007</v>
      </c>
      <c r="J14" s="26"/>
      <c r="K14" s="26"/>
      <c r="L14" s="26"/>
      <c r="M14" s="16">
        <f t="shared" si="0"/>
        <v>7.6189999999999998</v>
      </c>
    </row>
    <row r="15" spans="2:16" ht="17.100000000000001" customHeight="1" x14ac:dyDescent="0.2">
      <c r="B15" s="42">
        <v>42735</v>
      </c>
      <c r="C15" s="28" t="s">
        <v>64</v>
      </c>
      <c r="D15" s="69" t="s">
        <v>58</v>
      </c>
      <c r="E15" s="28" t="s">
        <v>60</v>
      </c>
      <c r="F15" s="25"/>
      <c r="G15" s="25"/>
      <c r="H15" s="44">
        <v>10</v>
      </c>
      <c r="I15" s="26">
        <f>H15*F39</f>
        <v>4.01</v>
      </c>
      <c r="J15" s="25"/>
      <c r="K15" s="25"/>
      <c r="L15" s="25"/>
      <c r="M15" s="16">
        <f t="shared" si="0"/>
        <v>4.01</v>
      </c>
    </row>
    <row r="16" spans="2:16" ht="17.100000000000001" customHeight="1" x14ac:dyDescent="0.2">
      <c r="B16" s="41"/>
      <c r="C16" s="29"/>
      <c r="D16" s="69" t="s">
        <v>58</v>
      </c>
      <c r="E16" s="29"/>
      <c r="F16" s="26"/>
      <c r="G16" s="26"/>
      <c r="H16" s="43"/>
      <c r="I16" s="26">
        <f>H16*F39</f>
        <v>0</v>
      </c>
      <c r="J16" s="26"/>
      <c r="K16" s="26"/>
      <c r="L16" s="26"/>
      <c r="M16" s="16">
        <f t="shared" si="0"/>
        <v>0</v>
      </c>
    </row>
    <row r="17" spans="2:13" ht="17.100000000000001" customHeight="1" x14ac:dyDescent="0.2">
      <c r="B17" s="42"/>
      <c r="C17" s="28"/>
      <c r="D17" s="69" t="s">
        <v>58</v>
      </c>
      <c r="E17" s="28"/>
      <c r="F17" s="25"/>
      <c r="G17" s="25"/>
      <c r="H17" s="44"/>
      <c r="I17" s="26">
        <f>H17*F39</f>
        <v>0</v>
      </c>
      <c r="J17" s="25"/>
      <c r="K17" s="25"/>
      <c r="L17" s="25"/>
      <c r="M17" s="16">
        <f t="shared" si="0"/>
        <v>0</v>
      </c>
    </row>
    <row r="18" spans="2:13" ht="17.100000000000001" customHeight="1" x14ac:dyDescent="0.2">
      <c r="B18" s="41"/>
      <c r="C18" s="29"/>
      <c r="D18" s="69" t="s">
        <v>58</v>
      </c>
      <c r="E18" s="29"/>
      <c r="F18" s="26"/>
      <c r="G18" s="26"/>
      <c r="H18" s="43"/>
      <c r="I18" s="26">
        <f>H18*F39</f>
        <v>0</v>
      </c>
      <c r="J18" s="26"/>
      <c r="K18" s="26"/>
      <c r="L18" s="26"/>
      <c r="M18" s="16">
        <f t="shared" si="0"/>
        <v>0</v>
      </c>
    </row>
    <row r="19" spans="2:13" ht="17.100000000000001" customHeight="1" x14ac:dyDescent="0.2">
      <c r="B19" s="42"/>
      <c r="C19" s="28"/>
      <c r="D19" s="69" t="s">
        <v>58</v>
      </c>
      <c r="E19" s="28"/>
      <c r="F19" s="25"/>
      <c r="G19" s="25"/>
      <c r="H19" s="44"/>
      <c r="I19" s="26">
        <f>H19*F39</f>
        <v>0</v>
      </c>
      <c r="J19" s="25"/>
      <c r="K19" s="25"/>
      <c r="L19" s="25"/>
      <c r="M19" s="16">
        <f t="shared" si="0"/>
        <v>0</v>
      </c>
    </row>
    <row r="20" spans="2:13" ht="17.100000000000001" customHeight="1" x14ac:dyDescent="0.2">
      <c r="B20" s="41"/>
      <c r="C20" s="29"/>
      <c r="D20" s="69" t="s">
        <v>58</v>
      </c>
      <c r="E20" s="29"/>
      <c r="F20" s="26"/>
      <c r="G20" s="26"/>
      <c r="H20" s="43"/>
      <c r="I20" s="26">
        <f>H20*F39</f>
        <v>0</v>
      </c>
      <c r="J20" s="26"/>
      <c r="K20" s="26"/>
      <c r="L20" s="26"/>
      <c r="M20" s="16">
        <f t="shared" si="0"/>
        <v>0</v>
      </c>
    </row>
    <row r="21" spans="2:13" ht="17.100000000000001" customHeight="1" x14ac:dyDescent="0.2">
      <c r="B21" s="42"/>
      <c r="C21" s="28"/>
      <c r="D21" s="69" t="s">
        <v>58</v>
      </c>
      <c r="E21" s="28"/>
      <c r="F21" s="25"/>
      <c r="G21" s="25"/>
      <c r="H21" s="44"/>
      <c r="I21" s="26">
        <f>H21*F39</f>
        <v>0</v>
      </c>
      <c r="J21" s="25"/>
      <c r="K21" s="25"/>
      <c r="L21" s="25"/>
      <c r="M21" s="16">
        <f t="shared" si="0"/>
        <v>0</v>
      </c>
    </row>
    <row r="22" spans="2:13" ht="17.100000000000001" customHeight="1" x14ac:dyDescent="0.2">
      <c r="B22" s="41"/>
      <c r="C22" s="29"/>
      <c r="D22" s="69" t="s">
        <v>58</v>
      </c>
      <c r="E22" s="29"/>
      <c r="F22" s="26"/>
      <c r="G22" s="26"/>
      <c r="H22" s="43"/>
      <c r="I22" s="26">
        <f>H22*F39</f>
        <v>0</v>
      </c>
      <c r="J22" s="26"/>
      <c r="K22" s="26"/>
      <c r="L22" s="26"/>
      <c r="M22" s="16">
        <f t="shared" si="0"/>
        <v>0</v>
      </c>
    </row>
    <row r="23" spans="2:13" ht="17.100000000000001" customHeight="1" x14ac:dyDescent="0.2">
      <c r="B23" s="42"/>
      <c r="C23" s="28"/>
      <c r="D23" s="69" t="s">
        <v>58</v>
      </c>
      <c r="E23" s="28"/>
      <c r="F23" s="25"/>
      <c r="G23" s="25"/>
      <c r="H23" s="45"/>
      <c r="I23" s="26">
        <f>H23*F39</f>
        <v>0</v>
      </c>
      <c r="J23" s="24"/>
      <c r="K23" s="24"/>
      <c r="L23" s="24"/>
      <c r="M23" s="16">
        <f t="shared" si="0"/>
        <v>0</v>
      </c>
    </row>
    <row r="24" spans="2:13" ht="17.100000000000001" customHeight="1" x14ac:dyDescent="0.2">
      <c r="B24" s="41"/>
      <c r="C24" s="29"/>
      <c r="D24" s="69" t="s">
        <v>58</v>
      </c>
      <c r="E24" s="29"/>
      <c r="F24" s="26"/>
      <c r="G24" s="26"/>
      <c r="H24" s="43"/>
      <c r="I24" s="26">
        <f>H24*F39</f>
        <v>0</v>
      </c>
      <c r="J24" s="26"/>
      <c r="K24" s="26"/>
      <c r="L24" s="26"/>
      <c r="M24" s="16">
        <f t="shared" si="0"/>
        <v>0</v>
      </c>
    </row>
    <row r="25" spans="2:13" ht="17.100000000000001" customHeight="1" x14ac:dyDescent="0.2">
      <c r="B25" s="42"/>
      <c r="C25" s="28"/>
      <c r="D25" s="69" t="s">
        <v>58</v>
      </c>
      <c r="E25" s="28"/>
      <c r="F25" s="25"/>
      <c r="G25" s="25"/>
      <c r="H25" s="44"/>
      <c r="I25" s="26">
        <f>H25*F39</f>
        <v>0</v>
      </c>
      <c r="J25" s="25"/>
      <c r="K25" s="25"/>
      <c r="L25" s="25"/>
      <c r="M25" s="16">
        <f t="shared" si="0"/>
        <v>0</v>
      </c>
    </row>
    <row r="26" spans="2:13" ht="17.100000000000001" customHeight="1" x14ac:dyDescent="0.2">
      <c r="B26" s="41"/>
      <c r="C26" s="29"/>
      <c r="D26" s="69" t="s">
        <v>58</v>
      </c>
      <c r="E26" s="29"/>
      <c r="F26" s="26"/>
      <c r="G26" s="26"/>
      <c r="H26" s="43"/>
      <c r="I26" s="26">
        <f>H26*F39</f>
        <v>0</v>
      </c>
      <c r="J26" s="26"/>
      <c r="K26" s="26"/>
      <c r="L26" s="26"/>
      <c r="M26" s="16">
        <f t="shared" si="0"/>
        <v>0</v>
      </c>
    </row>
    <row r="27" spans="2:13" ht="17.100000000000001" customHeight="1" x14ac:dyDescent="0.2">
      <c r="B27" s="42"/>
      <c r="C27" s="28"/>
      <c r="D27" s="69" t="s">
        <v>58</v>
      </c>
      <c r="E27" s="28"/>
      <c r="F27" s="25"/>
      <c r="G27" s="25"/>
      <c r="H27" s="44"/>
      <c r="I27" s="26">
        <f>H27*F39</f>
        <v>0</v>
      </c>
      <c r="J27" s="25"/>
      <c r="K27" s="25"/>
      <c r="L27" s="25"/>
      <c r="M27" s="16">
        <f t="shared" si="0"/>
        <v>0</v>
      </c>
    </row>
    <row r="28" spans="2:13" ht="17.100000000000001" customHeight="1" x14ac:dyDescent="0.2">
      <c r="B28" s="41"/>
      <c r="C28" s="29"/>
      <c r="D28" s="69" t="s">
        <v>58</v>
      </c>
      <c r="E28" s="29"/>
      <c r="F28" s="26"/>
      <c r="G28" s="26"/>
      <c r="H28" s="43"/>
      <c r="I28" s="26">
        <f>H28*F39</f>
        <v>0</v>
      </c>
      <c r="J28" s="26"/>
      <c r="K28" s="26"/>
      <c r="L28" s="26"/>
      <c r="M28" s="16">
        <f t="shared" si="0"/>
        <v>0</v>
      </c>
    </row>
    <row r="29" spans="2:13" ht="17.100000000000001" customHeight="1" x14ac:dyDescent="0.2">
      <c r="B29" s="42"/>
      <c r="C29" s="28"/>
      <c r="D29" s="69" t="s">
        <v>58</v>
      </c>
      <c r="E29" s="28"/>
      <c r="F29" s="25"/>
      <c r="G29" s="25"/>
      <c r="H29" s="45"/>
      <c r="I29" s="26">
        <f>H29*F39</f>
        <v>0</v>
      </c>
      <c r="J29" s="24"/>
      <c r="K29" s="24"/>
      <c r="L29" s="24"/>
      <c r="M29" s="16">
        <f t="shared" si="0"/>
        <v>0</v>
      </c>
    </row>
    <row r="30" spans="2:13" ht="17.100000000000001" customHeight="1" x14ac:dyDescent="0.2">
      <c r="B30" s="41"/>
      <c r="C30" s="29"/>
      <c r="D30" s="69" t="s">
        <v>58</v>
      </c>
      <c r="E30" s="29"/>
      <c r="F30" s="26"/>
      <c r="G30" s="26"/>
      <c r="H30" s="43"/>
      <c r="I30" s="26">
        <f>H30*F39</f>
        <v>0</v>
      </c>
      <c r="J30" s="26"/>
      <c r="K30" s="26"/>
      <c r="L30" s="26"/>
      <c r="M30" s="16">
        <f t="shared" si="0"/>
        <v>0</v>
      </c>
    </row>
    <row r="31" spans="2:13" ht="17.100000000000001" customHeight="1" x14ac:dyDescent="0.2">
      <c r="B31" s="42"/>
      <c r="C31" s="28"/>
      <c r="D31" s="69" t="s">
        <v>58</v>
      </c>
      <c r="E31" s="28"/>
      <c r="F31" s="25"/>
      <c r="G31" s="25"/>
      <c r="H31" s="44"/>
      <c r="I31" s="26">
        <f>H31*F39</f>
        <v>0</v>
      </c>
      <c r="J31" s="25"/>
      <c r="K31" s="25"/>
      <c r="L31" s="25"/>
      <c r="M31" s="16">
        <f t="shared" si="0"/>
        <v>0</v>
      </c>
    </row>
    <row r="32" spans="2:13" ht="17.100000000000001" customHeight="1" x14ac:dyDescent="0.2">
      <c r="B32" s="42"/>
      <c r="C32" s="28"/>
      <c r="D32" s="69" t="s">
        <v>58</v>
      </c>
      <c r="E32" s="28"/>
      <c r="F32" s="25"/>
      <c r="G32" s="25"/>
      <c r="H32" s="44"/>
      <c r="I32" s="26">
        <f>H32*F39</f>
        <v>0</v>
      </c>
      <c r="J32" s="25"/>
      <c r="K32" s="25"/>
      <c r="L32" s="25"/>
      <c r="M32" s="16"/>
    </row>
    <row r="33" spans="2:15" ht="17.100000000000001" customHeight="1" x14ac:dyDescent="0.2">
      <c r="B33" s="41"/>
      <c r="C33" s="29"/>
      <c r="D33" s="69" t="s">
        <v>58</v>
      </c>
      <c r="E33" s="29"/>
      <c r="F33" s="26"/>
      <c r="G33" s="26"/>
      <c r="H33" s="46"/>
      <c r="I33" s="26">
        <f>H33*F39</f>
        <v>0</v>
      </c>
      <c r="J33" s="26"/>
      <c r="K33" s="26"/>
      <c r="L33" s="26"/>
      <c r="M33" s="16">
        <f t="shared" si="0"/>
        <v>0</v>
      </c>
      <c r="N33" s="1"/>
    </row>
    <row r="34" spans="2:15" ht="17.100000000000001" customHeight="1" x14ac:dyDescent="0.2">
      <c r="B34" s="41"/>
      <c r="C34" s="29"/>
      <c r="D34" s="69" t="s">
        <v>58</v>
      </c>
      <c r="E34" s="29"/>
      <c r="F34" s="26"/>
      <c r="G34" s="26"/>
      <c r="H34" s="46"/>
      <c r="I34" s="26">
        <f>H34*F39</f>
        <v>0</v>
      </c>
      <c r="J34" s="26"/>
      <c r="K34" s="26"/>
      <c r="L34" s="26"/>
      <c r="M34" s="16"/>
      <c r="N34" s="1"/>
    </row>
    <row r="35" spans="2:15" ht="17.100000000000001" customHeight="1" x14ac:dyDescent="0.2">
      <c r="B35" s="41"/>
      <c r="C35" s="29"/>
      <c r="D35" s="69" t="s">
        <v>58</v>
      </c>
      <c r="E35" s="29"/>
      <c r="F35" s="26"/>
      <c r="G35" s="26"/>
      <c r="H35" s="46"/>
      <c r="I35" s="26">
        <f>H35*F39</f>
        <v>0</v>
      </c>
      <c r="J35" s="26"/>
      <c r="K35" s="26"/>
      <c r="L35" s="26"/>
      <c r="M35" s="16">
        <f t="shared" si="0"/>
        <v>0</v>
      </c>
      <c r="N35" s="1"/>
    </row>
    <row r="36" spans="2:15" ht="17.100000000000001" customHeight="1" x14ac:dyDescent="0.2">
      <c r="C36" s="11"/>
      <c r="D36" s="67"/>
      <c r="E36" s="11"/>
      <c r="F36" s="21">
        <f>SUM(F12:F35)</f>
        <v>0</v>
      </c>
      <c r="G36" s="21">
        <f>SUM(G12:G35)</f>
        <v>0</v>
      </c>
      <c r="H36" s="39">
        <f>SUM(H15:H35)</f>
        <v>10</v>
      </c>
      <c r="I36" s="21"/>
      <c r="J36" s="21">
        <f>SUM(J12:J35)</f>
        <v>0</v>
      </c>
      <c r="K36" s="21">
        <f>SUM(K12:K35)</f>
        <v>0</v>
      </c>
      <c r="L36" s="21"/>
      <c r="M36" s="18"/>
      <c r="N36" s="1"/>
    </row>
    <row r="37" spans="2:15" ht="17.100000000000001" customHeight="1" x14ac:dyDescent="0.2">
      <c r="C37" s="11"/>
      <c r="D37" s="67"/>
      <c r="E37" s="11"/>
      <c r="F37" s="26"/>
      <c r="G37" s="11"/>
      <c r="H37" s="11"/>
      <c r="I37" s="11"/>
      <c r="J37" s="11"/>
      <c r="K37" s="11"/>
      <c r="L37" s="12" t="s">
        <v>18</v>
      </c>
      <c r="M37" s="19">
        <f>SUM(M12:M35)</f>
        <v>19.649000000000001</v>
      </c>
      <c r="O37" s="1"/>
    </row>
    <row r="38" spans="2:15" ht="17.100000000000001" customHeight="1" x14ac:dyDescent="0.2">
      <c r="C38" s="35" t="s">
        <v>26</v>
      </c>
      <c r="D38" s="64"/>
      <c r="E38" s="35"/>
      <c r="F38" s="11" t="s">
        <v>35</v>
      </c>
      <c r="G38" s="11"/>
      <c r="H38" s="11"/>
      <c r="I38" s="11"/>
      <c r="J38" s="11"/>
      <c r="K38" s="11"/>
      <c r="L38" s="12" t="s">
        <v>17</v>
      </c>
      <c r="M38" s="19">
        <f>SUM(L12:L35)</f>
        <v>0</v>
      </c>
      <c r="O38" s="1"/>
    </row>
    <row r="39" spans="2:15" ht="17.100000000000001" customHeight="1" x14ac:dyDescent="0.2">
      <c r="C39" s="35" t="s">
        <v>25</v>
      </c>
      <c r="D39" s="64"/>
      <c r="E39" s="35"/>
      <c r="F39" s="11">
        <v>0.40100000000000002</v>
      </c>
      <c r="G39" s="11" t="s">
        <v>27</v>
      </c>
      <c r="H39" s="11"/>
      <c r="I39" s="11"/>
      <c r="J39" s="11"/>
      <c r="K39" s="11"/>
      <c r="L39" s="12" t="s">
        <v>19</v>
      </c>
      <c r="M39" s="19">
        <f>M37-M38</f>
        <v>19.649000000000001</v>
      </c>
      <c r="O39" s="1"/>
    </row>
    <row r="40" spans="2:15" ht="17.100000000000001" customHeight="1" x14ac:dyDescent="0.2">
      <c r="C40" s="11"/>
      <c r="D40" s="67"/>
      <c r="E40" s="11"/>
      <c r="G40" s="11"/>
      <c r="H40" s="11"/>
      <c r="I40" s="11"/>
      <c r="J40" s="11"/>
      <c r="K40" s="11"/>
      <c r="L40" s="12"/>
      <c r="M40" s="19"/>
      <c r="O40" s="1"/>
    </row>
    <row r="41" spans="2:15" ht="17.100000000000001" customHeight="1" x14ac:dyDescent="0.2">
      <c r="B41" s="4" t="s">
        <v>13</v>
      </c>
      <c r="C41" s="13"/>
      <c r="D41" s="70"/>
      <c r="E41" s="15"/>
      <c r="G41" s="15"/>
      <c r="H41" s="5" t="s">
        <v>14</v>
      </c>
      <c r="I41" s="5"/>
      <c r="J41" s="27"/>
      <c r="K41" s="27"/>
      <c r="L41" s="12" t="s">
        <v>15</v>
      </c>
      <c r="M41" s="20"/>
      <c r="O41" s="1"/>
    </row>
    <row r="42" spans="2:15" ht="17.100000000000001" customHeight="1" x14ac:dyDescent="0.2">
      <c r="F42" s="11"/>
      <c r="J42" s="27"/>
      <c r="K42" s="27"/>
      <c r="L42" s="12" t="s">
        <v>20</v>
      </c>
      <c r="M42" s="17">
        <f>(M37-M41)</f>
        <v>19.649000000000001</v>
      </c>
      <c r="O42" s="1"/>
    </row>
    <row r="43" spans="2:15" x14ac:dyDescent="0.2">
      <c r="F43" s="13"/>
    </row>
  </sheetData>
  <mergeCells count="3">
    <mergeCell ref="B1:O2"/>
    <mergeCell ref="C8:F8"/>
    <mergeCell ref="H10:I10"/>
  </mergeCells>
  <phoneticPr fontId="0" type="noConversion"/>
  <printOptions horizontalCentered="1"/>
  <pageMargins left="0.78740157499999996" right="0.78740157499999996" top="0.5" bottom="0.984251969" header="0.5" footer="0.5"/>
  <pageSetup paperSize="9" scale="78" orientation="landscape" horizontalDpi="4294967293" verticalDpi="2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J22" sqref="J22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13.28515625" style="86" bestFit="1" customWidth="1"/>
    <col min="6" max="6" width="11.42578125" style="112"/>
  </cols>
  <sheetData>
    <row r="1" spans="1:8" x14ac:dyDescent="0.2">
      <c r="A1" s="238" t="s">
        <v>0</v>
      </c>
      <c r="B1" s="238"/>
      <c r="C1" s="238"/>
      <c r="D1" s="238"/>
      <c r="E1" s="238"/>
      <c r="F1" s="238"/>
      <c r="G1" s="238"/>
      <c r="H1" s="238"/>
    </row>
    <row r="2" spans="1:8" x14ac:dyDescent="0.2">
      <c r="A2" s="238"/>
      <c r="B2" s="238"/>
      <c r="C2" s="238"/>
      <c r="D2" s="238"/>
      <c r="E2" s="238"/>
      <c r="F2" s="238"/>
      <c r="G2" s="238"/>
      <c r="H2" s="238"/>
    </row>
    <row r="3" spans="1:8" ht="30" x14ac:dyDescent="0.2">
      <c r="A3" s="2" t="s">
        <v>56</v>
      </c>
      <c r="B3" s="75"/>
      <c r="C3" s="76"/>
      <c r="D3" s="75"/>
      <c r="E3" s="75"/>
      <c r="F3" s="104"/>
      <c r="G3" s="60"/>
      <c r="H3" s="60"/>
    </row>
    <row r="4" spans="1:8" x14ac:dyDescent="0.2">
      <c r="A4" s="2"/>
      <c r="B4" s="77"/>
      <c r="C4" s="78"/>
      <c r="D4" s="242" t="s">
        <v>65</v>
      </c>
      <c r="E4" s="118" t="s">
        <v>2</v>
      </c>
      <c r="F4" s="118" t="s">
        <v>28</v>
      </c>
      <c r="G4" s="2"/>
      <c r="H4" s="2"/>
    </row>
    <row r="5" spans="1:8" x14ac:dyDescent="0.2">
      <c r="A5" s="23" t="s">
        <v>16</v>
      </c>
      <c r="B5" s="79" t="s">
        <v>57</v>
      </c>
      <c r="C5" s="80"/>
      <c r="D5" s="242"/>
      <c r="E5" s="119">
        <v>42339</v>
      </c>
      <c r="F5" s="122">
        <v>42369</v>
      </c>
      <c r="H5" s="1"/>
    </row>
    <row r="6" spans="1:8" x14ac:dyDescent="0.2">
      <c r="A6" s="3"/>
      <c r="B6" s="82"/>
      <c r="C6" s="83"/>
      <c r="D6" s="37"/>
      <c r="E6" s="37"/>
      <c r="F6" s="113"/>
    </row>
    <row r="7" spans="1:8" x14ac:dyDescent="0.2">
      <c r="A7" s="2" t="s">
        <v>3</v>
      </c>
      <c r="B7" s="77"/>
      <c r="C7" s="78"/>
      <c r="D7" s="101"/>
      <c r="E7" s="120" t="s">
        <v>66</v>
      </c>
      <c r="F7" s="121" t="s">
        <v>54</v>
      </c>
    </row>
    <row r="8" spans="1:8" x14ac:dyDescent="0.2">
      <c r="A8" s="3" t="s">
        <v>4</v>
      </c>
      <c r="B8" s="239" t="s">
        <v>55</v>
      </c>
      <c r="C8" s="239"/>
      <c r="D8" s="239"/>
      <c r="E8" s="239"/>
      <c r="F8" s="88"/>
      <c r="G8" s="7"/>
    </row>
    <row r="9" spans="1:8" x14ac:dyDescent="0.2">
      <c r="A9" s="1"/>
      <c r="B9" s="84"/>
      <c r="C9" s="85"/>
      <c r="D9" s="84"/>
      <c r="E9" s="105"/>
      <c r="F9" s="84"/>
      <c r="G9" s="1"/>
    </row>
    <row r="10" spans="1:8" x14ac:dyDescent="0.2">
      <c r="A10" s="116" t="s">
        <v>6</v>
      </c>
      <c r="B10" s="116" t="s">
        <v>7</v>
      </c>
      <c r="C10" s="115"/>
      <c r="D10" s="116"/>
      <c r="E10" s="243" t="s">
        <v>21</v>
      </c>
      <c r="F10" s="243"/>
      <c r="G10" s="8"/>
    </row>
    <row r="11" spans="1:8" ht="25.5" x14ac:dyDescent="0.2">
      <c r="A11" s="116"/>
      <c r="B11" s="116"/>
      <c r="C11" s="115" t="s">
        <v>58</v>
      </c>
      <c r="D11" s="116"/>
      <c r="E11" s="117" t="s">
        <v>22</v>
      </c>
      <c r="F11" s="116" t="s">
        <v>23</v>
      </c>
      <c r="G11" s="8"/>
    </row>
    <row r="12" spans="1:8" ht="25.5" x14ac:dyDescent="0.2">
      <c r="A12" s="41">
        <v>42360</v>
      </c>
      <c r="B12" s="29" t="s">
        <v>59</v>
      </c>
      <c r="C12" s="115" t="s">
        <v>58</v>
      </c>
      <c r="D12" s="29" t="s">
        <v>60</v>
      </c>
      <c r="E12" s="43">
        <v>10</v>
      </c>
      <c r="F12" s="92">
        <f>E12*E22</f>
        <v>4.01</v>
      </c>
    </row>
    <row r="13" spans="1:8" ht="25.5" x14ac:dyDescent="0.2">
      <c r="A13" s="187">
        <v>42360</v>
      </c>
      <c r="B13" s="188" t="s">
        <v>61</v>
      </c>
      <c r="C13" s="115" t="s">
        <v>58</v>
      </c>
      <c r="D13" s="188" t="s">
        <v>60</v>
      </c>
      <c r="E13" s="189">
        <v>10</v>
      </c>
      <c r="F13" s="94">
        <f>E13*E22</f>
        <v>4.01</v>
      </c>
    </row>
    <row r="14" spans="1:8" ht="25.5" x14ac:dyDescent="0.2">
      <c r="A14" s="41">
        <v>42360</v>
      </c>
      <c r="B14" s="29" t="s">
        <v>62</v>
      </c>
      <c r="C14" s="115" t="s">
        <v>58</v>
      </c>
      <c r="D14" s="29" t="s">
        <v>63</v>
      </c>
      <c r="E14" s="43">
        <v>19</v>
      </c>
      <c r="F14" s="92">
        <f>E14*E22</f>
        <v>7.6190000000000007</v>
      </c>
    </row>
    <row r="15" spans="1:8" ht="38.25" x14ac:dyDescent="0.2">
      <c r="A15" s="187">
        <v>42361</v>
      </c>
      <c r="B15" s="190" t="s">
        <v>78</v>
      </c>
      <c r="C15" s="115" t="s">
        <v>58</v>
      </c>
      <c r="D15" s="190" t="s">
        <v>79</v>
      </c>
      <c r="E15" s="189">
        <v>300</v>
      </c>
      <c r="F15" s="94">
        <f>E15*E22</f>
        <v>120.30000000000001</v>
      </c>
    </row>
    <row r="16" spans="1:8" ht="25.5" x14ac:dyDescent="0.2">
      <c r="A16" s="191">
        <v>42369</v>
      </c>
      <c r="B16" s="192" t="s">
        <v>64</v>
      </c>
      <c r="C16" s="115" t="s">
        <v>58</v>
      </c>
      <c r="D16" s="192" t="s">
        <v>60</v>
      </c>
      <c r="E16" s="193">
        <v>10</v>
      </c>
      <c r="F16" s="143">
        <f>E16*E22</f>
        <v>4.01</v>
      </c>
    </row>
    <row r="17" spans="1:8" x14ac:dyDescent="0.2">
      <c r="A17" s="90"/>
      <c r="B17" s="95"/>
      <c r="C17" s="115"/>
      <c r="D17" s="95"/>
      <c r="E17" s="108"/>
      <c r="F17" s="94"/>
    </row>
    <row r="18" spans="1:8" x14ac:dyDescent="0.2">
      <c r="A18" s="89"/>
      <c r="B18" s="91"/>
      <c r="C18" s="115"/>
      <c r="D18" s="96"/>
      <c r="E18" s="97" t="s">
        <v>67</v>
      </c>
      <c r="F18" s="98" t="s">
        <v>68</v>
      </c>
    </row>
    <row r="19" spans="1:8" x14ac:dyDescent="0.2">
      <c r="A19" s="27"/>
      <c r="B19" s="11"/>
      <c r="C19" s="67"/>
      <c r="D19" s="11"/>
      <c r="E19" s="109">
        <f>SUM(E12:E17)</f>
        <v>349</v>
      </c>
      <c r="F19" s="99">
        <f>SUM(F11:F16)</f>
        <v>139.94900000000001</v>
      </c>
    </row>
    <row r="20" spans="1:8" x14ac:dyDescent="0.2">
      <c r="A20" s="27"/>
      <c r="B20" s="11"/>
      <c r="C20" s="67"/>
      <c r="D20" s="11"/>
      <c r="E20" s="114"/>
      <c r="F20" s="100"/>
      <c r="H20" s="1"/>
    </row>
    <row r="21" spans="1:8" x14ac:dyDescent="0.2">
      <c r="A21" s="27"/>
      <c r="B21" s="101" t="s">
        <v>26</v>
      </c>
      <c r="C21" s="11" t="s">
        <v>35</v>
      </c>
      <c r="D21" s="101"/>
      <c r="E21" s="11" t="s">
        <v>35</v>
      </c>
      <c r="F21" s="74"/>
      <c r="H21" s="1"/>
    </row>
    <row r="22" spans="1:8" x14ac:dyDescent="0.2">
      <c r="A22" s="27"/>
      <c r="B22" s="101" t="s">
        <v>25</v>
      </c>
      <c r="C22" s="72"/>
      <c r="D22" s="11"/>
      <c r="E22" s="11">
        <v>0.40100000000000002</v>
      </c>
      <c r="F22" s="74"/>
      <c r="H22" s="1"/>
    </row>
    <row r="23" spans="1:8" x14ac:dyDescent="0.2">
      <c r="A23" s="27"/>
      <c r="B23" s="11"/>
      <c r="C23" s="67"/>
      <c r="D23" s="11"/>
      <c r="E23" s="103"/>
      <c r="F23" s="74"/>
      <c r="H23" s="1"/>
    </row>
    <row r="24" spans="1:8" x14ac:dyDescent="0.2">
      <c r="A24" s="102" t="s">
        <v>13</v>
      </c>
      <c r="B24" s="13"/>
      <c r="C24" s="70"/>
      <c r="D24" s="15"/>
      <c r="E24" s="103"/>
      <c r="F24" s="110"/>
      <c r="H24" s="1"/>
    </row>
    <row r="25" spans="1:8" x14ac:dyDescent="0.2">
      <c r="A25" s="27"/>
      <c r="B25" s="103"/>
      <c r="C25" s="73"/>
      <c r="D25" s="103"/>
      <c r="E25" s="11"/>
      <c r="F25" s="111"/>
      <c r="H25" s="1"/>
    </row>
    <row r="26" spans="1:8" x14ac:dyDescent="0.2">
      <c r="A26" s="27"/>
      <c r="B26" s="103"/>
      <c r="C26" s="73"/>
      <c r="D26" s="103"/>
      <c r="E26" s="13"/>
      <c r="F26" s="111"/>
    </row>
    <row r="27" spans="1:8" x14ac:dyDescent="0.2">
      <c r="B27" s="86"/>
      <c r="C27" s="87"/>
      <c r="D27" s="86"/>
    </row>
  </sheetData>
  <mergeCells count="4">
    <mergeCell ref="A1:H2"/>
    <mergeCell ref="D4:D5"/>
    <mergeCell ref="B8:E8"/>
    <mergeCell ref="E10:F1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'Indemnités Kilométriques'!$A$4:$A$8</xm:f>
          </x14:formula1>
          <xm:sqref>E21 C21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abSelected="1" zoomScale="115" zoomScaleNormal="115" workbookViewId="0">
      <selection activeCell="A3" sqref="A3:XFD3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43101</v>
      </c>
      <c r="G5" s="204">
        <v>43131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SUM(F11)</f>
        <v>#VALUE!</v>
      </c>
      <c r="G10" s="169" t="e">
        <f>SUM(G13:G68)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SUM(F14:F62)</f>
        <v>#VALUE!</v>
      </c>
      <c r="G11" s="169" t="e">
        <f>SUM(G14:G79)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s="144" customFormat="1" ht="16.5" x14ac:dyDescent="0.3">
      <c r="A14" s="222"/>
      <c r="B14" s="223"/>
      <c r="C14" s="226" t="s">
        <v>80</v>
      </c>
      <c r="D14" s="223" t="s">
        <v>82</v>
      </c>
      <c r="E14" s="229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</row>
    <row r="15" spans="1:13" s="144" customFormat="1" ht="16.5" x14ac:dyDescent="0.3">
      <c r="A15" s="140"/>
      <c r="B15" s="185"/>
      <c r="C15" s="225"/>
      <c r="D15" s="185"/>
      <c r="E15" s="229" t="str">
        <f t="shared" ref="E15:E57" si="0">_xlfn.WEBSERVICE("https://maps.googleapis.com/maps/api/distancematrix/xml?origins="&amp;$C$14&amp;"&amp;destinations="&amp;D15&amp;"&amp;mode=driving")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42" t="e">
        <f t="shared" ref="F15:F57" si="1">ROUND(_xlfn.FILTERXML(E15,"/DistanceMatrixResponse/row/element/distance/value")/1000,1)*2</f>
        <v>#VALUE!</v>
      </c>
      <c r="G15" s="143" t="e">
        <f t="shared" ref="G15:G57" si="2">F15*$C$11</f>
        <v>#VALUE!</v>
      </c>
    </row>
    <row r="16" spans="1:13" s="144" customFormat="1" ht="16.5" x14ac:dyDescent="0.3">
      <c r="A16" s="222"/>
      <c r="B16" s="223"/>
      <c r="C16" s="226"/>
      <c r="D16" s="223"/>
      <c r="E1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 t="shared" si="1"/>
        <v>#VALUE!</v>
      </c>
      <c r="G16" s="143" t="e">
        <f t="shared" si="2"/>
        <v>#VALUE!</v>
      </c>
    </row>
    <row r="17" spans="1:7" s="144" customFormat="1" ht="16.5" x14ac:dyDescent="0.3">
      <c r="A17" s="140"/>
      <c r="B17" s="185"/>
      <c r="C17" s="225"/>
      <c r="D17" s="185"/>
      <c r="E1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42" t="e">
        <f t="shared" si="1"/>
        <v>#VALUE!</v>
      </c>
      <c r="G17" s="143" t="e">
        <f t="shared" si="2"/>
        <v>#VALUE!</v>
      </c>
    </row>
    <row r="18" spans="1:7" s="144" customFormat="1" ht="16.5" x14ac:dyDescent="0.3">
      <c r="A18" s="222"/>
      <c r="B18" s="223"/>
      <c r="C18" s="226"/>
      <c r="D18" s="223"/>
      <c r="E1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 t="shared" si="1"/>
        <v>#VALUE!</v>
      </c>
      <c r="G18" s="143" t="e">
        <f t="shared" si="2"/>
        <v>#VALUE!</v>
      </c>
    </row>
    <row r="19" spans="1:7" s="144" customFormat="1" ht="16.5" x14ac:dyDescent="0.3">
      <c r="A19" s="140"/>
      <c r="B19" s="185"/>
      <c r="C19" s="225"/>
      <c r="D19" s="185"/>
      <c r="E1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42" t="e">
        <f t="shared" si="1"/>
        <v>#VALUE!</v>
      </c>
      <c r="G19" s="143" t="e">
        <f t="shared" si="2"/>
        <v>#VALUE!</v>
      </c>
    </row>
    <row r="20" spans="1:7" s="144" customFormat="1" ht="16.5" x14ac:dyDescent="0.3">
      <c r="A20" s="140"/>
      <c r="B20" s="185"/>
      <c r="C20" s="225"/>
      <c r="D20" s="185"/>
      <c r="E2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1"/>
        <v>#VALUE!</v>
      </c>
      <c r="G20" s="143" t="e">
        <f t="shared" si="2"/>
        <v>#VALUE!</v>
      </c>
    </row>
    <row r="21" spans="1:7" s="144" customFormat="1" ht="16.5" x14ac:dyDescent="0.3">
      <c r="A21" s="140"/>
      <c r="B21" s="185"/>
      <c r="C21" s="225"/>
      <c r="D21" s="185"/>
      <c r="E2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42" t="e">
        <f t="shared" si="1"/>
        <v>#VALUE!</v>
      </c>
      <c r="G21" s="143" t="e">
        <f t="shared" si="2"/>
        <v>#VALUE!</v>
      </c>
    </row>
    <row r="22" spans="1:7" s="144" customFormat="1" ht="16.5" x14ac:dyDescent="0.3">
      <c r="A22" s="140"/>
      <c r="B22" s="185"/>
      <c r="C22" s="225"/>
      <c r="D22" s="185"/>
      <c r="E2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1"/>
        <v>#VALUE!</v>
      </c>
      <c r="G22" s="143" t="e">
        <f t="shared" si="2"/>
        <v>#VALUE!</v>
      </c>
    </row>
    <row r="23" spans="1:7" s="144" customFormat="1" ht="16.5" x14ac:dyDescent="0.3">
      <c r="A23" s="140"/>
      <c r="B23" s="185"/>
      <c r="C23" s="225"/>
      <c r="D23" s="185"/>
      <c r="E2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42" t="e">
        <f t="shared" si="1"/>
        <v>#VALUE!</v>
      </c>
      <c r="G23" s="143" t="e">
        <f t="shared" si="2"/>
        <v>#VALUE!</v>
      </c>
    </row>
    <row r="24" spans="1:7" s="144" customFormat="1" ht="16.5" x14ac:dyDescent="0.3">
      <c r="A24" s="140"/>
      <c r="B24" s="185"/>
      <c r="C24" s="225"/>
      <c r="D24" s="185"/>
      <c r="E2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1"/>
        <v>#VALUE!</v>
      </c>
      <c r="G24" s="143" t="e">
        <f t="shared" si="2"/>
        <v>#VALUE!</v>
      </c>
    </row>
    <row r="25" spans="1:7" s="144" customFormat="1" ht="16.5" x14ac:dyDescent="0.3">
      <c r="A25" s="140"/>
      <c r="B25" s="185"/>
      <c r="C25" s="225"/>
      <c r="D25" s="185"/>
      <c r="E2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42" t="e">
        <f t="shared" si="1"/>
        <v>#VALUE!</v>
      </c>
      <c r="G25" s="143" t="e">
        <f t="shared" si="2"/>
        <v>#VALUE!</v>
      </c>
    </row>
    <row r="26" spans="1:7" s="144" customFormat="1" ht="16.5" x14ac:dyDescent="0.3">
      <c r="A26" s="140"/>
      <c r="B26" s="185"/>
      <c r="C26" s="225"/>
      <c r="D26" s="185"/>
      <c r="E2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42" t="e">
        <f t="shared" si="1"/>
        <v>#VALUE!</v>
      </c>
      <c r="G26" s="143" t="e">
        <f t="shared" si="2"/>
        <v>#VALUE!</v>
      </c>
    </row>
    <row r="27" spans="1:7" s="144" customFormat="1" ht="16.5" x14ac:dyDescent="0.3">
      <c r="A27" s="222"/>
      <c r="B27" s="224"/>
      <c r="C27" s="226"/>
      <c r="D27" s="224"/>
      <c r="E2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42" t="e">
        <f t="shared" si="1"/>
        <v>#VALUE!</v>
      </c>
      <c r="G27" s="143" t="e">
        <f t="shared" si="2"/>
        <v>#VALUE!</v>
      </c>
    </row>
    <row r="28" spans="1:7" s="144" customFormat="1" ht="16.5" x14ac:dyDescent="0.3">
      <c r="A28" s="140"/>
      <c r="B28" s="185"/>
      <c r="C28" s="225"/>
      <c r="D28" s="185"/>
      <c r="E2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42" t="e">
        <f t="shared" si="1"/>
        <v>#VALUE!</v>
      </c>
      <c r="G28" s="143" t="e">
        <f t="shared" si="2"/>
        <v>#VALUE!</v>
      </c>
    </row>
    <row r="29" spans="1:7" s="144" customFormat="1" ht="16.5" x14ac:dyDescent="0.3">
      <c r="A29" s="222"/>
      <c r="B29" s="223"/>
      <c r="C29" s="226"/>
      <c r="D29" s="223"/>
      <c r="E2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9" s="142" t="e">
        <f t="shared" si="1"/>
        <v>#VALUE!</v>
      </c>
      <c r="G29" s="143" t="e">
        <f t="shared" si="2"/>
        <v>#VALUE!</v>
      </c>
    </row>
    <row r="30" spans="1:7" s="144" customFormat="1" ht="16.5" x14ac:dyDescent="0.3">
      <c r="A30" s="140"/>
      <c r="B30" s="185"/>
      <c r="C30" s="225"/>
      <c r="D30" s="185"/>
      <c r="E3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0" s="142" t="e">
        <f t="shared" si="1"/>
        <v>#VALUE!</v>
      </c>
      <c r="G30" s="143" t="e">
        <f t="shared" si="2"/>
        <v>#VALUE!</v>
      </c>
    </row>
    <row r="31" spans="1:7" s="144" customFormat="1" ht="16.5" x14ac:dyDescent="0.3">
      <c r="A31" s="222"/>
      <c r="B31" s="224"/>
      <c r="C31" s="226"/>
      <c r="D31" s="224"/>
      <c r="E3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1" s="142" t="e">
        <f t="shared" si="1"/>
        <v>#VALUE!</v>
      </c>
      <c r="G31" s="143" t="e">
        <f t="shared" si="2"/>
        <v>#VALUE!</v>
      </c>
    </row>
    <row r="32" spans="1:7" s="144" customFormat="1" ht="16.5" x14ac:dyDescent="0.3">
      <c r="A32" s="140"/>
      <c r="B32" s="145"/>
      <c r="C32" s="225"/>
      <c r="D32" s="145"/>
      <c r="E3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2" s="142" t="e">
        <f t="shared" si="1"/>
        <v>#VALUE!</v>
      </c>
      <c r="G32" s="143" t="e">
        <f t="shared" si="2"/>
        <v>#VALUE!</v>
      </c>
    </row>
    <row r="33" spans="1:7" s="144" customFormat="1" ht="16.5" x14ac:dyDescent="0.3">
      <c r="A33" s="222"/>
      <c r="B33" s="223"/>
      <c r="C33" s="226"/>
      <c r="D33" s="223"/>
      <c r="E3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3" s="142" t="e">
        <f t="shared" si="1"/>
        <v>#VALUE!</v>
      </c>
      <c r="G33" s="143" t="e">
        <f t="shared" si="2"/>
        <v>#VALUE!</v>
      </c>
    </row>
    <row r="34" spans="1:7" s="144" customFormat="1" ht="16.5" x14ac:dyDescent="0.3">
      <c r="A34" s="140"/>
      <c r="B34" s="185"/>
      <c r="C34" s="225"/>
      <c r="D34" s="185"/>
      <c r="E3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4" s="142" t="e">
        <f t="shared" si="1"/>
        <v>#VALUE!</v>
      </c>
      <c r="G34" s="143" t="e">
        <f t="shared" si="2"/>
        <v>#VALUE!</v>
      </c>
    </row>
    <row r="35" spans="1:7" s="144" customFormat="1" ht="16.5" x14ac:dyDescent="0.3">
      <c r="A35" s="222"/>
      <c r="B35" s="223"/>
      <c r="C35" s="226"/>
      <c r="D35" s="223"/>
      <c r="E3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5" s="142" t="e">
        <f t="shared" si="1"/>
        <v>#VALUE!</v>
      </c>
      <c r="G35" s="143" t="e">
        <f t="shared" si="2"/>
        <v>#VALUE!</v>
      </c>
    </row>
    <row r="36" spans="1:7" s="144" customFormat="1" ht="16.5" x14ac:dyDescent="0.3">
      <c r="A36" s="140"/>
      <c r="B36" s="185"/>
      <c r="C36" s="225"/>
      <c r="D36" s="185"/>
      <c r="E3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6" s="142" t="e">
        <f t="shared" si="1"/>
        <v>#VALUE!</v>
      </c>
      <c r="G36" s="143" t="e">
        <f t="shared" si="2"/>
        <v>#VALUE!</v>
      </c>
    </row>
    <row r="37" spans="1:7" s="144" customFormat="1" ht="16.5" x14ac:dyDescent="0.3">
      <c r="A37" s="222"/>
      <c r="B37" s="223"/>
      <c r="C37" s="226"/>
      <c r="D37" s="223"/>
      <c r="E3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7" s="142" t="e">
        <f t="shared" si="1"/>
        <v>#VALUE!</v>
      </c>
      <c r="G37" s="143" t="e">
        <f t="shared" si="2"/>
        <v>#VALUE!</v>
      </c>
    </row>
    <row r="38" spans="1:7" s="144" customFormat="1" ht="16.5" x14ac:dyDescent="0.3">
      <c r="A38" s="140"/>
      <c r="B38" s="185"/>
      <c r="C38" s="225"/>
      <c r="D38" s="185"/>
      <c r="E3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8" s="142" t="e">
        <f t="shared" si="1"/>
        <v>#VALUE!</v>
      </c>
      <c r="G38" s="143" t="e">
        <f t="shared" si="2"/>
        <v>#VALUE!</v>
      </c>
    </row>
    <row r="39" spans="1:7" s="144" customFormat="1" ht="16.5" x14ac:dyDescent="0.3">
      <c r="A39" s="222"/>
      <c r="B39" s="223"/>
      <c r="C39" s="226"/>
      <c r="D39" s="223"/>
      <c r="E3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9" s="142" t="e">
        <f t="shared" si="1"/>
        <v>#VALUE!</v>
      </c>
      <c r="G39" s="143" t="e">
        <f t="shared" si="2"/>
        <v>#VALUE!</v>
      </c>
    </row>
    <row r="40" spans="1:7" s="144" customFormat="1" ht="16.5" x14ac:dyDescent="0.3">
      <c r="A40" s="140"/>
      <c r="B40" s="185"/>
      <c r="C40" s="225"/>
      <c r="D40" s="185"/>
      <c r="E4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0" s="142" t="e">
        <f t="shared" si="1"/>
        <v>#VALUE!</v>
      </c>
      <c r="G40" s="143" t="e">
        <f t="shared" si="2"/>
        <v>#VALUE!</v>
      </c>
    </row>
    <row r="41" spans="1:7" s="144" customFormat="1" ht="16.5" x14ac:dyDescent="0.3">
      <c r="A41" s="222"/>
      <c r="B41" s="223"/>
      <c r="C41" s="226"/>
      <c r="D41" s="223"/>
      <c r="E4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1" s="142" t="e">
        <f t="shared" si="1"/>
        <v>#VALUE!</v>
      </c>
      <c r="G41" s="143" t="e">
        <f t="shared" si="2"/>
        <v>#VALUE!</v>
      </c>
    </row>
    <row r="42" spans="1:7" s="144" customFormat="1" ht="16.5" x14ac:dyDescent="0.3">
      <c r="A42" s="140"/>
      <c r="B42" s="185"/>
      <c r="C42" s="225"/>
      <c r="D42" s="185"/>
      <c r="E4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2" s="142" t="e">
        <f t="shared" si="1"/>
        <v>#VALUE!</v>
      </c>
      <c r="G42" s="143" t="e">
        <f t="shared" si="2"/>
        <v>#VALUE!</v>
      </c>
    </row>
    <row r="43" spans="1:7" s="144" customFormat="1" ht="16.5" x14ac:dyDescent="0.3">
      <c r="A43" s="222"/>
      <c r="B43" s="223"/>
      <c r="C43" s="226"/>
      <c r="D43" s="223"/>
      <c r="E4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3" s="142" t="e">
        <f t="shared" si="1"/>
        <v>#VALUE!</v>
      </c>
      <c r="G43" s="143" t="e">
        <f t="shared" si="2"/>
        <v>#VALUE!</v>
      </c>
    </row>
    <row r="44" spans="1:7" s="144" customFormat="1" ht="16.5" x14ac:dyDescent="0.3">
      <c r="A44" s="140"/>
      <c r="B44" s="185"/>
      <c r="C44" s="225"/>
      <c r="D44" s="185"/>
      <c r="E4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4" s="142" t="e">
        <f t="shared" si="1"/>
        <v>#VALUE!</v>
      </c>
      <c r="G44" s="143" t="e">
        <f t="shared" si="2"/>
        <v>#VALUE!</v>
      </c>
    </row>
    <row r="45" spans="1:7" s="144" customFormat="1" ht="16.5" x14ac:dyDescent="0.3">
      <c r="A45" s="222"/>
      <c r="B45" s="223"/>
      <c r="C45" s="226"/>
      <c r="D45" s="223"/>
      <c r="E4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5" s="142" t="e">
        <f t="shared" si="1"/>
        <v>#VALUE!</v>
      </c>
      <c r="G45" s="143" t="e">
        <f t="shared" si="2"/>
        <v>#VALUE!</v>
      </c>
    </row>
    <row r="46" spans="1:7" s="144" customFormat="1" ht="16.5" x14ac:dyDescent="0.3">
      <c r="A46" s="140"/>
      <c r="B46" s="185"/>
      <c r="C46" s="225"/>
      <c r="D46" s="185"/>
      <c r="E4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6" s="142" t="e">
        <f t="shared" si="1"/>
        <v>#VALUE!</v>
      </c>
      <c r="G46" s="143" t="e">
        <f t="shared" si="2"/>
        <v>#VALUE!</v>
      </c>
    </row>
    <row r="47" spans="1:7" s="144" customFormat="1" ht="16.5" x14ac:dyDescent="0.3">
      <c r="A47" s="222"/>
      <c r="B47" s="223"/>
      <c r="C47" s="226"/>
      <c r="D47" s="223"/>
      <c r="E4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7" s="142" t="e">
        <f t="shared" si="1"/>
        <v>#VALUE!</v>
      </c>
      <c r="G47" s="143" t="e">
        <f t="shared" si="2"/>
        <v>#VALUE!</v>
      </c>
    </row>
    <row r="48" spans="1:7" s="144" customFormat="1" ht="16.5" x14ac:dyDescent="0.3">
      <c r="A48" s="140"/>
      <c r="B48" s="145"/>
      <c r="C48" s="225"/>
      <c r="D48" s="145"/>
      <c r="E4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8" s="142" t="e">
        <f t="shared" si="1"/>
        <v>#VALUE!</v>
      </c>
      <c r="G48" s="143" t="e">
        <f t="shared" si="2"/>
        <v>#VALUE!</v>
      </c>
    </row>
    <row r="49" spans="1:9" s="144" customFormat="1" ht="16.5" x14ac:dyDescent="0.3">
      <c r="A49" s="222"/>
      <c r="B49" s="224"/>
      <c r="C49" s="226"/>
      <c r="D49" s="224"/>
      <c r="E4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9" s="142" t="e">
        <f t="shared" si="1"/>
        <v>#VALUE!</v>
      </c>
      <c r="G49" s="143" t="e">
        <f t="shared" si="2"/>
        <v>#VALUE!</v>
      </c>
    </row>
    <row r="50" spans="1:9" s="144" customFormat="1" ht="16.5" x14ac:dyDescent="0.3">
      <c r="A50" s="140"/>
      <c r="B50" s="145"/>
      <c r="C50" s="225"/>
      <c r="D50" s="145"/>
      <c r="E5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50" s="142" t="e">
        <f t="shared" si="1"/>
        <v>#VALUE!</v>
      </c>
      <c r="G50" s="143" t="e">
        <f t="shared" si="2"/>
        <v>#VALUE!</v>
      </c>
    </row>
    <row r="51" spans="1:9" s="144" customFormat="1" ht="16.5" x14ac:dyDescent="0.3">
      <c r="A51" s="222"/>
      <c r="B51" s="224"/>
      <c r="C51" s="226"/>
      <c r="D51" s="224"/>
      <c r="E5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51" s="142" t="e">
        <f t="shared" si="1"/>
        <v>#VALUE!</v>
      </c>
      <c r="G51" s="143" t="e">
        <f t="shared" si="2"/>
        <v>#VALUE!</v>
      </c>
    </row>
    <row r="52" spans="1:9" s="144" customFormat="1" ht="16.5" x14ac:dyDescent="0.3">
      <c r="A52" s="140"/>
      <c r="B52" s="145"/>
      <c r="C52" s="225"/>
      <c r="D52" s="145"/>
      <c r="E5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52" s="142" t="e">
        <f t="shared" si="1"/>
        <v>#VALUE!</v>
      </c>
      <c r="G52" s="143" t="e">
        <f t="shared" si="2"/>
        <v>#VALUE!</v>
      </c>
    </row>
    <row r="53" spans="1:9" s="144" customFormat="1" ht="16.5" x14ac:dyDescent="0.3">
      <c r="A53" s="222"/>
      <c r="B53" s="223"/>
      <c r="C53" s="226"/>
      <c r="D53" s="223"/>
      <c r="E5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53" s="142" t="e">
        <f t="shared" si="1"/>
        <v>#VALUE!</v>
      </c>
      <c r="G53" s="143" t="e">
        <f t="shared" si="2"/>
        <v>#VALUE!</v>
      </c>
    </row>
    <row r="54" spans="1:9" s="144" customFormat="1" ht="16.5" x14ac:dyDescent="0.3">
      <c r="A54" s="140"/>
      <c r="B54" s="185"/>
      <c r="C54" s="225"/>
      <c r="D54" s="185"/>
      <c r="E5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54" s="142" t="e">
        <f t="shared" si="1"/>
        <v>#VALUE!</v>
      </c>
      <c r="G54" s="143" t="e">
        <f t="shared" si="2"/>
        <v>#VALUE!</v>
      </c>
    </row>
    <row r="55" spans="1:9" s="144" customFormat="1" ht="16.5" x14ac:dyDescent="0.3">
      <c r="A55" s="222"/>
      <c r="B55" s="223"/>
      <c r="C55" s="226"/>
      <c r="D55" s="223"/>
      <c r="E5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55" s="142" t="e">
        <f t="shared" si="1"/>
        <v>#VALUE!</v>
      </c>
      <c r="G55" s="143" t="e">
        <f t="shared" si="2"/>
        <v>#VALUE!</v>
      </c>
    </row>
    <row r="56" spans="1:9" s="144" customFormat="1" ht="16.5" x14ac:dyDescent="0.3">
      <c r="A56" s="140"/>
      <c r="B56" s="145"/>
      <c r="C56" s="225"/>
      <c r="D56" s="185"/>
      <c r="E5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56" s="142" t="e">
        <f t="shared" si="1"/>
        <v>#VALUE!</v>
      </c>
      <c r="G56" s="143" t="e">
        <f t="shared" si="2"/>
        <v>#VALUE!</v>
      </c>
    </row>
    <row r="57" spans="1:9" s="144" customFormat="1" ht="16.5" x14ac:dyDescent="0.3">
      <c r="A57" s="222"/>
      <c r="B57" s="224"/>
      <c r="C57" s="226"/>
      <c r="D57" s="223"/>
      <c r="E5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57" s="142" t="e">
        <f t="shared" si="1"/>
        <v>#VALUE!</v>
      </c>
      <c r="G57" s="143" t="e">
        <f t="shared" si="2"/>
        <v>#VALUE!</v>
      </c>
    </row>
    <row r="58" spans="1:9" s="144" customFormat="1" ht="16.5" x14ac:dyDescent="0.3">
      <c r="A58" s="216"/>
      <c r="B58" s="217"/>
      <c r="C58" s="218"/>
      <c r="D58" s="217"/>
      <c r="E58" s="141"/>
      <c r="F58" s="219"/>
      <c r="G58" s="220"/>
      <c r="I58" s="221"/>
    </row>
    <row r="59" spans="1:9" ht="16.5" x14ac:dyDescent="0.3">
      <c r="A59" s="27"/>
      <c r="B59" s="11"/>
      <c r="C59" s="67"/>
      <c r="D59" s="11"/>
      <c r="E59" s="141"/>
      <c r="F59" s="111"/>
      <c r="G59" s="74"/>
      <c r="I59" s="1"/>
    </row>
    <row r="60" spans="1:9" ht="16.5" x14ac:dyDescent="0.3">
      <c r="A60" s="27"/>
      <c r="B60" s="11"/>
      <c r="C60" s="67"/>
      <c r="D60" s="11"/>
      <c r="E60" s="141"/>
      <c r="F60" s="103"/>
      <c r="G60" s="74"/>
      <c r="I60" s="1"/>
    </row>
    <row r="61" spans="1:9" ht="16.5" x14ac:dyDescent="0.3">
      <c r="A61" s="27"/>
      <c r="B61" s="11"/>
      <c r="C61" s="67"/>
      <c r="D61" s="11"/>
      <c r="E61" s="141"/>
      <c r="F61" s="103"/>
      <c r="G61" s="74"/>
      <c r="I61" s="1"/>
    </row>
    <row r="62" spans="1:9" ht="16.5" x14ac:dyDescent="0.3">
      <c r="A62" s="27"/>
      <c r="B62" s="11"/>
      <c r="C62" s="67"/>
      <c r="D62" s="11"/>
      <c r="E62" s="141"/>
      <c r="F62" s="103"/>
      <c r="G62" s="74"/>
      <c r="I62" s="1"/>
    </row>
    <row r="63" spans="1:9" ht="16.5" x14ac:dyDescent="0.3">
      <c r="A63" s="27"/>
      <c r="B63" s="11"/>
      <c r="C63" s="67"/>
      <c r="D63" s="11"/>
      <c r="E63" s="141"/>
      <c r="F63" s="103"/>
      <c r="G63" s="74"/>
      <c r="I63" s="1"/>
    </row>
    <row r="64" spans="1:9" ht="16.5" x14ac:dyDescent="0.3">
      <c r="A64" s="27"/>
      <c r="B64" s="11"/>
      <c r="C64" s="67"/>
      <c r="D64" s="11"/>
      <c r="E64" s="141"/>
      <c r="F64" s="103"/>
      <c r="G64" s="74"/>
      <c r="I64" s="1"/>
    </row>
    <row r="65" spans="1:9" ht="16.5" x14ac:dyDescent="0.3">
      <c r="A65" s="27"/>
      <c r="B65" s="11"/>
      <c r="C65" s="67"/>
      <c r="D65" s="11"/>
      <c r="E65" s="141"/>
      <c r="F65" s="103"/>
      <c r="G65" s="74"/>
      <c r="I65" s="1"/>
    </row>
    <row r="66" spans="1:9" ht="16.5" x14ac:dyDescent="0.3">
      <c r="A66" s="27"/>
      <c r="B66" s="11"/>
      <c r="C66" s="67"/>
      <c r="D66" s="11"/>
      <c r="E66" s="141"/>
      <c r="F66" s="103"/>
      <c r="G66" s="74"/>
      <c r="I66" s="1"/>
    </row>
    <row r="67" spans="1:9" ht="16.5" x14ac:dyDescent="0.3">
      <c r="A67" s="27"/>
      <c r="B67" s="11"/>
      <c r="C67" s="67"/>
      <c r="D67" s="11"/>
      <c r="E67" s="141"/>
      <c r="F67" s="103"/>
      <c r="G67" s="74"/>
      <c r="I67" s="1"/>
    </row>
    <row r="68" spans="1:9" ht="16.5" x14ac:dyDescent="0.3">
      <c r="A68" s="27"/>
      <c r="B68" s="11"/>
      <c r="C68" s="67"/>
      <c r="D68" s="11"/>
      <c r="E68" s="141"/>
      <c r="F68" s="103"/>
      <c r="G68" s="74"/>
      <c r="I68" s="1"/>
    </row>
    <row r="69" spans="1:9" ht="16.5" x14ac:dyDescent="0.3">
      <c r="A69" s="27"/>
      <c r="B69" s="11"/>
      <c r="C69" s="67"/>
      <c r="D69" s="11"/>
      <c r="E69" s="141"/>
      <c r="F69" s="103"/>
      <c r="G69" s="74"/>
      <c r="I69" s="1"/>
    </row>
    <row r="70" spans="1:9" ht="16.5" x14ac:dyDescent="0.3">
      <c r="A70" s="102" t="s">
        <v>13</v>
      </c>
      <c r="B70" s="13"/>
      <c r="C70" s="70"/>
      <c r="D70" s="15"/>
      <c r="E70" s="141"/>
      <c r="F70" s="103"/>
      <c r="G70" s="110"/>
      <c r="I70" s="1"/>
    </row>
    <row r="71" spans="1:9" ht="16.5" x14ac:dyDescent="0.3">
      <c r="A71" s="27"/>
      <c r="B71" s="103"/>
      <c r="C71" s="73"/>
      <c r="D71" s="103"/>
      <c r="E71" s="141"/>
      <c r="F71" s="11"/>
      <c r="G71" s="111"/>
      <c r="I71" s="1"/>
    </row>
    <row r="72" spans="1:9" ht="16.5" x14ac:dyDescent="0.3">
      <c r="A72" s="27"/>
      <c r="B72" s="103"/>
      <c r="C72" s="244"/>
      <c r="D72" s="244"/>
      <c r="E72" s="141"/>
      <c r="F72" s="15"/>
      <c r="G72" s="111"/>
    </row>
    <row r="73" spans="1:9" ht="16.5" x14ac:dyDescent="0.3">
      <c r="B73" s="86"/>
      <c r="C73" s="244"/>
      <c r="D73" s="244"/>
      <c r="E73" s="141"/>
      <c r="F73" s="123"/>
    </row>
    <row r="74" spans="1:9" ht="16.5" x14ac:dyDescent="0.3">
      <c r="B74" s="86"/>
      <c r="C74" s="244"/>
      <c r="D74" s="244"/>
      <c r="E74" s="141"/>
      <c r="F74" s="123"/>
    </row>
    <row r="75" spans="1:9" ht="16.5" x14ac:dyDescent="0.3">
      <c r="B75" s="86"/>
      <c r="C75" s="87"/>
      <c r="D75" s="86"/>
      <c r="E75" s="141"/>
    </row>
    <row r="76" spans="1:9" ht="16.5" x14ac:dyDescent="0.3">
      <c r="E76" s="141"/>
    </row>
    <row r="77" spans="1:9" ht="16.5" x14ac:dyDescent="0.3">
      <c r="E77" s="141"/>
    </row>
    <row r="78" spans="1:9" ht="16.5" x14ac:dyDescent="0.3">
      <c r="E78" s="141"/>
    </row>
    <row r="79" spans="1:9" ht="16.5" x14ac:dyDescent="0.3">
      <c r="E79" s="141"/>
    </row>
    <row r="80" spans="1:9" ht="16.5" x14ac:dyDescent="0.3">
      <c r="E80" s="141"/>
    </row>
    <row r="81" spans="5:5" ht="16.5" x14ac:dyDescent="0.3">
      <c r="E81" s="141"/>
    </row>
    <row r="82" spans="5:5" ht="16.5" x14ac:dyDescent="0.3">
      <c r="E82" s="141"/>
    </row>
    <row r="83" spans="5:5" ht="16.5" x14ac:dyDescent="0.3">
      <c r="E83" s="141"/>
    </row>
    <row r="84" spans="5:5" ht="16.5" x14ac:dyDescent="0.3">
      <c r="E84" s="141"/>
    </row>
    <row r="85" spans="5:5" ht="16.5" x14ac:dyDescent="0.3">
      <c r="E85" s="141"/>
    </row>
    <row r="86" spans="5:5" ht="16.5" x14ac:dyDescent="0.3">
      <c r="E86" s="141"/>
    </row>
    <row r="87" spans="5:5" ht="16.5" x14ac:dyDescent="0.3">
      <c r="E87" s="141"/>
    </row>
    <row r="88" spans="5:5" ht="16.5" x14ac:dyDescent="0.3">
      <c r="E88" s="141"/>
    </row>
    <row r="89" spans="5:5" ht="16.5" x14ac:dyDescent="0.3">
      <c r="E89" s="141"/>
    </row>
    <row r="90" spans="5:5" ht="16.5" x14ac:dyDescent="0.3">
      <c r="E90" s="141"/>
    </row>
    <row r="91" spans="5:5" ht="16.5" x14ac:dyDescent="0.3">
      <c r="E91" s="141"/>
    </row>
    <row r="92" spans="5:5" ht="16.5" x14ac:dyDescent="0.3">
      <c r="E92" s="141"/>
    </row>
    <row r="93" spans="5:5" ht="16.5" x14ac:dyDescent="0.3">
      <c r="E93" s="141"/>
    </row>
    <row r="94" spans="5:5" ht="16.5" x14ac:dyDescent="0.3">
      <c r="E94" s="141"/>
    </row>
    <row r="95" spans="5:5" x14ac:dyDescent="0.2">
      <c r="E95" s="203"/>
    </row>
    <row r="96" spans="5:5" x14ac:dyDescent="0.2">
      <c r="E96" s="203"/>
    </row>
    <row r="97" spans="5:5" x14ac:dyDescent="0.2">
      <c r="E97" s="203"/>
    </row>
  </sheetData>
  <mergeCells count="13">
    <mergeCell ref="C74:D74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72:D72"/>
    <mergeCell ref="C73:D73"/>
  </mergeCells>
  <pageMargins left="0.39370078740157483" right="0.39370078740157483" top="0.39370078740157483" bottom="0.39370078740157483" header="0.19685039370078741" footer="0.19685039370078741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'Indemnités Kilométriques'!$A$4:$A$8</xm:f>
          </x14:formula1>
          <xm:sqref>F67 C67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="130" zoomScaleNormal="130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20.28515625" style="81" customWidth="1"/>
    <col min="5" max="5" width="6.710937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42767</v>
      </c>
      <c r="G5" s="204">
        <v>42794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205"/>
      <c r="I9" s="126"/>
      <c r="J9" s="206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6" t="e">
        <f>SUM(F11+Janvier!F10)</f>
        <v>#VALUE!</v>
      </c>
      <c r="G10" s="169" t="e">
        <f>SUM(G11+Janvier!G10)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SUM(F14:F48)</f>
        <v>#VALUE!</v>
      </c>
      <c r="G11" s="169" t="e">
        <f>SUM(G14:G52)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232"/>
      <c r="B14" s="233"/>
      <c r="C14" s="237"/>
      <c r="D14" s="233"/>
      <c r="E14" s="229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  <c r="H14" s="8"/>
    </row>
    <row r="15" spans="1:13" s="144" customFormat="1" ht="16.5" x14ac:dyDescent="0.3">
      <c r="A15" s="215"/>
      <c r="B15" s="212"/>
      <c r="C15" s="237"/>
      <c r="D15" s="212"/>
      <c r="E15" s="229" t="str">
        <f t="shared" ref="E15:E45" si="0">_xlfn.WEBSERVICE("https://maps.googleapis.com/maps/api/distancematrix/xml?origins="&amp;$C$14&amp;"&amp;destinations="&amp;D15&amp;"&amp;mode=driving")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42" t="e">
        <f t="shared" ref="F15:F45" si="1">ROUND(_xlfn.FILTERXML(E15,"/DistanceMatrixResponse/row/element/distance/value")/1000,1)*2</f>
        <v>#VALUE!</v>
      </c>
      <c r="G15" s="143" t="e">
        <f t="shared" ref="G15:G45" si="2">F15*$C$11</f>
        <v>#VALUE!</v>
      </c>
      <c r="H15" s="227"/>
    </row>
    <row r="16" spans="1:13" ht="16.5" x14ac:dyDescent="0.3">
      <c r="A16" s="232"/>
      <c r="B16" s="233"/>
      <c r="C16" s="237"/>
      <c r="D16" s="233"/>
      <c r="E1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 t="shared" si="1"/>
        <v>#VALUE!</v>
      </c>
      <c r="G16" s="143" t="e">
        <f t="shared" si="2"/>
        <v>#VALUE!</v>
      </c>
      <c r="H16" s="8"/>
    </row>
    <row r="17" spans="1:8" s="144" customFormat="1" ht="16.5" x14ac:dyDescent="0.3">
      <c r="A17" s="215"/>
      <c r="B17" s="212"/>
      <c r="C17" s="237"/>
      <c r="D17" s="212"/>
      <c r="E1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42" t="e">
        <f t="shared" si="1"/>
        <v>#VALUE!</v>
      </c>
      <c r="G17" s="143" t="e">
        <f t="shared" si="2"/>
        <v>#VALUE!</v>
      </c>
      <c r="H17" s="227"/>
    </row>
    <row r="18" spans="1:8" ht="16.5" x14ac:dyDescent="0.3">
      <c r="A18" s="232"/>
      <c r="B18" s="233"/>
      <c r="C18" s="237"/>
      <c r="D18" s="233"/>
      <c r="E1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 t="shared" si="1"/>
        <v>#VALUE!</v>
      </c>
      <c r="G18" s="143" t="e">
        <f t="shared" si="2"/>
        <v>#VALUE!</v>
      </c>
      <c r="H18" s="8"/>
    </row>
    <row r="19" spans="1:8" s="144" customFormat="1" ht="16.5" x14ac:dyDescent="0.3">
      <c r="A19" s="215"/>
      <c r="B19" s="212"/>
      <c r="C19" s="237"/>
      <c r="D19" s="212"/>
      <c r="E1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42" t="e">
        <f t="shared" si="1"/>
        <v>#VALUE!</v>
      </c>
      <c r="G19" s="143" t="e">
        <f t="shared" si="2"/>
        <v>#VALUE!</v>
      </c>
      <c r="H19" s="227"/>
    </row>
    <row r="20" spans="1:8" ht="16.5" x14ac:dyDescent="0.3">
      <c r="A20" s="232"/>
      <c r="B20" s="233"/>
      <c r="C20" s="237"/>
      <c r="D20" s="233"/>
      <c r="E2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1"/>
        <v>#VALUE!</v>
      </c>
      <c r="G20" s="143" t="e">
        <f t="shared" si="2"/>
        <v>#VALUE!</v>
      </c>
      <c r="H20" s="8"/>
    </row>
    <row r="21" spans="1:8" s="144" customFormat="1" ht="16.5" x14ac:dyDescent="0.3">
      <c r="A21" s="215"/>
      <c r="B21" s="212"/>
      <c r="C21" s="237"/>
      <c r="D21" s="212"/>
      <c r="E2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42" t="e">
        <f t="shared" si="1"/>
        <v>#VALUE!</v>
      </c>
      <c r="G21" s="143" t="e">
        <f t="shared" si="2"/>
        <v>#VALUE!</v>
      </c>
      <c r="H21" s="227"/>
    </row>
    <row r="22" spans="1:8" ht="16.5" x14ac:dyDescent="0.3">
      <c r="A22" s="232"/>
      <c r="B22" s="233"/>
      <c r="C22" s="237"/>
      <c r="D22" s="233"/>
      <c r="E2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1"/>
        <v>#VALUE!</v>
      </c>
      <c r="G22" s="143" t="e">
        <f t="shared" si="2"/>
        <v>#VALUE!</v>
      </c>
      <c r="H22" s="8"/>
    </row>
    <row r="23" spans="1:8" s="144" customFormat="1" ht="16.5" x14ac:dyDescent="0.3">
      <c r="A23" s="215"/>
      <c r="B23" s="212"/>
      <c r="C23" s="237"/>
      <c r="D23" s="212"/>
      <c r="E2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42" t="e">
        <f t="shared" si="1"/>
        <v>#VALUE!</v>
      </c>
      <c r="G23" s="143" t="e">
        <f t="shared" si="2"/>
        <v>#VALUE!</v>
      </c>
      <c r="H23" s="227"/>
    </row>
    <row r="24" spans="1:8" ht="16.5" x14ac:dyDescent="0.3">
      <c r="A24" s="232"/>
      <c r="B24" s="233"/>
      <c r="C24" s="237"/>
      <c r="D24" s="233"/>
      <c r="E2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1"/>
        <v>#VALUE!</v>
      </c>
      <c r="G24" s="143" t="e">
        <f t="shared" si="2"/>
        <v>#VALUE!</v>
      </c>
      <c r="H24" s="8"/>
    </row>
    <row r="25" spans="1:8" s="144" customFormat="1" ht="16.5" x14ac:dyDescent="0.3">
      <c r="A25" s="140"/>
      <c r="B25" s="185"/>
      <c r="C25" s="237"/>
      <c r="D25" s="185"/>
      <c r="E2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42" t="e">
        <f t="shared" si="1"/>
        <v>#VALUE!</v>
      </c>
      <c r="G25" s="143" t="e">
        <f t="shared" si="2"/>
        <v>#VALUE!</v>
      </c>
    </row>
    <row r="26" spans="1:8" ht="16.5" x14ac:dyDescent="0.3">
      <c r="A26" s="90"/>
      <c r="B26" s="95"/>
      <c r="C26" s="237"/>
      <c r="D26" s="95"/>
      <c r="E2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42" t="e">
        <f t="shared" si="1"/>
        <v>#VALUE!</v>
      </c>
      <c r="G26" s="143" t="e">
        <f t="shared" si="2"/>
        <v>#VALUE!</v>
      </c>
    </row>
    <row r="27" spans="1:8" s="144" customFormat="1" ht="16.5" x14ac:dyDescent="0.3">
      <c r="A27" s="140"/>
      <c r="B27" s="145"/>
      <c r="C27" s="237"/>
      <c r="D27" s="145"/>
      <c r="E2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42" t="e">
        <f t="shared" si="1"/>
        <v>#VALUE!</v>
      </c>
      <c r="G27" s="143" t="e">
        <f t="shared" si="2"/>
        <v>#VALUE!</v>
      </c>
    </row>
    <row r="28" spans="1:8" ht="16.5" x14ac:dyDescent="0.3">
      <c r="A28" s="90"/>
      <c r="B28" s="95"/>
      <c r="C28" s="237"/>
      <c r="D28" s="95"/>
      <c r="E2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42" t="e">
        <f t="shared" si="1"/>
        <v>#VALUE!</v>
      </c>
      <c r="G28" s="143" t="e">
        <f t="shared" si="2"/>
        <v>#VALUE!</v>
      </c>
    </row>
    <row r="29" spans="1:8" s="144" customFormat="1" ht="16.5" x14ac:dyDescent="0.3">
      <c r="A29" s="140"/>
      <c r="B29" s="145"/>
      <c r="C29" s="237"/>
      <c r="D29" s="145"/>
      <c r="E2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9" s="142" t="e">
        <f t="shared" si="1"/>
        <v>#VALUE!</v>
      </c>
      <c r="G29" s="143" t="e">
        <f t="shared" si="2"/>
        <v>#VALUE!</v>
      </c>
    </row>
    <row r="30" spans="1:8" ht="16.5" x14ac:dyDescent="0.3">
      <c r="A30" s="90"/>
      <c r="B30" s="234"/>
      <c r="C30" s="237"/>
      <c r="D30" s="95"/>
      <c r="E3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0" s="142" t="e">
        <f t="shared" si="1"/>
        <v>#VALUE!</v>
      </c>
      <c r="G30" s="143" t="e">
        <f t="shared" si="2"/>
        <v>#VALUE!</v>
      </c>
    </row>
    <row r="31" spans="1:8" s="144" customFormat="1" ht="16.5" x14ac:dyDescent="0.3">
      <c r="A31" s="140"/>
      <c r="B31" s="145"/>
      <c r="C31" s="237"/>
      <c r="D31" s="145"/>
      <c r="E3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1" s="142" t="e">
        <f t="shared" si="1"/>
        <v>#VALUE!</v>
      </c>
      <c r="G31" s="143" t="e">
        <f t="shared" si="2"/>
        <v>#VALUE!</v>
      </c>
    </row>
    <row r="32" spans="1:8" ht="16.5" x14ac:dyDescent="0.3">
      <c r="A32" s="90"/>
      <c r="B32" s="93"/>
      <c r="C32" s="237"/>
      <c r="D32" s="93"/>
      <c r="E3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2" s="142" t="e">
        <f t="shared" si="1"/>
        <v>#VALUE!</v>
      </c>
      <c r="G32" s="143" t="e">
        <f t="shared" si="2"/>
        <v>#VALUE!</v>
      </c>
    </row>
    <row r="33" spans="1:9" s="144" customFormat="1" ht="16.5" x14ac:dyDescent="0.3">
      <c r="A33" s="140"/>
      <c r="B33" s="145"/>
      <c r="C33" s="237"/>
      <c r="D33" s="145"/>
      <c r="E3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3" s="142" t="e">
        <f t="shared" si="1"/>
        <v>#VALUE!</v>
      </c>
      <c r="G33" s="143" t="e">
        <f t="shared" si="2"/>
        <v>#VALUE!</v>
      </c>
    </row>
    <row r="34" spans="1:9" ht="16.5" x14ac:dyDescent="0.3">
      <c r="A34" s="90"/>
      <c r="B34" s="95"/>
      <c r="C34" s="237"/>
      <c r="D34" s="95"/>
      <c r="E3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4" s="142" t="e">
        <f t="shared" si="1"/>
        <v>#VALUE!</v>
      </c>
      <c r="G34" s="143" t="e">
        <f t="shared" si="2"/>
        <v>#VALUE!</v>
      </c>
    </row>
    <row r="35" spans="1:9" s="144" customFormat="1" ht="16.5" x14ac:dyDescent="0.3">
      <c r="A35" s="140"/>
      <c r="B35" s="185"/>
      <c r="C35" s="237"/>
      <c r="D35" s="185"/>
      <c r="E3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5" s="142" t="e">
        <f t="shared" si="1"/>
        <v>#VALUE!</v>
      </c>
      <c r="G35" s="143" t="e">
        <f t="shared" si="2"/>
        <v>#VALUE!</v>
      </c>
    </row>
    <row r="36" spans="1:9" ht="16.5" x14ac:dyDescent="0.3">
      <c r="A36" s="90"/>
      <c r="B36" s="95"/>
      <c r="C36" s="237"/>
      <c r="D36" s="95"/>
      <c r="E3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6" s="142" t="e">
        <f t="shared" si="1"/>
        <v>#VALUE!</v>
      </c>
      <c r="G36" s="143" t="e">
        <f t="shared" si="2"/>
        <v>#VALUE!</v>
      </c>
    </row>
    <row r="37" spans="1:9" s="144" customFormat="1" ht="16.5" x14ac:dyDescent="0.3">
      <c r="A37" s="140"/>
      <c r="B37" s="185"/>
      <c r="C37" s="237"/>
      <c r="D37" s="185"/>
      <c r="E3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7" s="142" t="e">
        <f t="shared" si="1"/>
        <v>#VALUE!</v>
      </c>
      <c r="G37" s="143" t="e">
        <f t="shared" si="2"/>
        <v>#VALUE!</v>
      </c>
    </row>
    <row r="38" spans="1:9" ht="16.5" x14ac:dyDescent="0.3">
      <c r="A38" s="90"/>
      <c r="B38" s="95"/>
      <c r="C38" s="237"/>
      <c r="D38" s="95"/>
      <c r="E3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8" s="142" t="e">
        <f t="shared" si="1"/>
        <v>#VALUE!</v>
      </c>
      <c r="G38" s="143" t="e">
        <f t="shared" si="2"/>
        <v>#VALUE!</v>
      </c>
    </row>
    <row r="39" spans="1:9" s="144" customFormat="1" ht="16.5" x14ac:dyDescent="0.3">
      <c r="A39" s="140"/>
      <c r="B39" s="185"/>
      <c r="C39" s="237"/>
      <c r="D39" s="185"/>
      <c r="E3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9" s="142" t="e">
        <f t="shared" si="1"/>
        <v>#VALUE!</v>
      </c>
      <c r="G39" s="143" t="e">
        <f t="shared" si="2"/>
        <v>#VALUE!</v>
      </c>
    </row>
    <row r="40" spans="1:9" ht="16.5" x14ac:dyDescent="0.3">
      <c r="A40" s="90"/>
      <c r="B40" s="95"/>
      <c r="C40" s="237"/>
      <c r="D40" s="95"/>
      <c r="E4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0" s="142" t="e">
        <f t="shared" si="1"/>
        <v>#VALUE!</v>
      </c>
      <c r="G40" s="143" t="e">
        <f t="shared" si="2"/>
        <v>#VALUE!</v>
      </c>
    </row>
    <row r="41" spans="1:9" ht="16.5" x14ac:dyDescent="0.3">
      <c r="A41" s="89"/>
      <c r="B41" s="91"/>
      <c r="C41" s="237"/>
      <c r="D41" s="91"/>
      <c r="E4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1" s="142" t="e">
        <f t="shared" si="1"/>
        <v>#VALUE!</v>
      </c>
      <c r="G41" s="143" t="e">
        <f t="shared" si="2"/>
        <v>#VALUE!</v>
      </c>
    </row>
    <row r="42" spans="1:9" ht="16.5" x14ac:dyDescent="0.3">
      <c r="A42" s="90"/>
      <c r="B42" s="93"/>
      <c r="C42" s="237"/>
      <c r="D42" s="93"/>
      <c r="E4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2" s="142" t="e">
        <f t="shared" si="1"/>
        <v>#VALUE!</v>
      </c>
      <c r="G42" s="143" t="e">
        <f t="shared" si="2"/>
        <v>#VALUE!</v>
      </c>
    </row>
    <row r="43" spans="1:9" s="144" customFormat="1" ht="16.5" x14ac:dyDescent="0.3">
      <c r="A43" s="140"/>
      <c r="B43" s="145"/>
      <c r="C43" s="237"/>
      <c r="D43" s="145"/>
      <c r="E4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3" s="142" t="e">
        <f t="shared" si="1"/>
        <v>#VALUE!</v>
      </c>
      <c r="G43" s="143" t="e">
        <f t="shared" si="2"/>
        <v>#VALUE!</v>
      </c>
    </row>
    <row r="44" spans="1:9" s="151" customFormat="1" ht="31.5" customHeight="1" x14ac:dyDescent="0.3">
      <c r="A44" s="235"/>
      <c r="B44" s="236"/>
      <c r="C44" s="237"/>
      <c r="D44" s="236"/>
      <c r="E4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4" s="142" t="e">
        <f t="shared" si="1"/>
        <v>#VALUE!</v>
      </c>
      <c r="G44" s="143" t="e">
        <f t="shared" si="2"/>
        <v>#VALUE!</v>
      </c>
    </row>
    <row r="45" spans="1:9" s="151" customFormat="1" ht="26.25" customHeight="1" x14ac:dyDescent="0.3">
      <c r="A45" s="146"/>
      <c r="B45" s="147"/>
      <c r="C45" s="237"/>
      <c r="D45" s="147"/>
      <c r="E4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5" s="142" t="e">
        <f t="shared" si="1"/>
        <v>#VALUE!</v>
      </c>
      <c r="G45" s="143" t="e">
        <f t="shared" si="2"/>
        <v>#VALUE!</v>
      </c>
    </row>
    <row r="46" spans="1:9" x14ac:dyDescent="0.2">
      <c r="A46" s="27"/>
      <c r="B46" s="11"/>
      <c r="C46" s="67"/>
      <c r="D46" s="11"/>
      <c r="E46" s="11"/>
      <c r="F46" s="103"/>
      <c r="G46" s="74"/>
      <c r="I46" s="1"/>
    </row>
    <row r="47" spans="1:9" x14ac:dyDescent="0.2">
      <c r="A47" s="27"/>
      <c r="B47" s="11"/>
      <c r="C47" s="67"/>
      <c r="D47" s="11"/>
      <c r="E47" s="11"/>
      <c r="F47" s="103"/>
      <c r="G47" s="74"/>
      <c r="I47" s="1"/>
    </row>
    <row r="48" spans="1:9" x14ac:dyDescent="0.2">
      <c r="A48" s="102"/>
      <c r="B48" s="13"/>
      <c r="C48" s="70"/>
      <c r="D48" s="15"/>
      <c r="E48" s="15"/>
      <c r="F48" s="103"/>
      <c r="G48" s="110"/>
      <c r="I48" s="1"/>
    </row>
    <row r="49" spans="1:9" x14ac:dyDescent="0.2">
      <c r="A49" s="27"/>
      <c r="B49" s="103"/>
      <c r="C49" s="73"/>
      <c r="D49" s="103"/>
      <c r="E49" s="103"/>
      <c r="F49" s="11"/>
      <c r="G49" s="111"/>
      <c r="I49" s="1"/>
    </row>
    <row r="50" spans="1:9" ht="15" x14ac:dyDescent="0.2">
      <c r="A50" s="27"/>
      <c r="B50" s="103"/>
      <c r="C50" s="244"/>
      <c r="D50" s="244"/>
      <c r="E50" s="197"/>
      <c r="F50" s="15"/>
      <c r="G50" s="111"/>
    </row>
    <row r="51" spans="1:9" ht="15" x14ac:dyDescent="0.2">
      <c r="B51" s="103"/>
      <c r="C51" s="244"/>
      <c r="D51" s="244"/>
      <c r="E51" s="197"/>
      <c r="F51" s="123"/>
    </row>
    <row r="52" spans="1:9" ht="15" x14ac:dyDescent="0.2">
      <c r="B52" s="103"/>
      <c r="C52" s="244"/>
      <c r="D52" s="244"/>
      <c r="E52" s="197"/>
      <c r="F52" s="123"/>
    </row>
    <row r="53" spans="1:9" x14ac:dyDescent="0.2">
      <c r="B53" s="103"/>
      <c r="C53" s="87"/>
      <c r="D53" s="86"/>
      <c r="E53" s="86"/>
    </row>
    <row r="54" spans="1:9" x14ac:dyDescent="0.2">
      <c r="B54" s="27"/>
    </row>
  </sheetData>
  <mergeCells count="13">
    <mergeCell ref="C52:D52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50:D50"/>
    <mergeCell ref="C51:D5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zoomScale="130" zoomScaleNormal="130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5.28515625" style="81" customWidth="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42795</v>
      </c>
      <c r="G5" s="204">
        <v>42825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SUM(F11+Février!F10)</f>
        <v>#VALUE!</v>
      </c>
      <c r="G10" s="169" t="e">
        <f>SUM(G11+Février!G10)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SUM(F18:F33)</f>
        <v>#VALUE!</v>
      </c>
      <c r="G11" s="169" t="e">
        <f>SUM(G18:G51)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s="27" customFormat="1" ht="16.5" x14ac:dyDescent="0.3">
      <c r="A14" s="215"/>
      <c r="B14" s="212"/>
      <c r="C14" s="231"/>
      <c r="D14" s="212"/>
      <c r="E14" s="229" t="str">
        <f>_xlfn.WEBSERVICE("https://maps.googleapis.com/maps/api/distancematrix/xml?origins="&amp;$C$18&amp;"&amp;destinations="&amp;D14&amp;"&amp;mode=driving")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  <c r="H14" s="214"/>
    </row>
    <row r="15" spans="1:13" s="27" customFormat="1" ht="16.5" x14ac:dyDescent="0.3">
      <c r="A15" s="232"/>
      <c r="B15" s="233"/>
      <c r="C15" s="231"/>
      <c r="D15" s="233"/>
      <c r="E15" s="228" t="str">
        <f>_xlfn.WEBSERVICE("https://maps.googleapis.com/maps/api/distancematrix/xml?origins="&amp;$C$18&amp;"&amp;destinations="&amp;D15&amp;"&amp;mode=driving")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7" t="e">
        <f>ROUND(_xlfn.FILTERXML(E15,"/DistanceMatrixResponse/row/element/distance/value")/1000,1)*2</f>
        <v>#VALUE!</v>
      </c>
      <c r="G15" s="94" t="e">
        <f>F15*$C$11</f>
        <v>#VALUE!</v>
      </c>
      <c r="H15" s="214"/>
    </row>
    <row r="16" spans="1:13" s="27" customFormat="1" ht="16.5" x14ac:dyDescent="0.3">
      <c r="A16" s="215"/>
      <c r="B16" s="212"/>
      <c r="C16" s="231"/>
      <c r="D16" s="212"/>
      <c r="E16" s="229" t="str">
        <f>_xlfn.WEBSERVICE("https://maps.googleapis.com/maps/api/distancematrix/xml?origins="&amp;$C$18&amp;"&amp;destinations="&amp;D16&amp;"&amp;mode=driving")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>ROUND(_xlfn.FILTERXML(E16,"/DistanceMatrixResponse/row/element/distance/value")/1000,1)*2</f>
        <v>#VALUE!</v>
      </c>
      <c r="G16" s="143" t="e">
        <f>F16*$C$11</f>
        <v>#VALUE!</v>
      </c>
      <c r="H16" s="214"/>
    </row>
    <row r="17" spans="1:8" s="27" customFormat="1" ht="16.5" x14ac:dyDescent="0.3">
      <c r="A17" s="232"/>
      <c r="B17" s="233"/>
      <c r="C17" s="231"/>
      <c r="D17" s="233"/>
      <c r="E17" s="228" t="str">
        <f>_xlfn.WEBSERVICE("https://maps.googleapis.com/maps/api/distancematrix/xml?origins="&amp;$C$18&amp;"&amp;destinations="&amp;D17&amp;"&amp;mode=driving")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7" t="e">
        <f>ROUND(_xlfn.FILTERXML(E17,"/DistanceMatrixResponse/row/element/distance/value")/1000,1)*2</f>
        <v>#VALUE!</v>
      </c>
      <c r="G17" s="94" t="e">
        <f>F17*$C$11</f>
        <v>#VALUE!</v>
      </c>
      <c r="H17" s="214"/>
    </row>
    <row r="18" spans="1:8" s="27" customFormat="1" ht="16.5" x14ac:dyDescent="0.3">
      <c r="A18" s="140"/>
      <c r="B18" s="185"/>
      <c r="C18" s="231"/>
      <c r="D18" s="185"/>
      <c r="E18" s="229" t="str">
        <f>_xlfn.WEBSERVICE("https://maps.googleapis.com/maps/api/distancematrix/xml?origins="&amp;$C$18&amp;"&amp;destinations="&amp;D18&amp;"&amp;mode=driving")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>ROUND(_xlfn.FILTERXML(E18,"/DistanceMatrixResponse/row/element/distance/value")/1000,1)*2</f>
        <v>#VALUE!</v>
      </c>
      <c r="G18" s="143" t="e">
        <f>F18*$C$11</f>
        <v>#VALUE!</v>
      </c>
    </row>
    <row r="19" spans="1:8" s="27" customFormat="1" ht="16.5" x14ac:dyDescent="0.3">
      <c r="A19" s="90"/>
      <c r="B19" s="95"/>
      <c r="C19" s="231"/>
      <c r="D19" s="95"/>
      <c r="E19" s="228" t="str">
        <f t="shared" ref="E19:E25" si="0">_xlfn.WEBSERVICE("https://maps.googleapis.com/maps/api/distancematrix/xml?origins="&amp;$C$18&amp;"&amp;destinations="&amp;D19&amp;"&amp;mode=driving")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7" t="e">
        <f t="shared" ref="F19:F25" si="1">ROUND(_xlfn.FILTERXML(E19,"/DistanceMatrixResponse/row/element/distance/value")/1000,1)*2</f>
        <v>#VALUE!</v>
      </c>
      <c r="G19" s="94" t="e">
        <f t="shared" ref="G19:G25" si="2">F19*$C$11</f>
        <v>#VALUE!</v>
      </c>
    </row>
    <row r="20" spans="1:8" ht="16.5" x14ac:dyDescent="0.3">
      <c r="A20" s="140"/>
      <c r="B20" s="185"/>
      <c r="C20" s="115"/>
      <c r="D20" s="185"/>
      <c r="E20" s="141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1"/>
        <v>#VALUE!</v>
      </c>
      <c r="G20" s="143" t="e">
        <f t="shared" si="2"/>
        <v>#VALUE!</v>
      </c>
    </row>
    <row r="21" spans="1:8" ht="16.5" x14ac:dyDescent="0.3">
      <c r="A21" s="90"/>
      <c r="B21" s="95"/>
      <c r="C21" s="115"/>
      <c r="D21" s="95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7" t="e">
        <f t="shared" si="1"/>
        <v>#VALUE!</v>
      </c>
      <c r="G21" s="94" t="e">
        <f t="shared" si="2"/>
        <v>#VALUE!</v>
      </c>
    </row>
    <row r="22" spans="1:8" ht="16.5" x14ac:dyDescent="0.3">
      <c r="A22" s="140"/>
      <c r="B22" s="185"/>
      <c r="C22" s="115"/>
      <c r="D22" s="185"/>
      <c r="E22" s="141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1"/>
        <v>#VALUE!</v>
      </c>
      <c r="G22" s="143" t="e">
        <f t="shared" si="2"/>
        <v>#VALUE!</v>
      </c>
    </row>
    <row r="23" spans="1:8" ht="16.5" x14ac:dyDescent="0.3">
      <c r="A23" s="90"/>
      <c r="B23" s="95"/>
      <c r="C23" s="115"/>
      <c r="D23" s="95"/>
      <c r="E23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7" t="e">
        <f t="shared" si="1"/>
        <v>#VALUE!</v>
      </c>
      <c r="G23" s="94" t="e">
        <f t="shared" si="2"/>
        <v>#VALUE!</v>
      </c>
    </row>
    <row r="24" spans="1:8" ht="16.5" x14ac:dyDescent="0.3">
      <c r="A24" s="140"/>
      <c r="B24" s="185"/>
      <c r="C24" s="115"/>
      <c r="D24" s="185"/>
      <c r="E24" s="141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1"/>
        <v>#VALUE!</v>
      </c>
      <c r="G24" s="143" t="e">
        <f t="shared" si="2"/>
        <v>#VALUE!</v>
      </c>
    </row>
    <row r="25" spans="1:8" ht="16.5" x14ac:dyDescent="0.3">
      <c r="A25" s="90"/>
      <c r="B25" s="95"/>
      <c r="C25" s="115"/>
      <c r="D25" s="95"/>
      <c r="E25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07" t="e">
        <f t="shared" si="1"/>
        <v>#VALUE!</v>
      </c>
      <c r="G25" s="94" t="e">
        <f t="shared" si="2"/>
        <v>#VALUE!</v>
      </c>
    </row>
    <row r="26" spans="1:8" ht="32.25" customHeight="1" x14ac:dyDescent="0.3">
      <c r="A26" s="89"/>
      <c r="B26" s="91"/>
      <c r="C26" s="115"/>
      <c r="D26" s="91"/>
      <c r="E26" s="135" t="str">
        <f>_xlfn.WEBSERVICE("https://maps.googleapis.com/maps/api/distancematrix/xml?origins="&amp;$C$26&amp;"&amp;destinations="&amp;D26&amp;"&amp;mode=driving")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06" t="e">
        <f>ROUND(_xlfn.FILTERXML(E26,"/DistanceMatrixResponse/row/element/distance/value")/1000,1)*2</f>
        <v>#VALUE!</v>
      </c>
      <c r="G26" s="92" t="e">
        <f t="shared" ref="G26:G33" si="3">F26*$C$11</f>
        <v>#VALUE!</v>
      </c>
    </row>
    <row r="27" spans="1:8" ht="27.75" customHeight="1" x14ac:dyDescent="0.3">
      <c r="A27" s="90"/>
      <c r="B27" s="93"/>
      <c r="C27" s="115"/>
      <c r="D27" s="93"/>
      <c r="E27" s="152" t="str">
        <f>_xlfn.WEBSERVICE("https://maps.googleapis.com/maps/api/distancematrix/xml?origins="&amp;$C$27&amp;"&amp;destinations="&amp;D27&amp;"&amp;mode=driving")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07" t="e">
        <f>ROUND(_xlfn.FILTERXML(E27,"/DistanceMatrixResponse/row/element/distance/value")/1000,1)*2</f>
        <v>#VALUE!</v>
      </c>
      <c r="G27" s="94" t="e">
        <f t="shared" si="3"/>
        <v>#VALUE!</v>
      </c>
    </row>
    <row r="28" spans="1:8" ht="16.5" x14ac:dyDescent="0.3">
      <c r="A28" s="89"/>
      <c r="B28" s="91"/>
      <c r="C28" s="115"/>
      <c r="D28" s="91"/>
      <c r="E28" s="135" t="str">
        <f>_xlfn.WEBSERVICE("https://maps.googleapis.com/maps/api/distancematrix/xml?origins="&amp;$C$28&amp;"&amp;destinations="&amp;D28&amp;"&amp;mode=driving")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06" t="e">
        <f t="shared" ref="F28:F33" si="4">ROUND(_xlfn.FILTERXML(E28,"/DistanceMatrixResponse/row/element/distance/value")/1000,1)*2</f>
        <v>#VALUE!</v>
      </c>
      <c r="G28" s="92" t="e">
        <f t="shared" si="3"/>
        <v>#VALUE!</v>
      </c>
    </row>
    <row r="29" spans="1:8" ht="16.5" x14ac:dyDescent="0.3">
      <c r="A29" s="90"/>
      <c r="B29" s="93"/>
      <c r="C29" s="115"/>
      <c r="D29" s="93"/>
      <c r="E29" s="152" t="str">
        <f>_xlfn.WEBSERVICE("https://maps.googleapis.com/maps/api/distancematrix/xml?origins="&amp;$C$29&amp;"&amp;destinations="&amp;D29&amp;"&amp;mode=driving")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9" s="107" t="e">
        <f t="shared" si="4"/>
        <v>#VALUE!</v>
      </c>
      <c r="G29" s="94" t="e">
        <f t="shared" si="3"/>
        <v>#VALUE!</v>
      </c>
    </row>
    <row r="30" spans="1:8" ht="16.5" x14ac:dyDescent="0.3">
      <c r="A30" s="89"/>
      <c r="B30" s="91"/>
      <c r="C30" s="115"/>
      <c r="D30" s="91"/>
      <c r="E30" s="135" t="str">
        <f>_xlfn.WEBSERVICE("https://maps.googleapis.com/maps/api/distancematrix/xml?origins="&amp;$C$30&amp;"&amp;destinations="&amp;D30&amp;"&amp;mode=driving")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0" s="107" t="e">
        <f t="shared" ref="F30" si="5">ROUND(_xlfn.FILTERXML(E30,"/DistanceMatrixResponse/row/element/distance/value")/1000,1)*2</f>
        <v>#VALUE!</v>
      </c>
      <c r="G30" s="94" t="e">
        <f t="shared" ref="G30" si="6">F30*$C$11</f>
        <v>#VALUE!</v>
      </c>
    </row>
    <row r="31" spans="1:8" ht="16.5" x14ac:dyDescent="0.3">
      <c r="A31" s="90"/>
      <c r="B31" s="93"/>
      <c r="C31" s="115"/>
      <c r="D31" s="93"/>
      <c r="E31" s="152" t="str">
        <f>_xlfn.WEBSERVICE("https://maps.googleapis.com/maps/api/distancematrix/xml?origins="&amp;$C$31&amp;"&amp;destinations="&amp;D31&amp;"&amp;mode=driving")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1" s="107" t="e">
        <f t="shared" si="4"/>
        <v>#VALUE!</v>
      </c>
      <c r="G31" s="94" t="e">
        <f t="shared" si="3"/>
        <v>#VALUE!</v>
      </c>
    </row>
    <row r="32" spans="1:8" ht="16.5" x14ac:dyDescent="0.3">
      <c r="A32" s="89"/>
      <c r="B32" s="91"/>
      <c r="C32" s="115"/>
      <c r="D32" s="91"/>
      <c r="E32" s="135" t="str">
        <f>_xlfn.WEBSERVICE("https://maps.googleapis.com/maps/api/distancematrix/xml?origins="&amp;$C$32&amp;"&amp;destinations="&amp;D32&amp;"&amp;mode=driving")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2" s="107" t="e">
        <f t="shared" ref="F32" si="7">ROUND(_xlfn.FILTERXML(E32,"/DistanceMatrixResponse/row/element/distance/value")/1000,1)*2</f>
        <v>#VALUE!</v>
      </c>
      <c r="G32" s="94" t="e">
        <f t="shared" ref="G32" si="8">F32*$C$11</f>
        <v>#VALUE!</v>
      </c>
    </row>
    <row r="33" spans="1:9" ht="16.5" x14ac:dyDescent="0.3">
      <c r="A33" s="90"/>
      <c r="B33" s="95"/>
      <c r="C33" s="115"/>
      <c r="D33" s="95"/>
      <c r="E33" s="152" t="str">
        <f>_xlfn.WEBSERVICE("https://maps.googleapis.com/maps/api/distancematrix/xml?origins="&amp;$C$32&amp;"&amp;destinations="&amp;D33&amp;"&amp;mode=driving")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3" s="107" t="e">
        <f t="shared" si="4"/>
        <v>#VALUE!</v>
      </c>
      <c r="G33" s="94" t="e">
        <f t="shared" si="3"/>
        <v>#VALUE!</v>
      </c>
    </row>
    <row r="34" spans="1:9" s="151" customFormat="1" ht="16.5" x14ac:dyDescent="0.3">
      <c r="A34" s="146"/>
      <c r="B34" s="147"/>
      <c r="C34" s="148"/>
      <c r="D34" s="147"/>
      <c r="E34" s="141"/>
      <c r="F34" s="149"/>
      <c r="G34" s="150"/>
    </row>
    <row r="35" spans="1:9" s="151" customFormat="1" ht="16.5" x14ac:dyDescent="0.3">
      <c r="A35" s="146"/>
      <c r="B35" s="147"/>
      <c r="C35" s="148"/>
      <c r="D35" s="147"/>
      <c r="E35" s="141"/>
      <c r="F35" s="149"/>
      <c r="G35" s="150"/>
    </row>
    <row r="36" spans="1:9" s="151" customFormat="1" ht="16.5" x14ac:dyDescent="0.3">
      <c r="A36" s="146"/>
      <c r="B36" s="147"/>
      <c r="C36" s="148"/>
      <c r="D36" s="147"/>
      <c r="E36" s="141"/>
      <c r="F36" s="149"/>
      <c r="G36" s="150"/>
    </row>
    <row r="37" spans="1:9" s="151" customFormat="1" ht="16.5" x14ac:dyDescent="0.3">
      <c r="A37" s="146"/>
      <c r="B37" s="147"/>
      <c r="C37" s="148"/>
      <c r="D37" s="147"/>
      <c r="E37" s="141"/>
      <c r="F37" s="149"/>
      <c r="G37" s="150"/>
    </row>
    <row r="38" spans="1:9" x14ac:dyDescent="0.2">
      <c r="A38" s="27"/>
      <c r="B38" s="11"/>
      <c r="C38" s="67"/>
      <c r="D38" s="11"/>
      <c r="E38" s="11"/>
      <c r="F38" s="103"/>
      <c r="G38" s="74"/>
      <c r="I38" s="1"/>
    </row>
    <row r="39" spans="1:9" x14ac:dyDescent="0.2">
      <c r="A39" s="27"/>
      <c r="B39" s="11"/>
      <c r="C39" s="67"/>
      <c r="D39" s="11"/>
      <c r="E39" s="11"/>
      <c r="F39" s="103"/>
      <c r="G39" s="74"/>
      <c r="I39" s="1"/>
    </row>
    <row r="40" spans="1:9" x14ac:dyDescent="0.2">
      <c r="A40" s="27"/>
      <c r="B40" s="11"/>
      <c r="C40" s="67"/>
      <c r="D40" s="11"/>
      <c r="E40" s="11"/>
      <c r="F40" s="103"/>
      <c r="G40" s="74"/>
      <c r="I40" s="1"/>
    </row>
    <row r="41" spans="1:9" x14ac:dyDescent="0.2">
      <c r="A41" s="27"/>
      <c r="B41" s="11"/>
      <c r="C41" s="67"/>
      <c r="D41" s="11"/>
      <c r="E41" s="11"/>
      <c r="F41" s="103"/>
      <c r="G41" s="74"/>
      <c r="I41" s="1"/>
    </row>
    <row r="42" spans="1:9" x14ac:dyDescent="0.2">
      <c r="A42" s="27"/>
      <c r="B42" s="11"/>
      <c r="C42" s="67"/>
      <c r="D42" s="11"/>
      <c r="E42" s="11"/>
      <c r="F42" s="103"/>
      <c r="G42" s="74"/>
      <c r="I42" s="1"/>
    </row>
    <row r="43" spans="1:9" x14ac:dyDescent="0.2">
      <c r="A43" s="27"/>
      <c r="B43" s="11"/>
      <c r="C43" s="67"/>
      <c r="D43" s="11"/>
      <c r="E43" s="11"/>
      <c r="F43" s="103"/>
      <c r="G43" s="74"/>
      <c r="I43" s="1"/>
    </row>
    <row r="44" spans="1:9" x14ac:dyDescent="0.2">
      <c r="A44" s="27"/>
      <c r="B44" s="11"/>
      <c r="C44" s="67"/>
      <c r="D44" s="11"/>
      <c r="E44" s="11"/>
      <c r="F44" s="103"/>
      <c r="G44" s="74"/>
      <c r="I44" s="1"/>
    </row>
    <row r="45" spans="1:9" x14ac:dyDescent="0.2">
      <c r="A45" s="27"/>
      <c r="B45" s="11"/>
      <c r="C45" s="67"/>
      <c r="D45" s="11"/>
      <c r="E45" s="11"/>
      <c r="F45" s="103"/>
      <c r="G45" s="74"/>
      <c r="I45" s="1"/>
    </row>
    <row r="46" spans="1:9" x14ac:dyDescent="0.2">
      <c r="A46" s="27"/>
      <c r="B46" s="11"/>
      <c r="C46" s="67"/>
      <c r="D46" s="11"/>
      <c r="E46" s="11"/>
      <c r="F46" s="103"/>
      <c r="G46" s="74"/>
      <c r="I46" s="1"/>
    </row>
    <row r="47" spans="1:9" x14ac:dyDescent="0.2">
      <c r="A47" s="27"/>
      <c r="B47" s="11"/>
      <c r="C47" s="67"/>
      <c r="D47" s="11"/>
      <c r="E47" s="11"/>
      <c r="F47" s="103"/>
      <c r="G47" s="74"/>
      <c r="I47" s="1"/>
    </row>
    <row r="48" spans="1:9" x14ac:dyDescent="0.2">
      <c r="A48" s="27"/>
      <c r="B48" s="11"/>
      <c r="C48" s="67"/>
      <c r="D48" s="11"/>
      <c r="E48" s="11"/>
      <c r="F48" s="103"/>
      <c r="G48" s="74"/>
      <c r="I48" s="1"/>
    </row>
    <row r="49" spans="1:9" x14ac:dyDescent="0.2">
      <c r="A49" s="27"/>
      <c r="B49" s="11"/>
      <c r="C49" s="67"/>
      <c r="D49" s="11"/>
      <c r="E49" s="11"/>
      <c r="F49" s="103"/>
      <c r="G49" s="74"/>
      <c r="I49" s="1"/>
    </row>
    <row r="50" spans="1:9" x14ac:dyDescent="0.2">
      <c r="A50" s="27"/>
      <c r="B50" s="11"/>
      <c r="C50" s="67"/>
      <c r="D50" s="11"/>
      <c r="E50" s="11"/>
      <c r="F50" s="103"/>
      <c r="G50" s="74"/>
      <c r="I50" s="1"/>
    </row>
    <row r="51" spans="1:9" x14ac:dyDescent="0.2">
      <c r="A51" s="27"/>
      <c r="B51" s="11"/>
      <c r="C51" s="67"/>
      <c r="D51" s="11"/>
      <c r="E51" s="11"/>
      <c r="F51" s="103"/>
      <c r="G51" s="74"/>
      <c r="I51" s="1"/>
    </row>
    <row r="52" spans="1:9" x14ac:dyDescent="0.2">
      <c r="A52" s="102" t="s">
        <v>13</v>
      </c>
      <c r="B52" s="13"/>
      <c r="C52" s="70"/>
      <c r="D52" s="15"/>
      <c r="E52" s="15"/>
      <c r="F52" s="103"/>
      <c r="G52" s="110"/>
      <c r="I52" s="1"/>
    </row>
    <row r="53" spans="1:9" x14ac:dyDescent="0.2">
      <c r="A53" s="27"/>
      <c r="B53" s="103"/>
      <c r="C53" s="73"/>
      <c r="D53" s="103"/>
      <c r="E53" s="103"/>
      <c r="F53" s="11"/>
      <c r="G53" s="111"/>
      <c r="I53" s="1"/>
    </row>
    <row r="54" spans="1:9" ht="15" x14ac:dyDescent="0.2">
      <c r="A54" s="27"/>
      <c r="B54" s="103"/>
      <c r="C54" s="244"/>
      <c r="D54" s="244"/>
      <c r="E54" s="197"/>
      <c r="F54" s="15"/>
      <c r="G54" s="111"/>
    </row>
    <row r="55" spans="1:9" ht="15" x14ac:dyDescent="0.2">
      <c r="B55" s="86"/>
      <c r="C55" s="244"/>
      <c r="D55" s="244"/>
      <c r="E55" s="197"/>
      <c r="F55" s="123"/>
    </row>
    <row r="56" spans="1:9" ht="15" x14ac:dyDescent="0.2">
      <c r="B56" s="86"/>
      <c r="C56" s="244"/>
      <c r="D56" s="244"/>
      <c r="E56" s="197"/>
      <c r="F56" s="123"/>
    </row>
    <row r="57" spans="1:9" x14ac:dyDescent="0.2">
      <c r="B57" s="86"/>
      <c r="C57" s="87"/>
      <c r="D57" s="86"/>
      <c r="E57" s="86"/>
    </row>
  </sheetData>
  <mergeCells count="13">
    <mergeCell ref="C56:D56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54:D54"/>
    <mergeCell ref="C55:D55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F49 C49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="130" zoomScaleNormal="130" workbookViewId="0">
      <selection activeCell="E32" sqref="E32:E41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42826</v>
      </c>
      <c r="G5" s="204"/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SUM(F11+Mars!F10)</f>
        <v>#VALUE!</v>
      </c>
      <c r="G10" s="169" t="e">
        <f>SUM(G11+Mars!G10)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SUM(F17:F37)</f>
        <v>#VALUE!</v>
      </c>
      <c r="G11" s="169" t="e">
        <f>SUM(G17:G47)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s="27" customFormat="1" ht="16.5" x14ac:dyDescent="0.3">
      <c r="A14" s="140"/>
      <c r="B14" s="212"/>
      <c r="C14" s="115"/>
      <c r="D14" s="212"/>
      <c r="E14" s="229" t="str">
        <f>_xlfn.WEBSERVICE("https://maps.googleapis.com/maps/api/distancematrix/xml?origins="&amp;$C$17&amp;"&amp;destinations="&amp;D14&amp;"&amp;mode=driving")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  <c r="H14" s="214"/>
    </row>
    <row r="15" spans="1:13" s="27" customFormat="1" ht="16.5" x14ac:dyDescent="0.3">
      <c r="A15" s="90"/>
      <c r="B15" s="230"/>
      <c r="C15" s="115"/>
      <c r="D15" s="230"/>
      <c r="E15" s="228" t="str">
        <f>_xlfn.WEBSERVICE("https://maps.googleapis.com/maps/api/distancematrix/xml?origins="&amp;$C$17&amp;"&amp;destinations="&amp;D15&amp;"&amp;mode=driving")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42" t="e">
        <f t="shared" ref="F15:F41" si="0">ROUND(_xlfn.FILTERXML(E15,"/DistanceMatrixResponse/row/element/distance/value")/1000,1)*2</f>
        <v>#VALUE!</v>
      </c>
      <c r="G15" s="143" t="e">
        <f t="shared" ref="G15:G41" si="1">F15*$C$11</f>
        <v>#VALUE!</v>
      </c>
      <c r="H15" s="214"/>
    </row>
    <row r="16" spans="1:13" s="27" customFormat="1" ht="16.5" x14ac:dyDescent="0.3">
      <c r="A16" s="140"/>
      <c r="B16" s="212"/>
      <c r="C16" s="115"/>
      <c r="D16" s="212"/>
      <c r="E16" s="229" t="str">
        <f>_xlfn.WEBSERVICE("https://maps.googleapis.com/maps/api/distancematrix/xml?origins="&amp;$C$17&amp;"&amp;destinations="&amp;D16&amp;"&amp;mode=driving")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 t="shared" si="0"/>
        <v>#VALUE!</v>
      </c>
      <c r="G16" s="143" t="e">
        <f t="shared" si="1"/>
        <v>#VALUE!</v>
      </c>
      <c r="H16" s="214"/>
    </row>
    <row r="17" spans="1:7" s="27" customFormat="1" ht="25.5" customHeight="1" x14ac:dyDescent="0.3">
      <c r="A17" s="90"/>
      <c r="B17" s="95"/>
      <c r="C17" s="115"/>
      <c r="D17" s="210"/>
      <c r="E17" s="228" t="str">
        <f>_xlfn.WEBSERVICE("https://maps.googleapis.com/maps/api/distancematrix/xml?origins="&amp;$C$17&amp;"&amp;destinations="&amp;D17&amp;"&amp;mode=driving")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42" t="e">
        <f t="shared" si="0"/>
        <v>#VALUE!</v>
      </c>
      <c r="G17" s="143" t="e">
        <f t="shared" si="1"/>
        <v>#VALUE!</v>
      </c>
    </row>
    <row r="18" spans="1:7" ht="16.5" x14ac:dyDescent="0.3">
      <c r="A18" s="89"/>
      <c r="B18" s="91"/>
      <c r="C18" s="115"/>
      <c r="D18" s="91"/>
      <c r="E18" s="135" t="str">
        <f>_xlfn.WEBSERVICE("https://maps.googleapis.com/maps/api/distancematrix/xml?origins="&amp;$C$18&amp;"&amp;destinations="&amp;D18&amp;"&amp;mode=driving")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 t="shared" si="0"/>
        <v>#VALUE!</v>
      </c>
      <c r="G18" s="143" t="e">
        <f t="shared" si="1"/>
        <v>#VALUE!</v>
      </c>
    </row>
    <row r="19" spans="1:7" ht="16.5" x14ac:dyDescent="0.3">
      <c r="A19" s="90"/>
      <c r="B19" s="93"/>
      <c r="C19" s="115"/>
      <c r="D19" s="93"/>
      <c r="E19" s="152" t="str">
        <f>_xlfn.WEBSERVICE("https://maps.googleapis.com/maps/api/distancematrix/xml?origins="&amp;$C$19&amp;"&amp;destinations="&amp;D19&amp;"&amp;mode=driving")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42" t="e">
        <f t="shared" si="0"/>
        <v>#VALUE!</v>
      </c>
      <c r="G19" s="143" t="e">
        <f t="shared" si="1"/>
        <v>#VALUE!</v>
      </c>
    </row>
    <row r="20" spans="1:7" ht="16.5" x14ac:dyDescent="0.3">
      <c r="A20" s="89"/>
      <c r="B20" s="91"/>
      <c r="C20" s="115"/>
      <c r="D20" s="91"/>
      <c r="E20" s="135" t="str">
        <f>_xlfn.WEBSERVICE("https://maps.googleapis.com/maps/api/distancematrix/xml?origins="&amp;$C$20&amp;"&amp;destinations="&amp;D20&amp;"&amp;mode=driving")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0"/>
        <v>#VALUE!</v>
      </c>
      <c r="G20" s="143" t="e">
        <f t="shared" si="1"/>
        <v>#VALUE!</v>
      </c>
    </row>
    <row r="21" spans="1:7" ht="16.5" x14ac:dyDescent="0.3">
      <c r="A21" s="90"/>
      <c r="B21" s="95"/>
      <c r="C21" s="115"/>
      <c r="D21" s="95"/>
      <c r="E21" s="152" t="str">
        <f>_xlfn.WEBSERVICE("https://maps.googleapis.com/maps/api/distancematrix/xml?origins="&amp;$C$20&amp;"&amp;destinations="&amp;D21&amp;"&amp;mode=driving")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42" t="e">
        <f t="shared" si="0"/>
        <v>#VALUE!</v>
      </c>
      <c r="G21" s="143" t="e">
        <f t="shared" si="1"/>
        <v>#VALUE!</v>
      </c>
    </row>
    <row r="22" spans="1:7" ht="16.5" x14ac:dyDescent="0.3">
      <c r="A22" s="89"/>
      <c r="B22" s="91"/>
      <c r="C22" s="115"/>
      <c r="D22" s="91"/>
      <c r="E22" s="135" t="str">
        <f>_xlfn.WEBSERVICE("https://maps.googleapis.com/maps/api/distancematrix/xml?origins="&amp;$C$20&amp;"&amp;destinations="&amp;D22&amp;"&amp;mode=driving")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0"/>
        <v>#VALUE!</v>
      </c>
      <c r="G22" s="143" t="e">
        <f t="shared" si="1"/>
        <v>#VALUE!</v>
      </c>
    </row>
    <row r="23" spans="1:7" ht="16.5" x14ac:dyDescent="0.3">
      <c r="A23" s="90"/>
      <c r="B23" s="95"/>
      <c r="C23" s="115"/>
      <c r="D23" s="95"/>
      <c r="E23" s="152" t="str">
        <f>_xlfn.WEBSERVICE("https://maps.googleapis.com/maps/api/distancematrix/xml?origins="&amp;$C$20&amp;"&amp;destinations="&amp;D23&amp;"&amp;mode=driving")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42" t="e">
        <f t="shared" si="0"/>
        <v>#VALUE!</v>
      </c>
      <c r="G23" s="143" t="e">
        <f t="shared" si="1"/>
        <v>#VALUE!</v>
      </c>
    </row>
    <row r="24" spans="1:7" ht="16.5" x14ac:dyDescent="0.3">
      <c r="A24" s="89"/>
      <c r="B24" s="91"/>
      <c r="C24" s="115"/>
      <c r="D24" s="91"/>
      <c r="E24" s="135" t="str">
        <f>_xlfn.WEBSERVICE("https://maps.googleapis.com/maps/api/distancematrix/xml?origins="&amp;$C$20&amp;"&amp;destinations="&amp;D24&amp;"&amp;mode=driving")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0"/>
        <v>#VALUE!</v>
      </c>
      <c r="G24" s="143" t="e">
        <f t="shared" si="1"/>
        <v>#VALUE!</v>
      </c>
    </row>
    <row r="25" spans="1:7" ht="16.5" x14ac:dyDescent="0.3">
      <c r="A25" s="90"/>
      <c r="B25" s="93"/>
      <c r="C25" s="115"/>
      <c r="D25" s="93"/>
      <c r="E25" s="152" t="str">
        <f>_xlfn.WEBSERVICE("https://maps.googleapis.com/maps/api/distancematrix/xml?origins="&amp;$C$25&amp;"&amp;destinations="&amp;D25&amp;"&amp;mode=driving")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42" t="e">
        <f t="shared" si="0"/>
        <v>#VALUE!</v>
      </c>
      <c r="G25" s="143" t="e">
        <f t="shared" si="1"/>
        <v>#VALUE!</v>
      </c>
    </row>
    <row r="26" spans="1:7" ht="16.5" x14ac:dyDescent="0.3">
      <c r="A26" s="89"/>
      <c r="B26" s="91"/>
      <c r="C26" s="115"/>
      <c r="D26" s="91"/>
      <c r="E26" s="135" t="str">
        <f>_xlfn.WEBSERVICE("https://maps.googleapis.com/maps/api/distancematrix/xml?origins="&amp;$C$26&amp;"&amp;destinations="&amp;D26&amp;"&amp;mode=driving")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42" t="e">
        <f t="shared" si="0"/>
        <v>#VALUE!</v>
      </c>
      <c r="G26" s="143" t="e">
        <f t="shared" si="1"/>
        <v>#VALUE!</v>
      </c>
    </row>
    <row r="27" spans="1:7" ht="16.5" x14ac:dyDescent="0.3">
      <c r="A27" s="90"/>
      <c r="B27" s="93"/>
      <c r="C27" s="115"/>
      <c r="D27" s="93"/>
      <c r="E27" s="152" t="str">
        <f>_xlfn.WEBSERVICE("https://maps.googleapis.com/maps/api/distancematrix/xml?origins="&amp;$C$27&amp;"&amp;destinations="&amp;D27&amp;"&amp;mode=driving")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42" t="e">
        <f t="shared" si="0"/>
        <v>#VALUE!</v>
      </c>
      <c r="G27" s="143" t="e">
        <f t="shared" si="1"/>
        <v>#VALUE!</v>
      </c>
    </row>
    <row r="28" spans="1:7" ht="16.5" x14ac:dyDescent="0.3">
      <c r="A28" s="90"/>
      <c r="B28" s="93"/>
      <c r="C28" s="115"/>
      <c r="D28" s="93"/>
      <c r="E28" s="229" t="str">
        <f>_xlfn.WEBSERVICE("https://maps.googleapis.com/maps/api/distancematrix/xml?origins="&amp;$C$17&amp;"&amp;destinations="&amp;D28&amp;"&amp;mode=driving")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42" t="e">
        <f t="shared" si="0"/>
        <v>#VALUE!</v>
      </c>
      <c r="G28" s="143" t="e">
        <f t="shared" si="1"/>
        <v>#VALUE!</v>
      </c>
    </row>
    <row r="29" spans="1:7" ht="16.5" x14ac:dyDescent="0.3">
      <c r="A29" s="90"/>
      <c r="B29" s="93"/>
      <c r="C29" s="115"/>
      <c r="D29" s="93"/>
      <c r="E29" s="229" t="str">
        <f>_xlfn.WEBSERVICE("https://maps.googleapis.com/maps/api/distancematrix/xml?origins="&amp;$C$17&amp;"&amp;destinations="&amp;D29&amp;"&amp;mode=driving")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9" s="142" t="e">
        <f t="shared" si="0"/>
        <v>#VALUE!</v>
      </c>
      <c r="G29" s="143" t="e">
        <f t="shared" si="1"/>
        <v>#VALUE!</v>
      </c>
    </row>
    <row r="30" spans="1:7" ht="16.5" x14ac:dyDescent="0.3">
      <c r="A30" s="90"/>
      <c r="B30" s="93"/>
      <c r="C30" s="115"/>
      <c r="D30" s="93"/>
      <c r="E30" s="229" t="str">
        <f>_xlfn.WEBSERVICE("https://maps.googleapis.com/maps/api/distancematrix/xml?origins="&amp;$C$17&amp;"&amp;destinations="&amp;D30&amp;"&amp;mode=driving")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0" s="142" t="e">
        <f t="shared" si="0"/>
        <v>#VALUE!</v>
      </c>
      <c r="G30" s="143" t="e">
        <f t="shared" si="1"/>
        <v>#VALUE!</v>
      </c>
    </row>
    <row r="31" spans="1:7" ht="16.5" x14ac:dyDescent="0.3">
      <c r="A31" s="90"/>
      <c r="B31" s="93"/>
      <c r="C31" s="115"/>
      <c r="D31" s="93"/>
      <c r="E31" s="229" t="str">
        <f>_xlfn.WEBSERVICE("https://maps.googleapis.com/maps/api/distancematrix/xml?origins="&amp;$C$17&amp;"&amp;destinations="&amp;D31&amp;"&amp;mode=driving")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1" s="142" t="e">
        <f t="shared" si="0"/>
        <v>#VALUE!</v>
      </c>
      <c r="G31" s="143" t="e">
        <f t="shared" si="1"/>
        <v>#VALUE!</v>
      </c>
    </row>
    <row r="32" spans="1:7" ht="16.5" x14ac:dyDescent="0.3">
      <c r="A32" s="90"/>
      <c r="B32" s="93"/>
      <c r="C32" s="115"/>
      <c r="D32" s="93"/>
      <c r="E32" s="229" t="str">
        <f t="shared" ref="E32:E41" si="2">_xlfn.WEBSERVICE("https://maps.googleapis.com/maps/api/distancematrix/xml?origins="&amp;$C$17&amp;"&amp;destinations="&amp;D32&amp;"&amp;mode=driving")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2" s="142" t="e">
        <f t="shared" si="0"/>
        <v>#VALUE!</v>
      </c>
      <c r="G32" s="143" t="e">
        <f t="shared" si="1"/>
        <v>#VALUE!</v>
      </c>
    </row>
    <row r="33" spans="1:9" ht="16.5" x14ac:dyDescent="0.3">
      <c r="A33" s="89"/>
      <c r="B33" s="91"/>
      <c r="C33" s="115"/>
      <c r="D33" s="91"/>
      <c r="E33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3" s="142" t="e">
        <f t="shared" si="0"/>
        <v>#VALUE!</v>
      </c>
      <c r="G33" s="143" t="e">
        <f t="shared" si="1"/>
        <v>#VALUE!</v>
      </c>
    </row>
    <row r="34" spans="1:9" ht="16.5" x14ac:dyDescent="0.3">
      <c r="A34" s="90"/>
      <c r="B34" s="95"/>
      <c r="C34" s="115"/>
      <c r="D34" s="95"/>
      <c r="E34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4" s="142" t="e">
        <f t="shared" si="0"/>
        <v>#VALUE!</v>
      </c>
      <c r="G34" s="143" t="e">
        <f t="shared" si="1"/>
        <v>#VALUE!</v>
      </c>
    </row>
    <row r="35" spans="1:9" ht="16.5" x14ac:dyDescent="0.3">
      <c r="A35" s="207"/>
      <c r="B35" s="208"/>
      <c r="C35" s="209"/>
      <c r="D35" s="208"/>
      <c r="E35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5" s="142" t="e">
        <f t="shared" si="0"/>
        <v>#VALUE!</v>
      </c>
      <c r="G35" s="143" t="e">
        <f t="shared" si="1"/>
        <v>#VALUE!</v>
      </c>
    </row>
    <row r="36" spans="1:9" ht="16.5" x14ac:dyDescent="0.3">
      <c r="A36" s="90"/>
      <c r="B36" s="93"/>
      <c r="C36" s="115"/>
      <c r="D36" s="93"/>
      <c r="E36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6" s="142" t="e">
        <f t="shared" si="0"/>
        <v>#VALUE!</v>
      </c>
      <c r="G36" s="143" t="e">
        <f t="shared" si="1"/>
        <v>#VALUE!</v>
      </c>
    </row>
    <row r="37" spans="1:9" s="144" customFormat="1" ht="16.5" x14ac:dyDescent="0.3">
      <c r="A37" s="140"/>
      <c r="B37" s="145"/>
      <c r="C37" s="115"/>
      <c r="D37" s="145"/>
      <c r="E37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7" s="142" t="e">
        <f t="shared" si="0"/>
        <v>#VALUE!</v>
      </c>
      <c r="G37" s="143" t="e">
        <f t="shared" si="1"/>
        <v>#VALUE!</v>
      </c>
    </row>
    <row r="38" spans="1:9" s="144" customFormat="1" ht="16.5" x14ac:dyDescent="0.3">
      <c r="A38" s="140"/>
      <c r="B38" s="145"/>
      <c r="C38" s="115"/>
      <c r="D38" s="145"/>
      <c r="E38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8" s="142" t="e">
        <f t="shared" si="0"/>
        <v>#VALUE!</v>
      </c>
      <c r="G38" s="143" t="e">
        <f t="shared" si="1"/>
        <v>#VALUE!</v>
      </c>
    </row>
    <row r="39" spans="1:9" s="151" customFormat="1" ht="16.5" x14ac:dyDescent="0.3">
      <c r="A39" s="90"/>
      <c r="B39" s="95"/>
      <c r="C39" s="115"/>
      <c r="D39" s="95"/>
      <c r="E39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39" s="142" t="e">
        <f t="shared" si="0"/>
        <v>#VALUE!</v>
      </c>
      <c r="G39" s="143" t="e">
        <f t="shared" si="1"/>
        <v>#VALUE!</v>
      </c>
    </row>
    <row r="40" spans="1:9" s="151" customFormat="1" ht="16.5" x14ac:dyDescent="0.3">
      <c r="A40" s="140"/>
      <c r="B40" s="185"/>
      <c r="C40" s="115"/>
      <c r="D40" s="185"/>
      <c r="E40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0" s="142" t="e">
        <f t="shared" si="0"/>
        <v>#VALUE!</v>
      </c>
      <c r="G40" s="143" t="e">
        <f t="shared" si="1"/>
        <v>#VALUE!</v>
      </c>
    </row>
    <row r="41" spans="1:9" s="151" customFormat="1" ht="16.5" x14ac:dyDescent="0.3">
      <c r="A41" s="90"/>
      <c r="B41" s="95"/>
      <c r="C41" s="115"/>
      <c r="D41" s="95"/>
      <c r="E41" s="229" t="str">
        <f t="shared" si="2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41" s="142" t="e">
        <f t="shared" si="0"/>
        <v>#VALUE!</v>
      </c>
      <c r="G41" s="143" t="e">
        <f t="shared" si="1"/>
        <v>#VALUE!</v>
      </c>
    </row>
    <row r="42" spans="1:9" x14ac:dyDescent="0.2">
      <c r="A42" s="27"/>
      <c r="B42" s="11"/>
      <c r="C42" s="67"/>
      <c r="D42" s="11"/>
      <c r="E42" s="11"/>
      <c r="F42" s="103"/>
      <c r="G42" s="74"/>
      <c r="I42" s="1"/>
    </row>
    <row r="43" spans="1:9" x14ac:dyDescent="0.2">
      <c r="A43" s="27"/>
      <c r="B43" s="11"/>
      <c r="C43" s="67"/>
      <c r="D43" s="11"/>
      <c r="E43" s="11"/>
      <c r="F43" s="103"/>
      <c r="G43" s="74"/>
      <c r="I43" s="1"/>
    </row>
    <row r="44" spans="1:9" x14ac:dyDescent="0.2">
      <c r="A44" s="27"/>
      <c r="B44" s="11"/>
      <c r="C44" s="67"/>
      <c r="D44" s="11"/>
      <c r="E44" s="11"/>
      <c r="F44" s="103"/>
      <c r="G44" s="74"/>
      <c r="I44" s="1"/>
    </row>
    <row r="45" spans="1:9" x14ac:dyDescent="0.2">
      <c r="A45" s="27"/>
      <c r="B45" s="11"/>
      <c r="C45" s="67"/>
      <c r="D45" s="11"/>
      <c r="E45" s="11"/>
      <c r="F45" s="103"/>
      <c r="G45" s="74"/>
      <c r="I45" s="1"/>
    </row>
    <row r="46" spans="1:9" x14ac:dyDescent="0.2">
      <c r="A46" s="27"/>
      <c r="B46" s="11"/>
      <c r="C46" s="67"/>
      <c r="D46" s="11"/>
      <c r="E46" s="11"/>
      <c r="F46" s="103"/>
      <c r="G46" s="74"/>
      <c r="I46" s="1"/>
    </row>
    <row r="47" spans="1:9" x14ac:dyDescent="0.2">
      <c r="A47" s="27"/>
      <c r="B47" s="11"/>
      <c r="C47" s="67"/>
      <c r="D47" s="11"/>
      <c r="E47" s="11"/>
      <c r="F47" s="103"/>
      <c r="G47" s="74"/>
      <c r="I47" s="1"/>
    </row>
    <row r="48" spans="1:9" x14ac:dyDescent="0.2">
      <c r="A48" s="102" t="s">
        <v>13</v>
      </c>
      <c r="B48" s="13"/>
      <c r="C48" s="70"/>
      <c r="D48" s="15"/>
      <c r="E48" s="15"/>
      <c r="F48" s="103"/>
      <c r="G48" s="110"/>
      <c r="I48" s="1"/>
    </row>
    <row r="49" spans="1:9" x14ac:dyDescent="0.2">
      <c r="A49" s="27"/>
      <c r="B49" s="103"/>
      <c r="C49" s="73"/>
      <c r="D49" s="103"/>
      <c r="E49" s="103"/>
      <c r="F49" s="11"/>
      <c r="G49" s="111"/>
      <c r="I49" s="1"/>
    </row>
    <row r="50" spans="1:9" ht="15" x14ac:dyDescent="0.2">
      <c r="A50" s="27"/>
      <c r="B50" s="103"/>
      <c r="C50" s="244"/>
      <c r="D50" s="244"/>
      <c r="E50" s="197"/>
      <c r="F50" s="15"/>
      <c r="G50" s="111"/>
    </row>
    <row r="51" spans="1:9" ht="15" x14ac:dyDescent="0.2">
      <c r="B51" s="86"/>
      <c r="C51" s="244"/>
      <c r="D51" s="244"/>
      <c r="E51" s="197"/>
      <c r="F51" s="123"/>
    </row>
    <row r="52" spans="1:9" ht="15" x14ac:dyDescent="0.2">
      <c r="B52" s="86"/>
      <c r="C52" s="244"/>
      <c r="D52" s="244"/>
      <c r="E52" s="197"/>
      <c r="F52" s="123"/>
    </row>
    <row r="53" spans="1:9" x14ac:dyDescent="0.2">
      <c r="B53" s="86"/>
      <c r="C53" s="87"/>
      <c r="D53" s="86"/>
      <c r="E53" s="86"/>
    </row>
  </sheetData>
  <mergeCells count="13">
    <mergeCell ref="C52:D52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50:D50"/>
    <mergeCell ref="C51:D51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F45 C45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="130" zoomScaleNormal="130" workbookViewId="0">
      <selection activeCell="B8" sqref="B8:F8"/>
    </sheetView>
  </sheetViews>
  <sheetFormatPr baseColWidth="10" defaultRowHeight="12.75" x14ac:dyDescent="0.2"/>
  <cols>
    <col min="1" max="1" width="10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42856</v>
      </c>
      <c r="G5" s="204">
        <v>42886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SUM(F11+Avril!F10)</f>
        <v>#VALUE!</v>
      </c>
      <c r="G10" s="169" t="e">
        <f>SUM(G11+Avril!G10)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SUM(F15:F28)</f>
        <v>#VALUE!</v>
      </c>
      <c r="G11" s="169" t="e">
        <f>SUM(G15:G28)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s="27" customFormat="1" ht="16.5" x14ac:dyDescent="0.3">
      <c r="A14" s="211"/>
      <c r="B14" s="212"/>
      <c r="C14" s="213"/>
      <c r="D14" s="212"/>
      <c r="E14" s="229" t="str">
        <f>_xlfn.WEBSERVICE("https://maps.googleapis.com/maps/api/distancematrix/xml?origins="&amp;$C$17&amp;"&amp;destinations="&amp;D14&amp;"&amp;mode=driving")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42" t="e">
        <f>ROUND(_xlfn.FILTERXML(E14,"/DistanceMatrixResponse/row/element/distance/value")/1000,1)*2</f>
        <v>#VALUE!</v>
      </c>
      <c r="G14" s="143" t="e">
        <f>F14*$C$11</f>
        <v>#VALUE!</v>
      </c>
      <c r="H14" s="214"/>
    </row>
    <row r="15" spans="1:13" ht="16.5" x14ac:dyDescent="0.3">
      <c r="A15" s="90"/>
      <c r="B15" s="95"/>
      <c r="C15" s="115"/>
      <c r="D15" s="95"/>
      <c r="E15" s="229" t="str">
        <f t="shared" ref="E15:E27" si="0">_xlfn.WEBSERVICE("https://maps.googleapis.com/maps/api/distancematrix/xml?origins="&amp;$C$17&amp;"&amp;destinations="&amp;D15&amp;"&amp;mode=driving")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42" t="e">
        <f t="shared" ref="F15:F27" si="1">ROUND(_xlfn.FILTERXML(E15,"/DistanceMatrixResponse/row/element/distance/value")/1000,1)*2</f>
        <v>#VALUE!</v>
      </c>
      <c r="G15" s="143" t="e">
        <f t="shared" ref="G15:G27" si="2">F15*$C$11</f>
        <v>#VALUE!</v>
      </c>
    </row>
    <row r="16" spans="1:13" ht="16.5" x14ac:dyDescent="0.3">
      <c r="A16" s="90"/>
      <c r="B16" s="95"/>
      <c r="C16" s="115"/>
      <c r="D16" s="95"/>
      <c r="E1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42" t="e">
        <f t="shared" si="1"/>
        <v>#VALUE!</v>
      </c>
      <c r="G16" s="143" t="e">
        <f t="shared" si="2"/>
        <v>#VALUE!</v>
      </c>
    </row>
    <row r="17" spans="1:9" ht="16.5" x14ac:dyDescent="0.3">
      <c r="A17" s="89"/>
      <c r="B17" s="91"/>
      <c r="C17" s="115"/>
      <c r="D17" s="91"/>
      <c r="E1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42" t="e">
        <f t="shared" si="1"/>
        <v>#VALUE!</v>
      </c>
      <c r="G17" s="143" t="e">
        <f t="shared" si="2"/>
        <v>#VALUE!</v>
      </c>
    </row>
    <row r="18" spans="1:9" ht="16.5" x14ac:dyDescent="0.3">
      <c r="A18" s="90"/>
      <c r="B18" s="93"/>
      <c r="C18" s="115"/>
      <c r="D18" s="93"/>
      <c r="E18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42" t="e">
        <f t="shared" si="1"/>
        <v>#VALUE!</v>
      </c>
      <c r="G18" s="143" t="e">
        <f t="shared" si="2"/>
        <v>#VALUE!</v>
      </c>
    </row>
    <row r="19" spans="1:9" ht="16.5" x14ac:dyDescent="0.3">
      <c r="A19" s="89"/>
      <c r="B19" s="91"/>
      <c r="C19" s="115"/>
      <c r="D19" s="91"/>
      <c r="E19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42" t="e">
        <f t="shared" si="1"/>
        <v>#VALUE!</v>
      </c>
      <c r="G19" s="143" t="e">
        <f t="shared" si="2"/>
        <v>#VALUE!</v>
      </c>
    </row>
    <row r="20" spans="1:9" ht="16.5" x14ac:dyDescent="0.3">
      <c r="A20" s="90"/>
      <c r="B20" s="93"/>
      <c r="C20" s="115"/>
      <c r="D20" s="93"/>
      <c r="E20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42" t="e">
        <f t="shared" si="1"/>
        <v>#VALUE!</v>
      </c>
      <c r="G20" s="143" t="e">
        <f t="shared" si="2"/>
        <v>#VALUE!</v>
      </c>
    </row>
    <row r="21" spans="1:9" ht="16.5" x14ac:dyDescent="0.3">
      <c r="A21" s="89"/>
      <c r="B21" s="91"/>
      <c r="C21" s="115"/>
      <c r="D21" s="91"/>
      <c r="E21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42" t="e">
        <f t="shared" si="1"/>
        <v>#VALUE!</v>
      </c>
      <c r="G21" s="143" t="e">
        <f t="shared" si="2"/>
        <v>#VALUE!</v>
      </c>
    </row>
    <row r="22" spans="1:9" ht="16.5" x14ac:dyDescent="0.3">
      <c r="A22" s="90"/>
      <c r="B22" s="93"/>
      <c r="C22" s="115"/>
      <c r="D22" s="93"/>
      <c r="E22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42" t="e">
        <f t="shared" si="1"/>
        <v>#VALUE!</v>
      </c>
      <c r="G22" s="143" t="e">
        <f t="shared" si="2"/>
        <v>#VALUE!</v>
      </c>
    </row>
    <row r="23" spans="1:9" ht="16.5" x14ac:dyDescent="0.3">
      <c r="A23" s="89"/>
      <c r="B23" s="91"/>
      <c r="C23" s="115"/>
      <c r="D23" s="91"/>
      <c r="E23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42" t="e">
        <f t="shared" si="1"/>
        <v>#VALUE!</v>
      </c>
      <c r="G23" s="143" t="e">
        <f t="shared" si="2"/>
        <v>#VALUE!</v>
      </c>
    </row>
    <row r="24" spans="1:9" ht="16.5" x14ac:dyDescent="0.3">
      <c r="A24" s="90"/>
      <c r="B24" s="95"/>
      <c r="C24" s="115"/>
      <c r="D24" s="95"/>
      <c r="E24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42" t="e">
        <f t="shared" si="1"/>
        <v>#VALUE!</v>
      </c>
      <c r="G24" s="143" t="e">
        <f t="shared" si="2"/>
        <v>#VALUE!</v>
      </c>
    </row>
    <row r="25" spans="1:9" ht="16.5" x14ac:dyDescent="0.3">
      <c r="A25" s="89"/>
      <c r="B25" s="91"/>
      <c r="C25" s="115"/>
      <c r="D25" s="91"/>
      <c r="E25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42" t="e">
        <f t="shared" si="1"/>
        <v>#VALUE!</v>
      </c>
      <c r="G25" s="143" t="e">
        <f t="shared" si="2"/>
        <v>#VALUE!</v>
      </c>
    </row>
    <row r="26" spans="1:9" ht="16.5" x14ac:dyDescent="0.3">
      <c r="A26" s="90"/>
      <c r="B26" s="93"/>
      <c r="C26" s="115"/>
      <c r="D26" s="93"/>
      <c r="E26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42" t="e">
        <f t="shared" si="1"/>
        <v>#VALUE!</v>
      </c>
      <c r="G26" s="143" t="e">
        <f t="shared" si="2"/>
        <v>#VALUE!</v>
      </c>
    </row>
    <row r="27" spans="1:9" s="144" customFormat="1" ht="16.5" x14ac:dyDescent="0.3">
      <c r="A27" s="140"/>
      <c r="B27" s="145"/>
      <c r="C27" s="115"/>
      <c r="D27" s="145"/>
      <c r="E27" s="229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42" t="e">
        <f t="shared" si="1"/>
        <v>#VALUE!</v>
      </c>
      <c r="G27" s="143" t="e">
        <f t="shared" si="2"/>
        <v>#VALUE!</v>
      </c>
    </row>
    <row r="28" spans="1:9" x14ac:dyDescent="0.2">
      <c r="A28" s="27"/>
      <c r="B28" s="11"/>
      <c r="C28" s="67"/>
      <c r="D28" s="11"/>
      <c r="E28" s="11"/>
      <c r="F28" s="103"/>
      <c r="G28" s="74"/>
      <c r="I28" s="1"/>
    </row>
    <row r="29" spans="1:9" x14ac:dyDescent="0.2">
      <c r="A29" s="102" t="s">
        <v>13</v>
      </c>
      <c r="B29" s="13"/>
      <c r="C29" s="70"/>
      <c r="D29" s="15"/>
      <c r="E29" s="15"/>
      <c r="F29" s="103"/>
      <c r="G29" s="110"/>
      <c r="I29" s="1"/>
    </row>
    <row r="30" spans="1:9" x14ac:dyDescent="0.2">
      <c r="A30" s="27"/>
      <c r="B30" s="103"/>
      <c r="C30" s="73"/>
      <c r="D30" s="103"/>
      <c r="E30" s="103"/>
      <c r="F30" s="11"/>
      <c r="G30" s="111"/>
      <c r="I30" s="1"/>
    </row>
    <row r="31" spans="1:9" ht="15" x14ac:dyDescent="0.2">
      <c r="A31" s="27"/>
      <c r="B31" s="103"/>
      <c r="C31" s="244"/>
      <c r="D31" s="244"/>
      <c r="E31" s="197"/>
      <c r="F31" s="15"/>
      <c r="G31" s="111"/>
    </row>
    <row r="32" spans="1:9" ht="15" x14ac:dyDescent="0.2">
      <c r="B32" s="86"/>
      <c r="C32" s="244"/>
      <c r="D32" s="244"/>
      <c r="E32" s="197"/>
      <c r="F32" s="123"/>
    </row>
    <row r="33" spans="2:6" ht="15" x14ac:dyDescent="0.2">
      <c r="B33" s="86"/>
      <c r="C33" s="244"/>
      <c r="D33" s="244"/>
      <c r="E33" s="197"/>
      <c r="F33" s="123"/>
    </row>
    <row r="34" spans="2:6" x14ac:dyDescent="0.2">
      <c r="B34" s="86"/>
      <c r="C34" s="87"/>
      <c r="D34" s="86"/>
      <c r="E34" s="86"/>
    </row>
  </sheetData>
  <mergeCells count="13">
    <mergeCell ref="C33:D33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31:D31"/>
    <mergeCell ref="C32:D3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="130" zoomScaleNormal="130" workbookViewId="0">
      <selection activeCell="E14" sqref="E14:G14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42887</v>
      </c>
      <c r="G5" s="204">
        <v>42916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SUM(F11+Mai!F10)</f>
        <v>#VALUE!</v>
      </c>
      <c r="G10" s="169" t="e">
        <f>SUM(G11+Mai!G10)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SUM(F15:F38)</f>
        <v>#VALUE!</v>
      </c>
      <c r="G11" s="169" t="e">
        <f>SUM(G15:G38)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215"/>
      <c r="B14" s="212"/>
      <c r="C14" s="115"/>
      <c r="D14" s="212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  <c r="H14" s="8"/>
    </row>
    <row r="15" spans="1:13" ht="16.5" x14ac:dyDescent="0.3">
      <c r="A15" s="90"/>
      <c r="B15" s="95"/>
      <c r="C15" s="115"/>
      <c r="D15" s="95"/>
      <c r="E15" s="152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ref="F15:F23" si="0">ROUND(_xlfn.FILTERXML(E15,"/DistanceMatrixResponse/row/element/distance/value")/1000,1)*2</f>
        <v>#VALUE!</v>
      </c>
      <c r="G15" s="92" t="e">
        <f t="shared" ref="G15:G23" si="1">F15*$C$11</f>
        <v>#VALUE!</v>
      </c>
      <c r="I15" s="201"/>
    </row>
    <row r="16" spans="1:13" ht="16.5" x14ac:dyDescent="0.3">
      <c r="A16" s="89"/>
      <c r="B16" s="91"/>
      <c r="C16" s="115"/>
      <c r="D16" s="91"/>
      <c r="E16" s="135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6" t="e">
        <f t="shared" si="0"/>
        <v>#VALUE!</v>
      </c>
      <c r="G16" s="92" t="e">
        <f t="shared" si="1"/>
        <v>#VALUE!</v>
      </c>
    </row>
    <row r="17" spans="1:9" ht="16.5" x14ac:dyDescent="0.3">
      <c r="A17" s="90"/>
      <c r="B17" s="93"/>
      <c r="C17" s="115"/>
      <c r="D17" s="93"/>
      <c r="E17" s="152" t="str">
        <f>_xlfn.WEBSERVICE("https://maps.googleapis.com/maps/api/distancematrix/xml?origins="&amp;$C$17&amp;"&amp;destinations="&amp;D17&amp;"&amp;mode=driving")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0"/>
        <v>#VALUE!</v>
      </c>
      <c r="G17" s="92" t="e">
        <f t="shared" si="1"/>
        <v>#VALUE!</v>
      </c>
    </row>
    <row r="18" spans="1:9" ht="16.5" x14ac:dyDescent="0.3">
      <c r="A18" s="89"/>
      <c r="B18" s="91"/>
      <c r="C18" s="115"/>
      <c r="D18" s="91"/>
      <c r="E18" s="135" t="str">
        <f>_xlfn.WEBSERVICE("https://maps.googleapis.com/maps/api/distancematrix/xml?origins="&amp;$C$18&amp;"&amp;destinations="&amp;D18&amp;"&amp;mode=driving")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6" t="e">
        <f t="shared" si="0"/>
        <v>#VALUE!</v>
      </c>
      <c r="G18" s="92" t="e">
        <f t="shared" si="1"/>
        <v>#VALUE!</v>
      </c>
    </row>
    <row r="19" spans="1:9" ht="16.5" x14ac:dyDescent="0.3">
      <c r="A19" s="90"/>
      <c r="B19" s="93"/>
      <c r="C19" s="115"/>
      <c r="D19" s="93"/>
      <c r="E19" s="152" t="str">
        <f>_xlfn.WEBSERVICE("https://maps.googleapis.com/maps/api/distancematrix/xml?origins="&amp;$C$19&amp;"&amp;destinations="&amp;D19&amp;"&amp;mode=driving")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0"/>
        <v>#VALUE!</v>
      </c>
      <c r="G19" s="92" t="e">
        <f t="shared" si="1"/>
        <v>#VALUE!</v>
      </c>
    </row>
    <row r="20" spans="1:9" ht="16.5" x14ac:dyDescent="0.3">
      <c r="A20" s="89"/>
      <c r="B20" s="91"/>
      <c r="C20" s="115"/>
      <c r="D20" s="91"/>
      <c r="E20" s="135" t="str">
        <f>_xlfn.WEBSERVICE("https://maps.googleapis.com/maps/api/distancematrix/xml?origins="&amp;$C$20&amp;"&amp;destinations="&amp;D20&amp;"&amp;mode=driving")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6" t="e">
        <f t="shared" si="0"/>
        <v>#VALUE!</v>
      </c>
      <c r="G20" s="92" t="e">
        <f t="shared" si="1"/>
        <v>#VALUE!</v>
      </c>
    </row>
    <row r="21" spans="1:9" ht="16.5" x14ac:dyDescent="0.3">
      <c r="A21" s="90"/>
      <c r="B21" s="93"/>
      <c r="C21" s="115"/>
      <c r="D21" s="93"/>
      <c r="E21" s="152" t="str">
        <f>_xlfn.WEBSERVICE("https://maps.googleapis.com/maps/api/distancematrix/xml?origins="&amp;$C$21&amp;"&amp;destinations="&amp;D21&amp;"&amp;mode=driving")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6" t="e">
        <f t="shared" si="0"/>
        <v>#VALUE!</v>
      </c>
      <c r="G21" s="92" t="e">
        <f t="shared" si="1"/>
        <v>#VALUE!</v>
      </c>
    </row>
    <row r="22" spans="1:9" ht="16.5" x14ac:dyDescent="0.3">
      <c r="A22" s="89"/>
      <c r="B22" s="91"/>
      <c r="C22" s="115"/>
      <c r="D22" s="91"/>
      <c r="E22" s="135" t="str">
        <f>_xlfn.WEBSERVICE("https://maps.googleapis.com/maps/api/distancematrix/xml?origins="&amp;$C$22&amp;"&amp;destinations="&amp;D22&amp;"&amp;mode=driving")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6" t="e">
        <f t="shared" si="0"/>
        <v>#VALUE!</v>
      </c>
      <c r="G22" s="92" t="e">
        <f t="shared" si="1"/>
        <v>#VALUE!</v>
      </c>
    </row>
    <row r="23" spans="1:9" ht="16.5" x14ac:dyDescent="0.3">
      <c r="A23" s="90"/>
      <c r="B23" s="95"/>
      <c r="C23" s="115"/>
      <c r="D23" s="95"/>
      <c r="E23" s="152" t="str">
        <f>_xlfn.WEBSERVICE("https://maps.googleapis.com/maps/api/distancematrix/xml?origins="&amp;$C$22&amp;"&amp;destinations="&amp;D23&amp;"&amp;mode=driving")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6" t="e">
        <f t="shared" si="0"/>
        <v>#VALUE!</v>
      </c>
      <c r="G23" s="92" t="e">
        <f t="shared" si="1"/>
        <v>#VALUE!</v>
      </c>
    </row>
    <row r="24" spans="1:9" s="151" customFormat="1" ht="16.5" x14ac:dyDescent="0.3">
      <c r="A24" s="146"/>
      <c r="B24" s="147"/>
      <c r="C24" s="148"/>
      <c r="D24" s="147"/>
      <c r="E24" s="141"/>
      <c r="F24" s="149"/>
      <c r="G24" s="150"/>
    </row>
    <row r="25" spans="1:9" x14ac:dyDescent="0.2">
      <c r="A25" s="27"/>
      <c r="B25" s="11"/>
      <c r="C25" s="67"/>
      <c r="D25" s="11"/>
      <c r="E25" s="11"/>
      <c r="F25" s="103"/>
      <c r="G25" s="74"/>
      <c r="I25" s="1"/>
    </row>
    <row r="26" spans="1:9" x14ac:dyDescent="0.2">
      <c r="A26" s="27"/>
      <c r="B26" s="11"/>
      <c r="C26" s="67"/>
      <c r="D26" s="11"/>
      <c r="E26" s="11"/>
      <c r="F26" s="103"/>
      <c r="G26" s="74"/>
      <c r="I26" s="1"/>
    </row>
    <row r="27" spans="1:9" x14ac:dyDescent="0.2">
      <c r="A27" s="27"/>
      <c r="B27" s="11"/>
      <c r="C27" s="67"/>
      <c r="D27" s="11"/>
      <c r="E27" s="11"/>
      <c r="F27" s="103"/>
      <c r="G27" s="74"/>
      <c r="I27" s="1"/>
    </row>
    <row r="28" spans="1:9" x14ac:dyDescent="0.2">
      <c r="A28" s="27"/>
      <c r="B28" s="11"/>
      <c r="C28" s="67"/>
      <c r="D28" s="11"/>
      <c r="E28" s="11"/>
      <c r="F28" s="103"/>
      <c r="G28" s="74"/>
      <c r="I28" s="1"/>
    </row>
    <row r="29" spans="1:9" x14ac:dyDescent="0.2">
      <c r="A29" s="27"/>
      <c r="B29" s="11"/>
      <c r="C29" s="67"/>
      <c r="D29" s="11"/>
      <c r="E29" s="11"/>
      <c r="F29" s="103"/>
      <c r="G29" s="74"/>
      <c r="I29" s="1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27"/>
      <c r="B32" s="11"/>
      <c r="C32" s="67"/>
      <c r="D32" s="11"/>
      <c r="E32" s="11"/>
      <c r="F32" s="103"/>
      <c r="G32" s="74"/>
      <c r="I32" s="1"/>
    </row>
    <row r="33" spans="1:9" x14ac:dyDescent="0.2">
      <c r="A33" s="27"/>
      <c r="B33" s="11"/>
      <c r="C33" s="67"/>
      <c r="D33" s="11"/>
      <c r="E33" s="11"/>
      <c r="F33" s="103"/>
      <c r="G33" s="74"/>
      <c r="I33" s="1"/>
    </row>
    <row r="34" spans="1:9" x14ac:dyDescent="0.2">
      <c r="A34" s="27"/>
      <c r="B34" s="11"/>
      <c r="C34" s="67"/>
      <c r="D34" s="11"/>
      <c r="E34" s="11"/>
      <c r="F34" s="103"/>
      <c r="G34" s="74"/>
      <c r="I34" s="1"/>
    </row>
    <row r="35" spans="1:9" x14ac:dyDescent="0.2">
      <c r="A35" s="27"/>
      <c r="B35" s="11"/>
      <c r="C35" s="67"/>
      <c r="D35" s="11"/>
      <c r="E35" s="11"/>
      <c r="F35" s="103"/>
      <c r="G35" s="74"/>
      <c r="I35" s="1"/>
    </row>
    <row r="36" spans="1:9" x14ac:dyDescent="0.2">
      <c r="A36" s="27"/>
      <c r="B36" s="11"/>
      <c r="C36" s="67"/>
      <c r="D36" s="11"/>
      <c r="E36" s="11"/>
      <c r="F36" s="103"/>
      <c r="G36" s="74"/>
      <c r="I36" s="1"/>
    </row>
    <row r="37" spans="1:9" x14ac:dyDescent="0.2">
      <c r="A37" s="27"/>
      <c r="B37" s="11"/>
      <c r="C37" s="67"/>
      <c r="D37" s="11"/>
      <c r="E37" s="11"/>
      <c r="F37" s="103"/>
      <c r="G37" s="74"/>
      <c r="I37" s="1"/>
    </row>
    <row r="38" spans="1:9" x14ac:dyDescent="0.2">
      <c r="A38" s="27"/>
      <c r="B38" s="11"/>
      <c r="C38" s="67"/>
      <c r="D38" s="11"/>
      <c r="E38" s="11"/>
      <c r="F38" s="103"/>
      <c r="G38" s="74"/>
      <c r="I38" s="1"/>
    </row>
    <row r="39" spans="1:9" x14ac:dyDescent="0.2">
      <c r="A39" s="102" t="s">
        <v>13</v>
      </c>
      <c r="B39" s="13"/>
      <c r="C39" s="70"/>
      <c r="D39" s="15"/>
      <c r="E39" s="15"/>
      <c r="F39" s="103"/>
      <c r="G39" s="110"/>
      <c r="I39" s="1"/>
    </row>
    <row r="40" spans="1:9" x14ac:dyDescent="0.2">
      <c r="A40" s="27"/>
      <c r="B40" s="103"/>
      <c r="C40" s="73"/>
      <c r="D40" s="103"/>
      <c r="E40" s="103"/>
      <c r="F40" s="11"/>
      <c r="G40" s="111"/>
      <c r="I40" s="1"/>
    </row>
    <row r="41" spans="1:9" ht="15" x14ac:dyDescent="0.2">
      <c r="A41" s="27"/>
      <c r="B41" s="103"/>
      <c r="C41" s="244"/>
      <c r="D41" s="244"/>
      <c r="E41" s="197"/>
      <c r="F41" s="15"/>
      <c r="G41" s="111"/>
    </row>
    <row r="42" spans="1:9" ht="15" x14ac:dyDescent="0.2">
      <c r="B42" s="86"/>
      <c r="C42" s="244"/>
      <c r="D42" s="244"/>
      <c r="E42" s="197"/>
      <c r="F42" s="123"/>
    </row>
    <row r="43" spans="1:9" ht="15" x14ac:dyDescent="0.2">
      <c r="B43" s="86"/>
      <c r="C43" s="244"/>
      <c r="D43" s="244"/>
      <c r="E43" s="197"/>
      <c r="F43" s="123"/>
    </row>
    <row r="44" spans="1:9" x14ac:dyDescent="0.2">
      <c r="B44" s="86"/>
      <c r="C44" s="87"/>
      <c r="D44" s="86"/>
      <c r="E44" s="86"/>
    </row>
  </sheetData>
  <mergeCells count="13">
    <mergeCell ref="C43:D43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41:D41"/>
    <mergeCell ref="C42:D42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F36 C36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="130" zoomScaleNormal="130" workbookViewId="0">
      <selection activeCell="A22" sqref="A22:XFD22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8.710937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42917</v>
      </c>
      <c r="G5" s="204">
        <v>42947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5.7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158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SUM(F11+Juin!F10)</f>
        <v>#VALUE!</v>
      </c>
      <c r="G10" s="169" t="e">
        <f>SUM(G11+Juin!G10)</f>
        <v>#VALUE!</v>
      </c>
      <c r="H10" s="127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SUM(F14:F37)</f>
        <v>#VALUE!</v>
      </c>
      <c r="G11" s="169" t="e">
        <f>SUM(G14:G37)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90"/>
      <c r="B14" s="95"/>
      <c r="C14" s="115"/>
      <c r="D14" s="95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  <c r="I14" s="201"/>
    </row>
    <row r="15" spans="1:13" ht="16.5" x14ac:dyDescent="0.3">
      <c r="A15" s="89"/>
      <c r="B15" s="91"/>
      <c r="C15" s="115"/>
      <c r="D15" s="91"/>
      <c r="E15" s="152" t="str">
        <f t="shared" ref="E15:E21" si="0"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ref="F15:F21" si="1">ROUND(_xlfn.FILTERXML(E15,"/DistanceMatrixResponse/row/element/distance/value")/1000,1)*2</f>
        <v>#VALUE!</v>
      </c>
      <c r="G15" s="92" t="e">
        <f t="shared" ref="G15:G21" si="2">F15*$C$11</f>
        <v>#VALUE!</v>
      </c>
    </row>
    <row r="16" spans="1:13" ht="16.5" x14ac:dyDescent="0.3">
      <c r="A16" s="90"/>
      <c r="B16" s="93"/>
      <c r="C16" s="115"/>
      <c r="D16" s="93"/>
      <c r="E1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6" t="e">
        <f t="shared" si="1"/>
        <v>#VALUE!</v>
      </c>
      <c r="G16" s="92" t="e">
        <f t="shared" si="2"/>
        <v>#VALUE!</v>
      </c>
    </row>
    <row r="17" spans="1:9" ht="16.5" x14ac:dyDescent="0.3">
      <c r="A17" s="89"/>
      <c r="B17" s="91"/>
      <c r="C17" s="115"/>
      <c r="D17" s="91"/>
      <c r="E1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1"/>
        <v>#VALUE!</v>
      </c>
      <c r="G17" s="92" t="e">
        <f t="shared" si="2"/>
        <v>#VALUE!</v>
      </c>
    </row>
    <row r="18" spans="1:9" ht="16.5" x14ac:dyDescent="0.3">
      <c r="A18" s="90"/>
      <c r="B18" s="93"/>
      <c r="C18" s="115"/>
      <c r="D18" s="93"/>
      <c r="E1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6" t="e">
        <f t="shared" si="1"/>
        <v>#VALUE!</v>
      </c>
      <c r="G18" s="92" t="e">
        <f t="shared" si="2"/>
        <v>#VALUE!</v>
      </c>
    </row>
    <row r="19" spans="1:9" ht="16.5" x14ac:dyDescent="0.3">
      <c r="A19" s="89"/>
      <c r="B19" s="91"/>
      <c r="C19" s="115"/>
      <c r="D19" s="91"/>
      <c r="E19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1"/>
        <v>#VALUE!</v>
      </c>
      <c r="G19" s="92" t="e">
        <f t="shared" si="2"/>
        <v>#VALUE!</v>
      </c>
    </row>
    <row r="20" spans="1:9" ht="16.5" x14ac:dyDescent="0.3">
      <c r="A20" s="90"/>
      <c r="B20" s="93"/>
      <c r="C20" s="115"/>
      <c r="D20" s="93"/>
      <c r="E20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6" t="e">
        <f t="shared" si="1"/>
        <v>#VALUE!</v>
      </c>
      <c r="G20" s="92" t="e">
        <f t="shared" si="2"/>
        <v>#VALUE!</v>
      </c>
    </row>
    <row r="21" spans="1:9" ht="16.5" x14ac:dyDescent="0.3">
      <c r="A21" s="89"/>
      <c r="B21" s="91"/>
      <c r="C21" s="115"/>
      <c r="D21" s="91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6" t="e">
        <f t="shared" si="1"/>
        <v>#VALUE!</v>
      </c>
      <c r="G21" s="92" t="e">
        <f t="shared" si="2"/>
        <v>#VALUE!</v>
      </c>
    </row>
    <row r="22" spans="1:9" s="151" customFormat="1" ht="16.5" x14ac:dyDescent="0.3">
      <c r="A22" s="146"/>
      <c r="B22" s="147"/>
      <c r="C22" s="148"/>
      <c r="D22" s="147"/>
      <c r="E22" s="141"/>
      <c r="F22" s="149"/>
      <c r="G22" s="150"/>
    </row>
    <row r="23" spans="1:9" s="151" customFormat="1" ht="16.5" x14ac:dyDescent="0.3">
      <c r="A23" s="146"/>
      <c r="B23" s="147"/>
      <c r="C23" s="148"/>
      <c r="D23" s="147"/>
      <c r="E23" s="141"/>
      <c r="F23" s="149"/>
      <c r="G23" s="150"/>
    </row>
    <row r="24" spans="1:9" x14ac:dyDescent="0.2">
      <c r="A24" s="27"/>
      <c r="B24" s="11"/>
      <c r="C24" s="67"/>
      <c r="D24" s="11"/>
      <c r="E24" s="11"/>
      <c r="F24" s="103"/>
      <c r="G24" s="74"/>
      <c r="I24" s="1"/>
    </row>
    <row r="25" spans="1:9" x14ac:dyDescent="0.2">
      <c r="A25" s="27"/>
      <c r="B25" s="11"/>
      <c r="C25" s="67"/>
      <c r="D25" s="11"/>
      <c r="E25" s="11"/>
      <c r="F25" s="103"/>
      <c r="G25" s="74"/>
      <c r="I25" s="1"/>
    </row>
    <row r="26" spans="1:9" x14ac:dyDescent="0.2">
      <c r="A26" s="27"/>
      <c r="B26" s="11"/>
      <c r="C26" s="67"/>
      <c r="D26" s="11"/>
      <c r="E26" s="11"/>
      <c r="F26" s="103"/>
      <c r="G26" s="74"/>
      <c r="I26" s="1"/>
    </row>
    <row r="27" spans="1:9" x14ac:dyDescent="0.2">
      <c r="A27" s="27"/>
      <c r="B27" s="11"/>
      <c r="C27" s="67"/>
      <c r="D27" s="11"/>
      <c r="E27" s="11"/>
      <c r="F27" s="103"/>
      <c r="G27" s="74"/>
      <c r="I27" s="1"/>
    </row>
    <row r="28" spans="1:9" x14ac:dyDescent="0.2">
      <c r="A28" s="27"/>
      <c r="B28" s="11"/>
      <c r="C28" s="67"/>
      <c r="D28" s="11"/>
      <c r="E28" s="11"/>
      <c r="F28" s="103"/>
      <c r="G28" s="74"/>
      <c r="I28" s="1"/>
    </row>
    <row r="29" spans="1:9" x14ac:dyDescent="0.2">
      <c r="A29" s="27"/>
      <c r="B29" s="11"/>
      <c r="C29" s="67"/>
      <c r="D29" s="11"/>
      <c r="E29" s="11"/>
      <c r="F29" s="103"/>
      <c r="G29" s="74"/>
      <c r="I29" s="1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27"/>
      <c r="B32" s="11"/>
      <c r="C32" s="67"/>
      <c r="D32" s="11"/>
      <c r="E32" s="11"/>
      <c r="F32" s="103"/>
      <c r="G32" s="74"/>
      <c r="I32" s="1"/>
    </row>
    <row r="33" spans="1:9" x14ac:dyDescent="0.2">
      <c r="A33" s="27"/>
      <c r="B33" s="11"/>
      <c r="C33" s="67"/>
      <c r="D33" s="11"/>
      <c r="E33" s="11"/>
      <c r="F33" s="103"/>
      <c r="G33" s="74"/>
      <c r="I33" s="1"/>
    </row>
    <row r="34" spans="1:9" x14ac:dyDescent="0.2">
      <c r="A34" s="27"/>
      <c r="B34" s="11"/>
      <c r="C34" s="67"/>
      <c r="D34" s="11"/>
      <c r="E34" s="11"/>
      <c r="F34" s="103"/>
      <c r="G34" s="74"/>
      <c r="I34" s="1"/>
    </row>
    <row r="35" spans="1:9" x14ac:dyDescent="0.2">
      <c r="A35" s="27"/>
      <c r="B35" s="11"/>
      <c r="C35" s="67"/>
      <c r="D35" s="11"/>
      <c r="E35" s="11"/>
      <c r="F35" s="103"/>
      <c r="G35" s="74"/>
      <c r="I35" s="1"/>
    </row>
    <row r="36" spans="1:9" x14ac:dyDescent="0.2">
      <c r="A36" s="27"/>
      <c r="B36" s="11"/>
      <c r="C36" s="67"/>
      <c r="D36" s="11"/>
      <c r="E36" s="11"/>
      <c r="F36" s="103"/>
      <c r="G36" s="74"/>
      <c r="I36" s="1"/>
    </row>
    <row r="37" spans="1:9" x14ac:dyDescent="0.2">
      <c r="A37" s="27"/>
      <c r="B37" s="11"/>
      <c r="C37" s="67"/>
      <c r="D37" s="11"/>
      <c r="E37" s="11"/>
      <c r="F37" s="103"/>
      <c r="G37" s="74"/>
      <c r="I37" s="1"/>
    </row>
    <row r="38" spans="1:9" x14ac:dyDescent="0.2">
      <c r="A38" s="102" t="s">
        <v>13</v>
      </c>
      <c r="B38" s="13"/>
      <c r="C38" s="70"/>
      <c r="D38" s="15"/>
      <c r="E38" s="15"/>
      <c r="F38" s="103"/>
      <c r="G38" s="110"/>
      <c r="I38" s="1"/>
    </row>
    <row r="39" spans="1:9" x14ac:dyDescent="0.2">
      <c r="A39" s="27"/>
      <c r="B39" s="103"/>
      <c r="C39" s="73"/>
      <c r="D39" s="103"/>
      <c r="E39" s="103"/>
      <c r="F39" s="11"/>
      <c r="G39" s="111"/>
      <c r="I39" s="1"/>
    </row>
    <row r="40" spans="1:9" ht="15" x14ac:dyDescent="0.2">
      <c r="A40" s="27"/>
      <c r="B40" s="103"/>
      <c r="C40" s="244"/>
      <c r="D40" s="244"/>
      <c r="E40" s="197"/>
      <c r="F40" s="15"/>
      <c r="G40" s="111"/>
    </row>
    <row r="41" spans="1:9" ht="15" x14ac:dyDescent="0.2">
      <c r="B41" s="86"/>
      <c r="C41" s="244"/>
      <c r="D41" s="244"/>
      <c r="E41" s="197"/>
      <c r="F41" s="123"/>
    </row>
    <row r="42" spans="1:9" ht="15" x14ac:dyDescent="0.2">
      <c r="B42" s="86"/>
      <c r="C42" s="244"/>
      <c r="D42" s="244"/>
      <c r="E42" s="197"/>
      <c r="F42" s="123"/>
    </row>
    <row r="43" spans="1:9" x14ac:dyDescent="0.2">
      <c r="B43" s="86"/>
      <c r="C43" s="87"/>
      <c r="D43" s="86"/>
      <c r="E43" s="86"/>
    </row>
  </sheetData>
  <mergeCells count="13">
    <mergeCell ref="C42:D42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40:D40"/>
    <mergeCell ref="C41:D4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F35 C35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="130" zoomScaleNormal="130" workbookViewId="0">
      <selection activeCell="B31" sqref="B31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42948</v>
      </c>
      <c r="G5" s="204">
        <v>42978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SUM(F11+Juillet!F10)</f>
        <v>#VALUE!</v>
      </c>
      <c r="G10" s="169" t="e">
        <f>SUM(G11+Juillet!G10)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SUM(F14:F31)</f>
        <v>#VALUE!</v>
      </c>
      <c r="G11" s="169" t="e">
        <f>SUM(G14:G31)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90"/>
      <c r="B14" s="95"/>
      <c r="C14" s="115"/>
      <c r="D14" s="95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  <c r="I14" s="201"/>
    </row>
    <row r="15" spans="1:13" ht="16.5" x14ac:dyDescent="0.3">
      <c r="A15" s="89"/>
      <c r="B15" s="91"/>
      <c r="C15" s="115"/>
      <c r="D15" s="91"/>
      <c r="E15" s="152" t="str">
        <f t="shared" ref="E15:E28" si="0"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ref="F15:F28" si="1">ROUND(_xlfn.FILTERXML(E15,"/DistanceMatrixResponse/row/element/distance/value")/1000,1)*2</f>
        <v>#VALUE!</v>
      </c>
      <c r="G15" s="92" t="e">
        <f t="shared" ref="G15:G28" si="2">F15*$C$11</f>
        <v>#VALUE!</v>
      </c>
    </row>
    <row r="16" spans="1:13" ht="16.5" x14ac:dyDescent="0.3">
      <c r="A16" s="90"/>
      <c r="B16" s="93"/>
      <c r="C16" s="115"/>
      <c r="D16" s="93"/>
      <c r="E1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6" t="e">
        <f t="shared" si="1"/>
        <v>#VALUE!</v>
      </c>
      <c r="G16" s="92" t="e">
        <f t="shared" si="2"/>
        <v>#VALUE!</v>
      </c>
    </row>
    <row r="17" spans="1:9" ht="16.5" x14ac:dyDescent="0.3">
      <c r="A17" s="89"/>
      <c r="B17" s="91"/>
      <c r="C17" s="115"/>
      <c r="D17" s="91"/>
      <c r="E1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1"/>
        <v>#VALUE!</v>
      </c>
      <c r="G17" s="92" t="e">
        <f t="shared" si="2"/>
        <v>#VALUE!</v>
      </c>
    </row>
    <row r="18" spans="1:9" ht="16.5" x14ac:dyDescent="0.3">
      <c r="A18" s="90"/>
      <c r="B18" s="93"/>
      <c r="C18" s="115"/>
      <c r="D18" s="93"/>
      <c r="E1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6" t="e">
        <f t="shared" si="1"/>
        <v>#VALUE!</v>
      </c>
      <c r="G18" s="92" t="e">
        <f t="shared" si="2"/>
        <v>#VALUE!</v>
      </c>
    </row>
    <row r="19" spans="1:9" ht="16.5" x14ac:dyDescent="0.3">
      <c r="A19" s="89"/>
      <c r="B19" s="91"/>
      <c r="C19" s="115"/>
      <c r="D19" s="91"/>
      <c r="E19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1"/>
        <v>#VALUE!</v>
      </c>
      <c r="G19" s="92" t="e">
        <f t="shared" si="2"/>
        <v>#VALUE!</v>
      </c>
    </row>
    <row r="20" spans="1:9" ht="16.5" x14ac:dyDescent="0.3">
      <c r="A20" s="90"/>
      <c r="B20" s="93"/>
      <c r="C20" s="115"/>
      <c r="D20" s="93"/>
      <c r="E20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6" t="e">
        <f t="shared" si="1"/>
        <v>#VALUE!</v>
      </c>
      <c r="G20" s="92" t="e">
        <f t="shared" si="2"/>
        <v>#VALUE!</v>
      </c>
    </row>
    <row r="21" spans="1:9" ht="16.5" x14ac:dyDescent="0.3">
      <c r="A21" s="89"/>
      <c r="B21" s="91"/>
      <c r="C21" s="115"/>
      <c r="D21" s="91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6" t="e">
        <f t="shared" si="1"/>
        <v>#VALUE!</v>
      </c>
      <c r="G21" s="92" t="e">
        <f t="shared" si="2"/>
        <v>#VALUE!</v>
      </c>
    </row>
    <row r="22" spans="1:9" ht="16.5" x14ac:dyDescent="0.3">
      <c r="A22" s="90"/>
      <c r="B22" s="95"/>
      <c r="C22" s="115"/>
      <c r="D22" s="95"/>
      <c r="E22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6" t="e">
        <f t="shared" si="1"/>
        <v>#VALUE!</v>
      </c>
      <c r="G22" s="92" t="e">
        <f t="shared" si="2"/>
        <v>#VALUE!</v>
      </c>
    </row>
    <row r="23" spans="1:9" ht="16.5" x14ac:dyDescent="0.3">
      <c r="A23" s="90"/>
      <c r="B23" s="95"/>
      <c r="C23" s="115"/>
      <c r="D23" s="95"/>
      <c r="E23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6" t="e">
        <f t="shared" si="1"/>
        <v>#VALUE!</v>
      </c>
      <c r="G23" s="92" t="e">
        <f t="shared" si="2"/>
        <v>#VALUE!</v>
      </c>
    </row>
    <row r="24" spans="1:9" ht="16.5" x14ac:dyDescent="0.3">
      <c r="A24" s="90"/>
      <c r="B24" s="95"/>
      <c r="C24" s="115"/>
      <c r="D24" s="95"/>
      <c r="E24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06" t="e">
        <f t="shared" si="1"/>
        <v>#VALUE!</v>
      </c>
      <c r="G24" s="92" t="e">
        <f t="shared" si="2"/>
        <v>#VALUE!</v>
      </c>
    </row>
    <row r="25" spans="1:9" ht="16.5" x14ac:dyDescent="0.3">
      <c r="A25" s="90"/>
      <c r="B25" s="95"/>
      <c r="C25" s="115"/>
      <c r="D25" s="95"/>
      <c r="E25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06" t="e">
        <f t="shared" si="1"/>
        <v>#VALUE!</v>
      </c>
      <c r="G25" s="92" t="e">
        <f t="shared" si="2"/>
        <v>#VALUE!</v>
      </c>
    </row>
    <row r="26" spans="1:9" ht="16.5" x14ac:dyDescent="0.3">
      <c r="A26" s="90"/>
      <c r="B26" s="95"/>
      <c r="C26" s="115"/>
      <c r="D26" s="95"/>
      <c r="E2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06" t="e">
        <f t="shared" si="1"/>
        <v>#VALUE!</v>
      </c>
      <c r="G26" s="92" t="e">
        <f t="shared" si="2"/>
        <v>#VALUE!</v>
      </c>
    </row>
    <row r="27" spans="1:9" ht="16.5" x14ac:dyDescent="0.3">
      <c r="A27" s="90"/>
      <c r="B27" s="95"/>
      <c r="C27" s="115"/>
      <c r="D27" s="95"/>
      <c r="E2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7" s="106" t="e">
        <f t="shared" si="1"/>
        <v>#VALUE!</v>
      </c>
      <c r="G27" s="92" t="e">
        <f t="shared" si="2"/>
        <v>#VALUE!</v>
      </c>
    </row>
    <row r="28" spans="1:9" ht="16.5" x14ac:dyDescent="0.3">
      <c r="A28" s="90"/>
      <c r="B28" s="95"/>
      <c r="C28" s="115"/>
      <c r="D28" s="95"/>
      <c r="E2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8" s="106" t="e">
        <f t="shared" si="1"/>
        <v>#VALUE!</v>
      </c>
      <c r="G28" s="92" t="e">
        <f t="shared" si="2"/>
        <v>#VALUE!</v>
      </c>
    </row>
    <row r="29" spans="1:9" x14ac:dyDescent="0.2">
      <c r="A29" s="27"/>
      <c r="B29" s="11"/>
      <c r="C29" s="67"/>
      <c r="D29" s="11"/>
      <c r="E29" s="11"/>
      <c r="F29" s="103"/>
      <c r="G29" s="74"/>
      <c r="I29" s="1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102"/>
      <c r="B32" s="13"/>
      <c r="C32" s="70"/>
      <c r="D32" s="15"/>
      <c r="E32" s="15"/>
      <c r="F32" s="103"/>
      <c r="G32" s="110"/>
      <c r="I32" s="1"/>
    </row>
    <row r="33" spans="1:9" x14ac:dyDescent="0.2">
      <c r="A33" s="27"/>
      <c r="B33" s="103"/>
      <c r="C33" s="73"/>
      <c r="D33" s="103"/>
      <c r="E33" s="103"/>
      <c r="F33" s="11"/>
      <c r="G33" s="111"/>
      <c r="I33" s="1"/>
    </row>
    <row r="34" spans="1:9" ht="15" x14ac:dyDescent="0.2">
      <c r="A34" s="27"/>
      <c r="B34" s="103"/>
      <c r="C34" s="244"/>
      <c r="D34" s="244"/>
      <c r="E34" s="197"/>
      <c r="F34" s="15"/>
      <c r="G34" s="111"/>
    </row>
    <row r="35" spans="1:9" ht="15" x14ac:dyDescent="0.2">
      <c r="B35" s="86"/>
      <c r="C35" s="244"/>
      <c r="D35" s="244"/>
      <c r="E35" s="197"/>
      <c r="F35" s="123"/>
    </row>
    <row r="36" spans="1:9" ht="15" x14ac:dyDescent="0.2">
      <c r="B36" s="86"/>
      <c r="C36" s="244"/>
      <c r="D36" s="244"/>
      <c r="E36" s="197"/>
      <c r="F36" s="123"/>
    </row>
    <row r="37" spans="1:9" x14ac:dyDescent="0.2">
      <c r="B37" s="86"/>
      <c r="C37" s="87"/>
      <c r="D37" s="86"/>
      <c r="E37" s="86"/>
    </row>
  </sheetData>
  <mergeCells count="13">
    <mergeCell ref="C36:D36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  <mergeCell ref="C34:D34"/>
    <mergeCell ref="C35:D35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F29 C29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="130" zoomScaleNormal="130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195"/>
      <c r="I3" s="195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42979</v>
      </c>
      <c r="G5" s="204">
        <v>43008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199"/>
      <c r="C9" s="199"/>
      <c r="D9" s="199"/>
      <c r="E9" s="199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200" t="s">
        <v>69</v>
      </c>
      <c r="C10" s="200" t="s">
        <v>70</v>
      </c>
      <c r="D10" s="251" t="s">
        <v>71</v>
      </c>
      <c r="E10" s="251"/>
      <c r="F10" s="167" t="e">
        <f>SUM(F11+Août!F10)</f>
        <v>#VALUE!</v>
      </c>
      <c r="G10" s="169" t="e">
        <f>SUM(G11+Juillet!G10)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SUM(F14:F43)</f>
        <v>#VALUE!</v>
      </c>
      <c r="G11" s="169" t="e">
        <f>SUM(G14:G43)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98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96"/>
      <c r="F13" s="117" t="s">
        <v>22</v>
      </c>
      <c r="G13" s="196" t="s">
        <v>23</v>
      </c>
      <c r="H13" s="8"/>
    </row>
    <row r="14" spans="1:13" ht="16.5" x14ac:dyDescent="0.3">
      <c r="A14" s="90"/>
      <c r="B14" s="95"/>
      <c r="C14" s="115"/>
      <c r="D14" s="95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  <c r="I14" s="201"/>
    </row>
    <row r="15" spans="1:13" ht="16.5" x14ac:dyDescent="0.3">
      <c r="A15" s="89"/>
      <c r="B15" s="91"/>
      <c r="C15" s="115"/>
      <c r="D15" s="91"/>
      <c r="E15" s="152" t="str">
        <f t="shared" ref="E15:E26" si="0"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>ROUND(_xlfn.FILTERXML(E15,"/DistanceMatrixResponse/row/element/distance/value")/1000,1)*2</f>
        <v>#VALUE!</v>
      </c>
      <c r="G15" s="92" t="e">
        <f t="shared" ref="G15:G25" si="1">F15*$C$11</f>
        <v>#VALUE!</v>
      </c>
    </row>
    <row r="16" spans="1:13" ht="16.5" x14ac:dyDescent="0.3">
      <c r="A16" s="90"/>
      <c r="B16" s="93"/>
      <c r="C16" s="115"/>
      <c r="D16" s="93"/>
      <c r="E1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7" t="e">
        <f>ROUND(_xlfn.FILTERXML(E16,"/DistanceMatrixResponse/row/element/distance/value")/1000,1)*2</f>
        <v>#VALUE!</v>
      </c>
      <c r="G16" s="94" t="e">
        <f t="shared" si="1"/>
        <v>#VALUE!</v>
      </c>
    </row>
    <row r="17" spans="1:9" ht="16.5" x14ac:dyDescent="0.3">
      <c r="A17" s="89"/>
      <c r="B17" s="91"/>
      <c r="C17" s="115"/>
      <c r="D17" s="91"/>
      <c r="E1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ref="F17:F22" si="2">ROUND(_xlfn.FILTERXML(E17,"/DistanceMatrixResponse/row/element/distance/value")/1000,1)*2</f>
        <v>#VALUE!</v>
      </c>
      <c r="G17" s="92" t="e">
        <f t="shared" si="1"/>
        <v>#VALUE!</v>
      </c>
    </row>
    <row r="18" spans="1:9" ht="16.5" x14ac:dyDescent="0.3">
      <c r="A18" s="90"/>
      <c r="B18" s="93"/>
      <c r="C18" s="115"/>
      <c r="D18" s="91"/>
      <c r="E1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7" t="e">
        <f t="shared" si="2"/>
        <v>#VALUE!</v>
      </c>
      <c r="G18" s="94" t="e">
        <f t="shared" si="1"/>
        <v>#VALUE!</v>
      </c>
    </row>
    <row r="19" spans="1:9" ht="16.5" x14ac:dyDescent="0.3">
      <c r="A19" s="89"/>
      <c r="B19" s="91"/>
      <c r="C19" s="115"/>
      <c r="D19" s="91"/>
      <c r="E19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7" t="e">
        <f t="shared" si="2"/>
        <v>#VALUE!</v>
      </c>
      <c r="G19" s="92" t="e">
        <f t="shared" si="1"/>
        <v>#VALUE!</v>
      </c>
    </row>
    <row r="20" spans="1:9" ht="16.5" x14ac:dyDescent="0.3">
      <c r="A20" s="90"/>
      <c r="B20" s="93"/>
      <c r="C20" s="115"/>
      <c r="D20" s="93"/>
      <c r="E20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7" t="e">
        <f t="shared" si="2"/>
        <v>#VALUE!</v>
      </c>
      <c r="G20" s="94" t="e">
        <f t="shared" si="1"/>
        <v>#VALUE!</v>
      </c>
    </row>
    <row r="21" spans="1:9" ht="16.5" x14ac:dyDescent="0.3">
      <c r="A21" s="89"/>
      <c r="B21" s="91"/>
      <c r="C21" s="115"/>
      <c r="D21" s="91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7" t="e">
        <f t="shared" si="2"/>
        <v>#VALUE!</v>
      </c>
      <c r="G21" s="92" t="e">
        <f t="shared" si="1"/>
        <v>#VALUE!</v>
      </c>
    </row>
    <row r="22" spans="1:9" ht="16.5" x14ac:dyDescent="0.3">
      <c r="A22" s="90"/>
      <c r="B22" s="95"/>
      <c r="C22" s="115"/>
      <c r="D22" s="95"/>
      <c r="E22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7" t="e">
        <f t="shared" si="2"/>
        <v>#VALUE!</v>
      </c>
      <c r="G22" s="94" t="e">
        <f t="shared" si="1"/>
        <v>#VALUE!</v>
      </c>
    </row>
    <row r="23" spans="1:9" ht="16.5" x14ac:dyDescent="0.3">
      <c r="A23" s="89"/>
      <c r="B23" s="91"/>
      <c r="C23" s="115"/>
      <c r="D23" s="91"/>
      <c r="E23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7" t="e">
        <f t="shared" ref="F23:F25" si="3">ROUND(_xlfn.FILTERXML(E23,"/DistanceMatrixResponse/row/element/distance/value")/1000,1)*2</f>
        <v>#VALUE!</v>
      </c>
      <c r="G23" s="94" t="e">
        <f t="shared" ref="G23:G25" si="4">F23*$C$11</f>
        <v>#VALUE!</v>
      </c>
    </row>
    <row r="24" spans="1:9" ht="16.5" x14ac:dyDescent="0.3">
      <c r="A24" s="90"/>
      <c r="B24" s="93"/>
      <c r="C24" s="115"/>
      <c r="D24" s="93"/>
      <c r="E24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07" t="e">
        <f t="shared" si="3"/>
        <v>#VALUE!</v>
      </c>
      <c r="G24" s="94" t="e">
        <f t="shared" si="4"/>
        <v>#VALUE!</v>
      </c>
    </row>
    <row r="25" spans="1:9" s="144" customFormat="1" ht="16.5" x14ac:dyDescent="0.3">
      <c r="A25" s="140"/>
      <c r="B25" s="145"/>
      <c r="C25" s="115"/>
      <c r="D25" s="145"/>
      <c r="E25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07" t="e">
        <f t="shared" si="3"/>
        <v>#VALUE!</v>
      </c>
      <c r="G25" s="94" t="e">
        <f t="shared" si="4"/>
        <v>#VALUE!</v>
      </c>
    </row>
    <row r="26" spans="1:9" s="151" customFormat="1" ht="16.5" x14ac:dyDescent="0.3">
      <c r="A26" s="146"/>
      <c r="B26" s="147"/>
      <c r="C26" s="148"/>
      <c r="D26" s="147"/>
      <c r="E2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07" t="e">
        <f t="shared" ref="F26" si="5">ROUND(_xlfn.FILTERXML(E26,"/DistanceMatrixResponse/row/element/distance/value")/1000,1)*2</f>
        <v>#VALUE!</v>
      </c>
      <c r="G26" s="94" t="e">
        <f t="shared" ref="G26" si="6">F26*$C$11</f>
        <v>#VALUE!</v>
      </c>
    </row>
    <row r="27" spans="1:9" s="151" customFormat="1" ht="16.5" x14ac:dyDescent="0.3">
      <c r="A27" s="146"/>
      <c r="B27" s="147"/>
      <c r="C27" s="148"/>
      <c r="D27" s="147"/>
      <c r="E27" s="141"/>
      <c r="F27" s="149"/>
      <c r="G27" s="150"/>
    </row>
    <row r="28" spans="1:9" s="151" customFormat="1" ht="16.5" x14ac:dyDescent="0.3">
      <c r="A28" s="146"/>
      <c r="B28" s="147"/>
      <c r="C28" s="148"/>
      <c r="D28" s="147"/>
      <c r="E28" s="141"/>
      <c r="F28" s="149"/>
      <c r="G28" s="150"/>
    </row>
    <row r="29" spans="1:9" s="151" customFormat="1" ht="16.5" x14ac:dyDescent="0.3">
      <c r="A29" s="146"/>
      <c r="B29" s="147"/>
      <c r="C29" s="148"/>
      <c r="D29" s="147"/>
      <c r="E29" s="141"/>
      <c r="F29" s="149"/>
      <c r="G29" s="150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27"/>
      <c r="B32" s="11"/>
      <c r="C32" s="67"/>
      <c r="D32" s="11"/>
      <c r="E32" s="11"/>
      <c r="F32" s="103"/>
      <c r="G32" s="74"/>
      <c r="I32" s="1"/>
    </row>
    <row r="33" spans="1:9" x14ac:dyDescent="0.2">
      <c r="A33" s="27"/>
      <c r="B33" s="11"/>
      <c r="C33" s="67"/>
      <c r="D33" s="11"/>
      <c r="E33" s="11"/>
      <c r="F33" s="103"/>
      <c r="G33" s="74"/>
      <c r="I33" s="1"/>
    </row>
    <row r="34" spans="1:9" x14ac:dyDescent="0.2">
      <c r="A34" s="27"/>
      <c r="B34" s="11"/>
      <c r="C34" s="67"/>
      <c r="D34" s="11"/>
      <c r="E34" s="11"/>
      <c r="F34" s="103"/>
      <c r="G34" s="74"/>
      <c r="I34" s="1"/>
    </row>
    <row r="35" spans="1:9" x14ac:dyDescent="0.2">
      <c r="A35" s="27"/>
      <c r="B35" s="11"/>
      <c r="C35" s="67"/>
      <c r="D35" s="11"/>
      <c r="E35" s="11"/>
      <c r="F35" s="103"/>
      <c r="G35" s="74"/>
      <c r="I35" s="1"/>
    </row>
    <row r="36" spans="1:9" x14ac:dyDescent="0.2">
      <c r="A36" s="27"/>
      <c r="B36" s="11"/>
      <c r="C36" s="67"/>
      <c r="D36" s="11"/>
      <c r="E36" s="11"/>
      <c r="F36" s="103"/>
      <c r="G36" s="74"/>
      <c r="I36" s="1"/>
    </row>
    <row r="37" spans="1:9" x14ac:dyDescent="0.2">
      <c r="A37" s="27"/>
      <c r="B37" s="11"/>
      <c r="C37" s="67"/>
      <c r="D37" s="11"/>
      <c r="E37" s="11"/>
      <c r="F37" s="103"/>
      <c r="G37" s="74"/>
      <c r="I37" s="1"/>
    </row>
    <row r="38" spans="1:9" x14ac:dyDescent="0.2">
      <c r="A38" s="27"/>
      <c r="B38" s="11"/>
      <c r="C38" s="67"/>
      <c r="D38" s="11"/>
      <c r="E38" s="11"/>
      <c r="F38" s="103"/>
      <c r="G38" s="74"/>
      <c r="I38" s="1"/>
    </row>
    <row r="39" spans="1:9" x14ac:dyDescent="0.2">
      <c r="A39" s="27"/>
      <c r="B39" s="11"/>
      <c r="C39" s="67"/>
      <c r="D39" s="11"/>
      <c r="E39" s="11"/>
      <c r="F39" s="103"/>
      <c r="G39" s="74"/>
      <c r="I39" s="1"/>
    </row>
    <row r="40" spans="1:9" x14ac:dyDescent="0.2">
      <c r="A40" s="27"/>
      <c r="B40" s="11"/>
      <c r="C40" s="67"/>
      <c r="D40" s="11"/>
      <c r="E40" s="11"/>
      <c r="F40" s="103"/>
      <c r="G40" s="74"/>
      <c r="I40" s="1"/>
    </row>
    <row r="41" spans="1:9" x14ac:dyDescent="0.2">
      <c r="A41" s="27"/>
      <c r="B41" s="11"/>
      <c r="C41" s="67"/>
      <c r="D41" s="11"/>
      <c r="E41" s="11"/>
      <c r="F41" s="103"/>
      <c r="G41" s="74"/>
      <c r="I41" s="1"/>
    </row>
    <row r="42" spans="1:9" x14ac:dyDescent="0.2">
      <c r="A42" s="27"/>
      <c r="B42" s="11"/>
      <c r="C42" s="67"/>
      <c r="D42" s="11"/>
      <c r="E42" s="11"/>
      <c r="F42" s="103"/>
      <c r="G42" s="74"/>
      <c r="I42" s="1"/>
    </row>
    <row r="43" spans="1:9" x14ac:dyDescent="0.2">
      <c r="A43" s="27"/>
      <c r="B43" s="11"/>
      <c r="C43" s="67"/>
      <c r="D43" s="11"/>
      <c r="E43" s="11"/>
      <c r="F43" s="103"/>
      <c r="G43" s="74"/>
      <c r="I43" s="1"/>
    </row>
    <row r="44" spans="1:9" x14ac:dyDescent="0.2">
      <c r="A44" s="102" t="s">
        <v>13</v>
      </c>
      <c r="B44" s="13"/>
      <c r="C44" s="70"/>
      <c r="D44" s="15"/>
      <c r="E44" s="15"/>
      <c r="F44" s="103"/>
      <c r="G44" s="110"/>
      <c r="I44" s="1"/>
    </row>
    <row r="45" spans="1:9" x14ac:dyDescent="0.2">
      <c r="A45" s="27"/>
      <c r="B45" s="103"/>
      <c r="C45" s="73"/>
      <c r="D45" s="103"/>
      <c r="E45" s="103"/>
      <c r="F45" s="11"/>
      <c r="G45" s="111"/>
      <c r="I45" s="1"/>
    </row>
    <row r="46" spans="1:9" ht="15" x14ac:dyDescent="0.2">
      <c r="A46" s="27"/>
      <c r="B46" s="103"/>
      <c r="C46" s="244"/>
      <c r="D46" s="244"/>
      <c r="E46" s="197"/>
      <c r="F46" s="15"/>
      <c r="G46" s="111"/>
    </row>
    <row r="47" spans="1:9" ht="15" x14ac:dyDescent="0.2">
      <c r="B47" s="86"/>
      <c r="C47" s="244"/>
      <c r="D47" s="244"/>
      <c r="E47" s="197"/>
      <c r="F47" s="123"/>
    </row>
    <row r="48" spans="1:9" ht="15" x14ac:dyDescent="0.2">
      <c r="B48" s="86"/>
      <c r="C48" s="244"/>
      <c r="D48" s="244"/>
      <c r="E48" s="197"/>
      <c r="F48" s="123"/>
    </row>
    <row r="49" spans="2:5" x14ac:dyDescent="0.2">
      <c r="B49" s="86"/>
      <c r="C49" s="87"/>
      <c r="D49" s="86"/>
      <c r="E49" s="86"/>
    </row>
  </sheetData>
  <mergeCells count="13">
    <mergeCell ref="C46:D46"/>
    <mergeCell ref="C47:D47"/>
    <mergeCell ref="C48:D48"/>
    <mergeCell ref="A1:I2"/>
    <mergeCell ref="B8:F8"/>
    <mergeCell ref="F12:G12"/>
    <mergeCell ref="D4:E5"/>
    <mergeCell ref="D10:E10"/>
    <mergeCell ref="D11:E11"/>
    <mergeCell ref="A12:A13"/>
    <mergeCell ref="B12:B13"/>
    <mergeCell ref="C12:C13"/>
    <mergeCell ref="D12:D13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F41 C41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="145" zoomScaleNormal="145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81" customWidth="1"/>
    <col min="6" max="6" width="13.42578125" style="86" bestFit="1" customWidth="1"/>
    <col min="7" max="7" width="16.140625" style="112" customWidth="1"/>
    <col min="11" max="11" width="22.7109375" customWidth="1"/>
  </cols>
  <sheetData>
    <row r="1" spans="1:13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13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13" ht="30" x14ac:dyDescent="0.2">
      <c r="A3" s="2"/>
      <c r="B3" s="75"/>
      <c r="C3" s="76"/>
      <c r="D3" s="75"/>
      <c r="E3" s="75"/>
      <c r="F3" s="75"/>
      <c r="G3" s="104"/>
      <c r="H3" s="60"/>
      <c r="I3" s="60"/>
    </row>
    <row r="4" spans="1:13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13" x14ac:dyDescent="0.2">
      <c r="A5" s="23" t="s">
        <v>16</v>
      </c>
      <c r="B5" s="79"/>
      <c r="C5" s="80"/>
      <c r="D5" s="249"/>
      <c r="E5" s="250"/>
      <c r="F5" s="204">
        <v>43009</v>
      </c>
      <c r="G5" s="204">
        <v>43039</v>
      </c>
      <c r="I5" s="1"/>
    </row>
    <row r="6" spans="1:13" x14ac:dyDescent="0.2">
      <c r="A6" s="3"/>
      <c r="B6" s="82"/>
      <c r="C6" s="83"/>
      <c r="D6" s="37"/>
      <c r="E6" s="37"/>
      <c r="F6" s="37"/>
      <c r="G6" s="113"/>
    </row>
    <row r="7" spans="1:13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13" ht="15" x14ac:dyDescent="0.25">
      <c r="A8" s="3" t="s">
        <v>4</v>
      </c>
      <c r="B8" s="239"/>
      <c r="C8" s="239"/>
      <c r="D8" s="239"/>
      <c r="E8" s="239"/>
      <c r="F8" s="245"/>
      <c r="G8" s="88"/>
      <c r="H8" s="7"/>
      <c r="J8" s="125"/>
      <c r="K8" s="133"/>
      <c r="L8" s="125"/>
      <c r="M8" s="134"/>
    </row>
    <row r="9" spans="1:13" s="27" customFormat="1" ht="14.25" x14ac:dyDescent="0.25">
      <c r="A9" s="3"/>
      <c r="B9" s="32"/>
      <c r="C9" s="32"/>
      <c r="D9" s="32"/>
      <c r="E9" s="32"/>
      <c r="F9" s="163" t="s">
        <v>76</v>
      </c>
      <c r="G9" s="170" t="s">
        <v>77</v>
      </c>
      <c r="H9" s="7"/>
      <c r="J9" s="124"/>
      <c r="K9" s="160"/>
      <c r="L9" s="161"/>
      <c r="M9" s="162"/>
    </row>
    <row r="10" spans="1:13" s="159" customFormat="1" ht="15.75" x14ac:dyDescent="0.25">
      <c r="A10" s="157"/>
      <c r="B10" s="164" t="s">
        <v>69</v>
      </c>
      <c r="C10" s="164" t="s">
        <v>70</v>
      </c>
      <c r="D10" s="251" t="s">
        <v>71</v>
      </c>
      <c r="E10" s="251"/>
      <c r="F10" s="167" t="e">
        <f>SUM(F11+Septembre!F10)</f>
        <v>#VALUE!</v>
      </c>
      <c r="G10" s="168" t="e">
        <f>SUM(G11+Septembre!G10)</f>
        <v>#VALUE!</v>
      </c>
      <c r="H10" s="158"/>
    </row>
    <row r="11" spans="1:13" s="126" customFormat="1" ht="26.25" customHeigh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SUM(F14:F38)</f>
        <v>#VALUE!</v>
      </c>
      <c r="G11" s="169" t="e">
        <f>SUM(G14:G38)</f>
        <v>#VALUE!</v>
      </c>
      <c r="H11" s="127"/>
    </row>
    <row r="12" spans="1:13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39"/>
      <c r="F12" s="246" t="s">
        <v>21</v>
      </c>
      <c r="G12" s="246"/>
      <c r="H12" s="8"/>
    </row>
    <row r="13" spans="1:13" x14ac:dyDescent="0.2">
      <c r="A13" s="246"/>
      <c r="B13" s="246"/>
      <c r="C13" s="256"/>
      <c r="D13" s="246"/>
      <c r="E13" s="136"/>
      <c r="F13" s="117" t="s">
        <v>22</v>
      </c>
      <c r="G13" s="138" t="s">
        <v>23</v>
      </c>
      <c r="H13" s="8"/>
    </row>
    <row r="14" spans="1:13" ht="16.5" x14ac:dyDescent="0.3">
      <c r="A14" s="90"/>
      <c r="B14" s="95"/>
      <c r="C14" s="115"/>
      <c r="D14" s="95"/>
      <c r="E14" s="152" t="str">
        <f>_xlfn.WEBSERVICE("https://maps.googleapis.com/maps/api/distancematrix/xml?origins="&amp;$C$15&amp;"&amp;destinations="&amp;D14&amp;"&amp;mode=driving")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6" t="e">
        <f>ROUND(_xlfn.FILTERXML(E14,"/DistanceMatrixResponse/row/element/distance/value")/1000,1)*2</f>
        <v>#VALUE!</v>
      </c>
      <c r="G14" s="92" t="e">
        <f>F14*$C$11</f>
        <v>#VALUE!</v>
      </c>
    </row>
    <row r="15" spans="1:13" ht="16.5" x14ac:dyDescent="0.3">
      <c r="A15" s="89"/>
      <c r="B15" s="91"/>
      <c r="C15" s="115"/>
      <c r="D15" s="91"/>
      <c r="E15" s="152" t="str">
        <f t="shared" ref="E15:E22" si="0"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ref="F15:F22" si="1">ROUND(_xlfn.FILTERXML(E15,"/DistanceMatrixResponse/row/element/distance/value")/1000,1)*2</f>
        <v>#VALUE!</v>
      </c>
      <c r="G15" s="92" t="e">
        <f t="shared" ref="G15:G22" si="2">F15*$C$11</f>
        <v>#VALUE!</v>
      </c>
      <c r="I15" t="s">
        <v>81</v>
      </c>
    </row>
    <row r="16" spans="1:13" ht="16.5" x14ac:dyDescent="0.3">
      <c r="A16" s="90"/>
      <c r="B16" s="93"/>
      <c r="C16" s="115"/>
      <c r="D16" s="93"/>
      <c r="E16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6" t="e">
        <f t="shared" si="1"/>
        <v>#VALUE!</v>
      </c>
      <c r="G16" s="92" t="e">
        <f t="shared" si="2"/>
        <v>#VALUE!</v>
      </c>
    </row>
    <row r="17" spans="1:9" ht="16.5" x14ac:dyDescent="0.3">
      <c r="A17" s="89"/>
      <c r="B17" s="91"/>
      <c r="C17" s="115"/>
      <c r="D17" s="91"/>
      <c r="E17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1"/>
        <v>#VALUE!</v>
      </c>
      <c r="G17" s="92" t="e">
        <f t="shared" si="2"/>
        <v>#VALUE!</v>
      </c>
    </row>
    <row r="18" spans="1:9" ht="16.5" x14ac:dyDescent="0.3">
      <c r="A18" s="90"/>
      <c r="B18" s="93"/>
      <c r="C18" s="115"/>
      <c r="D18" s="93"/>
      <c r="E18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6" t="e">
        <f t="shared" si="1"/>
        <v>#VALUE!</v>
      </c>
      <c r="G18" s="92" t="e">
        <f t="shared" si="2"/>
        <v>#VALUE!</v>
      </c>
    </row>
    <row r="19" spans="1:9" ht="16.5" x14ac:dyDescent="0.3">
      <c r="A19" s="89"/>
      <c r="B19" s="91"/>
      <c r="C19" s="115"/>
      <c r="D19" s="91"/>
      <c r="E19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1"/>
        <v>#VALUE!</v>
      </c>
      <c r="G19" s="92" t="e">
        <f t="shared" si="2"/>
        <v>#VALUE!</v>
      </c>
    </row>
    <row r="20" spans="1:9" ht="16.5" x14ac:dyDescent="0.3">
      <c r="A20" s="90"/>
      <c r="B20" s="93"/>
      <c r="C20" s="115"/>
      <c r="D20" s="93"/>
      <c r="E20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6" t="e">
        <f t="shared" si="1"/>
        <v>#VALUE!</v>
      </c>
      <c r="G20" s="92" t="e">
        <f t="shared" si="2"/>
        <v>#VALUE!</v>
      </c>
    </row>
    <row r="21" spans="1:9" ht="16.5" x14ac:dyDescent="0.3">
      <c r="A21" s="89"/>
      <c r="B21" s="91"/>
      <c r="C21" s="115"/>
      <c r="D21" s="91"/>
      <c r="E21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6" t="e">
        <f t="shared" si="1"/>
        <v>#VALUE!</v>
      </c>
      <c r="G21" s="92" t="e">
        <f t="shared" si="2"/>
        <v>#VALUE!</v>
      </c>
    </row>
    <row r="22" spans="1:9" ht="16.5" x14ac:dyDescent="0.3">
      <c r="A22" s="90"/>
      <c r="B22" s="95"/>
      <c r="C22" s="115"/>
      <c r="D22" s="91"/>
      <c r="E22" s="152" t="str">
        <f t="shared" si="0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6" t="e">
        <f t="shared" si="1"/>
        <v>#VALUE!</v>
      </c>
      <c r="G22" s="92" t="e">
        <f t="shared" si="2"/>
        <v>#VALUE!</v>
      </c>
    </row>
    <row r="23" spans="1:9" s="151" customFormat="1" ht="16.5" x14ac:dyDescent="0.3">
      <c r="A23" s="146"/>
      <c r="B23" s="147"/>
      <c r="C23" s="148"/>
      <c r="D23" s="147"/>
      <c r="E23" s="141"/>
      <c r="F23" s="149"/>
      <c r="G23" s="150"/>
    </row>
    <row r="24" spans="1:9" s="151" customFormat="1" ht="16.5" x14ac:dyDescent="0.3">
      <c r="A24" s="146"/>
      <c r="B24" s="147"/>
      <c r="C24" s="148"/>
      <c r="D24" s="147"/>
      <c r="E24" s="141"/>
      <c r="F24" s="149"/>
      <c r="G24" s="150"/>
    </row>
    <row r="25" spans="1:9" x14ac:dyDescent="0.2">
      <c r="A25" s="27"/>
      <c r="B25" s="11"/>
      <c r="C25" s="67"/>
      <c r="D25" s="11"/>
      <c r="E25" s="11"/>
      <c r="F25" s="103"/>
      <c r="G25" s="74"/>
      <c r="I25" s="1"/>
    </row>
    <row r="26" spans="1:9" x14ac:dyDescent="0.2">
      <c r="A26" s="27"/>
      <c r="B26" s="11"/>
      <c r="C26" s="67"/>
      <c r="D26" s="11"/>
      <c r="E26" s="11"/>
      <c r="F26" s="103"/>
      <c r="G26" s="74"/>
      <c r="I26" s="1"/>
    </row>
    <row r="27" spans="1:9" x14ac:dyDescent="0.2">
      <c r="A27" s="27"/>
      <c r="B27" s="11"/>
      <c r="C27" s="67"/>
      <c r="D27" s="11"/>
      <c r="E27" s="11"/>
      <c r="F27" s="103"/>
      <c r="G27" s="74"/>
      <c r="I27" s="1"/>
    </row>
    <row r="28" spans="1:9" x14ac:dyDescent="0.2">
      <c r="A28" s="27"/>
      <c r="B28" s="11"/>
      <c r="C28" s="67"/>
      <c r="D28" s="11"/>
      <c r="E28" s="11"/>
      <c r="F28" s="103"/>
      <c r="G28" s="74"/>
      <c r="I28" s="1"/>
    </row>
    <row r="29" spans="1:9" x14ac:dyDescent="0.2">
      <c r="A29" s="27"/>
      <c r="B29" s="11"/>
      <c r="C29" s="67"/>
      <c r="D29" s="11"/>
      <c r="E29" s="11"/>
      <c r="F29" s="103"/>
      <c r="G29" s="74"/>
      <c r="I29" s="1"/>
    </row>
    <row r="30" spans="1:9" x14ac:dyDescent="0.2">
      <c r="A30" s="27"/>
      <c r="B30" s="11"/>
      <c r="C30" s="67"/>
      <c r="D30" s="11"/>
      <c r="E30" s="11"/>
      <c r="F30" s="103"/>
      <c r="G30" s="74"/>
      <c r="I30" s="1"/>
    </row>
    <row r="31" spans="1:9" x14ac:dyDescent="0.2">
      <c r="A31" s="27"/>
      <c r="B31" s="11"/>
      <c r="C31" s="67"/>
      <c r="D31" s="11"/>
      <c r="E31" s="11"/>
      <c r="F31" s="103"/>
      <c r="G31" s="74"/>
      <c r="I31" s="1"/>
    </row>
    <row r="32" spans="1:9" x14ac:dyDescent="0.2">
      <c r="A32" s="27"/>
      <c r="B32" s="11"/>
      <c r="C32" s="67"/>
      <c r="D32" s="11"/>
      <c r="E32" s="11"/>
      <c r="F32" s="103"/>
      <c r="G32" s="74"/>
      <c r="I32" s="1"/>
    </row>
    <row r="33" spans="1:9" x14ac:dyDescent="0.2">
      <c r="A33" s="27"/>
      <c r="B33" s="11"/>
      <c r="C33" s="67"/>
      <c r="D33" s="11"/>
      <c r="E33" s="11"/>
      <c r="F33" s="103"/>
      <c r="G33" s="74"/>
      <c r="I33" s="1"/>
    </row>
    <row r="34" spans="1:9" x14ac:dyDescent="0.2">
      <c r="A34" s="27"/>
      <c r="B34" s="11"/>
      <c r="C34" s="67"/>
      <c r="D34" s="11"/>
      <c r="E34" s="11"/>
      <c r="F34" s="103"/>
      <c r="G34" s="74"/>
      <c r="I34" s="1"/>
    </row>
    <row r="35" spans="1:9" x14ac:dyDescent="0.2">
      <c r="A35" s="27"/>
      <c r="B35" s="11"/>
      <c r="C35" s="67"/>
      <c r="D35" s="11"/>
      <c r="E35" s="11"/>
      <c r="F35" s="103"/>
      <c r="G35" s="74"/>
      <c r="I35" s="1"/>
    </row>
    <row r="36" spans="1:9" x14ac:dyDescent="0.2">
      <c r="A36" s="27"/>
      <c r="B36" s="11"/>
      <c r="C36" s="67"/>
      <c r="D36" s="11"/>
      <c r="E36" s="11"/>
      <c r="F36" s="103"/>
      <c r="G36" s="74"/>
      <c r="I36" s="1"/>
    </row>
    <row r="37" spans="1:9" x14ac:dyDescent="0.2">
      <c r="A37" s="27"/>
      <c r="B37" s="11"/>
      <c r="C37" s="67"/>
      <c r="D37" s="11"/>
      <c r="E37" s="11"/>
      <c r="F37" s="103"/>
      <c r="G37" s="74"/>
      <c r="I37" s="1"/>
    </row>
    <row r="38" spans="1:9" x14ac:dyDescent="0.2">
      <c r="A38" s="27"/>
      <c r="B38" s="11"/>
      <c r="C38" s="67"/>
      <c r="D38" s="11"/>
      <c r="E38" s="11"/>
      <c r="F38" s="103"/>
      <c r="G38" s="74"/>
      <c r="I38" s="1"/>
    </row>
    <row r="39" spans="1:9" x14ac:dyDescent="0.2">
      <c r="A39" s="102"/>
      <c r="B39" s="13"/>
      <c r="C39" s="70"/>
      <c r="D39" s="15"/>
      <c r="E39" s="15"/>
      <c r="F39" s="103"/>
      <c r="G39" s="110"/>
      <c r="I39" s="1"/>
    </row>
    <row r="40" spans="1:9" x14ac:dyDescent="0.2">
      <c r="A40" s="27"/>
      <c r="B40" s="103"/>
      <c r="C40" s="73"/>
      <c r="D40" s="103"/>
      <c r="E40" s="103"/>
      <c r="F40" s="11"/>
      <c r="G40" s="111"/>
      <c r="I40" s="1"/>
    </row>
    <row r="41" spans="1:9" ht="15" x14ac:dyDescent="0.2">
      <c r="A41" s="27"/>
      <c r="B41" s="103"/>
      <c r="C41" s="244"/>
      <c r="D41" s="244"/>
      <c r="E41" s="137"/>
      <c r="F41" s="15"/>
      <c r="G41" s="111"/>
    </row>
    <row r="42" spans="1:9" ht="15" x14ac:dyDescent="0.2">
      <c r="B42" s="86"/>
      <c r="C42" s="244"/>
      <c r="D42" s="244"/>
      <c r="E42" s="137"/>
      <c r="F42" s="123"/>
    </row>
    <row r="43" spans="1:9" ht="15" x14ac:dyDescent="0.2">
      <c r="B43" s="86"/>
      <c r="C43" s="244"/>
      <c r="D43" s="244"/>
      <c r="E43" s="137"/>
      <c r="F43" s="123"/>
    </row>
    <row r="44" spans="1:9" x14ac:dyDescent="0.2">
      <c r="B44" s="86"/>
      <c r="C44" s="87"/>
      <c r="D44" s="86"/>
      <c r="E44" s="86"/>
    </row>
  </sheetData>
  <mergeCells count="13">
    <mergeCell ref="C42:D42"/>
    <mergeCell ref="C43:D43"/>
    <mergeCell ref="A1:I2"/>
    <mergeCell ref="B8:F8"/>
    <mergeCell ref="F12:G12"/>
    <mergeCell ref="C41:D41"/>
    <mergeCell ref="D4:E5"/>
    <mergeCell ref="B12:B13"/>
    <mergeCell ref="C12:C13"/>
    <mergeCell ref="D12:D13"/>
    <mergeCell ref="A12:A13"/>
    <mergeCell ref="D11:E11"/>
    <mergeCell ref="D10:E10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F36 C36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zoomScale="145" zoomScaleNormal="145" workbookViewId="0">
      <selection activeCell="B8" sqref="B8:F8"/>
    </sheetView>
  </sheetViews>
  <sheetFormatPr baseColWidth="10" defaultRowHeight="12.75" x14ac:dyDescent="0.2"/>
  <cols>
    <col min="1" max="1" width="9.42578125" customWidth="1"/>
    <col min="2" max="2" width="17.5703125" style="81" customWidth="1"/>
    <col min="3" max="3" width="18.28515625" style="81" customWidth="1"/>
    <col min="4" max="4" width="11.42578125" style="81"/>
    <col min="5" max="5" width="4.5703125" style="132" customWidth="1"/>
    <col min="6" max="6" width="16.7109375" style="112" customWidth="1"/>
    <col min="7" max="7" width="16.28515625" customWidth="1"/>
  </cols>
  <sheetData>
    <row r="1" spans="1:9" ht="12.75" customHeight="1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9" ht="12.75" customHeight="1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9" ht="30" x14ac:dyDescent="0.2">
      <c r="A3" s="2"/>
      <c r="B3" s="75"/>
      <c r="C3" s="76"/>
      <c r="D3" s="75"/>
      <c r="E3" s="75"/>
      <c r="F3" s="75"/>
      <c r="G3" s="104"/>
      <c r="H3" s="171"/>
      <c r="I3" s="171"/>
    </row>
    <row r="4" spans="1:9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9" x14ac:dyDescent="0.2">
      <c r="A5" s="23" t="s">
        <v>16</v>
      </c>
      <c r="B5" s="79"/>
      <c r="C5" s="80"/>
      <c r="D5" s="249"/>
      <c r="E5" s="250"/>
      <c r="F5" s="204">
        <v>43040</v>
      </c>
      <c r="G5" s="204">
        <v>43069</v>
      </c>
      <c r="I5" s="1"/>
    </row>
    <row r="6" spans="1:9" x14ac:dyDescent="0.2">
      <c r="A6" s="3"/>
      <c r="B6" s="82"/>
      <c r="C6" s="83"/>
      <c r="D6" s="37"/>
      <c r="E6" s="37"/>
      <c r="F6" s="37"/>
      <c r="G6" s="113"/>
    </row>
    <row r="7" spans="1:9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9" ht="12.75" customHeight="1" x14ac:dyDescent="0.2">
      <c r="A8" s="3" t="s">
        <v>4</v>
      </c>
      <c r="B8" s="239"/>
      <c r="C8" s="239"/>
      <c r="D8" s="239"/>
      <c r="E8" s="239"/>
      <c r="F8" s="245"/>
      <c r="G8" s="88"/>
      <c r="H8" s="7"/>
    </row>
    <row r="9" spans="1:9" x14ac:dyDescent="0.2">
      <c r="A9" s="3"/>
      <c r="B9" s="174"/>
      <c r="C9" s="174"/>
      <c r="D9" s="174"/>
      <c r="E9" s="174"/>
      <c r="F9" s="163" t="s">
        <v>76</v>
      </c>
      <c r="G9" s="170" t="s">
        <v>77</v>
      </c>
      <c r="H9" s="7"/>
      <c r="I9" s="27"/>
    </row>
    <row r="10" spans="1:9" s="126" customFormat="1" ht="15.75" x14ac:dyDescent="0.25">
      <c r="A10" s="157"/>
      <c r="B10" s="175" t="s">
        <v>69</v>
      </c>
      <c r="C10" s="175" t="s">
        <v>70</v>
      </c>
      <c r="D10" s="251" t="s">
        <v>71</v>
      </c>
      <c r="E10" s="251"/>
      <c r="F10" s="167" t="e">
        <f>SUM(F11+Octobre!F10)</f>
        <v>#VALUE!</v>
      </c>
      <c r="G10" s="168" t="e">
        <f ca="1">INDIRECT(ADDRESS(10,COLUMN(),2,4,CHOOSE(MONTH($F$5)-1,"Janvier","Février","Mars","Avril","Mai","Juin","Juillet","Août","Septembre","Octobre","Novembre","Décembre""")))+G11</f>
        <v>#VALUE!</v>
      </c>
      <c r="H10" s="158"/>
      <c r="I10" s="159"/>
    </row>
    <row r="11" spans="1:9" s="126" customFormat="1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66" t="e">
        <f>SUM(F14:F24)</f>
        <v>#VALUE!</v>
      </c>
      <c r="G11" s="169" t="e">
        <f>SUM(G14:G54)</f>
        <v>#VALUE!</v>
      </c>
      <c r="H11" s="127"/>
    </row>
    <row r="12" spans="1:9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73"/>
      <c r="F12" s="246" t="s">
        <v>21</v>
      </c>
      <c r="G12" s="246"/>
      <c r="H12" s="8"/>
    </row>
    <row r="13" spans="1:9" x14ac:dyDescent="0.2">
      <c r="A13" s="246"/>
      <c r="B13" s="246"/>
      <c r="C13" s="256"/>
      <c r="D13" s="246"/>
      <c r="E13" s="172"/>
      <c r="F13" s="117" t="s">
        <v>22</v>
      </c>
      <c r="G13" s="172" t="s">
        <v>23</v>
      </c>
      <c r="H13" s="8"/>
    </row>
    <row r="14" spans="1:9" ht="16.5" x14ac:dyDescent="0.3">
      <c r="A14" s="90"/>
      <c r="B14" s="95"/>
      <c r="C14" s="115"/>
      <c r="D14" s="95"/>
      <c r="E14" s="152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7" t="e">
        <f t="shared" ref="F14:F20" si="0">ROUND(_xlfn.FILTERXML(E14,"/DistanceMatrixResponse/row/element/distance/value")/1000,1)*2</f>
        <v>#VALUE!</v>
      </c>
      <c r="G14" s="94" t="e">
        <f>F14*$C$11</f>
        <v>#VALUE!</v>
      </c>
    </row>
    <row r="15" spans="1:9" ht="16.5" x14ac:dyDescent="0.3">
      <c r="A15" s="89"/>
      <c r="B15" s="91"/>
      <c r="C15" s="115"/>
      <c r="D15" s="91"/>
      <c r="E15" s="135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6" t="e">
        <f t="shared" si="0"/>
        <v>#VALUE!</v>
      </c>
      <c r="G15" s="92" t="e">
        <f t="shared" ref="G15:G20" si="1">F15*$C$11</f>
        <v>#VALUE!</v>
      </c>
    </row>
    <row r="16" spans="1:9" ht="16.5" x14ac:dyDescent="0.3">
      <c r="A16" s="90"/>
      <c r="B16" s="93"/>
      <c r="C16" s="115"/>
      <c r="D16" s="93"/>
      <c r="E16" s="152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7" t="e">
        <f t="shared" si="0"/>
        <v>#VALUE!</v>
      </c>
      <c r="G16" s="94" t="e">
        <f t="shared" si="1"/>
        <v>#VALUE!</v>
      </c>
    </row>
    <row r="17" spans="1:9" ht="16.5" x14ac:dyDescent="0.3">
      <c r="A17" s="89"/>
      <c r="B17" s="91"/>
      <c r="C17" s="115"/>
      <c r="D17" s="91"/>
      <c r="E17" s="135" t="str">
        <f>_xlfn.WEBSERVICE("https://maps.googleapis.com/maps/api/distancematrix/xml?origins="&amp;$C$17&amp;"&amp;destinations="&amp;D17&amp;"&amp;mode=driving")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6" t="e">
        <f t="shared" si="0"/>
        <v>#VALUE!</v>
      </c>
      <c r="G17" s="92" t="e">
        <f t="shared" si="1"/>
        <v>#VALUE!</v>
      </c>
    </row>
    <row r="18" spans="1:9" ht="16.5" x14ac:dyDescent="0.3">
      <c r="A18" s="90"/>
      <c r="B18" s="93"/>
      <c r="C18" s="115"/>
      <c r="D18" s="93"/>
      <c r="E18" s="152" t="str">
        <f>_xlfn.WEBSERVICE("https://maps.googleapis.com/maps/api/distancematrix/xml?origins="&amp;$C$18&amp;"&amp;destinations="&amp;D18&amp;"&amp;mode=driving")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7" t="e">
        <f t="shared" si="0"/>
        <v>#VALUE!</v>
      </c>
      <c r="G18" s="94" t="e">
        <f t="shared" si="1"/>
        <v>#VALUE!</v>
      </c>
    </row>
    <row r="19" spans="1:9" s="144" customFormat="1" ht="16.5" x14ac:dyDescent="0.3">
      <c r="A19" s="89"/>
      <c r="B19" s="91"/>
      <c r="C19" s="115"/>
      <c r="D19" s="91"/>
      <c r="E19" s="135" t="str">
        <f>_xlfn.WEBSERVICE("https://maps.googleapis.com/maps/api/distancematrix/xml?origins="&amp;$C$19&amp;"&amp;destinations="&amp;D19&amp;"&amp;mode=driving")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6" t="e">
        <f t="shared" si="0"/>
        <v>#VALUE!</v>
      </c>
      <c r="G19" s="92" t="e">
        <f t="shared" si="1"/>
        <v>#VALUE!</v>
      </c>
      <c r="H19"/>
      <c r="I19"/>
    </row>
    <row r="20" spans="1:9" ht="16.5" x14ac:dyDescent="0.3">
      <c r="A20" s="90"/>
      <c r="B20" s="93"/>
      <c r="C20" s="115"/>
      <c r="D20" s="93"/>
      <c r="E20" s="152" t="str">
        <f>_xlfn.WEBSERVICE("https://maps.googleapis.com/maps/api/distancematrix/xml?origins="&amp;$C$20&amp;"&amp;destinations="&amp;D20&amp;"&amp;mode=driving")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0" s="107" t="e">
        <f t="shared" si="0"/>
        <v>#VALUE!</v>
      </c>
      <c r="G20" s="94" t="e">
        <f t="shared" si="1"/>
        <v>#VALUE!</v>
      </c>
    </row>
    <row r="21" spans="1:9" s="144" customFormat="1" ht="16.5" x14ac:dyDescent="0.3">
      <c r="A21" s="89"/>
      <c r="B21" s="91"/>
      <c r="C21" s="115"/>
      <c r="D21" s="91"/>
      <c r="E21" s="152" t="str">
        <f>_xlfn.WEBSERVICE("https://maps.googleapis.com/maps/api/distancematrix/xml?origins="&amp;$C$20&amp;"&amp;destinations="&amp;D21&amp;"&amp;mode=driving")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1" s="107" t="e">
        <f t="shared" ref="F21" si="2">ROUND(_xlfn.FILTERXML(E21,"/DistanceMatrixResponse/row/element/distance/value")/1000,1)*2</f>
        <v>#VALUE!</v>
      </c>
      <c r="G21" s="94" t="e">
        <f t="shared" ref="G21" si="3">F21*$C$11</f>
        <v>#VALUE!</v>
      </c>
      <c r="H21"/>
      <c r="I21"/>
    </row>
    <row r="22" spans="1:9" ht="16.5" x14ac:dyDescent="0.3">
      <c r="A22" s="90"/>
      <c r="B22" s="95"/>
      <c r="C22" s="115"/>
      <c r="D22" s="95"/>
      <c r="E22" s="152" t="str">
        <f t="shared" ref="E22:E26" si="4">_xlfn.WEBSERVICE("https://maps.googleapis.com/maps/api/distancematrix/xml?origins="&amp;$C$20&amp;"&amp;destinations="&amp;D22&amp;"&amp;mode=driving")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2" s="107" t="e">
        <f t="shared" ref="F22:F26" si="5">ROUND(_xlfn.FILTERXML(E22,"/DistanceMatrixResponse/row/element/distance/value")/1000,1)*2</f>
        <v>#VALUE!</v>
      </c>
      <c r="G22" s="94" t="e">
        <f t="shared" ref="G22:G26" si="6">F22*$C$11</f>
        <v>#VALUE!</v>
      </c>
    </row>
    <row r="23" spans="1:9" s="144" customFormat="1" ht="16.5" x14ac:dyDescent="0.3">
      <c r="A23" s="89"/>
      <c r="B23" s="91"/>
      <c r="C23" s="176"/>
      <c r="D23" s="91"/>
      <c r="E23" s="152" t="str">
        <f t="shared" si="4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3" s="107" t="e">
        <f t="shared" si="5"/>
        <v>#VALUE!</v>
      </c>
      <c r="G23" s="94" t="e">
        <f t="shared" si="6"/>
        <v>#VALUE!</v>
      </c>
      <c r="H23"/>
      <c r="I23"/>
    </row>
    <row r="24" spans="1:9" ht="16.5" x14ac:dyDescent="0.3">
      <c r="A24" s="90"/>
      <c r="B24" s="93"/>
      <c r="C24" s="115"/>
      <c r="D24" s="93"/>
      <c r="E24" s="152" t="str">
        <f t="shared" si="4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4" s="107" t="e">
        <f t="shared" si="5"/>
        <v>#VALUE!</v>
      </c>
      <c r="G24" s="94" t="e">
        <f t="shared" si="6"/>
        <v>#VALUE!</v>
      </c>
    </row>
    <row r="25" spans="1:9" s="151" customFormat="1" ht="16.5" x14ac:dyDescent="0.3">
      <c r="A25" s="140"/>
      <c r="B25" s="185"/>
      <c r="C25" s="194"/>
      <c r="D25" s="185"/>
      <c r="E25" s="152" t="str">
        <f t="shared" si="4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5" s="107" t="e">
        <f t="shared" si="5"/>
        <v>#VALUE!</v>
      </c>
      <c r="G25" s="94" t="e">
        <f t="shared" si="6"/>
        <v>#VALUE!</v>
      </c>
    </row>
    <row r="26" spans="1:9" s="151" customFormat="1" ht="16.5" x14ac:dyDescent="0.3">
      <c r="A26" s="146"/>
      <c r="B26" s="147"/>
      <c r="C26" s="194"/>
      <c r="D26" s="147"/>
      <c r="E26" s="152" t="str">
        <f t="shared" si="4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26" s="107" t="e">
        <f t="shared" si="5"/>
        <v>#VALUE!</v>
      </c>
      <c r="G26" s="94" t="e">
        <f t="shared" si="6"/>
        <v>#VALUE!</v>
      </c>
    </row>
    <row r="27" spans="1:9" s="151" customFormat="1" ht="16.5" x14ac:dyDescent="0.3">
      <c r="A27" s="146"/>
      <c r="B27" s="147"/>
      <c r="C27" s="148"/>
      <c r="D27" s="147"/>
      <c r="E27" s="141"/>
      <c r="F27" s="149"/>
      <c r="G27" s="150"/>
    </row>
    <row r="28" spans="1:9" s="151" customFormat="1" ht="16.5" x14ac:dyDescent="0.3">
      <c r="A28" s="146"/>
      <c r="B28" s="147"/>
      <c r="C28" s="148"/>
      <c r="D28" s="147"/>
      <c r="E28" s="141"/>
      <c r="F28" s="149"/>
      <c r="G28" s="150"/>
    </row>
    <row r="29" spans="1:9" s="151" customFormat="1" ht="16.5" x14ac:dyDescent="0.3">
      <c r="A29" s="146"/>
      <c r="B29" s="147"/>
      <c r="C29" s="148"/>
      <c r="D29" s="147"/>
      <c r="E29" s="141"/>
      <c r="F29" s="149"/>
      <c r="G29" s="150"/>
    </row>
    <row r="30" spans="1:9" s="151" customFormat="1" ht="16.5" x14ac:dyDescent="0.3">
      <c r="A30" s="146"/>
      <c r="B30" s="147"/>
      <c r="C30" s="148"/>
      <c r="D30" s="147"/>
      <c r="E30" s="141"/>
      <c r="F30" s="149"/>
      <c r="G30" s="150"/>
    </row>
    <row r="31" spans="1:9" s="151" customFormat="1" ht="16.5" x14ac:dyDescent="0.3">
      <c r="A31" s="146"/>
      <c r="B31" s="147"/>
      <c r="C31" s="148"/>
      <c r="D31" s="147"/>
      <c r="E31" s="141"/>
      <c r="F31" s="149"/>
      <c r="G31" s="150"/>
    </row>
    <row r="32" spans="1:9" s="151" customFormat="1" ht="16.5" x14ac:dyDescent="0.3">
      <c r="A32" s="146"/>
      <c r="B32" s="147"/>
      <c r="C32" s="148"/>
      <c r="D32" s="147"/>
      <c r="E32" s="141"/>
      <c r="F32" s="149"/>
      <c r="G32" s="150"/>
    </row>
    <row r="33" spans="1:8" s="151" customFormat="1" ht="16.5" x14ac:dyDescent="0.3">
      <c r="A33" s="154"/>
      <c r="B33" s="155"/>
      <c r="C33" s="147"/>
      <c r="D33" s="155"/>
      <c r="E33" s="141"/>
      <c r="F33" s="149"/>
      <c r="G33" s="150"/>
    </row>
    <row r="34" spans="1:8" s="151" customFormat="1" ht="16.5" x14ac:dyDescent="0.3">
      <c r="A34" s="154"/>
      <c r="B34" s="155"/>
      <c r="C34" s="147"/>
      <c r="D34" s="155"/>
      <c r="E34" s="141"/>
      <c r="F34" s="149"/>
      <c r="G34" s="150"/>
    </row>
    <row r="35" spans="1:8" ht="16.5" x14ac:dyDescent="0.3">
      <c r="A35" s="27"/>
      <c r="B35" s="11"/>
      <c r="C35" s="67"/>
      <c r="D35" s="11"/>
      <c r="E35" s="141"/>
      <c r="F35" s="149"/>
      <c r="G35" s="150"/>
      <c r="H35" s="1"/>
    </row>
    <row r="36" spans="1:8" ht="16.5" x14ac:dyDescent="0.3">
      <c r="A36" s="27"/>
      <c r="B36" s="11"/>
      <c r="C36" s="67"/>
      <c r="D36" s="11"/>
      <c r="E36" s="141"/>
      <c r="F36" s="149"/>
      <c r="G36" s="150"/>
      <c r="H36" s="1"/>
    </row>
    <row r="37" spans="1:8" ht="16.5" x14ac:dyDescent="0.3">
      <c r="A37" s="27"/>
      <c r="B37" s="11"/>
      <c r="C37" s="67"/>
      <c r="D37" s="11"/>
      <c r="E37" s="141"/>
      <c r="F37" s="149"/>
      <c r="G37" s="150"/>
      <c r="H37" s="1"/>
    </row>
    <row r="38" spans="1:8" ht="16.5" x14ac:dyDescent="0.3">
      <c r="A38" s="27"/>
      <c r="B38" s="11"/>
      <c r="C38" s="67"/>
      <c r="D38" s="11"/>
      <c r="E38" s="141"/>
      <c r="F38" s="149"/>
      <c r="G38" s="150"/>
      <c r="H38" s="1"/>
    </row>
    <row r="39" spans="1:8" ht="16.5" x14ac:dyDescent="0.3">
      <c r="A39" s="102" t="s">
        <v>13</v>
      </c>
      <c r="B39" s="13"/>
      <c r="C39" s="70"/>
      <c r="D39" s="15"/>
      <c r="E39" s="141"/>
      <c r="F39" s="149"/>
      <c r="G39" s="150"/>
      <c r="H39" s="1"/>
    </row>
    <row r="40" spans="1:8" ht="16.5" x14ac:dyDescent="0.3">
      <c r="A40" s="27"/>
      <c r="B40" s="103"/>
      <c r="C40" s="244"/>
      <c r="D40" s="244"/>
      <c r="E40" s="141"/>
      <c r="F40" s="149"/>
      <c r="G40" s="150"/>
      <c r="H40" s="1"/>
    </row>
    <row r="41" spans="1:8" ht="16.5" x14ac:dyDescent="0.3">
      <c r="A41" s="27"/>
      <c r="B41" s="103"/>
      <c r="C41" s="244"/>
      <c r="D41" s="244"/>
      <c r="E41" s="141"/>
      <c r="F41" s="149"/>
      <c r="G41" s="150"/>
    </row>
    <row r="42" spans="1:8" ht="15" x14ac:dyDescent="0.2">
      <c r="B42" s="86"/>
      <c r="C42" s="244"/>
      <c r="D42" s="244"/>
      <c r="E42" s="131"/>
      <c r="F42" s="184"/>
      <c r="G42" s="184"/>
    </row>
    <row r="43" spans="1:8" x14ac:dyDescent="0.2">
      <c r="B43" s="86"/>
      <c r="C43" s="87"/>
      <c r="D43" s="86"/>
      <c r="E43" s="131"/>
      <c r="F43" s="184"/>
      <c r="G43" s="184"/>
    </row>
    <row r="44" spans="1:8" x14ac:dyDescent="0.2">
      <c r="B44" s="86"/>
      <c r="C44" s="87"/>
      <c r="D44" s="86"/>
      <c r="F44" s="184"/>
      <c r="G44" s="184"/>
    </row>
    <row r="45" spans="1:8" x14ac:dyDescent="0.2">
      <c r="F45" s="184"/>
      <c r="G45" s="184"/>
    </row>
    <row r="46" spans="1:8" x14ac:dyDescent="0.2">
      <c r="F46" s="184"/>
      <c r="G46" s="184"/>
    </row>
    <row r="47" spans="1:8" x14ac:dyDescent="0.2">
      <c r="F47" s="184"/>
      <c r="G47" s="184"/>
    </row>
    <row r="48" spans="1:8" x14ac:dyDescent="0.2">
      <c r="F48" s="184"/>
      <c r="G48" s="184"/>
    </row>
    <row r="49" spans="6:7" x14ac:dyDescent="0.2">
      <c r="F49" s="184"/>
      <c r="G49" s="184"/>
    </row>
    <row r="50" spans="6:7" x14ac:dyDescent="0.2">
      <c r="F50" s="184"/>
      <c r="G50" s="184"/>
    </row>
    <row r="51" spans="6:7" x14ac:dyDescent="0.2">
      <c r="F51" s="184"/>
      <c r="G51" s="184"/>
    </row>
    <row r="52" spans="6:7" x14ac:dyDescent="0.2">
      <c r="F52" s="184"/>
      <c r="G52" s="184"/>
    </row>
    <row r="53" spans="6:7" x14ac:dyDescent="0.2">
      <c r="F53" s="184"/>
      <c r="G53" s="184"/>
    </row>
    <row r="54" spans="6:7" x14ac:dyDescent="0.2">
      <c r="F54" s="184"/>
      <c r="G54" s="184"/>
    </row>
    <row r="55" spans="6:7" x14ac:dyDescent="0.2">
      <c r="F55" s="184"/>
      <c r="G55" s="184"/>
    </row>
    <row r="56" spans="6:7" x14ac:dyDescent="0.2">
      <c r="F56" s="184"/>
      <c r="G56" s="184"/>
    </row>
    <row r="57" spans="6:7" x14ac:dyDescent="0.2">
      <c r="F57" s="184"/>
      <c r="G57" s="184"/>
    </row>
    <row r="58" spans="6:7" x14ac:dyDescent="0.2">
      <c r="F58" s="184"/>
      <c r="G58" s="184"/>
    </row>
    <row r="59" spans="6:7" x14ac:dyDescent="0.2">
      <c r="F59" s="184"/>
      <c r="G59" s="184"/>
    </row>
    <row r="60" spans="6:7" x14ac:dyDescent="0.2">
      <c r="F60" s="184"/>
      <c r="G60" s="184"/>
    </row>
    <row r="61" spans="6:7" x14ac:dyDescent="0.2">
      <c r="F61" s="184"/>
      <c r="G61" s="184"/>
    </row>
    <row r="62" spans="6:7" x14ac:dyDescent="0.2">
      <c r="F62" s="184"/>
      <c r="G62" s="184"/>
    </row>
    <row r="63" spans="6:7" x14ac:dyDescent="0.2">
      <c r="F63" s="184"/>
      <c r="G63" s="184"/>
    </row>
    <row r="64" spans="6:7" x14ac:dyDescent="0.2">
      <c r="F64" s="184"/>
      <c r="G64" s="184"/>
    </row>
    <row r="65" spans="6:7" x14ac:dyDescent="0.2">
      <c r="F65" s="184"/>
      <c r="G65" s="184"/>
    </row>
    <row r="66" spans="6:7" x14ac:dyDescent="0.2">
      <c r="F66" s="184"/>
      <c r="G66" s="184"/>
    </row>
    <row r="67" spans="6:7" x14ac:dyDescent="0.2">
      <c r="F67" s="184"/>
      <c r="G67" s="184"/>
    </row>
    <row r="68" spans="6:7" x14ac:dyDescent="0.2">
      <c r="F68" s="184"/>
      <c r="G68" s="184"/>
    </row>
    <row r="69" spans="6:7" x14ac:dyDescent="0.2">
      <c r="F69" s="184"/>
      <c r="G69" s="184"/>
    </row>
    <row r="70" spans="6:7" x14ac:dyDescent="0.2">
      <c r="F70" s="184"/>
      <c r="G70" s="184"/>
    </row>
    <row r="71" spans="6:7" x14ac:dyDescent="0.2">
      <c r="F71" s="184"/>
      <c r="G71" s="184"/>
    </row>
    <row r="72" spans="6:7" x14ac:dyDescent="0.2">
      <c r="F72" s="184"/>
      <c r="G72" s="184"/>
    </row>
    <row r="73" spans="6:7" x14ac:dyDescent="0.2">
      <c r="F73" s="182"/>
      <c r="G73" s="182"/>
    </row>
    <row r="74" spans="6:7" x14ac:dyDescent="0.2">
      <c r="F74" s="182"/>
      <c r="G74" s="182"/>
    </row>
    <row r="75" spans="6:7" x14ac:dyDescent="0.2">
      <c r="F75" s="182"/>
      <c r="G75" s="182"/>
    </row>
    <row r="76" spans="6:7" x14ac:dyDescent="0.2">
      <c r="F76" s="182"/>
      <c r="G76" s="182"/>
    </row>
    <row r="77" spans="6:7" x14ac:dyDescent="0.2">
      <c r="F77" s="182"/>
    </row>
    <row r="78" spans="6:7" x14ac:dyDescent="0.2">
      <c r="F78" s="182" t="str">
        <f>IF(D78="","",ROUND(_xlfn.FILTERXML(E78,"/DistanceMatrixResponse/row/element/distance/value")/1000,1)*2)</f>
        <v/>
      </c>
    </row>
  </sheetData>
  <mergeCells count="13">
    <mergeCell ref="F12:G12"/>
    <mergeCell ref="C41:D41"/>
    <mergeCell ref="C42:D42"/>
    <mergeCell ref="C40:D40"/>
    <mergeCell ref="A1:I2"/>
    <mergeCell ref="D4:E5"/>
    <mergeCell ref="B8:F8"/>
    <mergeCell ref="D10:E10"/>
    <mergeCell ref="D11:E11"/>
    <mergeCell ref="A12:A13"/>
    <mergeCell ref="B12:B13"/>
    <mergeCell ref="C12:C13"/>
    <mergeCell ref="D12:D13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'Indemnités Kilométriques'!$A$4:$A$8</xm:f>
          </x14:formula1>
          <xm:sqref>C36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="130" zoomScaleNormal="130" workbookViewId="0">
      <selection activeCell="A3" sqref="A3:XFD3"/>
    </sheetView>
  </sheetViews>
  <sheetFormatPr baseColWidth="10" defaultRowHeight="12.75" x14ac:dyDescent="0.2"/>
  <cols>
    <col min="2" max="2" width="16.85546875" style="81" customWidth="1"/>
    <col min="3" max="3" width="31.140625" style="81" customWidth="1"/>
    <col min="4" max="4" width="22.85546875" style="81" customWidth="1"/>
    <col min="5" max="5" width="5.28515625" style="132" customWidth="1"/>
    <col min="6" max="6" width="13.85546875" style="112" customWidth="1"/>
    <col min="7" max="7" width="15.7109375" customWidth="1"/>
  </cols>
  <sheetData>
    <row r="1" spans="1:9" x14ac:dyDescent="0.2">
      <c r="A1" s="238" t="s">
        <v>0</v>
      </c>
      <c r="B1" s="238"/>
      <c r="C1" s="238"/>
      <c r="D1" s="238"/>
      <c r="E1" s="238"/>
      <c r="F1" s="238"/>
      <c r="G1" s="238"/>
      <c r="H1" s="238"/>
      <c r="I1" s="238"/>
    </row>
    <row r="2" spans="1:9" x14ac:dyDescent="0.2">
      <c r="A2" s="238"/>
      <c r="B2" s="238"/>
      <c r="C2" s="238"/>
      <c r="D2" s="238"/>
      <c r="E2" s="238"/>
      <c r="F2" s="238"/>
      <c r="G2" s="238"/>
      <c r="H2" s="238"/>
      <c r="I2" s="238"/>
    </row>
    <row r="3" spans="1:9" ht="30" x14ac:dyDescent="0.2">
      <c r="A3" s="2"/>
      <c r="B3" s="75"/>
      <c r="C3" s="76"/>
      <c r="D3" s="75"/>
      <c r="E3" s="75"/>
      <c r="F3" s="75"/>
      <c r="G3" s="104"/>
      <c r="H3" s="177"/>
      <c r="I3" s="177"/>
    </row>
    <row r="4" spans="1:9" x14ac:dyDescent="0.2">
      <c r="A4" s="2"/>
      <c r="B4" s="77"/>
      <c r="C4" s="78"/>
      <c r="D4" s="247" t="s">
        <v>65</v>
      </c>
      <c r="E4" s="248"/>
      <c r="F4" s="118" t="s">
        <v>2</v>
      </c>
      <c r="G4" s="118" t="s">
        <v>28</v>
      </c>
      <c r="H4" s="2"/>
      <c r="I4" s="2"/>
    </row>
    <row r="5" spans="1:9" x14ac:dyDescent="0.2">
      <c r="A5" s="23" t="s">
        <v>16</v>
      </c>
      <c r="B5" s="79"/>
      <c r="C5" s="80"/>
      <c r="D5" s="249"/>
      <c r="E5" s="250"/>
      <c r="F5" s="204">
        <v>43070</v>
      </c>
      <c r="G5" s="204">
        <v>43100</v>
      </c>
      <c r="I5" s="1"/>
    </row>
    <row r="6" spans="1:9" x14ac:dyDescent="0.2">
      <c r="A6" s="3"/>
      <c r="B6" s="82"/>
      <c r="C6" s="83"/>
      <c r="D6" s="37"/>
      <c r="E6" s="37"/>
      <c r="F6" s="37"/>
      <c r="G6" s="113"/>
    </row>
    <row r="7" spans="1:9" x14ac:dyDescent="0.2">
      <c r="A7" s="2" t="s">
        <v>3</v>
      </c>
      <c r="B7" s="77"/>
      <c r="C7" s="78"/>
      <c r="D7" s="101"/>
      <c r="E7" s="101"/>
      <c r="F7" s="120" t="s">
        <v>66</v>
      </c>
      <c r="G7" s="121" t="s">
        <v>54</v>
      </c>
    </row>
    <row r="8" spans="1:9" x14ac:dyDescent="0.2">
      <c r="A8" s="3" t="s">
        <v>4</v>
      </c>
      <c r="B8" s="239" t="s">
        <v>55</v>
      </c>
      <c r="C8" s="239"/>
      <c r="D8" s="239"/>
      <c r="E8" s="239"/>
      <c r="F8" s="245"/>
      <c r="G8" s="88"/>
      <c r="H8" s="7"/>
    </row>
    <row r="9" spans="1:9" x14ac:dyDescent="0.2">
      <c r="A9" s="3"/>
      <c r="B9" s="180"/>
      <c r="C9" s="180"/>
      <c r="D9" s="180"/>
      <c r="E9" s="180"/>
      <c r="F9" s="163" t="s">
        <v>76</v>
      </c>
      <c r="G9" s="170" t="s">
        <v>77</v>
      </c>
      <c r="H9" s="7"/>
      <c r="I9" s="27"/>
    </row>
    <row r="10" spans="1:9" ht="15.75" x14ac:dyDescent="0.25">
      <c r="A10" s="157"/>
      <c r="B10" s="181" t="s">
        <v>69</v>
      </c>
      <c r="C10" s="181" t="s">
        <v>70</v>
      </c>
      <c r="D10" s="251" t="s">
        <v>71</v>
      </c>
      <c r="E10" s="251"/>
      <c r="F10" s="202" t="e">
        <f>SUM(F11+Novembre!F10)</f>
        <v>#VALUE!</v>
      </c>
      <c r="G10" s="168" t="e">
        <f ca="1">SUM(G11+Novembre!G10)</f>
        <v>#VALUE!</v>
      </c>
      <c r="H10" s="158"/>
      <c r="I10" s="159"/>
    </row>
    <row r="11" spans="1:9" x14ac:dyDescent="0.2">
      <c r="A11" s="127"/>
      <c r="B11" s="165" t="s">
        <v>35</v>
      </c>
      <c r="C11" s="165">
        <v>0.40100000000000002</v>
      </c>
      <c r="D11" s="252" t="s">
        <v>75</v>
      </c>
      <c r="E11" s="252"/>
      <c r="F11" s="183" t="e">
        <f>SUM(F14:F20)</f>
        <v>#VALUE!</v>
      </c>
      <c r="G11" s="169" t="e">
        <f>SUM(G14:G41)</f>
        <v>#VALUE!</v>
      </c>
      <c r="H11" s="127"/>
      <c r="I11" s="126"/>
    </row>
    <row r="12" spans="1:9" x14ac:dyDescent="0.2">
      <c r="A12" s="253" t="s">
        <v>6</v>
      </c>
      <c r="B12" s="254" t="s">
        <v>74</v>
      </c>
      <c r="C12" s="255" t="s">
        <v>72</v>
      </c>
      <c r="D12" s="254" t="s">
        <v>73</v>
      </c>
      <c r="E12" s="179"/>
      <c r="F12" s="246" t="s">
        <v>21</v>
      </c>
      <c r="G12" s="246"/>
      <c r="H12" s="8"/>
    </row>
    <row r="13" spans="1:9" x14ac:dyDescent="0.2">
      <c r="A13" s="246"/>
      <c r="B13" s="246"/>
      <c r="C13" s="256"/>
      <c r="D13" s="246"/>
      <c r="E13" s="178"/>
      <c r="F13" s="117" t="s">
        <v>22</v>
      </c>
      <c r="G13" s="178" t="s">
        <v>23</v>
      </c>
      <c r="H13" s="8"/>
    </row>
    <row r="14" spans="1:9" ht="16.5" x14ac:dyDescent="0.3">
      <c r="A14" s="90"/>
      <c r="B14" s="95"/>
      <c r="C14" s="115"/>
      <c r="D14" s="95"/>
      <c r="E14" s="152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4" s="107" t="e">
        <f t="shared" ref="F14" si="0">ROUND(_xlfn.FILTERXML(E14,"/DistanceMatrixResponse/row/element/distance/value")/1000,1)*2</f>
        <v>#VALUE!</v>
      </c>
      <c r="G14" s="94" t="e">
        <f>F14*$C$11</f>
        <v>#VALUE!</v>
      </c>
    </row>
    <row r="15" spans="1:9" ht="16.5" x14ac:dyDescent="0.3">
      <c r="A15" s="89"/>
      <c r="B15" s="91"/>
      <c r="C15" s="115"/>
      <c r="D15" s="185"/>
      <c r="E15" s="152" t="str">
        <f t="shared" ref="E15:E19" si="1">_xlfn.WEBSERVICE("https://maps.googleapis.com/maps/api/distancematrix/xml?origins="&amp;$C$14&amp;"&amp;destinations="&amp;D15&amp;"&amp;mode=driving")</f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5" s="107" t="e">
        <f t="shared" ref="F15:F19" si="2">ROUND(_xlfn.FILTERXML(E15,"/DistanceMatrixResponse/row/element/distance/value")/1000,1)*2</f>
        <v>#VALUE!</v>
      </c>
      <c r="G15" s="94" t="e">
        <f t="shared" ref="G15:G19" si="3">F15*$C$11</f>
        <v>#VALUE!</v>
      </c>
    </row>
    <row r="16" spans="1:9" ht="39" customHeight="1" x14ac:dyDescent="0.3">
      <c r="A16" s="90"/>
      <c r="B16" s="93"/>
      <c r="C16" s="115"/>
      <c r="D16" s="95"/>
      <c r="E16" s="152" t="str">
        <f t="shared" si="1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6" s="107" t="e">
        <f t="shared" si="2"/>
        <v>#VALUE!</v>
      </c>
      <c r="G16" s="94" t="e">
        <f t="shared" si="3"/>
        <v>#VALUE!</v>
      </c>
    </row>
    <row r="17" spans="1:9" s="144" customFormat="1" ht="16.5" x14ac:dyDescent="0.3">
      <c r="A17" s="140"/>
      <c r="B17" s="185"/>
      <c r="C17" s="115"/>
      <c r="D17" s="185"/>
      <c r="E17" s="152" t="str">
        <f t="shared" si="1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7" s="107" t="e">
        <f t="shared" si="2"/>
        <v>#VALUE!</v>
      </c>
      <c r="G17" s="94" t="e">
        <f t="shared" si="3"/>
        <v>#VALUE!</v>
      </c>
    </row>
    <row r="18" spans="1:9" ht="16.5" x14ac:dyDescent="0.3">
      <c r="A18" s="90"/>
      <c r="B18" s="93"/>
      <c r="C18" s="115"/>
      <c r="D18" s="95"/>
      <c r="E18" s="152" t="str">
        <f t="shared" si="1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8" s="107" t="e">
        <f t="shared" si="2"/>
        <v>#VALUE!</v>
      </c>
      <c r="G18" s="94" t="e">
        <f t="shared" si="3"/>
        <v>#VALUE!</v>
      </c>
    </row>
    <row r="19" spans="1:9" s="144" customFormat="1" ht="16.5" x14ac:dyDescent="0.3">
      <c r="A19" s="140"/>
      <c r="B19" s="185"/>
      <c r="C19" s="115"/>
      <c r="D19" s="185"/>
      <c r="E19" s="152" t="str">
        <f t="shared" si="1"/>
        <v xml:space="preserve">&lt;?xml version="1.0" encoding="UTF-8"?&gt;
&lt;DistanceMatrixResponse&gt;
 &lt;status&gt;OVER_QUERY_LIMIT&lt;/status&gt;
 &lt;error_message&gt;Keyless access to Google Maps Platform is deprecated. Please use an API key with all your API calls to avoid service interruption. For further details please refer to http://g.co/dev/maps-no-account&lt;/error_message&gt;
&lt;/DistanceMatrixResponse&gt;
</v>
      </c>
      <c r="F19" s="107" t="e">
        <f t="shared" si="2"/>
        <v>#VALUE!</v>
      </c>
      <c r="G19" s="94" t="e">
        <f t="shared" si="3"/>
        <v>#VALUE!</v>
      </c>
    </row>
    <row r="20" spans="1:9" s="151" customFormat="1" x14ac:dyDescent="0.2">
      <c r="A20" s="146"/>
      <c r="B20" s="147"/>
      <c r="C20" s="148"/>
      <c r="D20" s="147"/>
      <c r="E20" s="153"/>
      <c r="F20" s="149"/>
      <c r="G20" s="184"/>
    </row>
    <row r="21" spans="1:9" s="151" customFormat="1" x14ac:dyDescent="0.2">
      <c r="A21" s="146"/>
      <c r="B21" s="147"/>
      <c r="C21" s="148"/>
      <c r="D21" s="147"/>
      <c r="E21" s="153"/>
      <c r="F21" s="149"/>
      <c r="G21" s="184"/>
    </row>
    <row r="22" spans="1:9" s="144" customFormat="1" x14ac:dyDescent="0.2">
      <c r="A22" s="146"/>
      <c r="B22" s="147"/>
      <c r="C22" s="148"/>
      <c r="D22" s="147"/>
      <c r="E22" s="153"/>
      <c r="F22" s="186"/>
      <c r="G22" s="186"/>
      <c r="H22" s="151"/>
      <c r="I22" s="151"/>
    </row>
    <row r="23" spans="1:9" s="144" customFormat="1" x14ac:dyDescent="0.2">
      <c r="A23" s="146"/>
      <c r="B23" s="147"/>
      <c r="C23" s="148"/>
      <c r="D23" s="147"/>
      <c r="E23" s="153"/>
      <c r="F23" s="186"/>
      <c r="G23" s="186"/>
      <c r="H23" s="151"/>
      <c r="I23" s="151"/>
    </row>
    <row r="24" spans="1:9" x14ac:dyDescent="0.2">
      <c r="A24" s="146"/>
      <c r="B24" s="147"/>
      <c r="C24" s="148"/>
      <c r="D24" s="147"/>
      <c r="E24" s="153"/>
      <c r="F24" s="182"/>
      <c r="G24" s="182"/>
      <c r="H24" s="151"/>
      <c r="I24" s="151"/>
    </row>
    <row r="25" spans="1:9" x14ac:dyDescent="0.2">
      <c r="A25" s="146"/>
      <c r="B25" s="147"/>
      <c r="C25" s="148"/>
      <c r="D25" s="147"/>
      <c r="E25" s="153"/>
      <c r="F25" s="182"/>
      <c r="G25" s="182"/>
      <c r="H25" s="151"/>
      <c r="I25" s="151"/>
    </row>
    <row r="26" spans="1:9" x14ac:dyDescent="0.2">
      <c r="A26" s="146"/>
      <c r="B26" s="147"/>
      <c r="C26" s="148"/>
      <c r="D26" s="147"/>
      <c r="E26" s="153"/>
      <c r="F26" s="182"/>
      <c r="G26" s="182"/>
      <c r="H26" s="151"/>
      <c r="I26" s="151"/>
    </row>
    <row r="27" spans="1:9" x14ac:dyDescent="0.2">
      <c r="A27" s="154"/>
      <c r="B27" s="155"/>
      <c r="C27" s="147"/>
      <c r="D27" s="155"/>
      <c r="E27" s="156"/>
      <c r="F27" s="182"/>
      <c r="G27" s="182"/>
      <c r="H27" s="151"/>
      <c r="I27" s="151"/>
    </row>
    <row r="28" spans="1:9" x14ac:dyDescent="0.2">
      <c r="A28" s="154"/>
      <c r="B28" s="155"/>
      <c r="C28" s="147"/>
      <c r="D28" s="155"/>
      <c r="E28" s="156"/>
      <c r="F28" s="182"/>
      <c r="G28" s="182"/>
      <c r="H28" s="151"/>
      <c r="I28" s="151"/>
    </row>
    <row r="29" spans="1:9" x14ac:dyDescent="0.2">
      <c r="A29" s="27"/>
      <c r="B29" s="11"/>
      <c r="C29" s="67"/>
      <c r="D29" s="11"/>
      <c r="E29" s="128"/>
      <c r="F29" s="182"/>
      <c r="G29" s="182"/>
      <c r="H29" s="1"/>
    </row>
    <row r="30" spans="1:9" x14ac:dyDescent="0.2">
      <c r="A30" s="27"/>
      <c r="B30" s="11"/>
      <c r="C30" s="67"/>
      <c r="D30" s="11"/>
      <c r="E30" s="128"/>
      <c r="F30" s="182"/>
      <c r="G30" s="182"/>
      <c r="H30" s="1"/>
    </row>
    <row r="31" spans="1:9" x14ac:dyDescent="0.2">
      <c r="A31" s="27"/>
      <c r="B31" s="11"/>
      <c r="C31" s="67"/>
      <c r="D31" s="11"/>
      <c r="E31" s="128"/>
      <c r="F31" s="182"/>
      <c r="G31" s="182"/>
      <c r="H31" s="1"/>
    </row>
    <row r="32" spans="1:9" x14ac:dyDescent="0.2">
      <c r="A32" s="27"/>
      <c r="B32" s="11"/>
      <c r="C32" s="67"/>
      <c r="D32" s="11"/>
      <c r="E32" s="128"/>
      <c r="F32" s="182"/>
      <c r="G32" s="182"/>
      <c r="H32" s="1"/>
    </row>
    <row r="33" spans="1:8" x14ac:dyDescent="0.2">
      <c r="A33" s="102" t="s">
        <v>13</v>
      </c>
      <c r="B33" s="13"/>
      <c r="C33" s="70"/>
      <c r="D33" s="15"/>
      <c r="E33" s="129"/>
      <c r="F33" s="182"/>
      <c r="G33" s="182"/>
      <c r="H33" s="1"/>
    </row>
    <row r="34" spans="1:8" ht="15" x14ac:dyDescent="0.2">
      <c r="A34" s="27"/>
      <c r="B34" s="103"/>
      <c r="C34" s="244"/>
      <c r="D34" s="244"/>
      <c r="E34" s="130"/>
      <c r="F34" s="182"/>
      <c r="G34" s="182"/>
      <c r="H34" s="1"/>
    </row>
    <row r="35" spans="1:8" ht="15" x14ac:dyDescent="0.2">
      <c r="A35" s="27"/>
      <c r="B35" s="103"/>
      <c r="C35" s="244"/>
      <c r="D35" s="244"/>
      <c r="E35" s="130"/>
      <c r="F35" s="182"/>
      <c r="G35" s="182"/>
    </row>
  </sheetData>
  <mergeCells count="12">
    <mergeCell ref="A1:I2"/>
    <mergeCell ref="D4:E5"/>
    <mergeCell ref="B8:F8"/>
    <mergeCell ref="D10:E10"/>
    <mergeCell ref="F12:G12"/>
    <mergeCell ref="C34:D34"/>
    <mergeCell ref="C35:D35"/>
    <mergeCell ref="D11:E11"/>
    <mergeCell ref="A12:A13"/>
    <mergeCell ref="B12:B13"/>
    <mergeCell ref="C12:C13"/>
    <mergeCell ref="D12:D13"/>
  </mergeCells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'Indemnités Kilométriques'!$A$4:$A$8</xm:f>
          </x14:formula1>
          <xm:sqref>E30 C30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TP006206275</AuthoringAssetId>
    <AssetId xmlns="145c5697-5eb5-440b-b2f1-a8273fb59250">TS006206275</Asset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A4DE638-24E6-4612-91A4-7910F370A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7F25D975-0285-429E-A5CC-3D4943E6697C}">
  <ds:schemaRefs>
    <ds:schemaRef ds:uri="145c5697-5eb5-440b-b2f1-a8273fb59250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466EEAA-0126-4A40-9966-FBA05653CD6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1C222A8-04D1-4C0B-BF22-8A8B5BCB1119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11</vt:i4>
      </vt:variant>
    </vt:vector>
  </HeadingPairs>
  <TitlesOfParts>
    <vt:vector size="26" baseType="lpstr">
      <vt:lpstr>Indemnités Kilométriques</vt:lpstr>
      <vt:lpstr>Note de frais</vt:lpstr>
      <vt:lpstr>Décembre 2015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Août!Impression_des_titres</vt:lpstr>
      <vt:lpstr>Avril!Impression_des_titres</vt:lpstr>
      <vt:lpstr>Février!Impression_des_titres</vt:lpstr>
      <vt:lpstr>Janvier!Impression_des_titres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'Note de frais'!Zone_d_impression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Expense report</dc:title>
  <dc:creator>Sophie</dc:creator>
  <cp:lastModifiedBy>Utilisateur Windows</cp:lastModifiedBy>
  <cp:lastPrinted>2016-11-02T11:21:02Z</cp:lastPrinted>
  <dcterms:created xsi:type="dcterms:W3CDTF">2000-10-27T00:30:29Z</dcterms:created>
  <dcterms:modified xsi:type="dcterms:W3CDTF">2018-10-18T16:13:07Z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Markets">
    <vt:lpwstr/>
  </property>
  <property fmtid="{D5CDD505-2E9C-101B-9397-08002B2CF9AE}" pid="6" name="AssetType">
    <vt:lpwstr>TP</vt:lpwstr>
  </property>
  <property fmtid="{D5CDD505-2E9C-101B-9397-08002B2CF9AE}" pid="7" name="TPInstallLocation">
    <vt:lpwstr>{My Templates}</vt:lpwstr>
  </property>
  <property fmtid="{D5CDD505-2E9C-101B-9397-08002B2CF9AE}" pid="8" name="PrimaryImageGen">
    <vt:lpwstr>1</vt:lpwstr>
  </property>
  <property fmtid="{D5CDD505-2E9C-101B-9397-08002B2CF9AE}" pid="9" name="display_urn:schemas-microsoft-com:office:office#APAuthor">
    <vt:lpwstr>REDMOND\cynvey</vt:lpwstr>
  </property>
  <property fmtid="{D5CDD505-2E9C-101B-9397-08002B2CF9AE}" pid="10" name="APAuthor">
    <vt:lpwstr>269</vt:lpwstr>
  </property>
  <property fmtid="{D5CDD505-2E9C-101B-9397-08002B2CF9AE}" pid="11" name="CHMName">
    <vt:lpwstr/>
  </property>
  <property fmtid="{D5CDD505-2E9C-101B-9397-08002B2CF9AE}" pid="12" name="Milestone">
    <vt:lpwstr>Continuous</vt:lpwstr>
  </property>
  <property fmtid="{D5CDD505-2E9C-101B-9397-08002B2CF9AE}" pid="13" name="TPAppVersion">
    <vt:lpwstr>11</vt:lpwstr>
  </property>
  <property fmtid="{D5CDD505-2E9C-101B-9397-08002B2CF9AE}" pid="14" name="TPCommandLine">
    <vt:lpwstr>{XL} /t {FilePath}</vt:lpwstr>
  </property>
  <property fmtid="{D5CDD505-2E9C-101B-9397-08002B2CF9AE}" pid="15" name="TPComponent">
    <vt:lpwstr>EXCELFiles</vt:lpwstr>
  </property>
  <property fmtid="{D5CDD505-2E9C-101B-9397-08002B2CF9AE}" pid="16" name="AssetId">
    <vt:lpwstr>TS006206275</vt:lpwstr>
  </property>
  <property fmtid="{D5CDD505-2E9C-101B-9397-08002B2CF9AE}" pid="17" name="EditorialStatus">
    <vt:lpwstr/>
  </property>
  <property fmtid="{D5CDD505-2E9C-101B-9397-08002B2CF9AE}" pid="18" name="NumericId">
    <vt:lpwstr>-1.00000000000000</vt:lpwstr>
  </property>
  <property fmtid="{D5CDD505-2E9C-101B-9397-08002B2CF9AE}" pid="19" name="PublishTargets">
    <vt:lpwstr>OfficeOnline</vt:lpwstr>
  </property>
  <property fmtid="{D5CDD505-2E9C-101B-9397-08002B2CF9AE}" pid="20" name="TPLaunchHelpLinkType">
    <vt:lpwstr/>
  </property>
  <property fmtid="{D5CDD505-2E9C-101B-9397-08002B2CF9AE}" pid="21" name="TPFriendlyName">
    <vt:lpwstr>Expense report</vt:lpwstr>
  </property>
  <property fmtid="{D5CDD505-2E9C-101B-9397-08002B2CF9AE}" pid="22" name="IsSearchable">
    <vt:lpwstr>0</vt:lpwstr>
  </property>
  <property fmtid="{D5CDD505-2E9C-101B-9397-08002B2CF9AE}" pid="23" name="display_urn:schemas-microsoft-com:office:office#APEditor">
    <vt:lpwstr>REDMOND\v-luannv</vt:lpwstr>
  </property>
  <property fmtid="{D5CDD505-2E9C-101B-9397-08002B2CF9AE}" pid="24" name="APEditor">
    <vt:lpwstr>106</vt:lpwstr>
  </property>
  <property fmtid="{D5CDD505-2E9C-101B-9397-08002B2CF9AE}" pid="25" name="SourceTitle">
    <vt:lpwstr>Expense report</vt:lpwstr>
  </property>
  <property fmtid="{D5CDD505-2E9C-101B-9397-08002B2CF9AE}" pid="26" name="TPApplication">
    <vt:lpwstr>Excel</vt:lpwstr>
  </property>
  <property fmtid="{D5CDD505-2E9C-101B-9397-08002B2CF9AE}" pid="27" name="TPLaunchHelpLink">
    <vt:lpwstr/>
  </property>
  <property fmtid="{D5CDD505-2E9C-101B-9397-08002B2CF9AE}" pid="28" name="OpenTemplate">
    <vt:lpwstr>1</vt:lpwstr>
  </property>
  <property fmtid="{D5CDD505-2E9C-101B-9397-08002B2CF9AE}" pid="29" name="UALocRecommendation">
    <vt:lpwstr>Localize</vt:lpwstr>
  </property>
  <property fmtid="{D5CDD505-2E9C-101B-9397-08002B2CF9AE}" pid="30" name="UALocComments">
    <vt:lpwstr/>
  </property>
  <property fmtid="{D5CDD505-2E9C-101B-9397-08002B2CF9AE}" pid="31" name="Applications">
    <vt:lpwstr>11;#Excel 12;#-1;#TBD;#-1;#TBD;#-1;#TBD;#-1;#TBD;#-1;#TBD</vt:lpwstr>
  </property>
  <property fmtid="{D5CDD505-2E9C-101B-9397-08002B2CF9AE}" pid="32" name="UANotes">
    <vt:lpwstr>June 2003 Retrofit XL Batch 2 389015L. LEGACY FROM TOW</vt:lpwstr>
  </property>
  <property fmtid="{D5CDD505-2E9C-101B-9397-08002B2CF9AE}" pid="33" name="ContentTypeId">
    <vt:lpwstr>0x0101006025706CF4CD034688BEBAE97A2E701D0202007359772A2DDFC54CBA4583ACE6CD260B</vt:lpwstr>
  </property>
  <property fmtid="{D5CDD505-2E9C-101B-9397-08002B2CF9AE}" pid="34" name="IsDeleted">
    <vt:lpwstr>0</vt:lpwstr>
  </property>
  <property fmtid="{D5CDD505-2E9C-101B-9397-08002B2CF9AE}" pid="35" name="ParentAssetId">
    <vt:lpwstr/>
  </property>
  <property fmtid="{D5CDD505-2E9C-101B-9397-08002B2CF9AE}" pid="36" name="ShowIn">
    <vt:lpwstr>Show everywhere</vt:lpwstr>
  </property>
  <property fmtid="{D5CDD505-2E9C-101B-9397-08002B2CF9AE}" pid="37" name="Content Type">
    <vt:lpwstr>OOFile</vt:lpwstr>
  </property>
  <property fmtid="{D5CDD505-2E9C-101B-9397-08002B2CF9AE}" pid="38" name="AuthoringAssetId">
    <vt:lpwstr>TP006206275</vt:lpwstr>
  </property>
  <property fmtid="{D5CDD505-2E9C-101B-9397-08002B2CF9AE}" pid="39" name="NumericAssetId">
    <vt:lpwstr/>
  </property>
  <property fmtid="{D5CDD505-2E9C-101B-9397-08002B2CF9AE}" pid="40" name="AppVer">
    <vt:lpwstr/>
  </property>
</Properties>
</file>