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9945" yWindow="750" windowWidth="10545" windowHeight="6945" tabRatio="903" activeTab="2"/>
  </bookViews>
  <sheets>
    <sheet name="MEMDATA" sheetId="60" r:id="rId1"/>
    <sheet name="MACDATA" sheetId="54" r:id="rId2"/>
    <sheet name="MACBC" sheetId="59" r:id="rId3"/>
    <sheet name="Feuil1" sheetId="62" r:id="rId4"/>
  </sheets>
  <definedNames>
    <definedName name="_xlnm.Print_Area" localSheetId="2">MACBC!$A$1:$L$53</definedName>
  </definedNames>
  <calcPr calcId="144525"/>
</workbook>
</file>

<file path=xl/calcChain.xml><?xml version="1.0" encoding="utf-8"?>
<calcChain xmlns="http://schemas.openxmlformats.org/spreadsheetml/2006/main">
  <c r="J49" i="59" l="1"/>
  <c r="I49" i="59"/>
  <c r="J48" i="59"/>
  <c r="I48" i="59"/>
  <c r="K47" i="59"/>
  <c r="J47" i="59"/>
  <c r="H47" i="59"/>
  <c r="E47" i="59"/>
  <c r="D47" i="59"/>
  <c r="H14" i="59"/>
  <c r="G10" i="59"/>
  <c r="H9" i="59"/>
  <c r="G9" i="59"/>
  <c r="G8" i="59"/>
  <c r="H7" i="59"/>
  <c r="G7" i="59"/>
  <c r="H4" i="59"/>
  <c r="D25" i="59"/>
  <c r="J25" i="59"/>
  <c r="J26" i="59"/>
  <c r="J27" i="59"/>
  <c r="J28" i="59"/>
  <c r="J29" i="59"/>
  <c r="J30" i="59"/>
  <c r="J31" i="59"/>
  <c r="J32" i="59"/>
  <c r="J33" i="59"/>
  <c r="J34" i="59"/>
  <c r="J35" i="59"/>
  <c r="J36" i="59"/>
  <c r="J37" i="59"/>
  <c r="J38" i="59"/>
  <c r="J39" i="59"/>
  <c r="J40" i="59"/>
  <c r="J41" i="59"/>
  <c r="J42" i="59"/>
  <c r="J43" i="59"/>
  <c r="J44" i="59"/>
  <c r="J45" i="59"/>
  <c r="J46" i="59"/>
  <c r="H25" i="59"/>
  <c r="H26" i="59"/>
  <c r="H27" i="59"/>
  <c r="H28" i="59"/>
  <c r="H29" i="59"/>
  <c r="H30" i="59"/>
  <c r="H31" i="59"/>
  <c r="H32" i="59"/>
  <c r="H33" i="59"/>
  <c r="H34" i="59"/>
  <c r="H35" i="59"/>
  <c r="H36" i="59"/>
  <c r="H37" i="59"/>
  <c r="H38" i="59"/>
  <c r="H39" i="59"/>
  <c r="H40" i="59"/>
  <c r="H41" i="59"/>
  <c r="H42" i="59"/>
  <c r="H43" i="59"/>
  <c r="H44" i="59"/>
  <c r="H45" i="59"/>
  <c r="H46" i="59"/>
  <c r="J24" i="59"/>
  <c r="H24" i="59"/>
  <c r="E24" i="59"/>
  <c r="E25" i="59"/>
  <c r="E26" i="59"/>
  <c r="E27" i="59"/>
  <c r="E28" i="59"/>
  <c r="E29" i="59"/>
  <c r="E30" i="59"/>
  <c r="E31" i="59"/>
  <c r="E32" i="59"/>
  <c r="E33" i="59"/>
  <c r="E34" i="59"/>
  <c r="E35" i="59"/>
  <c r="E36" i="59"/>
  <c r="E37" i="59"/>
  <c r="E38" i="59"/>
  <c r="E39" i="59"/>
  <c r="E40" i="59"/>
  <c r="E41" i="59"/>
  <c r="E42" i="59"/>
  <c r="E43" i="59"/>
  <c r="E44" i="59"/>
  <c r="E45" i="59"/>
  <c r="E46" i="59"/>
  <c r="D26" i="59"/>
  <c r="D27" i="59"/>
  <c r="D28" i="59"/>
  <c r="D29" i="59"/>
  <c r="D30" i="59"/>
  <c r="D31" i="59"/>
  <c r="D32" i="59"/>
  <c r="D33" i="59"/>
  <c r="D34" i="59"/>
  <c r="D35" i="59"/>
  <c r="D36" i="59"/>
  <c r="D37" i="59"/>
  <c r="D38" i="59"/>
  <c r="D39" i="59"/>
  <c r="D40" i="59"/>
  <c r="D41" i="59"/>
  <c r="D42" i="59"/>
  <c r="D43" i="59"/>
  <c r="D44" i="59"/>
  <c r="D45" i="59"/>
  <c r="D46" i="59"/>
  <c r="D24" i="59"/>
  <c r="K24" i="59" l="1"/>
  <c r="K46" i="59"/>
  <c r="K45" i="59"/>
  <c r="K44" i="59"/>
  <c r="K43" i="59"/>
  <c r="K42" i="59"/>
  <c r="K41" i="59"/>
  <c r="K40" i="59"/>
  <c r="K39" i="59"/>
  <c r="K38" i="59"/>
  <c r="K37" i="59"/>
  <c r="K36" i="59"/>
  <c r="K35" i="59"/>
  <c r="K34" i="59"/>
  <c r="K33" i="59"/>
  <c r="K32" i="59"/>
  <c r="K31" i="59"/>
  <c r="K30" i="59"/>
  <c r="K29" i="59"/>
  <c r="K28" i="59"/>
  <c r="K27" i="59"/>
  <c r="K26" i="59"/>
  <c r="K25" i="59"/>
  <c r="K49" i="59"/>
  <c r="K48" i="59"/>
</calcChain>
</file>

<file path=xl/sharedStrings.xml><?xml version="1.0" encoding="utf-8"?>
<sst xmlns="http://schemas.openxmlformats.org/spreadsheetml/2006/main" count="170" uniqueCount="93">
  <si>
    <t>N°</t>
  </si>
  <si>
    <t>CODE VO</t>
  </si>
  <si>
    <t>POIDS</t>
  </si>
  <si>
    <t>CODE EAN</t>
  </si>
  <si>
    <t>DIAM.</t>
  </si>
  <si>
    <t>PERS.</t>
  </si>
  <si>
    <t>DLC</t>
  </si>
  <si>
    <t>PUHT</t>
  </si>
  <si>
    <t>COND</t>
  </si>
  <si>
    <t>EMB</t>
  </si>
  <si>
    <t>Code</t>
  </si>
  <si>
    <t>Désignation</t>
  </si>
  <si>
    <t>FAMILLE</t>
  </si>
  <si>
    <t>ACHAT</t>
  </si>
  <si>
    <t>MACARONS</t>
  </si>
  <si>
    <t>DESIGNATION TARIF</t>
  </si>
  <si>
    <t>DESIGNATION CADART</t>
  </si>
  <si>
    <t>UdC</t>
  </si>
  <si>
    <t>PUHT à 20%</t>
  </si>
  <si>
    <t>P.U.H.T. -x%</t>
  </si>
  <si>
    <t>MAC001</t>
  </si>
  <si>
    <t>BOITE 9 MACARONS "ASSORTIS"</t>
  </si>
  <si>
    <t>BOITE 9 MACARONS "ASSORTIS" [175gr.]</t>
  </si>
  <si>
    <t>Boîte</t>
  </si>
  <si>
    <t>[175gr.]</t>
  </si>
  <si>
    <t>21 j</t>
  </si>
  <si>
    <t>MAC015</t>
  </si>
  <si>
    <t>BOITE 10 MACARONS "CAFÉ"</t>
  </si>
  <si>
    <t>BOITE 10 MACARONS "CAFÉ" [800gr.]</t>
  </si>
  <si>
    <t>[800gr.]</t>
  </si>
  <si>
    <t>Abs.</t>
  </si>
  <si>
    <t>MAC033</t>
  </si>
  <si>
    <t>BOITE 10 MACARONS "CARAMEL"</t>
  </si>
  <si>
    <t>BOITE 10 MACARONS "CARAMEL" [800gr.]</t>
  </si>
  <si>
    <t>MAC020</t>
  </si>
  <si>
    <t>BOITE 10 MACARONS "CHOCOLAT"</t>
  </si>
  <si>
    <t>BOITE 10 MACARONS "CHOCOLAT" [800gr.]</t>
  </si>
  <si>
    <t>MAC037</t>
  </si>
  <si>
    <t>BOITE 10 MACARONS "CITRON"</t>
  </si>
  <si>
    <t>BOITE 10 MACARONS "CITRON" [800gr.]</t>
  </si>
  <si>
    <t>MAC030</t>
  </si>
  <si>
    <t>BOITE 10 MACARONS "FAMBOISE"</t>
  </si>
  <si>
    <t>BOITE 10 MACARONS "FAMBOISE" [800gr.]</t>
  </si>
  <si>
    <t>MAC038</t>
  </si>
  <si>
    <t>BOITE 10 MACARONS "NOIX DE COCO"</t>
  </si>
  <si>
    <t>BOITE 10 MACARONS "NOIX DE COCO" [800gr.]</t>
  </si>
  <si>
    <t>CODE A2C</t>
  </si>
  <si>
    <t>Réf.</t>
  </si>
  <si>
    <t>A-2-C</t>
  </si>
  <si>
    <t>BON DE COMMANDE</t>
  </si>
  <si>
    <t>16 rue du Pont Neuf</t>
  </si>
  <si>
    <t>75001 PARIS</t>
  </si>
  <si>
    <t>06.89.62.94.06</t>
  </si>
  <si>
    <t xml:space="preserve"> </t>
  </si>
  <si>
    <t>Code Client :</t>
  </si>
  <si>
    <t>Commandé le :</t>
  </si>
  <si>
    <t>Livraison souhaitée le :</t>
  </si>
  <si>
    <t>Qté.</t>
  </si>
  <si>
    <t>UV</t>
  </si>
  <si>
    <t>Tot. (HT)</t>
  </si>
  <si>
    <t>TOTAL (HT)</t>
  </si>
  <si>
    <t>Version 2.0</t>
  </si>
  <si>
    <t>Observations :</t>
  </si>
  <si>
    <t>A-2-C SAS - 16 rue du Pont Neuf  - 75001 PARIS  - SAS Société par actions simplifiée - Chiffre d'affaires 2016 271 200,00 € - RCS Paris B 808 359 400 -
SIRET (siège) 80835940000013 – SIREN 808 359 400 - TVA  FR 30808359400 – NAF 7022Z</t>
  </si>
  <si>
    <t>Enlèvement :</t>
  </si>
  <si>
    <t>Bte</t>
  </si>
  <si>
    <t>contact@a2c-memoiredessaveurs.fr</t>
  </si>
  <si>
    <t>B.C. enregistrée par :</t>
  </si>
  <si>
    <t>PUHT à 25%</t>
  </si>
  <si>
    <t>MEM001</t>
  </si>
  <si>
    <t>MIEL DE PRINTEMPS</t>
  </si>
  <si>
    <t>MIEL DE PRINTEMPS Pot [ 175 gr.]</t>
  </si>
  <si>
    <t>MIEL</t>
  </si>
  <si>
    <t>Pot</t>
  </si>
  <si>
    <t>[ 175 gr.]</t>
  </si>
  <si>
    <t>2 ans</t>
  </si>
  <si>
    <t>MEM002</t>
  </si>
  <si>
    <t>MIEL D'ACACIAS</t>
  </si>
  <si>
    <t>MIEL D'ACACIAS Pot [ 175 gr.]</t>
  </si>
  <si>
    <t>MEM003</t>
  </si>
  <si>
    <t>MIEL DE TILLEUL</t>
  </si>
  <si>
    <t>MIEL DE TILLEUL Pot [ 175 gr.]</t>
  </si>
  <si>
    <t>MEM004</t>
  </si>
  <si>
    <t>MIEL DE FLEURS</t>
  </si>
  <si>
    <t>MIEL DE FLEURS Pot [ 175 gr.]</t>
  </si>
  <si>
    <t>MEM005</t>
  </si>
  <si>
    <t>NOUGAT ARTISANAL</t>
  </si>
  <si>
    <t>NOUGAT ARTISANAL Sachet [ 100 gr.]</t>
  </si>
  <si>
    <t>NOUGAT</t>
  </si>
  <si>
    <t>Sachet</t>
  </si>
  <si>
    <t>[ 100 gr.]</t>
  </si>
  <si>
    <t>MAC</t>
  </si>
  <si>
    <t>MEM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</si>
</sst>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&quot;¤&quot;"/>
    <numFmt numFmtId="167" formatCode="_-* #,##0_ _F_-;\-* #,##0_ _F_-;_-* &quot;-&quot;_ _F_-;_-@_-"/>
    <numFmt numFmtId="168" formatCode="_-* #,##0.00\ [$€-40C]_-;\-* #,##0.00\ [$€-40C]_-;_-* &quot;-&quot;??\ [$€-40C]_-;_-@_-"/>
    <numFmt numFmtId="169" formatCode="000"/>
    <numFmt numFmtId="170" formatCode="0#&quot; &quot;##&quot; &quot;##&quot; &quot;##&quot; &quot;##"/>
    <numFmt numFmtId="171" formatCode="&quot;MAC&quot;000"/>
  </numFmts>
  <fonts count="51">
    <font>
      <sz val="12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0"/>
      <name val="Geneva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9"/>
      <name val="Helvetica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name val="Verdana"/>
      <family val="2"/>
    </font>
    <font>
      <sz val="11"/>
      <color theme="1"/>
      <name val="Arial"/>
      <family val="2"/>
    </font>
    <font>
      <b/>
      <i/>
      <sz val="14"/>
      <color rgb="FF000000"/>
      <name val="Arial"/>
      <family val="2"/>
    </font>
    <font>
      <b/>
      <sz val="16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2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i/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2"/>
      <color theme="1"/>
      <name val="Arial"/>
      <family val="2"/>
    </font>
    <font>
      <sz val="10"/>
      <color rgb="FFFFFFFF"/>
      <name val="Arial"/>
      <family val="2"/>
    </font>
    <font>
      <b/>
      <i/>
      <sz val="12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gency FB"/>
      <family val="2"/>
    </font>
    <font>
      <b/>
      <sz val="16"/>
      <color theme="1"/>
      <name val="Agency FB"/>
      <family val="2"/>
    </font>
    <font>
      <b/>
      <sz val="16"/>
      <color theme="1" tint="0.499984740745262"/>
      <name val="Agency FB"/>
      <family val="2"/>
    </font>
    <font>
      <sz val="10"/>
      <color theme="1"/>
      <name val="Arial"/>
      <family val="2"/>
    </font>
    <font>
      <i/>
      <sz val="10"/>
      <color rgb="FF808080"/>
      <name val="Arial"/>
      <family val="2"/>
    </font>
    <font>
      <i/>
      <sz val="10"/>
      <color theme="1"/>
      <name val="Arial"/>
      <family val="2"/>
    </font>
    <font>
      <i/>
      <sz val="7"/>
      <color theme="1" tint="0.499984740745262"/>
      <name val="Arial"/>
      <family val="2"/>
    </font>
    <font>
      <i/>
      <sz val="7"/>
      <color rgb="FF808080"/>
      <name val="Arial"/>
      <family val="2"/>
    </font>
    <font>
      <b/>
      <i/>
      <sz val="22"/>
      <color rgb="FF000000"/>
      <name val="Arial"/>
      <family val="2"/>
    </font>
    <font>
      <u/>
      <sz val="11"/>
      <color theme="10"/>
      <name val="Verdana"/>
      <family val="2"/>
    </font>
    <font>
      <u/>
      <sz val="11"/>
      <color theme="10"/>
      <name val="Aparajita"/>
      <family val="2"/>
    </font>
    <font>
      <b/>
      <i/>
      <sz val="11"/>
      <color rgb="FF000000"/>
      <name val="Arial"/>
      <family val="2"/>
    </font>
    <font>
      <i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i/>
      <sz val="9"/>
      <color theme="0" tint="-0.49998474074526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</borders>
  <cellStyleXfs count="2984">
    <xf numFmtId="0" fontId="0" fillId="0" borderId="0"/>
    <xf numFmtId="166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36">
    <xf numFmtId="0" fontId="0" fillId="0" borderId="0" xfId="0"/>
    <xf numFmtId="0" fontId="9" fillId="0" borderId="0" xfId="0" applyFont="1"/>
    <xf numFmtId="164" fontId="9" fillId="0" borderId="0" xfId="2978" applyFont="1"/>
    <xf numFmtId="3" fontId="9" fillId="0" borderId="0" xfId="0" applyNumberFormat="1" applyFont="1"/>
    <xf numFmtId="0" fontId="13" fillId="0" borderId="0" xfId="2979" applyFont="1" applyFill="1" applyAlignment="1">
      <alignment vertical="center"/>
    </xf>
    <xf numFmtId="0" fontId="14" fillId="0" borderId="6" xfId="2979" applyFont="1" applyFill="1" applyBorder="1" applyAlignment="1" applyProtection="1">
      <alignment vertical="center"/>
    </xf>
    <xf numFmtId="0" fontId="14" fillId="0" borderId="0" xfId="2979" applyFont="1" applyFill="1" applyBorder="1" applyAlignment="1" applyProtection="1">
      <alignment vertical="center"/>
    </xf>
    <xf numFmtId="0" fontId="14" fillId="0" borderId="0" xfId="2979" applyFont="1" applyFill="1" applyBorder="1" applyAlignment="1" applyProtection="1">
      <alignment horizontal="left" vertical="center"/>
    </xf>
    <xf numFmtId="0" fontId="17" fillId="0" borderId="0" xfId="2979" applyFont="1" applyFill="1" applyBorder="1" applyAlignment="1" applyProtection="1">
      <alignment vertical="center"/>
    </xf>
    <xf numFmtId="0" fontId="16" fillId="0" borderId="6" xfId="2979" applyFont="1" applyFill="1" applyBorder="1" applyAlignment="1" applyProtection="1">
      <alignment vertical="center"/>
    </xf>
    <xf numFmtId="0" fontId="16" fillId="0" borderId="0" xfId="2979" applyFont="1" applyFill="1" applyBorder="1" applyAlignment="1" applyProtection="1">
      <alignment vertical="center"/>
    </xf>
    <xf numFmtId="0" fontId="13" fillId="0" borderId="0" xfId="2979" applyFont="1" applyFill="1" applyBorder="1" applyAlignment="1" applyProtection="1">
      <alignment vertical="center"/>
    </xf>
    <xf numFmtId="0" fontId="13" fillId="0" borderId="7" xfId="2979" applyFont="1" applyFill="1" applyBorder="1" applyAlignment="1" applyProtection="1">
      <alignment vertical="center"/>
    </xf>
    <xf numFmtId="0" fontId="13" fillId="0" borderId="8" xfId="2979" applyFont="1" applyFill="1" applyBorder="1" applyAlignment="1" applyProtection="1">
      <alignment vertical="center"/>
    </xf>
    <xf numFmtId="0" fontId="13" fillId="0" borderId="9" xfId="2979" applyFont="1" applyFill="1" applyBorder="1" applyAlignment="1" applyProtection="1">
      <alignment vertical="center"/>
    </xf>
    <xf numFmtId="0" fontId="20" fillId="0" borderId="10" xfId="2979" applyFont="1" applyFill="1" applyBorder="1" applyAlignment="1" applyProtection="1">
      <alignment horizontal="left" vertical="center" indent="1"/>
    </xf>
    <xf numFmtId="0" fontId="13" fillId="0" borderId="0" xfId="2979" applyFont="1" applyFill="1" applyBorder="1" applyAlignment="1" applyProtection="1">
      <alignment horizontal="left" vertical="center" indent="1"/>
    </xf>
    <xf numFmtId="170" fontId="13" fillId="0" borderId="0" xfId="2979" applyNumberFormat="1" applyFont="1" applyFill="1" applyBorder="1" applyAlignment="1" applyProtection="1">
      <alignment horizontal="left" vertical="center" indent="1"/>
    </xf>
    <xf numFmtId="0" fontId="22" fillId="0" borderId="0" xfId="2979" applyFont="1" applyFill="1" applyBorder="1" applyAlignment="1" applyProtection="1">
      <alignment vertical="center"/>
    </xf>
    <xf numFmtId="0" fontId="13" fillId="0" borderId="1" xfId="2979" applyFont="1" applyFill="1" applyBorder="1" applyAlignment="1" applyProtection="1">
      <alignment vertical="center"/>
    </xf>
    <xf numFmtId="0" fontId="13" fillId="0" borderId="12" xfId="2979" applyFont="1" applyFill="1" applyBorder="1" applyAlignment="1" applyProtection="1">
      <alignment vertical="center"/>
    </xf>
    <xf numFmtId="0" fontId="13" fillId="0" borderId="0" xfId="2979" applyFont="1" applyFill="1" applyAlignment="1" applyProtection="1">
      <alignment vertical="center"/>
    </xf>
    <xf numFmtId="0" fontId="17" fillId="0" borderId="17" xfId="2979" applyFont="1" applyFill="1" applyBorder="1" applyAlignment="1">
      <alignment horizontal="left" vertical="center"/>
    </xf>
    <xf numFmtId="0" fontId="17" fillId="0" borderId="17" xfId="2979" applyFont="1" applyFill="1" applyBorder="1" applyAlignment="1">
      <alignment horizontal="right" vertical="center"/>
    </xf>
    <xf numFmtId="0" fontId="17" fillId="0" borderId="17" xfId="2979" applyFont="1" applyFill="1" applyBorder="1" applyAlignment="1">
      <alignment horizontal="center" vertical="center"/>
    </xf>
    <xf numFmtId="0" fontId="25" fillId="0" borderId="0" xfId="2979" applyFont="1" applyFill="1" applyAlignment="1">
      <alignment horizontal="center" vertical="center"/>
    </xf>
    <xf numFmtId="0" fontId="25" fillId="0" borderId="0" xfId="2979" applyFont="1" applyFill="1" applyAlignment="1">
      <alignment vertical="center"/>
    </xf>
    <xf numFmtId="0" fontId="28" fillId="0" borderId="0" xfId="2979" applyFont="1" applyFill="1" applyBorder="1" applyAlignment="1">
      <alignment horizontal="center" vertical="center" wrapText="1"/>
    </xf>
    <xf numFmtId="0" fontId="19" fillId="0" borderId="0" xfId="2979" applyFont="1" applyFill="1" applyBorder="1" applyAlignment="1">
      <alignment horizontal="center" vertical="center"/>
    </xf>
    <xf numFmtId="4" fontId="19" fillId="0" borderId="0" xfId="2979" applyNumberFormat="1" applyFont="1" applyFill="1" applyBorder="1" applyAlignment="1">
      <alignment vertical="center"/>
    </xf>
    <xf numFmtId="0" fontId="30" fillId="0" borderId="10" xfId="2979" applyFont="1" applyFill="1" applyBorder="1" applyAlignment="1" applyProtection="1">
      <alignment horizontal="left" vertical="center" indent="1"/>
    </xf>
    <xf numFmtId="0" fontId="30" fillId="0" borderId="0" xfId="2979" applyFont="1" applyFill="1" applyBorder="1" applyAlignment="1" applyProtection="1">
      <alignment horizontal="left" vertical="center"/>
    </xf>
    <xf numFmtId="0" fontId="34" fillId="0" borderId="0" xfId="2979" applyFont="1" applyFill="1" applyAlignment="1">
      <alignment vertical="center"/>
    </xf>
    <xf numFmtId="14" fontId="34" fillId="0" borderId="0" xfId="2979" applyNumberFormat="1" applyFont="1" applyFill="1" applyAlignment="1">
      <alignment vertical="center"/>
    </xf>
    <xf numFmtId="0" fontId="35" fillId="3" borderId="0" xfId="2979" applyFont="1" applyFill="1" applyBorder="1" applyAlignment="1">
      <alignment horizontal="left" vertical="top"/>
    </xf>
    <xf numFmtId="0" fontId="34" fillId="3" borderId="0" xfId="2979" applyFont="1" applyFill="1" applyBorder="1" applyAlignment="1">
      <alignment vertical="center"/>
    </xf>
    <xf numFmtId="14" fontId="36" fillId="3" borderId="0" xfId="2979" applyNumberFormat="1" applyFont="1" applyFill="1" applyBorder="1" applyAlignment="1">
      <alignment horizontal="right" vertical="center"/>
    </xf>
    <xf numFmtId="0" fontId="13" fillId="3" borderId="0" xfId="2979" applyFont="1" applyFill="1" applyBorder="1" applyAlignment="1" applyProtection="1">
      <alignment vertical="center"/>
    </xf>
    <xf numFmtId="0" fontId="21" fillId="3" borderId="0" xfId="2979" applyFont="1" applyFill="1" applyBorder="1" applyAlignment="1" applyProtection="1">
      <alignment horizontal="right" vertical="center"/>
    </xf>
    <xf numFmtId="0" fontId="23" fillId="3" borderId="0" xfId="2979" applyFont="1" applyFill="1" applyBorder="1" applyAlignment="1" applyProtection="1">
      <alignment horizontal="left" vertical="center"/>
    </xf>
    <xf numFmtId="14" fontId="24" fillId="3" borderId="0" xfId="2979" applyNumberFormat="1" applyFont="1" applyFill="1" applyBorder="1" applyAlignment="1" applyProtection="1">
      <alignment horizontal="right" vertical="center"/>
    </xf>
    <xf numFmtId="14" fontId="23" fillId="3" borderId="0" xfId="2979" applyNumberFormat="1" applyFont="1" applyFill="1" applyBorder="1" applyAlignment="1" applyProtection="1">
      <alignment horizontal="center" vertical="center"/>
    </xf>
    <xf numFmtId="0" fontId="13" fillId="0" borderId="0" xfId="2979" applyFont="1" applyFill="1" applyAlignment="1">
      <alignment vertical="center" wrapText="1"/>
    </xf>
    <xf numFmtId="0" fontId="38" fillId="0" borderId="0" xfId="2979" applyFont="1" applyFill="1" applyBorder="1" applyAlignment="1">
      <alignment horizontal="right"/>
    </xf>
    <xf numFmtId="0" fontId="34" fillId="3" borderId="0" xfId="2979" applyFont="1" applyFill="1" applyBorder="1" applyAlignment="1">
      <alignment horizontal="left" vertical="center"/>
    </xf>
    <xf numFmtId="168" fontId="9" fillId="0" borderId="0" xfId="2978" applyNumberFormat="1" applyFont="1"/>
    <xf numFmtId="0" fontId="26" fillId="0" borderId="0" xfId="2979" applyFont="1" applyFill="1" applyBorder="1" applyAlignment="1">
      <alignment horizontal="left" vertical="center" wrapText="1"/>
    </xf>
    <xf numFmtId="0" fontId="13" fillId="0" borderId="20" xfId="2979" applyFont="1" applyFill="1" applyBorder="1" applyAlignment="1" applyProtection="1">
      <alignment vertical="center"/>
    </xf>
    <xf numFmtId="0" fontId="13" fillId="0" borderId="17" xfId="2979" applyFont="1" applyFill="1" applyBorder="1" applyAlignment="1" applyProtection="1">
      <alignment vertical="center"/>
    </xf>
    <xf numFmtId="0" fontId="13" fillId="0" borderId="22" xfId="2979" applyFont="1" applyFill="1" applyBorder="1" applyAlignment="1" applyProtection="1">
      <alignment vertical="center"/>
    </xf>
    <xf numFmtId="0" fontId="31" fillId="0" borderId="0" xfId="2979" applyFont="1" applyFill="1" applyBorder="1" applyAlignment="1" applyProtection="1">
      <alignment horizontal="center" vertical="center"/>
    </xf>
    <xf numFmtId="0" fontId="15" fillId="0" borderId="0" xfId="2979" applyFont="1" applyFill="1" applyBorder="1" applyAlignment="1" applyProtection="1">
      <alignment horizontal="center" vertical="center"/>
    </xf>
    <xf numFmtId="0" fontId="32" fillId="0" borderId="0" xfId="2979" applyFont="1" applyFill="1" applyBorder="1" applyAlignment="1" applyProtection="1">
      <alignment horizontal="right" vertical="center"/>
    </xf>
    <xf numFmtId="169" fontId="33" fillId="0" borderId="0" xfId="2979" applyNumberFormat="1" applyFont="1" applyFill="1" applyBorder="1" applyAlignment="1" applyProtection="1">
      <alignment vertical="center"/>
    </xf>
    <xf numFmtId="1" fontId="33" fillId="0" borderId="0" xfId="2979" applyNumberFormat="1" applyFont="1" applyFill="1" applyBorder="1" applyAlignment="1" applyProtection="1">
      <alignment horizontal="left" vertical="center"/>
    </xf>
    <xf numFmtId="0" fontId="17" fillId="0" borderId="0" xfId="2979" applyFont="1" applyFill="1" applyBorder="1" applyAlignment="1" applyProtection="1">
      <alignment horizontal="center" vertical="center"/>
    </xf>
    <xf numFmtId="0" fontId="18" fillId="0" borderId="0" xfId="2979" applyFont="1" applyFill="1" applyBorder="1" applyAlignment="1" applyProtection="1">
      <alignment vertical="center"/>
    </xf>
    <xf numFmtId="14" fontId="13" fillId="0" borderId="0" xfId="2979" applyNumberFormat="1" applyFont="1" applyFill="1" applyBorder="1" applyAlignment="1" applyProtection="1">
      <alignment horizontal="left" vertical="center"/>
    </xf>
    <xf numFmtId="0" fontId="13" fillId="0" borderId="18" xfId="2979" applyFont="1" applyFill="1" applyBorder="1" applyAlignment="1">
      <alignment vertical="center"/>
    </xf>
    <xf numFmtId="0" fontId="34" fillId="0" borderId="22" xfId="2979" applyFont="1" applyFill="1" applyBorder="1" applyAlignment="1">
      <alignment vertical="center"/>
    </xf>
    <xf numFmtId="0" fontId="34" fillId="0" borderId="18" xfId="2979" applyFont="1" applyFill="1" applyBorder="1" applyAlignment="1">
      <alignment vertical="center"/>
    </xf>
    <xf numFmtId="0" fontId="13" fillId="0" borderId="18" xfId="2979" applyFont="1" applyFill="1" applyBorder="1" applyAlignment="1" applyProtection="1">
      <alignment vertical="center"/>
    </xf>
    <xf numFmtId="0" fontId="13" fillId="0" borderId="22" xfId="2979" applyFont="1" applyFill="1" applyBorder="1" applyAlignment="1">
      <alignment vertical="center"/>
    </xf>
    <xf numFmtId="0" fontId="13" fillId="0" borderId="0" xfId="2979" applyFont="1" applyFill="1" applyBorder="1" applyAlignment="1">
      <alignment horizontal="left" vertical="center" wrapText="1" indent="1"/>
    </xf>
    <xf numFmtId="0" fontId="13" fillId="0" borderId="0" xfId="2979" applyFont="1" applyFill="1" applyBorder="1" applyAlignment="1">
      <alignment horizontal="left" vertical="center" wrapText="1"/>
    </xf>
    <xf numFmtId="0" fontId="28" fillId="0" borderId="0" xfId="2979" applyFont="1" applyFill="1" applyBorder="1" applyAlignment="1">
      <alignment horizontal="left" vertical="center" wrapText="1"/>
    </xf>
    <xf numFmtId="0" fontId="29" fillId="0" borderId="0" xfId="2979" applyFont="1" applyFill="1" applyBorder="1" applyAlignment="1">
      <alignment horizontal="left" vertical="center" wrapText="1"/>
    </xf>
    <xf numFmtId="0" fontId="13" fillId="0" borderId="22" xfId="2979" applyFont="1" applyFill="1" applyBorder="1" applyAlignment="1">
      <alignment vertical="center" wrapText="1"/>
    </xf>
    <xf numFmtId="0" fontId="13" fillId="0" borderId="18" xfId="2979" applyFont="1" applyFill="1" applyBorder="1" applyAlignment="1">
      <alignment vertical="center" wrapText="1"/>
    </xf>
    <xf numFmtId="0" fontId="13" fillId="0" borderId="23" xfId="2979" applyFont="1" applyFill="1" applyBorder="1" applyAlignment="1">
      <alignment vertical="center"/>
    </xf>
    <xf numFmtId="0" fontId="13" fillId="0" borderId="24" xfId="2979" applyFont="1" applyFill="1" applyBorder="1" applyAlignment="1">
      <alignment vertical="center"/>
    </xf>
    <xf numFmtId="0" fontId="13" fillId="0" borderId="25" xfId="2979" applyFont="1" applyFill="1" applyBorder="1" applyAlignment="1">
      <alignment vertical="center"/>
    </xf>
    <xf numFmtId="0" fontId="20" fillId="0" borderId="0" xfId="2979" applyFont="1" applyFill="1" applyBorder="1" applyAlignment="1" applyProtection="1">
      <alignment horizontal="left" vertical="center"/>
    </xf>
    <xf numFmtId="0" fontId="13" fillId="0" borderId="21" xfId="2979" applyFont="1" applyFill="1" applyBorder="1" applyAlignment="1" applyProtection="1">
      <alignment vertical="center"/>
    </xf>
    <xf numFmtId="0" fontId="16" fillId="0" borderId="18" xfId="2979" applyFont="1" applyFill="1" applyBorder="1" applyAlignment="1" applyProtection="1">
      <alignment vertical="center"/>
    </xf>
    <xf numFmtId="0" fontId="16" fillId="0" borderId="0" xfId="2979" applyFont="1" applyFill="1" applyAlignment="1" applyProtection="1">
      <alignment vertical="center"/>
    </xf>
    <xf numFmtId="169" fontId="32" fillId="0" borderId="0" xfId="2979" applyNumberFormat="1" applyFont="1" applyFill="1" applyBorder="1" applyAlignment="1" applyProtection="1">
      <alignment horizontal="center" vertical="center"/>
    </xf>
    <xf numFmtId="0" fontId="13" fillId="0" borderId="2" xfId="2979" applyFont="1" applyFill="1" applyBorder="1" applyAlignment="1" applyProtection="1">
      <alignment horizontal="left" vertical="center" indent="1"/>
    </xf>
    <xf numFmtId="0" fontId="13" fillId="0" borderId="2" xfId="2979" applyFont="1" applyFill="1" applyBorder="1" applyAlignment="1" applyProtection="1">
      <alignment vertical="center"/>
    </xf>
    <xf numFmtId="0" fontId="21" fillId="0" borderId="11" xfId="2979" applyFont="1" applyFill="1" applyBorder="1" applyAlignment="1" applyProtection="1">
      <alignment vertical="center"/>
    </xf>
    <xf numFmtId="0" fontId="21" fillId="0" borderId="0" xfId="2979" applyFont="1" applyFill="1" applyBorder="1" applyAlignment="1" applyProtection="1">
      <alignment vertical="center"/>
    </xf>
    <xf numFmtId="0" fontId="13" fillId="3" borderId="29" xfId="2979" applyFont="1" applyFill="1" applyBorder="1" applyAlignment="1" applyProtection="1">
      <alignment vertical="center"/>
    </xf>
    <xf numFmtId="0" fontId="21" fillId="3" borderId="29" xfId="2979" applyFont="1" applyFill="1" applyBorder="1" applyAlignment="1">
      <alignment vertical="center"/>
    </xf>
    <xf numFmtId="0" fontId="13" fillId="3" borderId="30" xfId="2979" applyFont="1" applyFill="1" applyBorder="1" applyAlignment="1" applyProtection="1">
      <alignment vertical="center"/>
    </xf>
    <xf numFmtId="0" fontId="36" fillId="3" borderId="0" xfId="2979" applyFont="1" applyFill="1" applyBorder="1" applyAlignment="1">
      <alignment horizontal="right" vertical="center"/>
    </xf>
    <xf numFmtId="0" fontId="36" fillId="3" borderId="0" xfId="2979" applyFont="1" applyFill="1" applyBorder="1" applyAlignment="1">
      <alignment vertical="center"/>
    </xf>
    <xf numFmtId="0" fontId="43" fillId="3" borderId="0" xfId="2979" applyFont="1" applyFill="1" applyBorder="1" applyAlignment="1" applyProtection="1">
      <alignment vertical="center"/>
    </xf>
    <xf numFmtId="0" fontId="36" fillId="3" borderId="0" xfId="2979" applyFont="1" applyFill="1" applyBorder="1" applyAlignment="1" applyProtection="1">
      <alignment horizontal="right" vertical="top"/>
    </xf>
    <xf numFmtId="0" fontId="42" fillId="0" borderId="0" xfId="2979" applyFont="1" applyFill="1" applyBorder="1" applyAlignment="1">
      <alignment vertical="center" wrapText="1"/>
    </xf>
    <xf numFmtId="0" fontId="13" fillId="0" borderId="0" xfId="2979" applyFont="1" applyFill="1" applyBorder="1" applyAlignment="1">
      <alignment vertical="center"/>
    </xf>
    <xf numFmtId="0" fontId="34" fillId="0" borderId="0" xfId="2979" applyFont="1" applyFill="1" applyBorder="1" applyAlignment="1">
      <alignment vertical="center"/>
    </xf>
    <xf numFmtId="0" fontId="27" fillId="0" borderId="0" xfId="2979" applyFont="1" applyFill="1" applyBorder="1" applyAlignment="1">
      <alignment vertical="center"/>
    </xf>
    <xf numFmtId="0" fontId="13" fillId="0" borderId="0" xfId="2979" applyFont="1" applyFill="1" applyBorder="1" applyAlignment="1">
      <alignment vertical="center" wrapText="1"/>
    </xf>
    <xf numFmtId="0" fontId="45" fillId="0" borderId="0" xfId="0" applyFont="1"/>
    <xf numFmtId="0" fontId="17" fillId="3" borderId="15" xfId="2979" applyFont="1" applyFill="1" applyBorder="1" applyAlignment="1" applyProtection="1">
      <alignment horizontal="center" vertical="center"/>
    </xf>
    <xf numFmtId="0" fontId="17" fillId="3" borderId="15" xfId="2979" applyFont="1" applyFill="1" applyBorder="1" applyAlignment="1" applyProtection="1">
      <alignment horizontal="center" vertical="center" wrapText="1"/>
    </xf>
    <xf numFmtId="0" fontId="46" fillId="0" borderId="26" xfId="2979" applyFont="1" applyFill="1" applyBorder="1" applyAlignment="1">
      <alignment horizontal="center" vertical="center"/>
    </xf>
    <xf numFmtId="168" fontId="46" fillId="0" borderId="26" xfId="2979" applyNumberFormat="1" applyFont="1" applyFill="1" applyBorder="1" applyAlignment="1">
      <alignment horizontal="center" vertical="center"/>
    </xf>
    <xf numFmtId="168" fontId="46" fillId="0" borderId="26" xfId="2979" applyNumberFormat="1" applyFont="1" applyFill="1" applyBorder="1" applyAlignment="1" applyProtection="1">
      <alignment horizontal="center" vertical="center" wrapText="1"/>
    </xf>
    <xf numFmtId="0" fontId="46" fillId="0" borderId="28" xfId="2979" applyFont="1" applyFill="1" applyBorder="1" applyAlignment="1">
      <alignment horizontal="center" vertical="center"/>
    </xf>
    <xf numFmtId="0" fontId="46" fillId="0" borderId="28" xfId="2979" applyFont="1" applyFill="1" applyBorder="1" applyAlignment="1">
      <alignment horizontal="left" vertical="center"/>
    </xf>
    <xf numFmtId="168" fontId="46" fillId="0" borderId="28" xfId="2979" applyNumberFormat="1" applyFont="1" applyFill="1" applyBorder="1" applyAlignment="1">
      <alignment horizontal="center" vertical="center"/>
    </xf>
    <xf numFmtId="168" fontId="46" fillId="0" borderId="28" xfId="2979" applyNumberFormat="1" applyFont="1" applyFill="1" applyBorder="1" applyAlignment="1" applyProtection="1">
      <alignment horizontal="center" vertical="center" wrapText="1"/>
    </xf>
    <xf numFmtId="168" fontId="46" fillId="0" borderId="0" xfId="2979" applyNumberFormat="1" applyFont="1" applyFill="1" applyBorder="1" applyAlignment="1">
      <alignment vertical="center"/>
    </xf>
    <xf numFmtId="3" fontId="47" fillId="0" borderId="0" xfId="2979" applyNumberFormat="1" applyFont="1" applyFill="1" applyBorder="1" applyAlignment="1">
      <alignment vertical="center"/>
    </xf>
    <xf numFmtId="0" fontId="47" fillId="0" borderId="0" xfId="2979" applyFont="1" applyFill="1" applyBorder="1" applyAlignment="1">
      <alignment vertical="center"/>
    </xf>
    <xf numFmtId="168" fontId="47" fillId="0" borderId="0" xfId="2979" applyNumberFormat="1" applyFont="1" applyFill="1" applyBorder="1" applyAlignment="1">
      <alignment vertical="center"/>
    </xf>
    <xf numFmtId="3" fontId="17" fillId="0" borderId="0" xfId="2979" applyNumberFormat="1" applyFont="1" applyFill="1" applyBorder="1" applyAlignment="1">
      <alignment vertical="center"/>
    </xf>
    <xf numFmtId="0" fontId="48" fillId="0" borderId="18" xfId="2979" applyFont="1" applyFill="1" applyBorder="1" applyAlignment="1">
      <alignment horizontal="left" vertical="center"/>
    </xf>
    <xf numFmtId="168" fontId="17" fillId="0" borderId="15" xfId="2979" applyNumberFormat="1" applyFont="1" applyFill="1" applyBorder="1" applyAlignment="1">
      <alignment vertical="center"/>
    </xf>
    <xf numFmtId="0" fontId="46" fillId="0" borderId="26" xfId="2979" applyNumberFormat="1" applyFont="1" applyFill="1" applyBorder="1" applyAlignment="1">
      <alignment horizontal="center" vertical="center"/>
    </xf>
    <xf numFmtId="171" fontId="49" fillId="0" borderId="26" xfId="2979" applyNumberFormat="1" applyFont="1" applyFill="1" applyBorder="1" applyAlignment="1">
      <alignment horizontal="center" vertical="center"/>
    </xf>
    <xf numFmtId="0" fontId="9" fillId="0" borderId="0" xfId="2981" applyFont="1" applyAlignment="1">
      <alignment vertical="center"/>
    </xf>
    <xf numFmtId="3" fontId="9" fillId="0" borderId="0" xfId="2981" applyNumberFormat="1" applyFont="1" applyAlignment="1">
      <alignment vertical="center"/>
    </xf>
    <xf numFmtId="164" fontId="9" fillId="0" borderId="0" xfId="2983" applyFont="1" applyAlignment="1">
      <alignment vertical="center"/>
    </xf>
    <xf numFmtId="0" fontId="50" fillId="0" borderId="0" xfId="0" applyFont="1"/>
    <xf numFmtId="0" fontId="4" fillId="0" borderId="0" xfId="0" applyFont="1"/>
    <xf numFmtId="0" fontId="46" fillId="0" borderId="27" xfId="2979" applyFont="1" applyFill="1" applyBorder="1" applyAlignment="1">
      <alignment horizontal="left" vertical="center"/>
    </xf>
    <xf numFmtId="0" fontId="45" fillId="0" borderId="27" xfId="0" applyFont="1" applyBorder="1" applyAlignment="1">
      <alignment horizontal="left" vertical="center"/>
    </xf>
    <xf numFmtId="0" fontId="39" fillId="0" borderId="0" xfId="2979" applyFont="1" applyFill="1" applyBorder="1" applyAlignment="1" applyProtection="1">
      <alignment horizontal="center" vertical="center"/>
    </xf>
    <xf numFmtId="0" fontId="39" fillId="0" borderId="5" xfId="2979" applyFont="1" applyFill="1" applyBorder="1" applyAlignment="1" applyProtection="1">
      <alignment horizontal="center" vertical="center"/>
    </xf>
    <xf numFmtId="0" fontId="50" fillId="0" borderId="0" xfId="0" applyFont="1" applyAlignment="1">
      <alignment horizontal="left" vertical="top"/>
    </xf>
    <xf numFmtId="0" fontId="50" fillId="0" borderId="0" xfId="0" applyFont="1" applyAlignment="1">
      <alignment horizontal="center"/>
    </xf>
    <xf numFmtId="14" fontId="34" fillId="2" borderId="0" xfId="2979" applyNumberFormat="1" applyFont="1" applyFill="1" applyBorder="1" applyAlignment="1" applyProtection="1">
      <alignment horizontal="center" vertical="center"/>
    </xf>
    <xf numFmtId="0" fontId="37" fillId="0" borderId="3" xfId="2979" applyFont="1" applyFill="1" applyBorder="1" applyAlignment="1">
      <alignment horizontal="center" vertical="center" wrapText="1"/>
    </xf>
    <xf numFmtId="0" fontId="37" fillId="0" borderId="4" xfId="2979" applyFont="1" applyFill="1" applyBorder="1" applyAlignment="1">
      <alignment horizontal="center" vertical="center" wrapText="1"/>
    </xf>
    <xf numFmtId="0" fontId="37" fillId="0" borderId="19" xfId="2979" applyFont="1" applyFill="1" applyBorder="1" applyAlignment="1">
      <alignment horizontal="center" vertical="center" wrapText="1"/>
    </xf>
    <xf numFmtId="0" fontId="20" fillId="0" borderId="0" xfId="2979" applyFont="1" applyFill="1" applyBorder="1" applyAlignment="1" applyProtection="1">
      <alignment horizontal="left" vertical="center"/>
    </xf>
    <xf numFmtId="0" fontId="13" fillId="0" borderId="0" xfId="2979" applyFont="1" applyFill="1" applyBorder="1" applyAlignment="1" applyProtection="1">
      <alignment horizontal="left" vertical="center"/>
    </xf>
    <xf numFmtId="0" fontId="40" fillId="0" borderId="0" xfId="2982" applyFont="1" applyFill="1" applyBorder="1" applyAlignment="1" applyProtection="1">
      <alignment horizontal="left" vertical="center"/>
    </xf>
    <xf numFmtId="0" fontId="41" fillId="0" borderId="0" xfId="2980" applyFont="1" applyFill="1" applyBorder="1" applyAlignment="1" applyProtection="1">
      <alignment horizontal="left" vertical="center"/>
    </xf>
    <xf numFmtId="0" fontId="17" fillId="3" borderId="13" xfId="2979" applyFont="1" applyFill="1" applyBorder="1" applyAlignment="1" applyProtection="1">
      <alignment horizontal="left" vertical="center"/>
    </xf>
    <xf numFmtId="0" fontId="17" fillId="3" borderId="14" xfId="2979" applyFont="1" applyFill="1" applyBorder="1" applyAlignment="1" applyProtection="1">
      <alignment horizontal="left" vertical="center"/>
    </xf>
    <xf numFmtId="0" fontId="17" fillId="3" borderId="16" xfId="2979" applyFont="1" applyFill="1" applyBorder="1" applyAlignment="1" applyProtection="1">
      <alignment horizontal="left" vertical="center"/>
    </xf>
    <xf numFmtId="0" fontId="17" fillId="0" borderId="0" xfId="2979" applyFont="1" applyFill="1" applyBorder="1" applyAlignment="1">
      <alignment horizontal="right" vertical="center"/>
    </xf>
    <xf numFmtId="0" fontId="44" fillId="0" borderId="0" xfId="2979" applyFont="1" applyFill="1" applyBorder="1" applyAlignment="1">
      <alignment horizontal="left" vertical="center" wrapText="1"/>
    </xf>
  </cellXfs>
  <cellStyles count="2984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3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982" builtinId="8"/>
    <cellStyle name="Lien hypertexte 2" xfId="2980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 10" xfId="1351"/>
    <cellStyle name="Lien hypertexte visité 100" xfId="1531"/>
    <cellStyle name="Lien hypertexte visité 101" xfId="1533"/>
    <cellStyle name="Lien hypertexte visité 102" xfId="1535"/>
    <cellStyle name="Lien hypertexte visité 103" xfId="1537"/>
    <cellStyle name="Lien hypertexte visité 104" xfId="1539"/>
    <cellStyle name="Lien hypertexte visité 105" xfId="1541"/>
    <cellStyle name="Lien hypertexte visité 106" xfId="1543"/>
    <cellStyle name="Lien hypertexte visité 107" xfId="1545"/>
    <cellStyle name="Lien hypertexte visité 108" xfId="1547"/>
    <cellStyle name="Lien hypertexte visité 109" xfId="1549"/>
    <cellStyle name="Lien hypertexte visité 11" xfId="1353"/>
    <cellStyle name="Lien hypertexte visité 110" xfId="1551"/>
    <cellStyle name="Lien hypertexte visité 111" xfId="1553"/>
    <cellStyle name="Lien hypertexte visité 112" xfId="1555"/>
    <cellStyle name="Lien hypertexte visité 113" xfId="1557"/>
    <cellStyle name="Lien hypertexte visité 114" xfId="1559"/>
    <cellStyle name="Lien hypertexte visité 115" xfId="1561"/>
    <cellStyle name="Lien hypertexte visité 116" xfId="1563"/>
    <cellStyle name="Lien hypertexte visité 117" xfId="1565"/>
    <cellStyle name="Lien hypertexte visité 118" xfId="1567"/>
    <cellStyle name="Lien hypertexte visité 119" xfId="1569"/>
    <cellStyle name="Lien hypertexte visité 12" xfId="1355"/>
    <cellStyle name="Lien hypertexte visité 120" xfId="1571"/>
    <cellStyle name="Lien hypertexte visité 121" xfId="1573"/>
    <cellStyle name="Lien hypertexte visité 122" xfId="1575"/>
    <cellStyle name="Lien hypertexte visité 123" xfId="1577"/>
    <cellStyle name="Lien hypertexte visité 124" xfId="1579"/>
    <cellStyle name="Lien hypertexte visité 125" xfId="1581"/>
    <cellStyle name="Lien hypertexte visité 126" xfId="1583"/>
    <cellStyle name="Lien hypertexte visité 127" xfId="1585"/>
    <cellStyle name="Lien hypertexte visité 128" xfId="1587"/>
    <cellStyle name="Lien hypertexte visité 129" xfId="1589"/>
    <cellStyle name="Lien hypertexte visité 13" xfId="1357"/>
    <cellStyle name="Lien hypertexte visité 130" xfId="1591"/>
    <cellStyle name="Lien hypertexte visité 131" xfId="1593"/>
    <cellStyle name="Lien hypertexte visité 132" xfId="1595"/>
    <cellStyle name="Lien hypertexte visité 133" xfId="1597"/>
    <cellStyle name="Lien hypertexte visité 134" xfId="1599"/>
    <cellStyle name="Lien hypertexte visité 135" xfId="1601"/>
    <cellStyle name="Lien hypertexte visité 136" xfId="1603"/>
    <cellStyle name="Lien hypertexte visité 137" xfId="1605"/>
    <cellStyle name="Lien hypertexte visité 138" xfId="1607"/>
    <cellStyle name="Lien hypertexte visité 139" xfId="1609"/>
    <cellStyle name="Lien hypertexte visité 14" xfId="1359"/>
    <cellStyle name="Lien hypertexte visité 140" xfId="1611"/>
    <cellStyle name="Lien hypertexte visité 141" xfId="1613"/>
    <cellStyle name="Lien hypertexte visité 142" xfId="1615"/>
    <cellStyle name="Lien hypertexte visité 143" xfId="1617"/>
    <cellStyle name="Lien hypertexte visité 144" xfId="1619"/>
    <cellStyle name="Lien hypertexte visité 145" xfId="1621"/>
    <cellStyle name="Lien hypertexte visité 146" xfId="1623"/>
    <cellStyle name="Lien hypertexte visité 147" xfId="1625"/>
    <cellStyle name="Lien hypertexte visité 148" xfId="1627"/>
    <cellStyle name="Lien hypertexte visité 149" xfId="1629"/>
    <cellStyle name="Lien hypertexte visité 15" xfId="1361"/>
    <cellStyle name="Lien hypertexte visité 150" xfId="1631"/>
    <cellStyle name="Lien hypertexte visité 151" xfId="1633"/>
    <cellStyle name="Lien hypertexte visité 152" xfId="1635"/>
    <cellStyle name="Lien hypertexte visité 153" xfId="1637"/>
    <cellStyle name="Lien hypertexte visité 154" xfId="1639"/>
    <cellStyle name="Lien hypertexte visité 155" xfId="1641"/>
    <cellStyle name="Lien hypertexte visité 156" xfId="1643"/>
    <cellStyle name="Lien hypertexte visité 157" xfId="1645"/>
    <cellStyle name="Lien hypertexte visité 158" xfId="1647"/>
    <cellStyle name="Lien hypertexte visité 159" xfId="1649"/>
    <cellStyle name="Lien hypertexte visité 16" xfId="1363"/>
    <cellStyle name="Lien hypertexte visité 160" xfId="1651"/>
    <cellStyle name="Lien hypertexte visité 161" xfId="1653"/>
    <cellStyle name="Lien hypertexte visité 162" xfId="1655"/>
    <cellStyle name="Lien hypertexte visité 163" xfId="1657"/>
    <cellStyle name="Lien hypertexte visité 164" xfId="1659"/>
    <cellStyle name="Lien hypertexte visité 165" xfId="1661"/>
    <cellStyle name="Lien hypertexte visité 166" xfId="1663"/>
    <cellStyle name="Lien hypertexte visité 167" xfId="1665"/>
    <cellStyle name="Lien hypertexte visité 168" xfId="1667"/>
    <cellStyle name="Lien hypertexte visité 169" xfId="1669"/>
    <cellStyle name="Lien hypertexte visité 17" xfId="1365"/>
    <cellStyle name="Lien hypertexte visité 170" xfId="1671"/>
    <cellStyle name="Lien hypertexte visité 171" xfId="1673"/>
    <cellStyle name="Lien hypertexte visité 172" xfId="1675"/>
    <cellStyle name="Lien hypertexte visité 173" xfId="1677"/>
    <cellStyle name="Lien hypertexte visité 174" xfId="1679"/>
    <cellStyle name="Lien hypertexte visité 175" xfId="1681"/>
    <cellStyle name="Lien hypertexte visité 176" xfId="1683"/>
    <cellStyle name="Lien hypertexte visité 177" xfId="1685"/>
    <cellStyle name="Lien hypertexte visité 178" xfId="1687"/>
    <cellStyle name="Lien hypertexte visité 179" xfId="1689"/>
    <cellStyle name="Lien hypertexte visité 18" xfId="1367"/>
    <cellStyle name="Lien hypertexte visité 180" xfId="1691"/>
    <cellStyle name="Lien hypertexte visité 181" xfId="1693"/>
    <cellStyle name="Lien hypertexte visité 182" xfId="1695"/>
    <cellStyle name="Lien hypertexte visité 183" xfId="1697"/>
    <cellStyle name="Lien hypertexte visité 184" xfId="1699"/>
    <cellStyle name="Lien hypertexte visité 185" xfId="1701"/>
    <cellStyle name="Lien hypertexte visité 186" xfId="1703"/>
    <cellStyle name="Lien hypertexte visité 187" xfId="1705"/>
    <cellStyle name="Lien hypertexte visité 188" xfId="1707"/>
    <cellStyle name="Lien hypertexte visité 189" xfId="1709"/>
    <cellStyle name="Lien hypertexte visité 19" xfId="1369"/>
    <cellStyle name="Lien hypertexte visité 190" xfId="1711"/>
    <cellStyle name="Lien hypertexte visité 191" xfId="1713"/>
    <cellStyle name="Lien hypertexte visité 192" xfId="1715"/>
    <cellStyle name="Lien hypertexte visité 193" xfId="1717"/>
    <cellStyle name="Lien hypertexte visité 194" xfId="1719"/>
    <cellStyle name="Lien hypertexte visité 195" xfId="1721"/>
    <cellStyle name="Lien hypertexte visité 196" xfId="1723"/>
    <cellStyle name="Lien hypertexte visité 197" xfId="1725"/>
    <cellStyle name="Lien hypertexte visité 198" xfId="1727"/>
    <cellStyle name="Lien hypertexte visité 199" xfId="1729"/>
    <cellStyle name="Lien hypertexte visité 2" xfId="1335"/>
    <cellStyle name="Lien hypertexte visité 20" xfId="1371"/>
    <cellStyle name="Lien hypertexte visité 200" xfId="1731"/>
    <cellStyle name="Lien hypertexte visité 201" xfId="1733"/>
    <cellStyle name="Lien hypertexte visité 202" xfId="1735"/>
    <cellStyle name="Lien hypertexte visité 203" xfId="1737"/>
    <cellStyle name="Lien hypertexte visité 204" xfId="1739"/>
    <cellStyle name="Lien hypertexte visité 205" xfId="1741"/>
    <cellStyle name="Lien hypertexte visité 206" xfId="1743"/>
    <cellStyle name="Lien hypertexte visité 207" xfId="1745"/>
    <cellStyle name="Lien hypertexte visité 208" xfId="1747"/>
    <cellStyle name="Lien hypertexte visité 209" xfId="1749"/>
    <cellStyle name="Lien hypertexte visité 21" xfId="1373"/>
    <cellStyle name="Lien hypertexte visité 210" xfId="1751"/>
    <cellStyle name="Lien hypertexte visité 211" xfId="1753"/>
    <cellStyle name="Lien hypertexte visité 212" xfId="1755"/>
    <cellStyle name="Lien hypertexte visité 213" xfId="1757"/>
    <cellStyle name="Lien hypertexte visité 214" xfId="1759"/>
    <cellStyle name="Lien hypertexte visité 215" xfId="1761"/>
    <cellStyle name="Lien hypertexte visité 216" xfId="1763"/>
    <cellStyle name="Lien hypertexte visité 217" xfId="1765"/>
    <cellStyle name="Lien hypertexte visité 218" xfId="1767"/>
    <cellStyle name="Lien hypertexte visité 219" xfId="1769"/>
    <cellStyle name="Lien hypertexte visité 22" xfId="1375"/>
    <cellStyle name="Lien hypertexte visité 220" xfId="1771"/>
    <cellStyle name="Lien hypertexte visité 221" xfId="1773"/>
    <cellStyle name="Lien hypertexte visité 222" xfId="1775"/>
    <cellStyle name="Lien hypertexte visité 223" xfId="1777"/>
    <cellStyle name="Lien hypertexte visité 224" xfId="1779"/>
    <cellStyle name="Lien hypertexte visité 225" xfId="1781"/>
    <cellStyle name="Lien hypertexte visité 226" xfId="1783"/>
    <cellStyle name="Lien hypertexte visité 227" xfId="1785"/>
    <cellStyle name="Lien hypertexte visité 228" xfId="1787"/>
    <cellStyle name="Lien hypertexte visité 229" xfId="1789"/>
    <cellStyle name="Lien hypertexte visité 23" xfId="1377"/>
    <cellStyle name="Lien hypertexte visité 230" xfId="1791"/>
    <cellStyle name="Lien hypertexte visité 231" xfId="1793"/>
    <cellStyle name="Lien hypertexte visité 232" xfId="1795"/>
    <cellStyle name="Lien hypertexte visité 233" xfId="1797"/>
    <cellStyle name="Lien hypertexte visité 234" xfId="1799"/>
    <cellStyle name="Lien hypertexte visité 235" xfId="1801"/>
    <cellStyle name="Lien hypertexte visité 236" xfId="1803"/>
    <cellStyle name="Lien hypertexte visité 237" xfId="1805"/>
    <cellStyle name="Lien hypertexte visité 238" xfId="1807"/>
    <cellStyle name="Lien hypertexte visité 239" xfId="1809"/>
    <cellStyle name="Lien hypertexte visité 24" xfId="1379"/>
    <cellStyle name="Lien hypertexte visité 240" xfId="1811"/>
    <cellStyle name="Lien hypertexte visité 241" xfId="1813"/>
    <cellStyle name="Lien hypertexte visité 242" xfId="1815"/>
    <cellStyle name="Lien hypertexte visité 243" xfId="1817"/>
    <cellStyle name="Lien hypertexte visité 244" xfId="1819"/>
    <cellStyle name="Lien hypertexte visité 245" xfId="1821"/>
    <cellStyle name="Lien hypertexte visité 246" xfId="1823"/>
    <cellStyle name="Lien hypertexte visité 247" xfId="1825"/>
    <cellStyle name="Lien hypertexte visité 248" xfId="1827"/>
    <cellStyle name="Lien hypertexte visité 249" xfId="1829"/>
    <cellStyle name="Lien hypertexte visité 25" xfId="1381"/>
    <cellStyle name="Lien hypertexte visité 250" xfId="1831"/>
    <cellStyle name="Lien hypertexte visité 251" xfId="1833"/>
    <cellStyle name="Lien hypertexte visité 252" xfId="1835"/>
    <cellStyle name="Lien hypertexte visité 253" xfId="1837"/>
    <cellStyle name="Lien hypertexte visité 254" xfId="1839"/>
    <cellStyle name="Lien hypertexte visité 255" xfId="1841"/>
    <cellStyle name="Lien hypertexte visité 256" xfId="1843"/>
    <cellStyle name="Lien hypertexte visité 257" xfId="1845"/>
    <cellStyle name="Lien hypertexte visité 258" xfId="1847"/>
    <cellStyle name="Lien hypertexte visité 259" xfId="1849"/>
    <cellStyle name="Lien hypertexte visité 26" xfId="1383"/>
    <cellStyle name="Lien hypertexte visité 260" xfId="1851"/>
    <cellStyle name="Lien hypertexte visité 261" xfId="1853"/>
    <cellStyle name="Lien hypertexte visité 262" xfId="1855"/>
    <cellStyle name="Lien hypertexte visité 263" xfId="1857"/>
    <cellStyle name="Lien hypertexte visité 264" xfId="1859"/>
    <cellStyle name="Lien hypertexte visité 265" xfId="1861"/>
    <cellStyle name="Lien hypertexte visité 266" xfId="1863"/>
    <cellStyle name="Lien hypertexte visité 267" xfId="1865"/>
    <cellStyle name="Lien hypertexte visité 268" xfId="1867"/>
    <cellStyle name="Lien hypertexte visité 269" xfId="1869"/>
    <cellStyle name="Lien hypertexte visité 27" xfId="1385"/>
    <cellStyle name="Lien hypertexte visité 270" xfId="1871"/>
    <cellStyle name="Lien hypertexte visité 271" xfId="1873"/>
    <cellStyle name="Lien hypertexte visité 272" xfId="1875"/>
    <cellStyle name="Lien hypertexte visité 273" xfId="1877"/>
    <cellStyle name="Lien hypertexte visité 274" xfId="1879"/>
    <cellStyle name="Lien hypertexte visité 275" xfId="1881"/>
    <cellStyle name="Lien hypertexte visité 276" xfId="1883"/>
    <cellStyle name="Lien hypertexte visité 277" xfId="1885"/>
    <cellStyle name="Lien hypertexte visité 278" xfId="1887"/>
    <cellStyle name="Lien hypertexte visité 279" xfId="1889"/>
    <cellStyle name="Lien hypertexte visité 28" xfId="1387"/>
    <cellStyle name="Lien hypertexte visité 280" xfId="1891"/>
    <cellStyle name="Lien hypertexte visité 281" xfId="1893"/>
    <cellStyle name="Lien hypertexte visité 282" xfId="1895"/>
    <cellStyle name="Lien hypertexte visité 283" xfId="1897"/>
    <cellStyle name="Lien hypertexte visité 284" xfId="1899"/>
    <cellStyle name="Lien hypertexte visité 285" xfId="1901"/>
    <cellStyle name="Lien hypertexte visité 286" xfId="1903"/>
    <cellStyle name="Lien hypertexte visité 287" xfId="1905"/>
    <cellStyle name="Lien hypertexte visité 288" xfId="1907"/>
    <cellStyle name="Lien hypertexte visité 289" xfId="1909"/>
    <cellStyle name="Lien hypertexte visité 29" xfId="1389"/>
    <cellStyle name="Lien hypertexte visité 290" xfId="1911"/>
    <cellStyle name="Lien hypertexte visité 291" xfId="1913"/>
    <cellStyle name="Lien hypertexte visité 292" xfId="1915"/>
    <cellStyle name="Lien hypertexte visité 293" xfId="1917"/>
    <cellStyle name="Lien hypertexte visité 294" xfId="1919"/>
    <cellStyle name="Lien hypertexte visité 295" xfId="1921"/>
    <cellStyle name="Lien hypertexte visité 296" xfId="1923"/>
    <cellStyle name="Lien hypertexte visité 297" xfId="1925"/>
    <cellStyle name="Lien hypertexte visité 298" xfId="1927"/>
    <cellStyle name="Lien hypertexte visité 299" xfId="1929"/>
    <cellStyle name="Lien hypertexte visité 3" xfId="1337"/>
    <cellStyle name="Lien hypertexte visité 30" xfId="1391"/>
    <cellStyle name="Lien hypertexte visité 300" xfId="1931"/>
    <cellStyle name="Lien hypertexte visité 301" xfId="1933"/>
    <cellStyle name="Lien hypertexte visité 302" xfId="1935"/>
    <cellStyle name="Lien hypertexte visité 303" xfId="1937"/>
    <cellStyle name="Lien hypertexte visité 304" xfId="1939"/>
    <cellStyle name="Lien hypertexte visité 305" xfId="1941"/>
    <cellStyle name="Lien hypertexte visité 306" xfId="1943"/>
    <cellStyle name="Lien hypertexte visité 307" xfId="1945"/>
    <cellStyle name="Lien hypertexte visité 308" xfId="1947"/>
    <cellStyle name="Lien hypertexte visité 309" xfId="1949"/>
    <cellStyle name="Lien hypertexte visité 31" xfId="1393"/>
    <cellStyle name="Lien hypertexte visité 310" xfId="1951"/>
    <cellStyle name="Lien hypertexte visité 311" xfId="1953"/>
    <cellStyle name="Lien hypertexte visité 312" xfId="1955"/>
    <cellStyle name="Lien hypertexte visité 313" xfId="1957"/>
    <cellStyle name="Lien hypertexte visité 314" xfId="1959"/>
    <cellStyle name="Lien hypertexte visité 315" xfId="1961"/>
    <cellStyle name="Lien hypertexte visité 316" xfId="1963"/>
    <cellStyle name="Lien hypertexte visité 317" xfId="1965"/>
    <cellStyle name="Lien hypertexte visité 318" xfId="1967"/>
    <cellStyle name="Lien hypertexte visité 319" xfId="1969"/>
    <cellStyle name="Lien hypertexte visité 32" xfId="1395"/>
    <cellStyle name="Lien hypertexte visité 320" xfId="1971"/>
    <cellStyle name="Lien hypertexte visité 321" xfId="1973"/>
    <cellStyle name="Lien hypertexte visité 322" xfId="1975"/>
    <cellStyle name="Lien hypertexte visité 323" xfId="1977"/>
    <cellStyle name="Lien hypertexte visité 324" xfId="1979"/>
    <cellStyle name="Lien hypertexte visité 325" xfId="1981"/>
    <cellStyle name="Lien hypertexte visité 326" xfId="1983"/>
    <cellStyle name="Lien hypertexte visité 327" xfId="1985"/>
    <cellStyle name="Lien hypertexte visité 328" xfId="1987"/>
    <cellStyle name="Lien hypertexte visité 329" xfId="1989"/>
    <cellStyle name="Lien hypertexte visité 33" xfId="1397"/>
    <cellStyle name="Lien hypertexte visité 330" xfId="1991"/>
    <cellStyle name="Lien hypertexte visité 331" xfId="1993"/>
    <cellStyle name="Lien hypertexte visité 332" xfId="1995"/>
    <cellStyle name="Lien hypertexte visité 333" xfId="1997"/>
    <cellStyle name="Lien hypertexte visité 334" xfId="1999"/>
    <cellStyle name="Lien hypertexte visité 335" xfId="2001"/>
    <cellStyle name="Lien hypertexte visité 336" xfId="2003"/>
    <cellStyle name="Lien hypertexte visité 337" xfId="2005"/>
    <cellStyle name="Lien hypertexte visité 338" xfId="2007"/>
    <cellStyle name="Lien hypertexte visité 339" xfId="2009"/>
    <cellStyle name="Lien hypertexte visité 34" xfId="1399"/>
    <cellStyle name="Lien hypertexte visité 340" xfId="2011"/>
    <cellStyle name="Lien hypertexte visité 341" xfId="2013"/>
    <cellStyle name="Lien hypertexte visité 342" xfId="2015"/>
    <cellStyle name="Lien hypertexte visité 343" xfId="2017"/>
    <cellStyle name="Lien hypertexte visité 344" xfId="2018"/>
    <cellStyle name="Lien hypertexte visité 345" xfId="2019"/>
    <cellStyle name="Lien hypertexte visité 346" xfId="2020"/>
    <cellStyle name="Lien hypertexte visité 347" xfId="2021"/>
    <cellStyle name="Lien hypertexte visité 348" xfId="2022"/>
    <cellStyle name="Lien hypertexte visité 349" xfId="2023"/>
    <cellStyle name="Lien hypertexte visité 35" xfId="1401"/>
    <cellStyle name="Lien hypertexte visité 350" xfId="2024"/>
    <cellStyle name="Lien hypertexte visité 351" xfId="2025"/>
    <cellStyle name="Lien hypertexte visité 352" xfId="2026"/>
    <cellStyle name="Lien hypertexte visité 353" xfId="2027"/>
    <cellStyle name="Lien hypertexte visité 354" xfId="2028"/>
    <cellStyle name="Lien hypertexte visité 355" xfId="2029"/>
    <cellStyle name="Lien hypertexte visité 356" xfId="2030"/>
    <cellStyle name="Lien hypertexte visité 357" xfId="2031"/>
    <cellStyle name="Lien hypertexte visité 358" xfId="2032"/>
    <cellStyle name="Lien hypertexte visité 359" xfId="2033"/>
    <cellStyle name="Lien hypertexte visité 36" xfId="1403"/>
    <cellStyle name="Lien hypertexte visité 360" xfId="2034"/>
    <cellStyle name="Lien hypertexte visité 361" xfId="2035"/>
    <cellStyle name="Lien hypertexte visité 362" xfId="2036"/>
    <cellStyle name="Lien hypertexte visité 363" xfId="2037"/>
    <cellStyle name="Lien hypertexte visité 364" xfId="2038"/>
    <cellStyle name="Lien hypertexte visité 365" xfId="2039"/>
    <cellStyle name="Lien hypertexte visité 366" xfId="2040"/>
    <cellStyle name="Lien hypertexte visité 367" xfId="2041"/>
    <cellStyle name="Lien hypertexte visité 368" xfId="2042"/>
    <cellStyle name="Lien hypertexte visité 369" xfId="2043"/>
    <cellStyle name="Lien hypertexte visité 37" xfId="1405"/>
    <cellStyle name="Lien hypertexte visité 370" xfId="2044"/>
    <cellStyle name="Lien hypertexte visité 371" xfId="2045"/>
    <cellStyle name="Lien hypertexte visité 372" xfId="2046"/>
    <cellStyle name="Lien hypertexte visité 373" xfId="2047"/>
    <cellStyle name="Lien hypertexte visité 374" xfId="2048"/>
    <cellStyle name="Lien hypertexte visité 375" xfId="2049"/>
    <cellStyle name="Lien hypertexte visité 376" xfId="2050"/>
    <cellStyle name="Lien hypertexte visité 377" xfId="2051"/>
    <cellStyle name="Lien hypertexte visité 378" xfId="2052"/>
    <cellStyle name="Lien hypertexte visité 379" xfId="2053"/>
    <cellStyle name="Lien hypertexte visité 38" xfId="1407"/>
    <cellStyle name="Lien hypertexte visité 380" xfId="2054"/>
    <cellStyle name="Lien hypertexte visité 381" xfId="2055"/>
    <cellStyle name="Lien hypertexte visité 382" xfId="2056"/>
    <cellStyle name="Lien hypertexte visité 383" xfId="2057"/>
    <cellStyle name="Lien hypertexte visité 384" xfId="2058"/>
    <cellStyle name="Lien hypertexte visité 385" xfId="2059"/>
    <cellStyle name="Lien hypertexte visité 386" xfId="2060"/>
    <cellStyle name="Lien hypertexte visité 387" xfId="2061"/>
    <cellStyle name="Lien hypertexte visité 388" xfId="2062"/>
    <cellStyle name="Lien hypertexte visité 389" xfId="2063"/>
    <cellStyle name="Lien hypertexte visité 39" xfId="1409"/>
    <cellStyle name="Lien hypertexte visité 390" xfId="2064"/>
    <cellStyle name="Lien hypertexte visité 391" xfId="2065"/>
    <cellStyle name="Lien hypertexte visité 392" xfId="2066"/>
    <cellStyle name="Lien hypertexte visité 393" xfId="2067"/>
    <cellStyle name="Lien hypertexte visité 394" xfId="2068"/>
    <cellStyle name="Lien hypertexte visité 395" xfId="2069"/>
    <cellStyle name="Lien hypertexte visité 396" xfId="2070"/>
    <cellStyle name="Lien hypertexte visité 397" xfId="2071"/>
    <cellStyle name="Lien hypertexte visité 398" xfId="2072"/>
    <cellStyle name="Lien hypertexte visité 399" xfId="2073"/>
    <cellStyle name="Lien hypertexte visité 4" xfId="1339"/>
    <cellStyle name="Lien hypertexte visité 40" xfId="1411"/>
    <cellStyle name="Lien hypertexte visité 400" xfId="2074"/>
    <cellStyle name="Lien hypertexte visité 401" xfId="2075"/>
    <cellStyle name="Lien hypertexte visité 402" xfId="2076"/>
    <cellStyle name="Lien hypertexte visité 403" xfId="2077"/>
    <cellStyle name="Lien hypertexte visité 404" xfId="2078"/>
    <cellStyle name="Lien hypertexte visité 405" xfId="2079"/>
    <cellStyle name="Lien hypertexte visité 406" xfId="2080"/>
    <cellStyle name="Lien hypertexte visité 407" xfId="2081"/>
    <cellStyle name="Lien hypertexte visité 408" xfId="2082"/>
    <cellStyle name="Lien hypertexte visité 409" xfId="2083"/>
    <cellStyle name="Lien hypertexte visité 41" xfId="1413"/>
    <cellStyle name="Lien hypertexte visité 410" xfId="2084"/>
    <cellStyle name="Lien hypertexte visité 411" xfId="2085"/>
    <cellStyle name="Lien hypertexte visité 412" xfId="2086"/>
    <cellStyle name="Lien hypertexte visité 413" xfId="2087"/>
    <cellStyle name="Lien hypertexte visité 414" xfId="2088"/>
    <cellStyle name="Lien hypertexte visité 415" xfId="2089"/>
    <cellStyle name="Lien hypertexte visité 416" xfId="2090"/>
    <cellStyle name="Lien hypertexte visité 417" xfId="2091"/>
    <cellStyle name="Lien hypertexte visité 418" xfId="2092"/>
    <cellStyle name="Lien hypertexte visité 419" xfId="2093"/>
    <cellStyle name="Lien hypertexte visité 42" xfId="1415"/>
    <cellStyle name="Lien hypertexte visité 420" xfId="2094"/>
    <cellStyle name="Lien hypertexte visité 421" xfId="2095"/>
    <cellStyle name="Lien hypertexte visité 422" xfId="2096"/>
    <cellStyle name="Lien hypertexte visité 423" xfId="2097"/>
    <cellStyle name="Lien hypertexte visité 424" xfId="2098"/>
    <cellStyle name="Lien hypertexte visité 425" xfId="2099"/>
    <cellStyle name="Lien hypertexte visité 426" xfId="2100"/>
    <cellStyle name="Lien hypertexte visité 427" xfId="2101"/>
    <cellStyle name="Lien hypertexte visité 428" xfId="2102"/>
    <cellStyle name="Lien hypertexte visité 429" xfId="2103"/>
    <cellStyle name="Lien hypertexte visité 43" xfId="1417"/>
    <cellStyle name="Lien hypertexte visité 430" xfId="2104"/>
    <cellStyle name="Lien hypertexte visité 431" xfId="2105"/>
    <cellStyle name="Lien hypertexte visité 432" xfId="2106"/>
    <cellStyle name="Lien hypertexte visité 433" xfId="2107"/>
    <cellStyle name="Lien hypertexte visité 434" xfId="2108"/>
    <cellStyle name="Lien hypertexte visité 435" xfId="2109"/>
    <cellStyle name="Lien hypertexte visité 436" xfId="2110"/>
    <cellStyle name="Lien hypertexte visité 437" xfId="2111"/>
    <cellStyle name="Lien hypertexte visité 438" xfId="2112"/>
    <cellStyle name="Lien hypertexte visité 439" xfId="2113"/>
    <cellStyle name="Lien hypertexte visité 44" xfId="1419"/>
    <cellStyle name="Lien hypertexte visité 440" xfId="2114"/>
    <cellStyle name="Lien hypertexte visité 441" xfId="2115"/>
    <cellStyle name="Lien hypertexte visité 442" xfId="2116"/>
    <cellStyle name="Lien hypertexte visité 443" xfId="2117"/>
    <cellStyle name="Lien hypertexte visité 444" xfId="2118"/>
    <cellStyle name="Lien hypertexte visité 445" xfId="2119"/>
    <cellStyle name="Lien hypertexte visité 446" xfId="2120"/>
    <cellStyle name="Lien hypertexte visité 447" xfId="2121"/>
    <cellStyle name="Lien hypertexte visité 448" xfId="2122"/>
    <cellStyle name="Lien hypertexte visité 449" xfId="2123"/>
    <cellStyle name="Lien hypertexte visité 45" xfId="1421"/>
    <cellStyle name="Lien hypertexte visité 450" xfId="2124"/>
    <cellStyle name="Lien hypertexte visité 451" xfId="2125"/>
    <cellStyle name="Lien hypertexte visité 452" xfId="2126"/>
    <cellStyle name="Lien hypertexte visité 453" xfId="2127"/>
    <cellStyle name="Lien hypertexte visité 454" xfId="2128"/>
    <cellStyle name="Lien hypertexte visité 455" xfId="2129"/>
    <cellStyle name="Lien hypertexte visité 456" xfId="2130"/>
    <cellStyle name="Lien hypertexte visité 457" xfId="2131"/>
    <cellStyle name="Lien hypertexte visité 458" xfId="2132"/>
    <cellStyle name="Lien hypertexte visité 459" xfId="2133"/>
    <cellStyle name="Lien hypertexte visité 46" xfId="1423"/>
    <cellStyle name="Lien hypertexte visité 460" xfId="2134"/>
    <cellStyle name="Lien hypertexte visité 461" xfId="2135"/>
    <cellStyle name="Lien hypertexte visité 462" xfId="2136"/>
    <cellStyle name="Lien hypertexte visité 463" xfId="2137"/>
    <cellStyle name="Lien hypertexte visité 464" xfId="2138"/>
    <cellStyle name="Lien hypertexte visité 465" xfId="2139"/>
    <cellStyle name="Lien hypertexte visité 466" xfId="2140"/>
    <cellStyle name="Lien hypertexte visité 467" xfId="2141"/>
    <cellStyle name="Lien hypertexte visité 468" xfId="2142"/>
    <cellStyle name="Lien hypertexte visité 469" xfId="2143"/>
    <cellStyle name="Lien hypertexte visité 47" xfId="1425"/>
    <cellStyle name="Lien hypertexte visité 470" xfId="2144"/>
    <cellStyle name="Lien hypertexte visité 471" xfId="2145"/>
    <cellStyle name="Lien hypertexte visité 472" xfId="2146"/>
    <cellStyle name="Lien hypertexte visité 473" xfId="2147"/>
    <cellStyle name="Lien hypertexte visité 474" xfId="2148"/>
    <cellStyle name="Lien hypertexte visité 475" xfId="2151"/>
    <cellStyle name="Lien hypertexte visité 476" xfId="2152"/>
    <cellStyle name="Lien hypertexte visité 477" xfId="2153"/>
    <cellStyle name="Lien hypertexte visité 478" xfId="2154"/>
    <cellStyle name="Lien hypertexte visité 479" xfId="2155"/>
    <cellStyle name="Lien hypertexte visité 48" xfId="1427"/>
    <cellStyle name="Lien hypertexte visité 480" xfId="2156"/>
    <cellStyle name="Lien hypertexte visité 481" xfId="2157"/>
    <cellStyle name="Lien hypertexte visité 482" xfId="2159"/>
    <cellStyle name="Lien hypertexte visité 483" xfId="2161"/>
    <cellStyle name="Lien hypertexte visité 484" xfId="2163"/>
    <cellStyle name="Lien hypertexte visité 485" xfId="2165"/>
    <cellStyle name="Lien hypertexte visité 486" xfId="2167"/>
    <cellStyle name="Lien hypertexte visité 487" xfId="2169"/>
    <cellStyle name="Lien hypertexte visité 488" xfId="2171"/>
    <cellStyle name="Lien hypertexte visité 489" xfId="2173"/>
    <cellStyle name="Lien hypertexte visité 49" xfId="1429"/>
    <cellStyle name="Lien hypertexte visité 490" xfId="2175"/>
    <cellStyle name="Lien hypertexte visité 491" xfId="2177"/>
    <cellStyle name="Lien hypertexte visité 492" xfId="2179"/>
    <cellStyle name="Lien hypertexte visité 493" xfId="2181"/>
    <cellStyle name="Lien hypertexte visité 494" xfId="2183"/>
    <cellStyle name="Lien hypertexte visité 495" xfId="2185"/>
    <cellStyle name="Lien hypertexte visité 496" xfId="2187"/>
    <cellStyle name="Lien hypertexte visité 497" xfId="2189"/>
    <cellStyle name="Lien hypertexte visité 498" xfId="2191"/>
    <cellStyle name="Lien hypertexte visité 499" xfId="2193"/>
    <cellStyle name="Lien hypertexte visité 5" xfId="1341"/>
    <cellStyle name="Lien hypertexte visité 50" xfId="1431"/>
    <cellStyle name="Lien hypertexte visité 500" xfId="2195"/>
    <cellStyle name="Lien hypertexte visité 501" xfId="2197"/>
    <cellStyle name="Lien hypertexte visité 502" xfId="2199"/>
    <cellStyle name="Lien hypertexte visité 503" xfId="2201"/>
    <cellStyle name="Lien hypertexte visité 504" xfId="2203"/>
    <cellStyle name="Lien hypertexte visité 505" xfId="2205"/>
    <cellStyle name="Lien hypertexte visité 506" xfId="2207"/>
    <cellStyle name="Lien hypertexte visité 507" xfId="2209"/>
    <cellStyle name="Lien hypertexte visité 508" xfId="2211"/>
    <cellStyle name="Lien hypertexte visité 509" xfId="2213"/>
    <cellStyle name="Lien hypertexte visité 51" xfId="1433"/>
    <cellStyle name="Lien hypertexte visité 510" xfId="2215"/>
    <cellStyle name="Lien hypertexte visité 511" xfId="2217"/>
    <cellStyle name="Lien hypertexte visité 512" xfId="2219"/>
    <cellStyle name="Lien hypertexte visité 513" xfId="2221"/>
    <cellStyle name="Lien hypertexte visité 514" xfId="2223"/>
    <cellStyle name="Lien hypertexte visité 515" xfId="2225"/>
    <cellStyle name="Lien hypertexte visité 516" xfId="2227"/>
    <cellStyle name="Lien hypertexte visité 517" xfId="2229"/>
    <cellStyle name="Lien hypertexte visité 518" xfId="2231"/>
    <cellStyle name="Lien hypertexte visité 519" xfId="2233"/>
    <cellStyle name="Lien hypertexte visité 52" xfId="1435"/>
    <cellStyle name="Lien hypertexte visité 520" xfId="2235"/>
    <cellStyle name="Lien hypertexte visité 521" xfId="2237"/>
    <cellStyle name="Lien hypertexte visité 522" xfId="2239"/>
    <cellStyle name="Lien hypertexte visité 523" xfId="2241"/>
    <cellStyle name="Lien hypertexte visité 524" xfId="2243"/>
    <cellStyle name="Lien hypertexte visité 525" xfId="2245"/>
    <cellStyle name="Lien hypertexte visité 526" xfId="2247"/>
    <cellStyle name="Lien hypertexte visité 527" xfId="2249"/>
    <cellStyle name="Lien hypertexte visité 528" xfId="2251"/>
    <cellStyle name="Lien hypertexte visité 529" xfId="2253"/>
    <cellStyle name="Lien hypertexte visité 53" xfId="1437"/>
    <cellStyle name="Lien hypertexte visité 530" xfId="2255"/>
    <cellStyle name="Lien hypertexte visité 531" xfId="2257"/>
    <cellStyle name="Lien hypertexte visité 532" xfId="2259"/>
    <cellStyle name="Lien hypertexte visité 533" xfId="2261"/>
    <cellStyle name="Lien hypertexte visité 534" xfId="2263"/>
    <cellStyle name="Lien hypertexte visité 535" xfId="2265"/>
    <cellStyle name="Lien hypertexte visité 536" xfId="2267"/>
    <cellStyle name="Lien hypertexte visité 537" xfId="2269"/>
    <cellStyle name="Lien hypertexte visité 538" xfId="2271"/>
    <cellStyle name="Lien hypertexte visité 539" xfId="2273"/>
    <cellStyle name="Lien hypertexte visité 54" xfId="1439"/>
    <cellStyle name="Lien hypertexte visité 540" xfId="2275"/>
    <cellStyle name="Lien hypertexte visité 541" xfId="2277"/>
    <cellStyle name="Lien hypertexte visité 542" xfId="2279"/>
    <cellStyle name="Lien hypertexte visité 543" xfId="2281"/>
    <cellStyle name="Lien hypertexte visité 544" xfId="2283"/>
    <cellStyle name="Lien hypertexte visité 545" xfId="2285"/>
    <cellStyle name="Lien hypertexte visité 546" xfId="2287"/>
    <cellStyle name="Lien hypertexte visité 547" xfId="2289"/>
    <cellStyle name="Lien hypertexte visité 548" xfId="2291"/>
    <cellStyle name="Lien hypertexte visité 549" xfId="2293"/>
    <cellStyle name="Lien hypertexte visité 55" xfId="1441"/>
    <cellStyle name="Lien hypertexte visité 550" xfId="2295"/>
    <cellStyle name="Lien hypertexte visité 551" xfId="2297"/>
    <cellStyle name="Lien hypertexte visité 552" xfId="2299"/>
    <cellStyle name="Lien hypertexte visité 553" xfId="2301"/>
    <cellStyle name="Lien hypertexte visité 554" xfId="2303"/>
    <cellStyle name="Lien hypertexte visité 555" xfId="2305"/>
    <cellStyle name="Lien hypertexte visité 556" xfId="2307"/>
    <cellStyle name="Lien hypertexte visité 557" xfId="2309"/>
    <cellStyle name="Lien hypertexte visité 558" xfId="2311"/>
    <cellStyle name="Lien hypertexte visité 559" xfId="2313"/>
    <cellStyle name="Lien hypertexte visité 56" xfId="1443"/>
    <cellStyle name="Lien hypertexte visité 560" xfId="2315"/>
    <cellStyle name="Lien hypertexte visité 561" xfId="2317"/>
    <cellStyle name="Lien hypertexte visité 562" xfId="2319"/>
    <cellStyle name="Lien hypertexte visité 563" xfId="2321"/>
    <cellStyle name="Lien hypertexte visité 564" xfId="2323"/>
    <cellStyle name="Lien hypertexte visité 565" xfId="2325"/>
    <cellStyle name="Lien hypertexte visité 566" xfId="2327"/>
    <cellStyle name="Lien hypertexte visité 567" xfId="2329"/>
    <cellStyle name="Lien hypertexte visité 568" xfId="2331"/>
    <cellStyle name="Lien hypertexte visité 569" xfId="2333"/>
    <cellStyle name="Lien hypertexte visité 57" xfId="1445"/>
    <cellStyle name="Lien hypertexte visité 570" xfId="2335"/>
    <cellStyle name="Lien hypertexte visité 571" xfId="2337"/>
    <cellStyle name="Lien hypertexte visité 572" xfId="2339"/>
    <cellStyle name="Lien hypertexte visité 573" xfId="2341"/>
    <cellStyle name="Lien hypertexte visité 574" xfId="2343"/>
    <cellStyle name="Lien hypertexte visité 575" xfId="2345"/>
    <cellStyle name="Lien hypertexte visité 576" xfId="2347"/>
    <cellStyle name="Lien hypertexte visité 577" xfId="2349"/>
    <cellStyle name="Lien hypertexte visité 578" xfId="2351"/>
    <cellStyle name="Lien hypertexte visité 579" xfId="2353"/>
    <cellStyle name="Lien hypertexte visité 58" xfId="1447"/>
    <cellStyle name="Lien hypertexte visité 580" xfId="2355"/>
    <cellStyle name="Lien hypertexte visité 581" xfId="2357"/>
    <cellStyle name="Lien hypertexte visité 582" xfId="2359"/>
    <cellStyle name="Lien hypertexte visité 583" xfId="2361"/>
    <cellStyle name="Lien hypertexte visité 584" xfId="2363"/>
    <cellStyle name="Lien hypertexte visité 585" xfId="2365"/>
    <cellStyle name="Lien hypertexte visité 586" xfId="2367"/>
    <cellStyle name="Lien hypertexte visité 587" xfId="2369"/>
    <cellStyle name="Lien hypertexte visité 588" xfId="2371"/>
    <cellStyle name="Lien hypertexte visité 589" xfId="2373"/>
    <cellStyle name="Lien hypertexte visité 59" xfId="1449"/>
    <cellStyle name="Lien hypertexte visité 590" xfId="2375"/>
    <cellStyle name="Lien hypertexte visité 591" xfId="2377"/>
    <cellStyle name="Lien hypertexte visité 592" xfId="2379"/>
    <cellStyle name="Lien hypertexte visité 593" xfId="2381"/>
    <cellStyle name="Lien hypertexte visité 594" xfId="2383"/>
    <cellStyle name="Lien hypertexte visité 595" xfId="2385"/>
    <cellStyle name="Lien hypertexte visité 596" xfId="2387"/>
    <cellStyle name="Lien hypertexte visité 597" xfId="2389"/>
    <cellStyle name="Lien hypertexte visité 598" xfId="2391"/>
    <cellStyle name="Lien hypertexte visité 599" xfId="2393"/>
    <cellStyle name="Lien hypertexte visité 6" xfId="1343"/>
    <cellStyle name="Lien hypertexte visité 60" xfId="1451"/>
    <cellStyle name="Lien hypertexte visité 600" xfId="2395"/>
    <cellStyle name="Lien hypertexte visité 601" xfId="2397"/>
    <cellStyle name="Lien hypertexte visité 602" xfId="2399"/>
    <cellStyle name="Lien hypertexte visité 603" xfId="2401"/>
    <cellStyle name="Lien hypertexte visité 604" xfId="2403"/>
    <cellStyle name="Lien hypertexte visité 605" xfId="2405"/>
    <cellStyle name="Lien hypertexte visité 606" xfId="2407"/>
    <cellStyle name="Lien hypertexte visité 607" xfId="2409"/>
    <cellStyle name="Lien hypertexte visité 608" xfId="2411"/>
    <cellStyle name="Lien hypertexte visité 609" xfId="2413"/>
    <cellStyle name="Lien hypertexte visité 61" xfId="1453"/>
    <cellStyle name="Lien hypertexte visité 610" xfId="2415"/>
    <cellStyle name="Lien hypertexte visité 611" xfId="2417"/>
    <cellStyle name="Lien hypertexte visité 612" xfId="2419"/>
    <cellStyle name="Lien hypertexte visité 613" xfId="2421"/>
    <cellStyle name="Lien hypertexte visité 614" xfId="2423"/>
    <cellStyle name="Lien hypertexte visité 615" xfId="2425"/>
    <cellStyle name="Lien hypertexte visité 616" xfId="2427"/>
    <cellStyle name="Lien hypertexte visité 617" xfId="2429"/>
    <cellStyle name="Lien hypertexte visité 618" xfId="2431"/>
    <cellStyle name="Lien hypertexte visité 619" xfId="2433"/>
    <cellStyle name="Lien hypertexte visité 62" xfId="1455"/>
    <cellStyle name="Lien hypertexte visité 620" xfId="2435"/>
    <cellStyle name="Lien hypertexte visité 621" xfId="2437"/>
    <cellStyle name="Lien hypertexte visité 622" xfId="2439"/>
    <cellStyle name="Lien hypertexte visité 623" xfId="2441"/>
    <cellStyle name="Lien hypertexte visité 624" xfId="2443"/>
    <cellStyle name="Lien hypertexte visité 625" xfId="2445"/>
    <cellStyle name="Lien hypertexte visité 626" xfId="2447"/>
    <cellStyle name="Lien hypertexte visité 627" xfId="2449"/>
    <cellStyle name="Lien hypertexte visité 628" xfId="2451"/>
    <cellStyle name="Lien hypertexte visité 629" xfId="2453"/>
    <cellStyle name="Lien hypertexte visité 63" xfId="1457"/>
    <cellStyle name="Lien hypertexte visité 630" xfId="2455"/>
    <cellStyle name="Lien hypertexte visité 631" xfId="2457"/>
    <cellStyle name="Lien hypertexte visité 632" xfId="2459"/>
    <cellStyle name="Lien hypertexte visité 633" xfId="2461"/>
    <cellStyle name="Lien hypertexte visité 634" xfId="2463"/>
    <cellStyle name="Lien hypertexte visité 635" xfId="2465"/>
    <cellStyle name="Lien hypertexte visité 636" xfId="2467"/>
    <cellStyle name="Lien hypertexte visité 637" xfId="2469"/>
    <cellStyle name="Lien hypertexte visité 638" xfId="2471"/>
    <cellStyle name="Lien hypertexte visité 639" xfId="2473"/>
    <cellStyle name="Lien hypertexte visité 64" xfId="1459"/>
    <cellStyle name="Lien hypertexte visité 640" xfId="2475"/>
    <cellStyle name="Lien hypertexte visité 641" xfId="2477"/>
    <cellStyle name="Lien hypertexte visité 642" xfId="2479"/>
    <cellStyle name="Lien hypertexte visité 643" xfId="2481"/>
    <cellStyle name="Lien hypertexte visité 644" xfId="2483"/>
    <cellStyle name="Lien hypertexte visité 645" xfId="2485"/>
    <cellStyle name="Lien hypertexte visité 646" xfId="2487"/>
    <cellStyle name="Lien hypertexte visité 647" xfId="2489"/>
    <cellStyle name="Lien hypertexte visité 648" xfId="2491"/>
    <cellStyle name="Lien hypertexte visité 649" xfId="2493"/>
    <cellStyle name="Lien hypertexte visité 65" xfId="1461"/>
    <cellStyle name="Lien hypertexte visité 650" xfId="2495"/>
    <cellStyle name="Lien hypertexte visité 651" xfId="2497"/>
    <cellStyle name="Lien hypertexte visité 652" xfId="2499"/>
    <cellStyle name="Lien hypertexte visité 653" xfId="2501"/>
    <cellStyle name="Lien hypertexte visité 654" xfId="2503"/>
    <cellStyle name="Lien hypertexte visité 655" xfId="2505"/>
    <cellStyle name="Lien hypertexte visité 656" xfId="2507"/>
    <cellStyle name="Lien hypertexte visité 657" xfId="2509"/>
    <cellStyle name="Lien hypertexte visité 658" xfId="2511"/>
    <cellStyle name="Lien hypertexte visité 659" xfId="2513"/>
    <cellStyle name="Lien hypertexte visité 66" xfId="1463"/>
    <cellStyle name="Lien hypertexte visité 660" xfId="2515"/>
    <cellStyle name="Lien hypertexte visité 661" xfId="2517"/>
    <cellStyle name="Lien hypertexte visité 662" xfId="2519"/>
    <cellStyle name="Lien hypertexte visité 663" xfId="2521"/>
    <cellStyle name="Lien hypertexte visité 664" xfId="2523"/>
    <cellStyle name="Lien hypertexte visité 665" xfId="2525"/>
    <cellStyle name="Lien hypertexte visité 666" xfId="2527"/>
    <cellStyle name="Lien hypertexte visité 667" xfId="2529"/>
    <cellStyle name="Lien hypertexte visité 668" xfId="2531"/>
    <cellStyle name="Lien hypertexte visité 669" xfId="2533"/>
    <cellStyle name="Lien hypertexte visité 67" xfId="1465"/>
    <cellStyle name="Lien hypertexte visité 670" xfId="2535"/>
    <cellStyle name="Lien hypertexte visité 671" xfId="2537"/>
    <cellStyle name="Lien hypertexte visité 672" xfId="2539"/>
    <cellStyle name="Lien hypertexte visité 673" xfId="2541"/>
    <cellStyle name="Lien hypertexte visité 674" xfId="2543"/>
    <cellStyle name="Lien hypertexte visité 675" xfId="2545"/>
    <cellStyle name="Lien hypertexte visité 676" xfId="2547"/>
    <cellStyle name="Lien hypertexte visité 677" xfId="2549"/>
    <cellStyle name="Lien hypertexte visité 678" xfId="2551"/>
    <cellStyle name="Lien hypertexte visité 679" xfId="2553"/>
    <cellStyle name="Lien hypertexte visité 68" xfId="1467"/>
    <cellStyle name="Lien hypertexte visité 680" xfId="2555"/>
    <cellStyle name="Lien hypertexte visité 681" xfId="2557"/>
    <cellStyle name="Lien hypertexte visité 682" xfId="2559"/>
    <cellStyle name="Lien hypertexte visité 683" xfId="2561"/>
    <cellStyle name="Lien hypertexte visité 684" xfId="2563"/>
    <cellStyle name="Lien hypertexte visité 685" xfId="2565"/>
    <cellStyle name="Lien hypertexte visité 686" xfId="2567"/>
    <cellStyle name="Lien hypertexte visité 687" xfId="2569"/>
    <cellStyle name="Lien hypertexte visité 688" xfId="2571"/>
    <cellStyle name="Lien hypertexte visité 689" xfId="2573"/>
    <cellStyle name="Lien hypertexte visité 69" xfId="1469"/>
    <cellStyle name="Lien hypertexte visité 690" xfId="2575"/>
    <cellStyle name="Lien hypertexte visité 691" xfId="2577"/>
    <cellStyle name="Lien hypertexte visité 692" xfId="2579"/>
    <cellStyle name="Lien hypertexte visité 693" xfId="2581"/>
    <cellStyle name="Lien hypertexte visité 694" xfId="2583"/>
    <cellStyle name="Lien hypertexte visité 695" xfId="2585"/>
    <cellStyle name="Lien hypertexte visité 696" xfId="2587"/>
    <cellStyle name="Lien hypertexte visité 697" xfId="2589"/>
    <cellStyle name="Lien hypertexte visité 698" xfId="2591"/>
    <cellStyle name="Lien hypertexte visité 699" xfId="2593"/>
    <cellStyle name="Lien hypertexte visité 7" xfId="1345"/>
    <cellStyle name="Lien hypertexte visité 70" xfId="1471"/>
    <cellStyle name="Lien hypertexte visité 700" xfId="2595"/>
    <cellStyle name="Lien hypertexte visité 701" xfId="2597"/>
    <cellStyle name="Lien hypertexte visité 702" xfId="2599"/>
    <cellStyle name="Lien hypertexte visité 703" xfId="2601"/>
    <cellStyle name="Lien hypertexte visité 704" xfId="2603"/>
    <cellStyle name="Lien hypertexte visité 705" xfId="2605"/>
    <cellStyle name="Lien hypertexte visité 706" xfId="2607"/>
    <cellStyle name="Lien hypertexte visité 707" xfId="2609"/>
    <cellStyle name="Lien hypertexte visité 708" xfId="2611"/>
    <cellStyle name="Lien hypertexte visité 709" xfId="2613"/>
    <cellStyle name="Lien hypertexte visité 71" xfId="1473"/>
    <cellStyle name="Lien hypertexte visité 710" xfId="2615"/>
    <cellStyle name="Lien hypertexte visité 711" xfId="2617"/>
    <cellStyle name="Lien hypertexte visité 712" xfId="2619"/>
    <cellStyle name="Lien hypertexte visité 713" xfId="2621"/>
    <cellStyle name="Lien hypertexte visité 714" xfId="2623"/>
    <cellStyle name="Lien hypertexte visité 715" xfId="2625"/>
    <cellStyle name="Lien hypertexte visité 716" xfId="2627"/>
    <cellStyle name="Lien hypertexte visité 717" xfId="2629"/>
    <cellStyle name="Lien hypertexte visité 718" xfId="2631"/>
    <cellStyle name="Lien hypertexte visité 719" xfId="2633"/>
    <cellStyle name="Lien hypertexte visité 72" xfId="1475"/>
    <cellStyle name="Lien hypertexte visité 720" xfId="2635"/>
    <cellStyle name="Lien hypertexte visité 721" xfId="2637"/>
    <cellStyle name="Lien hypertexte visité 722" xfId="2639"/>
    <cellStyle name="Lien hypertexte visité 723" xfId="2641"/>
    <cellStyle name="Lien hypertexte visité 724" xfId="2643"/>
    <cellStyle name="Lien hypertexte visité 725" xfId="2645"/>
    <cellStyle name="Lien hypertexte visité 726" xfId="2647"/>
    <cellStyle name="Lien hypertexte visité 727" xfId="2649"/>
    <cellStyle name="Lien hypertexte visité 728" xfId="2651"/>
    <cellStyle name="Lien hypertexte visité 729" xfId="2653"/>
    <cellStyle name="Lien hypertexte visité 73" xfId="1477"/>
    <cellStyle name="Lien hypertexte visité 730" xfId="2655"/>
    <cellStyle name="Lien hypertexte visité 731" xfId="2657"/>
    <cellStyle name="Lien hypertexte visité 732" xfId="2659"/>
    <cellStyle name="Lien hypertexte visité 733" xfId="2661"/>
    <cellStyle name="Lien hypertexte visité 734" xfId="2663"/>
    <cellStyle name="Lien hypertexte visité 735" xfId="2665"/>
    <cellStyle name="Lien hypertexte visité 736" xfId="2667"/>
    <cellStyle name="Lien hypertexte visité 737" xfId="2669"/>
    <cellStyle name="Lien hypertexte visité 738" xfId="2671"/>
    <cellStyle name="Lien hypertexte visité 739" xfId="2673"/>
    <cellStyle name="Lien hypertexte visité 74" xfId="1479"/>
    <cellStyle name="Lien hypertexte visité 740" xfId="2675"/>
    <cellStyle name="Lien hypertexte visité 741" xfId="2677"/>
    <cellStyle name="Lien hypertexte visité 742" xfId="2679"/>
    <cellStyle name="Lien hypertexte visité 743" xfId="2681"/>
    <cellStyle name="Lien hypertexte visité 744" xfId="2683"/>
    <cellStyle name="Lien hypertexte visité 745" xfId="2685"/>
    <cellStyle name="Lien hypertexte visité 746" xfId="2687"/>
    <cellStyle name="Lien hypertexte visité 747" xfId="2689"/>
    <cellStyle name="Lien hypertexte visité 748" xfId="2691"/>
    <cellStyle name="Lien hypertexte visité 749" xfId="2693"/>
    <cellStyle name="Lien hypertexte visité 75" xfId="1481"/>
    <cellStyle name="Lien hypertexte visité 750" xfId="2695"/>
    <cellStyle name="Lien hypertexte visité 751" xfId="2697"/>
    <cellStyle name="Lien hypertexte visité 752" xfId="2699"/>
    <cellStyle name="Lien hypertexte visité 753" xfId="2701"/>
    <cellStyle name="Lien hypertexte visité 754" xfId="2703"/>
    <cellStyle name="Lien hypertexte visité 755" xfId="2705"/>
    <cellStyle name="Lien hypertexte visité 756" xfId="2707"/>
    <cellStyle name="Lien hypertexte visité 757" xfId="2709"/>
    <cellStyle name="Lien hypertexte visité 758" xfId="2711"/>
    <cellStyle name="Lien hypertexte visité 759" xfId="2713"/>
    <cellStyle name="Lien hypertexte visité 76" xfId="1483"/>
    <cellStyle name="Lien hypertexte visité 760" xfId="2715"/>
    <cellStyle name="Lien hypertexte visité 761" xfId="2717"/>
    <cellStyle name="Lien hypertexte visité 762" xfId="2719"/>
    <cellStyle name="Lien hypertexte visité 763" xfId="2721"/>
    <cellStyle name="Lien hypertexte visité 764" xfId="2723"/>
    <cellStyle name="Lien hypertexte visité 765" xfId="2725"/>
    <cellStyle name="Lien hypertexte visité 766" xfId="2727"/>
    <cellStyle name="Lien hypertexte visité 767" xfId="2729"/>
    <cellStyle name="Lien hypertexte visité 768" xfId="2731"/>
    <cellStyle name="Lien hypertexte visité 769" xfId="2733"/>
    <cellStyle name="Lien hypertexte visité 77" xfId="1485"/>
    <cellStyle name="Lien hypertexte visité 770" xfId="2735"/>
    <cellStyle name="Lien hypertexte visité 771" xfId="2737"/>
    <cellStyle name="Lien hypertexte visité 772" xfId="2739"/>
    <cellStyle name="Lien hypertexte visité 773" xfId="2741"/>
    <cellStyle name="Lien hypertexte visité 774" xfId="2743"/>
    <cellStyle name="Lien hypertexte visité 775" xfId="2745"/>
    <cellStyle name="Lien hypertexte visité 776" xfId="2747"/>
    <cellStyle name="Lien hypertexte visité 777" xfId="2749"/>
    <cellStyle name="Lien hypertexte visité 778" xfId="2751"/>
    <cellStyle name="Lien hypertexte visité 779" xfId="2753"/>
    <cellStyle name="Lien hypertexte visité 78" xfId="1487"/>
    <cellStyle name="Lien hypertexte visité 780" xfId="2755"/>
    <cellStyle name="Lien hypertexte visité 781" xfId="2757"/>
    <cellStyle name="Lien hypertexte visité 782" xfId="2759"/>
    <cellStyle name="Lien hypertexte visité 783" xfId="2761"/>
    <cellStyle name="Lien hypertexte visité 784" xfId="2763"/>
    <cellStyle name="Lien hypertexte visité 785" xfId="2765"/>
    <cellStyle name="Lien hypertexte visité 786" xfId="2767"/>
    <cellStyle name="Lien hypertexte visité 787" xfId="2769"/>
    <cellStyle name="Lien hypertexte visité 788" xfId="2771"/>
    <cellStyle name="Lien hypertexte visité 789" xfId="2773"/>
    <cellStyle name="Lien hypertexte visité 79" xfId="1489"/>
    <cellStyle name="Lien hypertexte visité 790" xfId="2775"/>
    <cellStyle name="Lien hypertexte visité 791" xfId="2777"/>
    <cellStyle name="Lien hypertexte visité 792" xfId="2779"/>
    <cellStyle name="Lien hypertexte visité 793" xfId="2781"/>
    <cellStyle name="Lien hypertexte visité 794" xfId="2783"/>
    <cellStyle name="Lien hypertexte visité 795" xfId="2785"/>
    <cellStyle name="Lien hypertexte visité 796" xfId="2787"/>
    <cellStyle name="Lien hypertexte visité 797" xfId="2789"/>
    <cellStyle name="Lien hypertexte visité 798" xfId="2791"/>
    <cellStyle name="Lien hypertexte visité 799" xfId="2793"/>
    <cellStyle name="Lien hypertexte visité 8" xfId="1347"/>
    <cellStyle name="Lien hypertexte visité 80" xfId="1491"/>
    <cellStyle name="Lien hypertexte visité 800" xfId="2795"/>
    <cellStyle name="Lien hypertexte visité 801" xfId="2797"/>
    <cellStyle name="Lien hypertexte visité 802" xfId="2799"/>
    <cellStyle name="Lien hypertexte visité 803" xfId="2801"/>
    <cellStyle name="Lien hypertexte visité 804" xfId="2803"/>
    <cellStyle name="Lien hypertexte visité 805" xfId="2805"/>
    <cellStyle name="Lien hypertexte visité 806" xfId="2807"/>
    <cellStyle name="Lien hypertexte visité 807" xfId="2809"/>
    <cellStyle name="Lien hypertexte visité 808" xfId="2811"/>
    <cellStyle name="Lien hypertexte visité 809" xfId="2813"/>
    <cellStyle name="Lien hypertexte visité 81" xfId="1493"/>
    <cellStyle name="Lien hypertexte visité 810" xfId="2815"/>
    <cellStyle name="Lien hypertexte visité 811" xfId="2817"/>
    <cellStyle name="Lien hypertexte visité 812" xfId="2819"/>
    <cellStyle name="Lien hypertexte visité 813" xfId="2821"/>
    <cellStyle name="Lien hypertexte visité 814" xfId="2823"/>
    <cellStyle name="Lien hypertexte visité 815" xfId="2825"/>
    <cellStyle name="Lien hypertexte visité 816" xfId="2827"/>
    <cellStyle name="Lien hypertexte visité 817" xfId="2829"/>
    <cellStyle name="Lien hypertexte visité 818" xfId="2831"/>
    <cellStyle name="Lien hypertexte visité 819" xfId="2833"/>
    <cellStyle name="Lien hypertexte visité 82" xfId="1495"/>
    <cellStyle name="Lien hypertexte visité 820" xfId="2835"/>
    <cellStyle name="Lien hypertexte visité 821" xfId="2837"/>
    <cellStyle name="Lien hypertexte visité 822" xfId="2838"/>
    <cellStyle name="Lien hypertexte visité 823" xfId="2839"/>
    <cellStyle name="Lien hypertexte visité 824" xfId="2840"/>
    <cellStyle name="Lien hypertexte visité 825" xfId="2841"/>
    <cellStyle name="Lien hypertexte visité 826" xfId="2842"/>
    <cellStyle name="Lien hypertexte visité 827" xfId="2843"/>
    <cellStyle name="Lien hypertexte visité 828" xfId="2844"/>
    <cellStyle name="Lien hypertexte visité 829" xfId="2845"/>
    <cellStyle name="Lien hypertexte visité 83" xfId="1497"/>
    <cellStyle name="Lien hypertexte visité 830" xfId="2846"/>
    <cellStyle name="Lien hypertexte visité 831" xfId="2847"/>
    <cellStyle name="Lien hypertexte visité 832" xfId="2848"/>
    <cellStyle name="Lien hypertexte visité 833" xfId="2849"/>
    <cellStyle name="Lien hypertexte visité 834" xfId="2850"/>
    <cellStyle name="Lien hypertexte visité 835" xfId="2851"/>
    <cellStyle name="Lien hypertexte visité 836" xfId="2852"/>
    <cellStyle name="Lien hypertexte visité 837" xfId="2853"/>
    <cellStyle name="Lien hypertexte visité 838" xfId="2854"/>
    <cellStyle name="Lien hypertexte visité 839" xfId="2855"/>
    <cellStyle name="Lien hypertexte visité 84" xfId="1499"/>
    <cellStyle name="Lien hypertexte visité 840" xfId="2856"/>
    <cellStyle name="Lien hypertexte visité 841" xfId="2857"/>
    <cellStyle name="Lien hypertexte visité 842" xfId="2858"/>
    <cellStyle name="Lien hypertexte visité 843" xfId="2859"/>
    <cellStyle name="Lien hypertexte visité 844" xfId="2860"/>
    <cellStyle name="Lien hypertexte visité 845" xfId="2861"/>
    <cellStyle name="Lien hypertexte visité 846" xfId="2862"/>
    <cellStyle name="Lien hypertexte visité 847" xfId="2863"/>
    <cellStyle name="Lien hypertexte visité 848" xfId="2864"/>
    <cellStyle name="Lien hypertexte visité 849" xfId="2865"/>
    <cellStyle name="Lien hypertexte visité 85" xfId="1501"/>
    <cellStyle name="Lien hypertexte visité 850" xfId="2866"/>
    <cellStyle name="Lien hypertexte visité 851" xfId="2867"/>
    <cellStyle name="Lien hypertexte visité 852" xfId="2868"/>
    <cellStyle name="Lien hypertexte visité 853" xfId="2869"/>
    <cellStyle name="Lien hypertexte visité 854" xfId="2870"/>
    <cellStyle name="Lien hypertexte visité 855" xfId="2871"/>
    <cellStyle name="Lien hypertexte visité 856" xfId="2872"/>
    <cellStyle name="Lien hypertexte visité 857" xfId="2873"/>
    <cellStyle name="Lien hypertexte visité 858" xfId="2874"/>
    <cellStyle name="Lien hypertexte visité 859" xfId="2875"/>
    <cellStyle name="Lien hypertexte visité 86" xfId="1503"/>
    <cellStyle name="Lien hypertexte visité 860" xfId="2876"/>
    <cellStyle name="Lien hypertexte visité 861" xfId="2877"/>
    <cellStyle name="Lien hypertexte visité 862" xfId="2878"/>
    <cellStyle name="Lien hypertexte visité 863" xfId="2879"/>
    <cellStyle name="Lien hypertexte visité 864" xfId="2880"/>
    <cellStyle name="Lien hypertexte visité 865" xfId="2881"/>
    <cellStyle name="Lien hypertexte visité 866" xfId="2882"/>
    <cellStyle name="Lien hypertexte visité 867" xfId="2883"/>
    <cellStyle name="Lien hypertexte visité 868" xfId="2884"/>
    <cellStyle name="Lien hypertexte visité 869" xfId="2885"/>
    <cellStyle name="Lien hypertexte visité 87" xfId="1505"/>
    <cellStyle name="Lien hypertexte visité 870" xfId="2886"/>
    <cellStyle name="Lien hypertexte visité 871" xfId="2887"/>
    <cellStyle name="Lien hypertexte visité 872" xfId="2888"/>
    <cellStyle name="Lien hypertexte visité 873" xfId="2889"/>
    <cellStyle name="Lien hypertexte visité 874" xfId="2890"/>
    <cellStyle name="Lien hypertexte visité 875" xfId="2891"/>
    <cellStyle name="Lien hypertexte visité 876" xfId="2892"/>
    <cellStyle name="Lien hypertexte visité 877" xfId="2893"/>
    <cellStyle name="Lien hypertexte visité 878" xfId="2894"/>
    <cellStyle name="Lien hypertexte visité 879" xfId="2895"/>
    <cellStyle name="Lien hypertexte visité 88" xfId="1507"/>
    <cellStyle name="Lien hypertexte visité 880" xfId="2896"/>
    <cellStyle name="Lien hypertexte visité 881" xfId="2897"/>
    <cellStyle name="Lien hypertexte visité 882" xfId="2898"/>
    <cellStyle name="Lien hypertexte visité 883" xfId="2899"/>
    <cellStyle name="Lien hypertexte visité 884" xfId="2900"/>
    <cellStyle name="Lien hypertexte visité 885" xfId="2901"/>
    <cellStyle name="Lien hypertexte visité 886" xfId="2902"/>
    <cellStyle name="Lien hypertexte visité 887" xfId="2903"/>
    <cellStyle name="Lien hypertexte visité 888" xfId="2904"/>
    <cellStyle name="Lien hypertexte visité 889" xfId="2905"/>
    <cellStyle name="Lien hypertexte visité 89" xfId="1509"/>
    <cellStyle name="Lien hypertexte visité 890" xfId="2906"/>
    <cellStyle name="Lien hypertexte visité 891" xfId="2907"/>
    <cellStyle name="Lien hypertexte visité 892" xfId="2908"/>
    <cellStyle name="Lien hypertexte visité 893" xfId="2909"/>
    <cellStyle name="Lien hypertexte visité 894" xfId="2910"/>
    <cellStyle name="Lien hypertexte visité 895" xfId="2911"/>
    <cellStyle name="Lien hypertexte visité 896" xfId="2912"/>
    <cellStyle name="Lien hypertexte visité 897" xfId="2913"/>
    <cellStyle name="Lien hypertexte visité 898" xfId="2914"/>
    <cellStyle name="Lien hypertexte visité 899" xfId="2915"/>
    <cellStyle name="Lien hypertexte visité 9" xfId="1349"/>
    <cellStyle name="Lien hypertexte visité 90" xfId="1511"/>
    <cellStyle name="Lien hypertexte visité 900" xfId="2916"/>
    <cellStyle name="Lien hypertexte visité 901" xfId="2917"/>
    <cellStyle name="Lien hypertexte visité 902" xfId="2918"/>
    <cellStyle name="Lien hypertexte visité 903" xfId="2919"/>
    <cellStyle name="Lien hypertexte visité 904" xfId="2920"/>
    <cellStyle name="Lien hypertexte visité 905" xfId="2921"/>
    <cellStyle name="Lien hypertexte visité 906" xfId="2922"/>
    <cellStyle name="Lien hypertexte visité 907" xfId="2923"/>
    <cellStyle name="Lien hypertexte visité 908" xfId="2924"/>
    <cellStyle name="Lien hypertexte visité 909" xfId="2925"/>
    <cellStyle name="Lien hypertexte visité 91" xfId="1513"/>
    <cellStyle name="Lien hypertexte visité 910" xfId="2926"/>
    <cellStyle name="Lien hypertexte visité 911" xfId="2927"/>
    <cellStyle name="Lien hypertexte visité 912" xfId="2928"/>
    <cellStyle name="Lien hypertexte visité 913" xfId="2929"/>
    <cellStyle name="Lien hypertexte visité 914" xfId="2930"/>
    <cellStyle name="Lien hypertexte visité 915" xfId="2931"/>
    <cellStyle name="Lien hypertexte visité 916" xfId="2932"/>
    <cellStyle name="Lien hypertexte visité 917" xfId="2933"/>
    <cellStyle name="Lien hypertexte visité 918" xfId="2934"/>
    <cellStyle name="Lien hypertexte visité 919" xfId="2935"/>
    <cellStyle name="Lien hypertexte visité 92" xfId="1515"/>
    <cellStyle name="Lien hypertexte visité 920" xfId="2936"/>
    <cellStyle name="Lien hypertexte visité 921" xfId="2937"/>
    <cellStyle name="Lien hypertexte visité 922" xfId="2938"/>
    <cellStyle name="Lien hypertexte visité 923" xfId="2939"/>
    <cellStyle name="Lien hypertexte visité 924" xfId="2940"/>
    <cellStyle name="Lien hypertexte visité 925" xfId="2941"/>
    <cellStyle name="Lien hypertexte visité 926" xfId="2942"/>
    <cellStyle name="Lien hypertexte visité 927" xfId="2943"/>
    <cellStyle name="Lien hypertexte visité 928" xfId="2944"/>
    <cellStyle name="Lien hypertexte visité 929" xfId="2945"/>
    <cellStyle name="Lien hypertexte visité 93" xfId="1517"/>
    <cellStyle name="Lien hypertexte visité 930" xfId="2946"/>
    <cellStyle name="Lien hypertexte visité 931" xfId="2947"/>
    <cellStyle name="Lien hypertexte visité 932" xfId="2948"/>
    <cellStyle name="Lien hypertexte visité 933" xfId="2949"/>
    <cellStyle name="Lien hypertexte visité 934" xfId="2950"/>
    <cellStyle name="Lien hypertexte visité 935" xfId="2951"/>
    <cellStyle name="Lien hypertexte visité 936" xfId="2952"/>
    <cellStyle name="Lien hypertexte visité 937" xfId="2953"/>
    <cellStyle name="Lien hypertexte visité 938" xfId="2954"/>
    <cellStyle name="Lien hypertexte visité 939" xfId="2955"/>
    <cellStyle name="Lien hypertexte visité 94" xfId="1519"/>
    <cellStyle name="Lien hypertexte visité 940" xfId="2956"/>
    <cellStyle name="Lien hypertexte visité 941" xfId="2957"/>
    <cellStyle name="Lien hypertexte visité 942" xfId="2958"/>
    <cellStyle name="Lien hypertexte visité 943" xfId="2959"/>
    <cellStyle name="Lien hypertexte visité 944" xfId="2960"/>
    <cellStyle name="Lien hypertexte visité 945" xfId="2961"/>
    <cellStyle name="Lien hypertexte visité 946" xfId="2962"/>
    <cellStyle name="Lien hypertexte visité 947" xfId="2963"/>
    <cellStyle name="Lien hypertexte visité 948" xfId="2964"/>
    <cellStyle name="Lien hypertexte visité 949" xfId="2965"/>
    <cellStyle name="Lien hypertexte visité 95" xfId="1521"/>
    <cellStyle name="Lien hypertexte visité 950" xfId="2966"/>
    <cellStyle name="Lien hypertexte visité 951" xfId="2967"/>
    <cellStyle name="Lien hypertexte visité 952" xfId="2968"/>
    <cellStyle name="Lien hypertexte visité 953" xfId="2969"/>
    <cellStyle name="Lien hypertexte visité 954" xfId="2972"/>
    <cellStyle name="Lien hypertexte visité 955" xfId="2973"/>
    <cellStyle name="Lien hypertexte visité 956" xfId="2974"/>
    <cellStyle name="Lien hypertexte visité 957" xfId="2975"/>
    <cellStyle name="Lien hypertexte visité 958" xfId="2976"/>
    <cellStyle name="Lien hypertexte visité 959" xfId="2977"/>
    <cellStyle name="Lien hypertexte visité 96" xfId="1523"/>
    <cellStyle name="Lien hypertexte visité 97" xfId="1525"/>
    <cellStyle name="Lien hypertexte visité 98" xfId="1527"/>
    <cellStyle name="Lien hypertexte visité 99" xfId="1529"/>
    <cellStyle name="Milliers [0] 2" xfId="625"/>
    <cellStyle name="Milliers 2" xfId="2971"/>
    <cellStyle name="Milliers 3" xfId="2150"/>
    <cellStyle name="Monétaire" xfId="2978" builtinId="4"/>
    <cellStyle name="Monétaire 2" xfId="1332"/>
    <cellStyle name="Monétaire 2 2" xfId="2970"/>
    <cellStyle name="Monétaire 3" xfId="2149"/>
    <cellStyle name="Monétaire 4" xfId="2983"/>
    <cellStyle name="Normal" xfId="0" builtinId="0"/>
    <cellStyle name="Normal 2" xfId="624"/>
    <cellStyle name="Normal 2 2" xfId="2981"/>
    <cellStyle name="Normal 3" xfId="666"/>
    <cellStyle name="Normal 4" xfId="1331"/>
    <cellStyle name="Normal 5" xfId="1334"/>
    <cellStyle name="Normal 6" xfId="2979"/>
  </cellStyles>
  <dxfs count="41"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Medium4"/>
  <colors>
    <mruColors>
      <color rgb="FFFFFF66"/>
      <color rgb="FF66FFFF"/>
      <color rgb="FF00FFFF"/>
      <color rgb="FF99FF33"/>
      <color rgb="FF66FF33"/>
      <color rgb="FFFF7C80"/>
      <color rgb="FFEBFF99"/>
      <color rgb="FFFFFF99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57150</xdr:rowOff>
    </xdr:from>
    <xdr:to>
      <xdr:col>5</xdr:col>
      <xdr:colOff>442161</xdr:colOff>
      <xdr:row>4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8767" y="131233"/>
          <a:ext cx="1525894" cy="692150"/>
        </a:xfrm>
        <a:prstGeom prst="rect">
          <a:avLst/>
        </a:prstGeom>
      </xdr:spPr>
    </xdr:pic>
    <xdr:clientData/>
  </xdr:twoCellAnchor>
  <xdr:twoCellAnchor editAs="absolute">
    <xdr:from>
      <xdr:col>13</xdr:col>
      <xdr:colOff>21166</xdr:colOff>
      <xdr:row>1</xdr:row>
      <xdr:rowOff>31750</xdr:rowOff>
    </xdr:from>
    <xdr:to>
      <xdr:col>16</xdr:col>
      <xdr:colOff>94000</xdr:colOff>
      <xdr:row>2</xdr:row>
      <xdr:rowOff>317666</xdr:rowOff>
    </xdr:to>
    <xdr:sp macro="[0]!ACCUEIL" textlink="">
      <xdr:nvSpPr>
        <xdr:cNvPr id="7" name="Rectangle à coins arrondis 6"/>
        <xdr:cNvSpPr/>
      </xdr:nvSpPr>
      <xdr:spPr>
        <a:xfrm>
          <a:off x="7090833" y="105833"/>
          <a:ext cx="1872000" cy="360000"/>
        </a:xfrm>
        <a:prstGeom prst="roundRect">
          <a:avLst/>
        </a:prstGeom>
        <a:gradFill>
          <a:gsLst>
            <a:gs pos="0">
              <a:schemeClr val="tx1">
                <a:lumMod val="50000"/>
                <a:lumOff val="5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  <a:lin ang="16200000" scaled="0"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u="sng">
              <a:solidFill>
                <a:sysClr val="windowText" lastClr="000000"/>
              </a:solidFill>
              <a:latin typeface="Agency FB" pitchFamily="34" charset="0"/>
            </a:rPr>
            <a:t>ACCUEIL</a:t>
          </a:r>
        </a:p>
      </xdr:txBody>
    </xdr:sp>
    <xdr:clientData fPrintsWithSheet="0"/>
  </xdr:twoCellAnchor>
  <xdr:twoCellAnchor editAs="absolute">
    <xdr:from>
      <xdr:col>13</xdr:col>
      <xdr:colOff>21164</xdr:colOff>
      <xdr:row>3</xdr:row>
      <xdr:rowOff>243414</xdr:rowOff>
    </xdr:from>
    <xdr:to>
      <xdr:col>16</xdr:col>
      <xdr:colOff>93998</xdr:colOff>
      <xdr:row>6</xdr:row>
      <xdr:rowOff>148331</xdr:rowOff>
    </xdr:to>
    <xdr:sp macro="[0]!ENREGISTREMENT" textlink="">
      <xdr:nvSpPr>
        <xdr:cNvPr id="8" name="Rectangle à coins arrondis 7"/>
        <xdr:cNvSpPr/>
      </xdr:nvSpPr>
      <xdr:spPr>
        <a:xfrm>
          <a:off x="7090831" y="719664"/>
          <a:ext cx="1872000" cy="360000"/>
        </a:xfrm>
        <a:prstGeom prst="roundRect">
          <a:avLst/>
        </a:prstGeom>
        <a:gradFill>
          <a:gsLst>
            <a:gs pos="0">
              <a:srgbClr val="99FF33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u="sng">
              <a:solidFill>
                <a:sysClr val="windowText" lastClr="000000"/>
              </a:solidFill>
              <a:latin typeface="Agency FB" pitchFamily="34" charset="0"/>
            </a:rPr>
            <a:t>ENREGISTREMENT</a:t>
          </a:r>
        </a:p>
      </xdr:txBody>
    </xdr:sp>
    <xdr:clientData fPrintsWithSheet="0"/>
  </xdr:twoCellAnchor>
  <xdr:twoCellAnchor editAs="absolute">
    <xdr:from>
      <xdr:col>13</xdr:col>
      <xdr:colOff>31747</xdr:colOff>
      <xdr:row>8</xdr:row>
      <xdr:rowOff>31747</xdr:rowOff>
    </xdr:from>
    <xdr:to>
      <xdr:col>16</xdr:col>
      <xdr:colOff>104581</xdr:colOff>
      <xdr:row>10</xdr:row>
      <xdr:rowOff>31914</xdr:rowOff>
    </xdr:to>
    <xdr:sp macro="[0]!NOUVELLESAISIE" textlink="">
      <xdr:nvSpPr>
        <xdr:cNvPr id="13" name="Rectangle à coins arrondis 12"/>
        <xdr:cNvSpPr/>
      </xdr:nvSpPr>
      <xdr:spPr>
        <a:xfrm>
          <a:off x="7101414" y="1322914"/>
          <a:ext cx="1872000" cy="36000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u="sng">
              <a:solidFill>
                <a:sysClr val="windowText" lastClr="000000"/>
              </a:solidFill>
              <a:latin typeface="Agency FB" pitchFamily="34" charset="0"/>
            </a:rPr>
            <a:t>NOUVELLE</a:t>
          </a:r>
          <a:r>
            <a:rPr lang="fr-FR" sz="1800" b="0" u="sng" baseline="0">
              <a:solidFill>
                <a:sysClr val="windowText" lastClr="000000"/>
              </a:solidFill>
              <a:latin typeface="Agency FB" pitchFamily="34" charset="0"/>
            </a:rPr>
            <a:t> SAISIE</a:t>
          </a:r>
          <a:endParaRPr lang="fr-FR" sz="1800" b="0" u="sng">
            <a:solidFill>
              <a:sysClr val="windowText" lastClr="000000"/>
            </a:solidFill>
            <a:latin typeface="Agency FB" pitchFamily="34" charset="0"/>
          </a:endParaRPr>
        </a:p>
      </xdr:txBody>
    </xdr:sp>
    <xdr:clientData fPrintsWithSheet="0"/>
  </xdr:twoCellAnchor>
  <xdr:twoCellAnchor editAs="absolute">
    <xdr:from>
      <xdr:col>13</xdr:col>
      <xdr:colOff>105832</xdr:colOff>
      <xdr:row>46</xdr:row>
      <xdr:rowOff>42331</xdr:rowOff>
    </xdr:from>
    <xdr:to>
      <xdr:col>16</xdr:col>
      <xdr:colOff>178666</xdr:colOff>
      <xdr:row>48</xdr:row>
      <xdr:rowOff>31914</xdr:rowOff>
    </xdr:to>
    <xdr:sp macro="[0]!NOUVELLEPAGE" textlink="">
      <xdr:nvSpPr>
        <xdr:cNvPr id="14" name="Rectangle à coins arrondis 13"/>
        <xdr:cNvSpPr/>
      </xdr:nvSpPr>
      <xdr:spPr>
        <a:xfrm>
          <a:off x="7175499" y="7863414"/>
          <a:ext cx="1872000" cy="360000"/>
        </a:xfrm>
        <a:prstGeom prst="roundRect">
          <a:avLst/>
        </a:prstGeom>
        <a:gradFill>
          <a:gsLst>
            <a:gs pos="0">
              <a:srgbClr val="FFFF66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u="sng">
              <a:solidFill>
                <a:sysClr val="windowText" lastClr="000000"/>
              </a:solidFill>
              <a:latin typeface="Agency FB" pitchFamily="34" charset="0"/>
            </a:rPr>
            <a:t>NOUVELLE PAGE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75" displayName="Tableau75" ref="A1:Q6" totalsRowShown="0" headerRowDxfId="40" dataDxfId="39">
  <autoFilter ref="A1:Q6"/>
  <tableColumns count="17">
    <tableColumn id="1" name="N°" dataDxfId="38"/>
    <tableColumn id="2" name="CODE A2C" dataDxfId="37"/>
    <tableColumn id="3" name="CODE VO" dataDxfId="36"/>
    <tableColumn id="4" name="DESIGNATION TARIF" dataDxfId="35"/>
    <tableColumn id="5" name="DESIGNATION CADART" dataDxfId="34"/>
    <tableColumn id="6" name="FAMILLE" dataDxfId="33"/>
    <tableColumn id="7" name="EMB" dataDxfId="32"/>
    <tableColumn id="8" name="POIDS" dataDxfId="31"/>
    <tableColumn id="9" name="DIAM." dataDxfId="30"/>
    <tableColumn id="10" name="PERS." dataDxfId="29"/>
    <tableColumn id="11" name="CODE EAN" dataDxfId="28"/>
    <tableColumn id="12" name="COND" dataDxfId="27"/>
    <tableColumn id="13" name="UdC" dataDxfId="26"/>
    <tableColumn id="14" name="DLC" dataDxfId="25"/>
    <tableColumn id="15" name="ACHAT" dataDxfId="24"/>
    <tableColumn id="16" name="PUHT à 25%" dataDxfId="23" dataCellStyle="Monétaire"/>
    <tableColumn id="17" name="P.U.H.T. -x%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5" name="Tableau25" displayName="Tableau25" ref="A1:Q8" totalsRowShown="0" headerRowDxfId="21" dataDxfId="20">
  <autoFilter ref="A1:Q8"/>
  <tableColumns count="17">
    <tableColumn id="1" name="N°" dataDxfId="19"/>
    <tableColumn id="2" name="CODE A2C" dataDxfId="18"/>
    <tableColumn id="3" name="CODE VO" dataDxfId="17"/>
    <tableColumn id="4" name="DESIGNATION TARIF" dataDxfId="16"/>
    <tableColumn id="5" name="DESIGNATION CADART" dataDxfId="15"/>
    <tableColumn id="6" name="FAMILLE" dataDxfId="14"/>
    <tableColumn id="7" name="EMB" dataDxfId="13"/>
    <tableColumn id="8" name="POIDS" dataDxfId="12"/>
    <tableColumn id="9" name="DIAM." dataDxfId="11"/>
    <tableColumn id="10" name="PERS." dataDxfId="10"/>
    <tableColumn id="11" name="CODE EAN" dataDxfId="9"/>
    <tableColumn id="12" name="COND" dataDxfId="8"/>
    <tableColumn id="13" name="UdC" dataDxfId="7"/>
    <tableColumn id="14" name="DLC" dataDxfId="6"/>
    <tableColumn id="15" name="ACHAT" dataDxfId="5" dataCellStyle="Monétaire"/>
    <tableColumn id="16" name="PUHT à 20%" dataDxfId="4" dataCellStyle="Monétaire"/>
    <tableColumn id="17" name="P.U.H.T. -x%" dataDxfId="3" dataCellStyle="Monétair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a2c-memoiredessaveur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Q6"/>
  <sheetViews>
    <sheetView zoomScale="70" zoomScaleNormal="70" workbookViewId="0">
      <selection activeCell="D15" sqref="D15"/>
    </sheetView>
  </sheetViews>
  <sheetFormatPr baseColWidth="10" defaultRowHeight="15.75"/>
  <cols>
    <col min="1" max="1" width="4.5" style="112" bestFit="1" customWidth="1"/>
    <col min="2" max="2" width="9.69921875" style="112" bestFit="1" customWidth="1"/>
    <col min="3" max="3" width="9.09765625" style="112" bestFit="1" customWidth="1"/>
    <col min="4" max="4" width="16.3984375" style="112" bestFit="1" customWidth="1"/>
    <col min="5" max="5" width="25.69921875" style="112" bestFit="1" customWidth="1"/>
    <col min="6" max="6" width="8.59765625" style="112" bestFit="1" customWidth="1"/>
    <col min="7" max="7" width="5.8984375" style="112" bestFit="1" customWidth="1"/>
    <col min="8" max="9" width="7" style="112" bestFit="1" customWidth="1"/>
    <col min="10" max="10" width="6.5" style="112" bestFit="1" customWidth="1"/>
    <col min="11" max="11" width="13.69921875" style="112" customWidth="1"/>
    <col min="12" max="12" width="7" style="112" bestFit="1" customWidth="1"/>
    <col min="13" max="13" width="5.59765625" style="112" bestFit="1" customWidth="1"/>
    <col min="14" max="14" width="5.5" style="112" bestFit="1" customWidth="1"/>
    <col min="15" max="15" width="7.5" style="112" bestFit="1" customWidth="1"/>
    <col min="16" max="16" width="10.8984375" style="112" bestFit="1" customWidth="1"/>
    <col min="17" max="17" width="10.69921875" style="112" bestFit="1" customWidth="1"/>
    <col min="18" max="16384" width="11.19921875" style="112"/>
  </cols>
  <sheetData>
    <row r="1" spans="1:17">
      <c r="A1" s="112" t="s">
        <v>0</v>
      </c>
      <c r="B1" s="112" t="s">
        <v>46</v>
      </c>
      <c r="C1" s="112" t="s">
        <v>1</v>
      </c>
      <c r="D1" s="112" t="s">
        <v>15</v>
      </c>
      <c r="E1" s="112" t="s">
        <v>16</v>
      </c>
      <c r="F1" s="112" t="s">
        <v>12</v>
      </c>
      <c r="G1" s="112" t="s">
        <v>9</v>
      </c>
      <c r="H1" s="112" t="s">
        <v>2</v>
      </c>
      <c r="I1" s="112" t="s">
        <v>4</v>
      </c>
      <c r="J1" s="112" t="s">
        <v>5</v>
      </c>
      <c r="K1" s="112" t="s">
        <v>3</v>
      </c>
      <c r="L1" s="112" t="s">
        <v>8</v>
      </c>
      <c r="M1" s="112" t="s">
        <v>17</v>
      </c>
      <c r="N1" s="112" t="s">
        <v>6</v>
      </c>
      <c r="O1" s="112" t="s">
        <v>13</v>
      </c>
      <c r="P1" s="112" t="s">
        <v>68</v>
      </c>
      <c r="Q1" s="112" t="s">
        <v>19</v>
      </c>
    </row>
    <row r="2" spans="1:17">
      <c r="A2" s="112">
        <v>1</v>
      </c>
      <c r="B2" s="112" t="s">
        <v>69</v>
      </c>
      <c r="D2" s="112" t="s">
        <v>70</v>
      </c>
      <c r="E2" s="112" t="s">
        <v>71</v>
      </c>
      <c r="F2" s="112" t="s">
        <v>72</v>
      </c>
      <c r="G2" s="112" t="s">
        <v>73</v>
      </c>
      <c r="H2" s="112" t="s">
        <v>74</v>
      </c>
      <c r="K2" s="113">
        <v>3250392542887</v>
      </c>
      <c r="L2" s="112">
        <v>20</v>
      </c>
      <c r="M2" s="112" t="s">
        <v>73</v>
      </c>
      <c r="N2" s="112" t="s">
        <v>75</v>
      </c>
      <c r="P2" s="114">
        <v>3.05</v>
      </c>
    </row>
    <row r="3" spans="1:17">
      <c r="A3" s="112">
        <v>2</v>
      </c>
      <c r="B3" s="112" t="s">
        <v>76</v>
      </c>
      <c r="D3" s="112" t="s">
        <v>77</v>
      </c>
      <c r="E3" s="112" t="s">
        <v>78</v>
      </c>
      <c r="F3" s="112" t="s">
        <v>72</v>
      </c>
      <c r="G3" s="112" t="s">
        <v>73</v>
      </c>
      <c r="H3" s="112" t="s">
        <v>74</v>
      </c>
      <c r="K3" s="113">
        <v>3250392542887</v>
      </c>
      <c r="L3" s="112">
        <v>20</v>
      </c>
      <c r="M3" s="112" t="s">
        <v>73</v>
      </c>
      <c r="N3" s="112" t="s">
        <v>75</v>
      </c>
      <c r="P3" s="114">
        <v>3.05</v>
      </c>
    </row>
    <row r="4" spans="1:17">
      <c r="A4" s="112">
        <v>3</v>
      </c>
      <c r="B4" s="112" t="s">
        <v>79</v>
      </c>
      <c r="D4" s="112" t="s">
        <v>80</v>
      </c>
      <c r="E4" s="112" t="s">
        <v>81</v>
      </c>
      <c r="F4" s="112" t="s">
        <v>72</v>
      </c>
      <c r="G4" s="112" t="s">
        <v>73</v>
      </c>
      <c r="H4" s="112" t="s">
        <v>74</v>
      </c>
      <c r="K4" s="113">
        <v>3250392542887</v>
      </c>
      <c r="L4" s="112">
        <v>20</v>
      </c>
      <c r="M4" s="112" t="s">
        <v>73</v>
      </c>
      <c r="N4" s="112" t="s">
        <v>75</v>
      </c>
      <c r="P4" s="114">
        <v>3.05</v>
      </c>
    </row>
    <row r="5" spans="1:17">
      <c r="A5" s="112">
        <v>4</v>
      </c>
      <c r="B5" s="112" t="s">
        <v>82</v>
      </c>
      <c r="D5" s="112" t="s">
        <v>83</v>
      </c>
      <c r="E5" s="112" t="s">
        <v>84</v>
      </c>
      <c r="F5" s="112" t="s">
        <v>72</v>
      </c>
      <c r="G5" s="112" t="s">
        <v>73</v>
      </c>
      <c r="H5" s="112" t="s">
        <v>74</v>
      </c>
      <c r="K5" s="113">
        <v>3250392542887</v>
      </c>
      <c r="L5" s="112">
        <v>20</v>
      </c>
      <c r="M5" s="112" t="s">
        <v>73</v>
      </c>
      <c r="N5" s="112" t="s">
        <v>75</v>
      </c>
      <c r="P5" s="114">
        <v>3.05</v>
      </c>
    </row>
    <row r="6" spans="1:17">
      <c r="A6" s="112">
        <v>5</v>
      </c>
      <c r="B6" s="112" t="s">
        <v>85</v>
      </c>
      <c r="D6" s="112" t="s">
        <v>86</v>
      </c>
      <c r="E6" s="112" t="s">
        <v>87</v>
      </c>
      <c r="F6" s="112" t="s">
        <v>88</v>
      </c>
      <c r="G6" s="112" t="s">
        <v>89</v>
      </c>
      <c r="H6" s="112" t="s">
        <v>90</v>
      </c>
      <c r="K6" s="113">
        <v>3250392541996</v>
      </c>
      <c r="L6" s="112">
        <v>22</v>
      </c>
      <c r="M6" s="112" t="s">
        <v>89</v>
      </c>
      <c r="N6" s="112" t="s">
        <v>75</v>
      </c>
      <c r="O6" s="114">
        <v>2.2000000000000002</v>
      </c>
      <c r="P6" s="114">
        <v>2.94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2" tint="-0.749992370372631"/>
  </sheetPr>
  <dimension ref="A1:Q8"/>
  <sheetViews>
    <sheetView zoomScale="70" zoomScaleNormal="70" workbookViewId="0">
      <selection activeCell="E21" sqref="E21"/>
    </sheetView>
  </sheetViews>
  <sheetFormatPr baseColWidth="10" defaultRowHeight="15.75"/>
  <cols>
    <col min="1" max="1" width="4.69921875" style="1" bestFit="1" customWidth="1"/>
    <col min="2" max="2" width="11.69921875" style="1" bestFit="1" customWidth="1"/>
    <col min="3" max="3" width="9.09765625" style="1" bestFit="1" customWidth="1"/>
    <col min="4" max="4" width="39.09765625" style="1" bestFit="1" customWidth="1"/>
    <col min="5" max="5" width="46.3984375" style="1" bestFit="1" customWidth="1"/>
    <col min="6" max="6" width="10.09765625" style="1" bestFit="1" customWidth="1"/>
    <col min="7" max="7" width="6.296875" style="1" bestFit="1" customWidth="1"/>
    <col min="8" max="8" width="8.296875" style="1" bestFit="1" customWidth="1"/>
    <col min="9" max="9" width="7.8984375" style="1" bestFit="1" customWidth="1"/>
    <col min="10" max="10" width="7.796875" style="1" bestFit="1" customWidth="1"/>
    <col min="11" max="11" width="13.69921875" style="3" bestFit="1" customWidth="1"/>
    <col min="12" max="12" width="7.69921875" style="1" bestFit="1" customWidth="1"/>
    <col min="13" max="13" width="6.09765625" style="1" bestFit="1" customWidth="1"/>
    <col min="14" max="14" width="6" style="1" bestFit="1" customWidth="1"/>
    <col min="15" max="15" width="8.59765625" style="2" bestFit="1" customWidth="1"/>
    <col min="16" max="16" width="13.796875" style="2" bestFit="1" customWidth="1"/>
    <col min="17" max="17" width="14.296875" style="2" bestFit="1" customWidth="1"/>
  </cols>
  <sheetData>
    <row r="1" spans="1:17">
      <c r="A1" s="1" t="s">
        <v>0</v>
      </c>
      <c r="B1" s="1" t="s">
        <v>46</v>
      </c>
      <c r="C1" s="1" t="s">
        <v>1</v>
      </c>
      <c r="D1" s="1" t="s">
        <v>15</v>
      </c>
      <c r="E1" s="1" t="s">
        <v>16</v>
      </c>
      <c r="F1" s="1" t="s">
        <v>12</v>
      </c>
      <c r="G1" s="1" t="s">
        <v>9</v>
      </c>
      <c r="H1" s="1" t="s">
        <v>2</v>
      </c>
      <c r="I1" s="1" t="s">
        <v>4</v>
      </c>
      <c r="J1" s="1" t="s">
        <v>5</v>
      </c>
      <c r="K1" s="3" t="s">
        <v>3</v>
      </c>
      <c r="L1" s="1" t="s">
        <v>8</v>
      </c>
      <c r="M1" s="1" t="s">
        <v>17</v>
      </c>
      <c r="N1" s="1" t="s">
        <v>6</v>
      </c>
      <c r="O1" s="2" t="s">
        <v>13</v>
      </c>
      <c r="P1" s="2" t="s">
        <v>18</v>
      </c>
      <c r="Q1" s="2" t="s">
        <v>19</v>
      </c>
    </row>
    <row r="2" spans="1:17">
      <c r="A2" s="1">
        <v>1</v>
      </c>
      <c r="B2" s="1" t="s">
        <v>20</v>
      </c>
      <c r="C2" s="1" t="s">
        <v>30</v>
      </c>
      <c r="D2" s="1" t="s">
        <v>21</v>
      </c>
      <c r="E2" s="1" t="s">
        <v>22</v>
      </c>
      <c r="F2" s="1" t="s">
        <v>14</v>
      </c>
      <c r="G2" s="1" t="s">
        <v>23</v>
      </c>
      <c r="H2" s="1" t="s">
        <v>24</v>
      </c>
      <c r="K2" s="3">
        <v>3760105520120</v>
      </c>
      <c r="L2" s="1">
        <v>6</v>
      </c>
      <c r="M2" s="1" t="s">
        <v>65</v>
      </c>
      <c r="N2" s="1" t="s">
        <v>25</v>
      </c>
      <c r="O2" s="45">
        <v>5.05</v>
      </c>
      <c r="P2" s="45">
        <v>6.3124999999999991</v>
      </c>
      <c r="Q2" s="45"/>
    </row>
    <row r="3" spans="1:17">
      <c r="A3" s="1">
        <v>15</v>
      </c>
      <c r="B3" s="1" t="s">
        <v>26</v>
      </c>
      <c r="C3" s="1" t="s">
        <v>30</v>
      </c>
      <c r="D3" s="1" t="s">
        <v>27</v>
      </c>
      <c r="E3" s="1" t="s">
        <v>28</v>
      </c>
      <c r="F3" s="1" t="s">
        <v>14</v>
      </c>
      <c r="G3" s="1" t="s">
        <v>23</v>
      </c>
      <c r="H3" s="1" t="s">
        <v>29</v>
      </c>
      <c r="K3" s="3" t="s">
        <v>30</v>
      </c>
      <c r="L3" s="1">
        <v>6</v>
      </c>
      <c r="M3" s="1" t="s">
        <v>65</v>
      </c>
      <c r="N3" s="1" t="s">
        <v>25</v>
      </c>
      <c r="O3" s="45">
        <v>15</v>
      </c>
      <c r="P3" s="45">
        <v>18.75</v>
      </c>
      <c r="Q3" s="45"/>
    </row>
    <row r="4" spans="1:17">
      <c r="A4" s="1">
        <v>33</v>
      </c>
      <c r="B4" s="1" t="s">
        <v>31</v>
      </c>
      <c r="C4" s="1" t="s">
        <v>30</v>
      </c>
      <c r="D4" s="1" t="s">
        <v>32</v>
      </c>
      <c r="E4" s="1" t="s">
        <v>33</v>
      </c>
      <c r="F4" s="1" t="s">
        <v>14</v>
      </c>
      <c r="G4" s="1" t="s">
        <v>23</v>
      </c>
      <c r="H4" s="1" t="s">
        <v>29</v>
      </c>
      <c r="K4" s="3" t="s">
        <v>30</v>
      </c>
      <c r="L4" s="1">
        <v>6</v>
      </c>
      <c r="M4" s="1" t="s">
        <v>65</v>
      </c>
      <c r="N4" s="1" t="s">
        <v>25</v>
      </c>
      <c r="O4" s="45">
        <v>15</v>
      </c>
      <c r="P4" s="45">
        <v>18.75</v>
      </c>
      <c r="Q4" s="45"/>
    </row>
    <row r="5" spans="1:17">
      <c r="A5" s="1">
        <v>20</v>
      </c>
      <c r="B5" s="1" t="s">
        <v>34</v>
      </c>
      <c r="C5" s="1" t="s">
        <v>30</v>
      </c>
      <c r="D5" s="1" t="s">
        <v>35</v>
      </c>
      <c r="E5" s="1" t="s">
        <v>36</v>
      </c>
      <c r="F5" s="1" t="s">
        <v>14</v>
      </c>
      <c r="G5" s="1" t="s">
        <v>23</v>
      </c>
      <c r="H5" s="1" t="s">
        <v>29</v>
      </c>
      <c r="K5" s="3" t="s">
        <v>30</v>
      </c>
      <c r="L5" s="1">
        <v>6</v>
      </c>
      <c r="M5" s="1" t="s">
        <v>65</v>
      </c>
      <c r="N5" s="1" t="s">
        <v>25</v>
      </c>
      <c r="O5" s="45">
        <v>15</v>
      </c>
      <c r="P5" s="45">
        <v>18.75</v>
      </c>
      <c r="Q5" s="45"/>
    </row>
    <row r="6" spans="1:17">
      <c r="A6" s="1">
        <v>37</v>
      </c>
      <c r="B6" s="1" t="s">
        <v>37</v>
      </c>
      <c r="C6" s="1" t="s">
        <v>30</v>
      </c>
      <c r="D6" s="1" t="s">
        <v>38</v>
      </c>
      <c r="E6" s="1" t="s">
        <v>39</v>
      </c>
      <c r="F6" s="1" t="s">
        <v>14</v>
      </c>
      <c r="G6" s="1" t="s">
        <v>23</v>
      </c>
      <c r="H6" s="1" t="s">
        <v>29</v>
      </c>
      <c r="K6" s="3" t="s">
        <v>30</v>
      </c>
      <c r="L6" s="1">
        <v>6</v>
      </c>
      <c r="M6" s="1" t="s">
        <v>65</v>
      </c>
      <c r="N6" s="1" t="s">
        <v>25</v>
      </c>
      <c r="O6" s="45">
        <v>15</v>
      </c>
      <c r="P6" s="45">
        <v>18.75</v>
      </c>
      <c r="Q6" s="45"/>
    </row>
    <row r="7" spans="1:17">
      <c r="A7" s="1">
        <v>30</v>
      </c>
      <c r="B7" s="1" t="s">
        <v>40</v>
      </c>
      <c r="C7" s="1" t="s">
        <v>30</v>
      </c>
      <c r="D7" s="1" t="s">
        <v>41</v>
      </c>
      <c r="E7" s="1" t="s">
        <v>42</v>
      </c>
      <c r="F7" s="1" t="s">
        <v>14</v>
      </c>
      <c r="G7" s="1" t="s">
        <v>23</v>
      </c>
      <c r="H7" s="1" t="s">
        <v>29</v>
      </c>
      <c r="K7" s="3" t="s">
        <v>30</v>
      </c>
      <c r="L7" s="1">
        <v>6</v>
      </c>
      <c r="M7" s="1" t="s">
        <v>65</v>
      </c>
      <c r="N7" s="1" t="s">
        <v>25</v>
      </c>
      <c r="O7" s="45">
        <v>15</v>
      </c>
      <c r="P7" s="45">
        <v>18.75</v>
      </c>
      <c r="Q7" s="45"/>
    </row>
    <row r="8" spans="1:17">
      <c r="A8" s="1">
        <v>38</v>
      </c>
      <c r="B8" s="1" t="s">
        <v>43</v>
      </c>
      <c r="C8" s="1" t="s">
        <v>30</v>
      </c>
      <c r="D8" s="1" t="s">
        <v>44</v>
      </c>
      <c r="E8" s="1" t="s">
        <v>45</v>
      </c>
      <c r="F8" s="1" t="s">
        <v>14</v>
      </c>
      <c r="G8" s="1" t="s">
        <v>23</v>
      </c>
      <c r="H8" s="1" t="s">
        <v>29</v>
      </c>
      <c r="K8" s="3" t="s">
        <v>30</v>
      </c>
      <c r="L8" s="1">
        <v>6</v>
      </c>
      <c r="M8" s="1" t="s">
        <v>65</v>
      </c>
      <c r="N8" s="1" t="s">
        <v>25</v>
      </c>
      <c r="O8" s="45">
        <v>15</v>
      </c>
      <c r="P8" s="45">
        <v>18.75</v>
      </c>
      <c r="Q8" s="4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2" tint="-0.749992370372631"/>
  </sheetPr>
  <dimension ref="A1:O53"/>
  <sheetViews>
    <sheetView showGridLines="0" tabSelected="1" zoomScale="90" zoomScaleNormal="90" zoomScalePageLayoutView="75" workbookViewId="0">
      <selection activeCell="I4" sqref="I4"/>
    </sheetView>
  </sheetViews>
  <sheetFormatPr baseColWidth="10" defaultColWidth="7.59765625" defaultRowHeight="14.25"/>
  <cols>
    <col min="1" max="1" width="0.69921875" style="4" customWidth="1"/>
    <col min="2" max="2" width="1.296875" style="4" customWidth="1"/>
    <col min="3" max="3" width="5" style="4" customWidth="1"/>
    <col min="4" max="4" width="4.5" style="4" customWidth="1"/>
    <col min="5" max="5" width="11.796875" style="4" customWidth="1"/>
    <col min="6" max="6" width="11.296875" style="4" customWidth="1"/>
    <col min="7" max="7" width="16.796875" style="4" customWidth="1"/>
    <col min="8" max="8" width="6.19921875" style="4" customWidth="1"/>
    <col min="9" max="9" width="3.59765625" style="4" customWidth="1"/>
    <col min="10" max="10" width="2.69921875" style="4" customWidth="1"/>
    <col min="11" max="11" width="7.296875" style="4" bestFit="1" customWidth="1"/>
    <col min="12" max="12" width="1.296875" style="4" customWidth="1"/>
    <col min="13" max="13" width="1.69921875" style="4" customWidth="1"/>
    <col min="14" max="14" width="2.8984375" style="89" customWidth="1"/>
    <col min="15" max="17" width="8" style="4" customWidth="1"/>
    <col min="18" max="16384" width="7.59765625" style="4"/>
  </cols>
  <sheetData>
    <row r="1" spans="2:15" s="21" customFormat="1" ht="6" customHeight="1">
      <c r="N1" s="11"/>
    </row>
    <row r="2" spans="2:15" s="21" customFormat="1" ht="6" customHeight="1">
      <c r="B2" s="47"/>
      <c r="C2" s="48"/>
      <c r="D2" s="48"/>
      <c r="E2" s="48"/>
      <c r="F2" s="48"/>
      <c r="G2" s="48"/>
      <c r="H2" s="48"/>
      <c r="I2" s="48"/>
      <c r="J2" s="48"/>
      <c r="K2" s="48"/>
      <c r="L2" s="73"/>
      <c r="N2" s="11"/>
    </row>
    <row r="3" spans="2:15" s="21" customFormat="1" ht="25.5">
      <c r="B3" s="49"/>
      <c r="C3" s="119" t="s">
        <v>48</v>
      </c>
      <c r="D3" s="120"/>
      <c r="E3" s="5"/>
      <c r="F3" s="6"/>
      <c r="G3" s="7"/>
      <c r="H3" s="50" t="s">
        <v>49</v>
      </c>
      <c r="I3" s="51"/>
      <c r="J3" s="51"/>
      <c r="K3" s="11"/>
      <c r="L3" s="74"/>
      <c r="M3" s="75"/>
      <c r="N3" s="11"/>
    </row>
    <row r="4" spans="2:15" s="21" customFormat="1" ht="25.5">
      <c r="B4" s="49"/>
      <c r="C4" s="119"/>
      <c r="D4" s="120"/>
      <c r="E4" s="9"/>
      <c r="F4" s="10"/>
      <c r="G4" s="52" t="s">
        <v>0</v>
      </c>
      <c r="H4" s="76" t="e">
        <f>#REF!</f>
        <v>#REF!</v>
      </c>
      <c r="I4" s="53" t="s">
        <v>92</v>
      </c>
      <c r="J4" s="53"/>
      <c r="K4" s="54">
        <v>2017</v>
      </c>
      <c r="L4" s="74"/>
      <c r="M4" s="75"/>
      <c r="N4" s="11"/>
    </row>
    <row r="5" spans="2:15" s="21" customFormat="1" ht="6" customHeight="1">
      <c r="B5" s="49"/>
      <c r="C5" s="55"/>
      <c r="D5" s="55"/>
      <c r="E5" s="10"/>
      <c r="F5" s="10"/>
      <c r="G5" s="10"/>
      <c r="H5" s="10"/>
      <c r="I5" s="56"/>
      <c r="J5" s="8"/>
      <c r="K5" s="57"/>
      <c r="L5" s="74"/>
      <c r="M5" s="75"/>
      <c r="N5" s="11"/>
    </row>
    <row r="6" spans="2:15" s="21" customFormat="1" ht="3.95" customHeight="1">
      <c r="B6" s="49"/>
      <c r="C6" s="8"/>
      <c r="D6" s="8"/>
      <c r="E6" s="11"/>
      <c r="F6" s="11"/>
      <c r="G6" s="12"/>
      <c r="H6" s="13"/>
      <c r="I6" s="13"/>
      <c r="J6" s="13"/>
      <c r="K6" s="14"/>
      <c r="L6" s="61"/>
      <c r="N6" s="11"/>
    </row>
    <row r="7" spans="2:15" s="21" customFormat="1" ht="14.25" customHeight="1">
      <c r="B7" s="49"/>
      <c r="C7" s="127" t="s">
        <v>50</v>
      </c>
      <c r="D7" s="127"/>
      <c r="E7" s="127"/>
      <c r="F7" s="127"/>
      <c r="G7" s="30" t="str">
        <f>IF($E$14="","",VLOOKUP($E$14,#REF!,2,FALSE))</f>
        <v/>
      </c>
      <c r="H7" s="31" t="str">
        <f>IF($E$14="","",VLOOKUP($E$14,#REF!,3,FALSE))</f>
        <v/>
      </c>
      <c r="I7" s="11"/>
      <c r="J7" s="16"/>
      <c r="K7" s="77"/>
      <c r="L7" s="61"/>
      <c r="N7" s="11"/>
    </row>
    <row r="8" spans="2:15" s="21" customFormat="1" ht="14.25" customHeight="1">
      <c r="B8" s="49"/>
      <c r="C8" s="127" t="s">
        <v>51</v>
      </c>
      <c r="D8" s="127"/>
      <c r="E8" s="128"/>
      <c r="F8" s="128"/>
      <c r="G8" s="15" t="str">
        <f>IF($E$14="","",VLOOKUP($E$14,#REF!,6,FALSE))</f>
        <v/>
      </c>
      <c r="H8" s="16"/>
      <c r="I8" s="16"/>
      <c r="J8" s="11"/>
      <c r="K8" s="78"/>
      <c r="L8" s="61"/>
      <c r="N8" s="11"/>
    </row>
    <row r="9" spans="2:15" s="21" customFormat="1" ht="14.25" customHeight="1">
      <c r="B9" s="49"/>
      <c r="C9" s="128" t="s">
        <v>52</v>
      </c>
      <c r="D9" s="128"/>
      <c r="E9" s="128"/>
      <c r="F9" s="128"/>
      <c r="G9" s="15" t="str">
        <f>IF($E$14="","",VLOOKUP($E$14,#REF!,5,FALSE))</f>
        <v/>
      </c>
      <c r="H9" s="72" t="str">
        <f>IF($E$14="","",VLOOKUP($E$14,#REF!,4,FALSE))</f>
        <v/>
      </c>
      <c r="I9" s="11"/>
      <c r="J9" s="11"/>
      <c r="K9" s="78"/>
      <c r="L9" s="61"/>
      <c r="N9" s="11"/>
    </row>
    <row r="10" spans="2:15" s="21" customFormat="1" ht="14.25" customHeight="1">
      <c r="B10" s="49"/>
      <c r="C10" s="129" t="s">
        <v>66</v>
      </c>
      <c r="D10" s="130"/>
      <c r="E10" s="130"/>
      <c r="F10" s="130"/>
      <c r="G10" s="15" t="str">
        <f>IF($E$14="","",VLOOKUP($E$14,#REF!,7,FALSE))</f>
        <v/>
      </c>
      <c r="H10" s="17"/>
      <c r="I10" s="17"/>
      <c r="J10" s="11"/>
      <c r="K10" s="78"/>
      <c r="L10" s="61"/>
      <c r="N10" s="11"/>
    </row>
    <row r="11" spans="2:15" s="21" customFormat="1" ht="3.95" customHeight="1">
      <c r="B11" s="49"/>
      <c r="C11" s="18"/>
      <c r="D11" s="18"/>
      <c r="E11" s="11"/>
      <c r="F11" s="11"/>
      <c r="G11" s="79"/>
      <c r="H11" s="19"/>
      <c r="I11" s="19"/>
      <c r="J11" s="19"/>
      <c r="K11" s="20"/>
      <c r="L11" s="61"/>
      <c r="N11" s="11"/>
    </row>
    <row r="12" spans="2:15" s="21" customFormat="1" ht="3.95" customHeight="1">
      <c r="B12" s="49"/>
      <c r="C12" s="18"/>
      <c r="D12" s="18"/>
      <c r="E12" s="11"/>
      <c r="F12" s="11"/>
      <c r="G12" s="80"/>
      <c r="H12" s="11"/>
      <c r="I12" s="11"/>
      <c r="J12" s="11"/>
      <c r="K12" s="11"/>
      <c r="L12" s="61"/>
      <c r="N12" s="11"/>
    </row>
    <row r="13" spans="2:15" ht="6" customHeight="1">
      <c r="B13" s="49"/>
      <c r="C13" s="81"/>
      <c r="D13" s="81"/>
      <c r="E13" s="81"/>
      <c r="F13" s="81"/>
      <c r="G13" s="82" t="s">
        <v>53</v>
      </c>
      <c r="H13" s="81"/>
      <c r="I13" s="81"/>
      <c r="J13" s="81"/>
      <c r="K13" s="81"/>
      <c r="L13" s="58"/>
    </row>
    <row r="14" spans="2:15" s="32" customFormat="1" ht="15">
      <c r="B14" s="59"/>
      <c r="C14" s="34"/>
      <c r="D14" s="84" t="s">
        <v>54</v>
      </c>
      <c r="E14" s="115"/>
      <c r="F14" s="39"/>
      <c r="G14" s="36" t="s">
        <v>55</v>
      </c>
      <c r="H14" s="123">
        <f ca="1">TODAY()</f>
        <v>43064</v>
      </c>
      <c r="I14" s="123"/>
      <c r="J14" s="123"/>
      <c r="K14" s="37"/>
      <c r="L14" s="60"/>
      <c r="N14" s="90"/>
      <c r="O14" s="33"/>
    </row>
    <row r="15" spans="2:15" s="32" customFormat="1" ht="6" customHeight="1">
      <c r="B15" s="59"/>
      <c r="C15" s="35"/>
      <c r="D15" s="85"/>
      <c r="E15" s="44"/>
      <c r="F15" s="39"/>
      <c r="G15" s="35"/>
      <c r="H15" s="35"/>
      <c r="I15" s="35"/>
      <c r="J15" s="41"/>
      <c r="K15" s="37"/>
      <c r="L15" s="60"/>
      <c r="N15" s="90"/>
      <c r="O15" s="33"/>
    </row>
    <row r="16" spans="2:15" s="32" customFormat="1" ht="15">
      <c r="B16" s="59"/>
      <c r="C16" s="35"/>
      <c r="D16" s="84" t="s">
        <v>64</v>
      </c>
      <c r="E16" s="115"/>
      <c r="F16" s="39"/>
      <c r="G16" s="36" t="s">
        <v>56</v>
      </c>
      <c r="H16" s="122"/>
      <c r="I16" s="122"/>
      <c r="J16" s="122"/>
      <c r="K16" s="37"/>
      <c r="L16" s="60"/>
      <c r="N16" s="90"/>
    </row>
    <row r="17" spans="1:14" s="21" customFormat="1" ht="6" customHeight="1">
      <c r="B17" s="49"/>
      <c r="C17" s="37"/>
      <c r="D17" s="86"/>
      <c r="E17" s="38"/>
      <c r="F17" s="39"/>
      <c r="G17" s="37"/>
      <c r="H17" s="40"/>
      <c r="I17" s="41"/>
      <c r="J17" s="41"/>
      <c r="K17" s="37"/>
      <c r="L17" s="61"/>
      <c r="N17" s="11"/>
    </row>
    <row r="18" spans="1:14" s="21" customFormat="1" ht="6" customHeight="1">
      <c r="B18" s="49"/>
      <c r="C18" s="37"/>
      <c r="D18" s="86"/>
      <c r="E18" s="38"/>
      <c r="F18" s="39"/>
      <c r="G18" s="37"/>
      <c r="H18" s="40"/>
      <c r="I18" s="41"/>
      <c r="J18" s="41"/>
      <c r="K18" s="37"/>
      <c r="L18" s="61"/>
      <c r="N18" s="11"/>
    </row>
    <row r="19" spans="1:14" s="21" customFormat="1" ht="47.25" customHeight="1">
      <c r="B19" s="49"/>
      <c r="C19" s="37"/>
      <c r="D19" s="87" t="s">
        <v>62</v>
      </c>
      <c r="E19" s="121"/>
      <c r="F19" s="121"/>
      <c r="G19" s="121"/>
      <c r="H19" s="121"/>
      <c r="I19" s="121"/>
      <c r="J19" s="121"/>
      <c r="K19" s="37"/>
      <c r="L19" s="61"/>
      <c r="N19" s="11"/>
    </row>
    <row r="20" spans="1:14" s="21" customFormat="1" ht="6" customHeight="1">
      <c r="B20" s="49"/>
      <c r="C20" s="83"/>
      <c r="D20" s="83"/>
      <c r="E20" s="83"/>
      <c r="F20" s="83"/>
      <c r="G20" s="83"/>
      <c r="H20" s="83"/>
      <c r="I20" s="83"/>
      <c r="J20" s="83"/>
      <c r="K20" s="83"/>
      <c r="L20" s="61"/>
      <c r="N20" s="11"/>
    </row>
    <row r="21" spans="1:14" s="21" customFormat="1" ht="6" customHeight="1">
      <c r="B21" s="49"/>
      <c r="C21" s="11"/>
      <c r="D21" s="11"/>
      <c r="E21" s="11"/>
      <c r="F21" s="11"/>
      <c r="G21" s="11"/>
      <c r="H21" s="11"/>
      <c r="I21" s="11"/>
      <c r="J21" s="11"/>
      <c r="K21" s="11"/>
      <c r="L21" s="61"/>
      <c r="N21" s="11"/>
    </row>
    <row r="22" spans="1:14" s="21" customFormat="1">
      <c r="B22" s="49"/>
      <c r="C22" s="94" t="s">
        <v>10</v>
      </c>
      <c r="D22" s="94" t="s">
        <v>47</v>
      </c>
      <c r="E22" s="131" t="s">
        <v>11</v>
      </c>
      <c r="F22" s="132"/>
      <c r="G22" s="133"/>
      <c r="H22" s="94" t="s">
        <v>7</v>
      </c>
      <c r="I22" s="94" t="s">
        <v>57</v>
      </c>
      <c r="J22" s="95" t="s">
        <v>58</v>
      </c>
      <c r="K22" s="95" t="s">
        <v>59</v>
      </c>
      <c r="L22" s="61"/>
      <c r="N22" s="11"/>
    </row>
    <row r="23" spans="1:14" ht="6" customHeight="1">
      <c r="B23" s="62"/>
      <c r="C23" s="22"/>
      <c r="D23" s="22"/>
      <c r="E23" s="22"/>
      <c r="F23" s="22"/>
      <c r="G23" s="22"/>
      <c r="H23" s="22"/>
      <c r="I23" s="23"/>
      <c r="J23" s="24"/>
      <c r="K23" s="24"/>
      <c r="L23" s="58"/>
    </row>
    <row r="24" spans="1:14" ht="15">
      <c r="A24" s="25"/>
      <c r="B24" s="62"/>
      <c r="C24" s="111">
        <v>1</v>
      </c>
      <c r="D24" s="96">
        <f ca="1">IFERROR(VLOOKUP(C24,INDIRECT(RIGHT($I$4,3)&amp;"DATA"&amp;"!$A$2:$Q$279"),3,FALSE)," ")</f>
        <v>0</v>
      </c>
      <c r="E24" s="117" t="str">
        <f ca="1">IFERROR(VLOOKUP(C24,INDIRECT(RIGHT($I$4,3)&amp;"DATA"&amp;"!$A$2:$Q$279"),4,FALSE)," ")</f>
        <v>MIEL DE PRINTEMPS</v>
      </c>
      <c r="F24" s="118"/>
      <c r="G24" s="118"/>
      <c r="H24" s="97">
        <f ca="1">IFERROR(VLOOKUP(C24,INDIRECT(RIGHT($I$4,3)&amp;"DATA"&amp;"!$A$2:$Q$279"),15,FALSE)," ")</f>
        <v>0</v>
      </c>
      <c r="I24" s="110"/>
      <c r="J24" s="97" t="str">
        <f ca="1">IFERROR(VLOOKUP(C24,INDIRECT(RIGHT($I$4,3)&amp;"DATA"&amp;"!$A$2:$Q$279"),13,FALSE)," ")</f>
        <v>Pot</v>
      </c>
      <c r="K24" s="98">
        <f ca="1">IFERROR(I24*H24," ")</f>
        <v>0</v>
      </c>
      <c r="L24" s="58"/>
    </row>
    <row r="25" spans="1:14" ht="15">
      <c r="A25" s="25"/>
      <c r="B25" s="62"/>
      <c r="C25" s="111">
        <v>1</v>
      </c>
      <c r="D25" s="96">
        <f ca="1">IFERROR(VLOOKUP(C25,INDIRECT(RIGHT($I$4,3)&amp;"DATA"&amp;"!$A$2:$Q$279"),3,FALSE)," ")</f>
        <v>0</v>
      </c>
      <c r="E25" s="117" t="str">
        <f t="shared" ref="E25:E46" ca="1" si="0">IFERROR(VLOOKUP(C25,INDIRECT(RIGHT($I$4,3)&amp;"DATA"&amp;"!$A$2:$Q$279"),4,FALSE)," ")</f>
        <v>MIEL DE PRINTEMPS</v>
      </c>
      <c r="F25" s="118"/>
      <c r="G25" s="118"/>
      <c r="H25" s="97">
        <f t="shared" ref="H25:H46" ca="1" si="1">IFERROR(VLOOKUP(C25,INDIRECT(RIGHT($I$4,3)&amp;"DATA"&amp;"!$A$2:$Q$279"),15,FALSE)," ")</f>
        <v>0</v>
      </c>
      <c r="I25" s="110"/>
      <c r="J25" s="97" t="str">
        <f t="shared" ref="J25:J46" ca="1" si="2">IFERROR(VLOOKUP(C25,INDIRECT(RIGHT($I$4,3)&amp;"DATA"&amp;"!$A$2:$Q$279"),13,FALSE)," ")</f>
        <v>Pot</v>
      </c>
      <c r="K25" s="98">
        <f t="shared" ref="K25:K46" ca="1" si="3">IFERROR(I25*H25," ")</f>
        <v>0</v>
      </c>
      <c r="L25" s="58"/>
    </row>
    <row r="26" spans="1:14" ht="15">
      <c r="A26" s="25"/>
      <c r="B26" s="62"/>
      <c r="C26" s="111">
        <v>1</v>
      </c>
      <c r="D26" s="96">
        <f t="shared" ref="D26:D46" ca="1" si="4">IFERROR(VLOOKUP(C26,INDIRECT(RIGHT($I$4,3)&amp;"DATA"&amp;"!$A$2:$Q$279"),3,FALSE)," ")</f>
        <v>0</v>
      </c>
      <c r="E26" s="117" t="str">
        <f t="shared" ca="1" si="0"/>
        <v>MIEL DE PRINTEMPS</v>
      </c>
      <c r="F26" s="118"/>
      <c r="G26" s="118"/>
      <c r="H26" s="97">
        <f t="shared" ca="1" si="1"/>
        <v>0</v>
      </c>
      <c r="I26" s="110"/>
      <c r="J26" s="97" t="str">
        <f t="shared" ca="1" si="2"/>
        <v>Pot</v>
      </c>
      <c r="K26" s="98">
        <f t="shared" ca="1" si="3"/>
        <v>0</v>
      </c>
      <c r="L26" s="58"/>
    </row>
    <row r="27" spans="1:14" ht="15">
      <c r="A27" s="25"/>
      <c r="B27" s="62"/>
      <c r="C27" s="111"/>
      <c r="D27" s="96" t="str">
        <f t="shared" ca="1" si="4"/>
        <v xml:space="preserve"> </v>
      </c>
      <c r="E27" s="117" t="str">
        <f t="shared" ca="1" si="0"/>
        <v xml:space="preserve"> </v>
      </c>
      <c r="F27" s="118"/>
      <c r="G27" s="118"/>
      <c r="H27" s="97" t="str">
        <f t="shared" ca="1" si="1"/>
        <v xml:space="preserve"> </v>
      </c>
      <c r="I27" s="110"/>
      <c r="J27" s="97" t="str">
        <f t="shared" ca="1" si="2"/>
        <v xml:space="preserve"> </v>
      </c>
      <c r="K27" s="98" t="str">
        <f t="shared" ca="1" si="3"/>
        <v xml:space="preserve"> </v>
      </c>
      <c r="L27" s="58"/>
    </row>
    <row r="28" spans="1:14" ht="15">
      <c r="A28" s="25"/>
      <c r="B28" s="62"/>
      <c r="C28" s="111"/>
      <c r="D28" s="96" t="str">
        <f t="shared" ca="1" si="4"/>
        <v xml:space="preserve"> </v>
      </c>
      <c r="E28" s="117" t="str">
        <f t="shared" ca="1" si="0"/>
        <v xml:space="preserve"> </v>
      </c>
      <c r="F28" s="118"/>
      <c r="G28" s="118"/>
      <c r="H28" s="97" t="str">
        <f t="shared" ca="1" si="1"/>
        <v xml:space="preserve"> </v>
      </c>
      <c r="I28" s="110"/>
      <c r="J28" s="97" t="str">
        <f t="shared" ca="1" si="2"/>
        <v xml:space="preserve"> </v>
      </c>
      <c r="K28" s="98" t="str">
        <f t="shared" ca="1" si="3"/>
        <v xml:space="preserve"> </v>
      </c>
      <c r="L28" s="58"/>
    </row>
    <row r="29" spans="1:14" ht="15">
      <c r="A29" s="26"/>
      <c r="B29" s="62"/>
      <c r="C29" s="111"/>
      <c r="D29" s="96" t="str">
        <f t="shared" ca="1" si="4"/>
        <v xml:space="preserve"> </v>
      </c>
      <c r="E29" s="117" t="str">
        <f t="shared" ca="1" si="0"/>
        <v xml:space="preserve"> </v>
      </c>
      <c r="F29" s="118"/>
      <c r="G29" s="118"/>
      <c r="H29" s="97" t="str">
        <f t="shared" ca="1" si="1"/>
        <v xml:space="preserve"> </v>
      </c>
      <c r="I29" s="110"/>
      <c r="J29" s="97" t="str">
        <f t="shared" ca="1" si="2"/>
        <v xml:space="preserve"> </v>
      </c>
      <c r="K29" s="98" t="str">
        <f t="shared" ca="1" si="3"/>
        <v xml:space="preserve"> </v>
      </c>
      <c r="L29" s="58"/>
    </row>
    <row r="30" spans="1:14" ht="15">
      <c r="A30" s="25"/>
      <c r="B30" s="62"/>
      <c r="C30" s="111"/>
      <c r="D30" s="96" t="str">
        <f t="shared" ca="1" si="4"/>
        <v xml:space="preserve"> </v>
      </c>
      <c r="E30" s="117" t="str">
        <f t="shared" ca="1" si="0"/>
        <v xml:space="preserve"> </v>
      </c>
      <c r="F30" s="118"/>
      <c r="G30" s="118"/>
      <c r="H30" s="97" t="str">
        <f t="shared" ca="1" si="1"/>
        <v xml:space="preserve"> </v>
      </c>
      <c r="I30" s="110"/>
      <c r="J30" s="97" t="str">
        <f t="shared" ca="1" si="2"/>
        <v xml:space="preserve"> </v>
      </c>
      <c r="K30" s="98" t="str">
        <f t="shared" ca="1" si="3"/>
        <v xml:space="preserve"> </v>
      </c>
      <c r="L30" s="58"/>
    </row>
    <row r="31" spans="1:14" ht="15">
      <c r="A31" s="25"/>
      <c r="B31" s="62"/>
      <c r="C31" s="111"/>
      <c r="D31" s="96" t="str">
        <f t="shared" ca="1" si="4"/>
        <v xml:space="preserve"> </v>
      </c>
      <c r="E31" s="117" t="str">
        <f t="shared" ca="1" si="0"/>
        <v xml:space="preserve"> </v>
      </c>
      <c r="F31" s="118"/>
      <c r="G31" s="118"/>
      <c r="H31" s="97" t="str">
        <f t="shared" ca="1" si="1"/>
        <v xml:space="preserve"> </v>
      </c>
      <c r="I31" s="110"/>
      <c r="J31" s="97" t="str">
        <f t="shared" ca="1" si="2"/>
        <v xml:space="preserve"> </v>
      </c>
      <c r="K31" s="98" t="str">
        <f t="shared" ca="1" si="3"/>
        <v xml:space="preserve"> </v>
      </c>
      <c r="L31" s="58"/>
    </row>
    <row r="32" spans="1:14" ht="15">
      <c r="A32" s="25"/>
      <c r="B32" s="62"/>
      <c r="C32" s="111"/>
      <c r="D32" s="96" t="str">
        <f t="shared" ca="1" si="4"/>
        <v xml:space="preserve"> </v>
      </c>
      <c r="E32" s="117" t="str">
        <f t="shared" ca="1" si="0"/>
        <v xml:space="preserve"> </v>
      </c>
      <c r="F32" s="118"/>
      <c r="G32" s="118"/>
      <c r="H32" s="97" t="str">
        <f t="shared" ca="1" si="1"/>
        <v xml:space="preserve"> </v>
      </c>
      <c r="I32" s="110"/>
      <c r="J32" s="97" t="str">
        <f t="shared" ca="1" si="2"/>
        <v xml:space="preserve"> </v>
      </c>
      <c r="K32" s="98" t="str">
        <f t="shared" ca="1" si="3"/>
        <v xml:space="preserve"> </v>
      </c>
      <c r="L32" s="58"/>
    </row>
    <row r="33" spans="1:12" ht="15">
      <c r="A33" s="25"/>
      <c r="B33" s="62"/>
      <c r="C33" s="111"/>
      <c r="D33" s="96" t="str">
        <f t="shared" ca="1" si="4"/>
        <v xml:space="preserve"> </v>
      </c>
      <c r="E33" s="117" t="str">
        <f t="shared" ca="1" si="0"/>
        <v xml:space="preserve"> </v>
      </c>
      <c r="F33" s="118"/>
      <c r="G33" s="118"/>
      <c r="H33" s="97" t="str">
        <f t="shared" ca="1" si="1"/>
        <v xml:space="preserve"> </v>
      </c>
      <c r="I33" s="110"/>
      <c r="J33" s="97" t="str">
        <f t="shared" ca="1" si="2"/>
        <v xml:space="preserve"> </v>
      </c>
      <c r="K33" s="98" t="str">
        <f t="shared" ca="1" si="3"/>
        <v xml:space="preserve"> </v>
      </c>
      <c r="L33" s="58"/>
    </row>
    <row r="34" spans="1:12" ht="15">
      <c r="A34" s="25"/>
      <c r="B34" s="62"/>
      <c r="C34" s="111"/>
      <c r="D34" s="96" t="str">
        <f t="shared" ca="1" si="4"/>
        <v xml:space="preserve"> </v>
      </c>
      <c r="E34" s="117" t="str">
        <f t="shared" ca="1" si="0"/>
        <v xml:space="preserve"> </v>
      </c>
      <c r="F34" s="118"/>
      <c r="G34" s="118"/>
      <c r="H34" s="97" t="str">
        <f t="shared" ca="1" si="1"/>
        <v xml:space="preserve"> </v>
      </c>
      <c r="I34" s="110"/>
      <c r="J34" s="97" t="str">
        <f t="shared" ca="1" si="2"/>
        <v xml:space="preserve"> </v>
      </c>
      <c r="K34" s="98" t="str">
        <f t="shared" ca="1" si="3"/>
        <v xml:space="preserve"> </v>
      </c>
      <c r="L34" s="58"/>
    </row>
    <row r="35" spans="1:12" ht="15">
      <c r="A35" s="25"/>
      <c r="B35" s="62"/>
      <c r="C35" s="111"/>
      <c r="D35" s="96" t="str">
        <f t="shared" ca="1" si="4"/>
        <v xml:space="preserve"> </v>
      </c>
      <c r="E35" s="117" t="str">
        <f t="shared" ca="1" si="0"/>
        <v xml:space="preserve"> </v>
      </c>
      <c r="F35" s="118"/>
      <c r="G35" s="118"/>
      <c r="H35" s="97" t="str">
        <f t="shared" ca="1" si="1"/>
        <v xml:space="preserve"> </v>
      </c>
      <c r="I35" s="110"/>
      <c r="J35" s="97" t="str">
        <f t="shared" ca="1" si="2"/>
        <v xml:space="preserve"> </v>
      </c>
      <c r="K35" s="98" t="str">
        <f t="shared" ca="1" si="3"/>
        <v xml:space="preserve"> </v>
      </c>
      <c r="L35" s="58"/>
    </row>
    <row r="36" spans="1:12" ht="15">
      <c r="A36" s="25"/>
      <c r="B36" s="62"/>
      <c r="C36" s="111"/>
      <c r="D36" s="96" t="str">
        <f t="shared" ca="1" si="4"/>
        <v xml:space="preserve"> </v>
      </c>
      <c r="E36" s="117" t="str">
        <f t="shared" ca="1" si="0"/>
        <v xml:space="preserve"> </v>
      </c>
      <c r="F36" s="118"/>
      <c r="G36" s="118"/>
      <c r="H36" s="97" t="str">
        <f t="shared" ca="1" si="1"/>
        <v xml:space="preserve"> </v>
      </c>
      <c r="I36" s="110"/>
      <c r="J36" s="97" t="str">
        <f t="shared" ca="1" si="2"/>
        <v xml:space="preserve"> </v>
      </c>
      <c r="K36" s="98" t="str">
        <f t="shared" ca="1" si="3"/>
        <v xml:space="preserve"> </v>
      </c>
      <c r="L36" s="58"/>
    </row>
    <row r="37" spans="1:12" ht="15">
      <c r="A37" s="25"/>
      <c r="B37" s="62"/>
      <c r="C37" s="111"/>
      <c r="D37" s="96" t="str">
        <f t="shared" ca="1" si="4"/>
        <v xml:space="preserve"> </v>
      </c>
      <c r="E37" s="117" t="str">
        <f t="shared" ca="1" si="0"/>
        <v xml:space="preserve"> </v>
      </c>
      <c r="F37" s="118"/>
      <c r="G37" s="118"/>
      <c r="H37" s="97" t="str">
        <f t="shared" ca="1" si="1"/>
        <v xml:space="preserve"> </v>
      </c>
      <c r="I37" s="110"/>
      <c r="J37" s="97" t="str">
        <f t="shared" ca="1" si="2"/>
        <v xml:space="preserve"> </v>
      </c>
      <c r="K37" s="98" t="str">
        <f t="shared" ca="1" si="3"/>
        <v xml:space="preserve"> </v>
      </c>
      <c r="L37" s="58"/>
    </row>
    <row r="38" spans="1:12" ht="15">
      <c r="A38" s="25"/>
      <c r="B38" s="62"/>
      <c r="C38" s="111"/>
      <c r="D38" s="96" t="str">
        <f t="shared" ca="1" si="4"/>
        <v xml:space="preserve"> </v>
      </c>
      <c r="E38" s="117" t="str">
        <f t="shared" ca="1" si="0"/>
        <v xml:space="preserve"> </v>
      </c>
      <c r="F38" s="118"/>
      <c r="G38" s="118"/>
      <c r="H38" s="97" t="str">
        <f t="shared" ca="1" si="1"/>
        <v xml:space="preserve"> </v>
      </c>
      <c r="I38" s="110"/>
      <c r="J38" s="97" t="str">
        <f t="shared" ca="1" si="2"/>
        <v xml:space="preserve"> </v>
      </c>
      <c r="K38" s="98" t="str">
        <f t="shared" ca="1" si="3"/>
        <v xml:space="preserve"> </v>
      </c>
      <c r="L38" s="58"/>
    </row>
    <row r="39" spans="1:12" ht="15">
      <c r="A39" s="25"/>
      <c r="B39" s="62"/>
      <c r="C39" s="111"/>
      <c r="D39" s="96" t="str">
        <f t="shared" ca="1" si="4"/>
        <v xml:space="preserve"> </v>
      </c>
      <c r="E39" s="117" t="str">
        <f t="shared" ca="1" si="0"/>
        <v xml:space="preserve"> </v>
      </c>
      <c r="F39" s="118"/>
      <c r="G39" s="118"/>
      <c r="H39" s="97" t="str">
        <f t="shared" ca="1" si="1"/>
        <v xml:space="preserve"> </v>
      </c>
      <c r="I39" s="110"/>
      <c r="J39" s="97" t="str">
        <f t="shared" ca="1" si="2"/>
        <v xml:space="preserve"> </v>
      </c>
      <c r="K39" s="98" t="str">
        <f t="shared" ca="1" si="3"/>
        <v xml:space="preserve"> </v>
      </c>
      <c r="L39" s="58"/>
    </row>
    <row r="40" spans="1:12" ht="15">
      <c r="A40" s="25"/>
      <c r="B40" s="62"/>
      <c r="C40" s="111"/>
      <c r="D40" s="96" t="str">
        <f t="shared" ca="1" si="4"/>
        <v xml:space="preserve"> </v>
      </c>
      <c r="E40" s="117" t="str">
        <f t="shared" ca="1" si="0"/>
        <v xml:space="preserve"> </v>
      </c>
      <c r="F40" s="118"/>
      <c r="G40" s="118"/>
      <c r="H40" s="97" t="str">
        <f t="shared" ca="1" si="1"/>
        <v xml:space="preserve"> </v>
      </c>
      <c r="I40" s="110"/>
      <c r="J40" s="97" t="str">
        <f t="shared" ca="1" si="2"/>
        <v xml:space="preserve"> </v>
      </c>
      <c r="K40" s="98" t="str">
        <f t="shared" ca="1" si="3"/>
        <v xml:space="preserve"> </v>
      </c>
      <c r="L40" s="58"/>
    </row>
    <row r="41" spans="1:12" ht="15">
      <c r="A41" s="25"/>
      <c r="B41" s="62"/>
      <c r="C41" s="111"/>
      <c r="D41" s="96" t="str">
        <f t="shared" ca="1" si="4"/>
        <v xml:space="preserve"> </v>
      </c>
      <c r="E41" s="117" t="str">
        <f t="shared" ca="1" si="0"/>
        <v xml:space="preserve"> </v>
      </c>
      <c r="F41" s="118"/>
      <c r="G41" s="118"/>
      <c r="H41" s="97" t="str">
        <f t="shared" ca="1" si="1"/>
        <v xml:space="preserve"> </v>
      </c>
      <c r="I41" s="110"/>
      <c r="J41" s="97" t="str">
        <f t="shared" ca="1" si="2"/>
        <v xml:space="preserve"> </v>
      </c>
      <c r="K41" s="98" t="str">
        <f t="shared" ca="1" si="3"/>
        <v xml:space="preserve"> </v>
      </c>
      <c r="L41" s="58"/>
    </row>
    <row r="42" spans="1:12" ht="15">
      <c r="A42" s="25"/>
      <c r="B42" s="62"/>
      <c r="C42" s="111"/>
      <c r="D42" s="96" t="str">
        <f t="shared" ca="1" si="4"/>
        <v xml:space="preserve"> </v>
      </c>
      <c r="E42" s="117" t="str">
        <f t="shared" ca="1" si="0"/>
        <v xml:space="preserve"> </v>
      </c>
      <c r="F42" s="118"/>
      <c r="G42" s="118"/>
      <c r="H42" s="97" t="str">
        <f t="shared" ca="1" si="1"/>
        <v xml:space="preserve"> </v>
      </c>
      <c r="I42" s="110"/>
      <c r="J42" s="97" t="str">
        <f t="shared" ca="1" si="2"/>
        <v xml:space="preserve"> </v>
      </c>
      <c r="K42" s="98" t="str">
        <f t="shared" ca="1" si="3"/>
        <v xml:space="preserve"> </v>
      </c>
      <c r="L42" s="58"/>
    </row>
    <row r="43" spans="1:12" ht="15">
      <c r="A43" s="25"/>
      <c r="B43" s="62"/>
      <c r="C43" s="111"/>
      <c r="D43" s="96" t="str">
        <f t="shared" ca="1" si="4"/>
        <v xml:space="preserve"> </v>
      </c>
      <c r="E43" s="117" t="str">
        <f t="shared" ca="1" si="0"/>
        <v xml:space="preserve"> </v>
      </c>
      <c r="F43" s="118"/>
      <c r="G43" s="118"/>
      <c r="H43" s="97" t="str">
        <f t="shared" ca="1" si="1"/>
        <v xml:space="preserve"> </v>
      </c>
      <c r="I43" s="110"/>
      <c r="J43" s="97" t="str">
        <f t="shared" ca="1" si="2"/>
        <v xml:space="preserve"> </v>
      </c>
      <c r="K43" s="98" t="str">
        <f t="shared" ca="1" si="3"/>
        <v xml:space="preserve"> </v>
      </c>
      <c r="L43" s="58"/>
    </row>
    <row r="44" spans="1:12" ht="15">
      <c r="A44" s="25"/>
      <c r="B44" s="62"/>
      <c r="C44" s="111"/>
      <c r="D44" s="96" t="str">
        <f t="shared" ca="1" si="4"/>
        <v xml:space="preserve"> </v>
      </c>
      <c r="E44" s="117" t="str">
        <f t="shared" ca="1" si="0"/>
        <v xml:space="preserve"> </v>
      </c>
      <c r="F44" s="118"/>
      <c r="G44" s="118"/>
      <c r="H44" s="97" t="str">
        <f t="shared" ca="1" si="1"/>
        <v xml:space="preserve"> </v>
      </c>
      <c r="I44" s="110"/>
      <c r="J44" s="97" t="str">
        <f t="shared" ca="1" si="2"/>
        <v xml:space="preserve"> </v>
      </c>
      <c r="K44" s="98" t="str">
        <f t="shared" ca="1" si="3"/>
        <v xml:space="preserve"> </v>
      </c>
      <c r="L44" s="58"/>
    </row>
    <row r="45" spans="1:12" ht="15">
      <c r="A45" s="25"/>
      <c r="B45" s="62"/>
      <c r="C45" s="111"/>
      <c r="D45" s="96" t="str">
        <f t="shared" ca="1" si="4"/>
        <v xml:space="preserve"> </v>
      </c>
      <c r="E45" s="117" t="str">
        <f t="shared" ca="1" si="0"/>
        <v xml:space="preserve"> </v>
      </c>
      <c r="F45" s="118"/>
      <c r="G45" s="118"/>
      <c r="H45" s="97" t="str">
        <f t="shared" ca="1" si="1"/>
        <v xml:space="preserve"> </v>
      </c>
      <c r="I45" s="110"/>
      <c r="J45" s="97" t="str">
        <f t="shared" ca="1" si="2"/>
        <v xml:space="preserve"> </v>
      </c>
      <c r="K45" s="98" t="str">
        <f t="shared" ca="1" si="3"/>
        <v xml:space="preserve"> </v>
      </c>
      <c r="L45" s="58"/>
    </row>
    <row r="46" spans="1:12" ht="15">
      <c r="A46" s="25"/>
      <c r="B46" s="62"/>
      <c r="C46" s="111"/>
      <c r="D46" s="96" t="str">
        <f t="shared" ca="1" si="4"/>
        <v xml:space="preserve"> </v>
      </c>
      <c r="E46" s="117" t="str">
        <f t="shared" ca="1" si="0"/>
        <v xml:space="preserve"> </v>
      </c>
      <c r="F46" s="118"/>
      <c r="G46" s="118"/>
      <c r="H46" s="97" t="str">
        <f t="shared" ca="1" si="1"/>
        <v xml:space="preserve"> </v>
      </c>
      <c r="I46" s="110"/>
      <c r="J46" s="97" t="str">
        <f t="shared" ca="1" si="2"/>
        <v xml:space="preserve"> </v>
      </c>
      <c r="K46" s="98" t="str">
        <f t="shared" ca="1" si="3"/>
        <v xml:space="preserve"> </v>
      </c>
      <c r="L46" s="58"/>
    </row>
    <row r="47" spans="1:12" ht="15">
      <c r="A47" s="26"/>
      <c r="B47" s="62"/>
      <c r="C47" s="93"/>
      <c r="D47" s="99" t="str">
        <f>IFERROR(VLOOKUP(C47,MACDATA!$A$2:$Q$279,3,FALSE)," ")</f>
        <v xml:space="preserve"> </v>
      </c>
      <c r="E47" s="100" t="str">
        <f>IFERROR(VLOOKUP(C47,MACDATA!$A$2:$Q$279,4,FALSE)," ")</f>
        <v xml:space="preserve"> </v>
      </c>
      <c r="F47" s="99"/>
      <c r="G47" s="99"/>
      <c r="H47" s="101" t="str">
        <f>IFERROR(VLOOKUP(C47,MACDATA!$A$2:$Q$279,15,FALSE)," ")</f>
        <v xml:space="preserve"> </v>
      </c>
      <c r="I47" s="93"/>
      <c r="J47" s="101" t="str">
        <f>IFERROR(VLOOKUP(C47,MACDATA!$A$2:$Q$279,13,FALSE)," ")</f>
        <v xml:space="preserve"> </v>
      </c>
      <c r="K47" s="102" t="str">
        <f t="shared" ref="K47" si="5">IFERROR(I47*H47," ")</f>
        <v xml:space="preserve"> </v>
      </c>
      <c r="L47" s="58"/>
    </row>
    <row r="48" spans="1:12">
      <c r="B48" s="62"/>
      <c r="C48" s="63"/>
      <c r="D48" s="63"/>
      <c r="E48" s="64"/>
      <c r="F48" s="64"/>
      <c r="G48" s="64"/>
      <c r="H48" s="103"/>
      <c r="I48" s="104">
        <f>SUM(I24:I47)</f>
        <v>0</v>
      </c>
      <c r="J48" s="105" t="str">
        <f>IF(I48="","","UV")</f>
        <v>UV</v>
      </c>
      <c r="K48" s="106">
        <f ca="1">SUM(K24:K47)</f>
        <v>0</v>
      </c>
      <c r="L48" s="58"/>
    </row>
    <row r="49" spans="2:14" ht="15" customHeight="1">
      <c r="B49" s="62"/>
      <c r="C49" s="135" t="s">
        <v>67</v>
      </c>
      <c r="D49" s="135"/>
      <c r="E49" s="135"/>
      <c r="F49" s="88"/>
      <c r="G49" s="134" t="s">
        <v>60</v>
      </c>
      <c r="H49" s="134"/>
      <c r="I49" s="107">
        <f>SUM(I24:I47)</f>
        <v>0</v>
      </c>
      <c r="J49" s="108" t="str">
        <f>IF(I49="","","UV")</f>
        <v>UV</v>
      </c>
      <c r="K49" s="109">
        <f ca="1">SUM(K24:K47)</f>
        <v>0</v>
      </c>
      <c r="L49" s="58"/>
      <c r="N49" s="91"/>
    </row>
    <row r="50" spans="2:14" ht="15" customHeight="1">
      <c r="B50" s="62"/>
      <c r="C50" s="93"/>
      <c r="D50" s="93"/>
      <c r="E50" s="93"/>
      <c r="F50" s="27"/>
      <c r="G50" s="27"/>
      <c r="H50" s="46"/>
      <c r="I50" s="28"/>
      <c r="J50" s="29"/>
      <c r="K50" s="43" t="s">
        <v>61</v>
      </c>
      <c r="L50" s="58"/>
      <c r="N50" s="91"/>
    </row>
    <row r="51" spans="2:14" ht="6" customHeight="1">
      <c r="B51" s="62"/>
      <c r="C51" s="65"/>
      <c r="D51" s="65"/>
      <c r="E51" s="64"/>
      <c r="F51" s="64"/>
      <c r="G51" s="64"/>
      <c r="H51" s="64"/>
      <c r="I51" s="66"/>
      <c r="J51" s="66"/>
      <c r="K51" s="66"/>
      <c r="L51" s="58"/>
    </row>
    <row r="52" spans="2:14" s="42" customFormat="1" ht="19.5" customHeight="1">
      <c r="B52" s="67"/>
      <c r="C52" s="124" t="s">
        <v>63</v>
      </c>
      <c r="D52" s="125"/>
      <c r="E52" s="125"/>
      <c r="F52" s="125"/>
      <c r="G52" s="125"/>
      <c r="H52" s="125"/>
      <c r="I52" s="125"/>
      <c r="J52" s="125"/>
      <c r="K52" s="126"/>
      <c r="L52" s="68"/>
      <c r="N52" s="92"/>
    </row>
    <row r="53" spans="2:14" ht="6" customHeight="1">
      <c r="B53" s="69"/>
      <c r="C53" s="70"/>
      <c r="D53" s="70"/>
      <c r="E53" s="70"/>
      <c r="F53" s="70"/>
      <c r="G53" s="70"/>
      <c r="H53" s="70"/>
      <c r="I53" s="70"/>
      <c r="J53" s="70"/>
      <c r="K53" s="70"/>
      <c r="L53" s="71"/>
    </row>
  </sheetData>
  <sheetProtection selectLockedCells="1"/>
  <mergeCells count="35">
    <mergeCell ref="C52:K52"/>
    <mergeCell ref="C7:F7"/>
    <mergeCell ref="C8:F8"/>
    <mergeCell ref="C9:F9"/>
    <mergeCell ref="C10:F10"/>
    <mergeCell ref="E46:G46"/>
    <mergeCell ref="E37:G37"/>
    <mergeCell ref="E38:G38"/>
    <mergeCell ref="E39:G39"/>
    <mergeCell ref="E40:G40"/>
    <mergeCell ref="E41:G41"/>
    <mergeCell ref="E22:G22"/>
    <mergeCell ref="E42:G42"/>
    <mergeCell ref="E44:G44"/>
    <mergeCell ref="G49:H49"/>
    <mergeCell ref="C49:E49"/>
    <mergeCell ref="C3:D4"/>
    <mergeCell ref="E31:G31"/>
    <mergeCell ref="E26:G26"/>
    <mergeCell ref="E27:G27"/>
    <mergeCell ref="E28:G28"/>
    <mergeCell ref="E29:G29"/>
    <mergeCell ref="E30:G30"/>
    <mergeCell ref="E19:J19"/>
    <mergeCell ref="H16:J16"/>
    <mergeCell ref="H14:J14"/>
    <mergeCell ref="E24:G24"/>
    <mergeCell ref="E25:G25"/>
    <mergeCell ref="E45:G45"/>
    <mergeCell ref="E32:G32"/>
    <mergeCell ref="E33:G33"/>
    <mergeCell ref="E34:G34"/>
    <mergeCell ref="E35:G35"/>
    <mergeCell ref="E36:G36"/>
    <mergeCell ref="E43:G43"/>
  </mergeCells>
  <conditionalFormatting sqref="H4">
    <cfRule type="containsBlanks" dxfId="2" priority="56">
      <formula>LEN(TRIM(H4))=0</formula>
    </cfRule>
  </conditionalFormatting>
  <conditionalFormatting sqref="I4">
    <cfRule type="containsBlanks" dxfId="1" priority="55">
      <formula>LEN(TRIM(I4))=0</formula>
    </cfRule>
  </conditionalFormatting>
  <conditionalFormatting sqref="K4">
    <cfRule type="containsBlanks" dxfId="0" priority="54">
      <formula>LEN(TRIM(K4))=0</formula>
    </cfRule>
  </conditionalFormatting>
  <hyperlinks>
    <hyperlink ref="C10" r:id="rId1"/>
  </hyperlinks>
  <pageMargins left="0.25" right="0.25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E14</xm:sqref>
        </x14:dataValidation>
        <x14:dataValidation type="list" allowBlank="1" showInputMessage="1" showErrorMessage="1">
          <x14:formula1>
            <xm:f>Feuil1!$A$1:$A$2</xm:f>
          </x14:formula1>
          <xm:sqref>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5"/>
  <sheetData>
    <row r="1" spans="1:1">
      <c r="A1" s="116" t="s">
        <v>91</v>
      </c>
    </row>
    <row r="2" spans="1:1">
      <c r="A2" s="116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MEMDATA</vt:lpstr>
      <vt:lpstr>MACDATA</vt:lpstr>
      <vt:lpstr>MACBC</vt:lpstr>
      <vt:lpstr>Feuil1</vt:lpstr>
      <vt:lpstr>MACBC!Zone_d_impression</vt:lpstr>
    </vt:vector>
  </TitlesOfParts>
  <Company>PARI GOURMET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</dc:creator>
  <cp:lastModifiedBy>Dual</cp:lastModifiedBy>
  <cp:lastPrinted>2017-11-24T20:07:12Z</cp:lastPrinted>
  <dcterms:created xsi:type="dcterms:W3CDTF">2013-10-11T09:57:34Z</dcterms:created>
  <dcterms:modified xsi:type="dcterms:W3CDTF">2017-11-25T11:36:49Z</dcterms:modified>
</cp:coreProperties>
</file>