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cuments\Personnel\SAQ\Assignation\"/>
    </mc:Choice>
  </mc:AlternateContent>
  <bookViews>
    <workbookView xWindow="0" yWindow="0" windowWidth="16785" windowHeight="6690" activeTab="1"/>
  </bookViews>
  <sheets>
    <sheet name="Vendredi" sheetId="3" r:id="rId1"/>
    <sheet name="Split Vend" sheetId="1" r:id="rId2"/>
    <sheet name="Tâches" sheetId="11" state="hidden" r:id="rId3"/>
    <sheet name="Staff Caisse" sheetId="10" r:id="rId4"/>
  </sheets>
  <calcPr calcId="152511"/>
</workbook>
</file>

<file path=xl/calcChain.xml><?xml version="1.0" encoding="utf-8"?>
<calcChain xmlns="http://schemas.openxmlformats.org/spreadsheetml/2006/main">
  <c r="AK6" i="3" l="1"/>
  <c r="C12" i="1" l="1"/>
  <c r="BJ21" i="1" l="1"/>
  <c r="BJ22" i="1"/>
  <c r="BJ25" i="1"/>
  <c r="A13" i="1"/>
  <c r="B13" i="1"/>
  <c r="C13" i="1"/>
  <c r="W11" i="1" l="1"/>
  <c r="L10" i="1"/>
  <c r="L11" i="1"/>
  <c r="L12" i="1"/>
  <c r="L13" i="1"/>
  <c r="L9" i="1"/>
  <c r="B14" i="1" l="1"/>
  <c r="AG48" i="3" l="1"/>
  <c r="AG47" i="3"/>
  <c r="AG46" i="3"/>
  <c r="AG45" i="3"/>
  <c r="AF48" i="3"/>
  <c r="AF47" i="3"/>
  <c r="AF46" i="3"/>
  <c r="AF45" i="3"/>
  <c r="AD48" i="3"/>
  <c r="AD47" i="3"/>
  <c r="AD46" i="3"/>
  <c r="AD45" i="3"/>
  <c r="AC48" i="3"/>
  <c r="AC47" i="3"/>
  <c r="AC46" i="3"/>
  <c r="AC45" i="3"/>
  <c r="AA48" i="3"/>
  <c r="AA47" i="3"/>
  <c r="AA46" i="3"/>
  <c r="AA45" i="3"/>
  <c r="Z48" i="3"/>
  <c r="Z47" i="3"/>
  <c r="Z46" i="3"/>
  <c r="Z45" i="3"/>
  <c r="X46" i="3"/>
  <c r="X47" i="3"/>
  <c r="X48" i="3"/>
  <c r="X45" i="3"/>
  <c r="W46" i="3"/>
  <c r="W47" i="3"/>
  <c r="W48" i="3"/>
  <c r="W45" i="3"/>
  <c r="AI40" i="3"/>
  <c r="AI41" i="3"/>
  <c r="AI42" i="3"/>
  <c r="AI39" i="3"/>
  <c r="AG40" i="3"/>
  <c r="AG41" i="3"/>
  <c r="AG42" i="3"/>
  <c r="AG39" i="3"/>
  <c r="AF40" i="3"/>
  <c r="AF41" i="3"/>
  <c r="AF42" i="3"/>
  <c r="AF39" i="3"/>
  <c r="AD40" i="3"/>
  <c r="AD41" i="3"/>
  <c r="AD42" i="3"/>
  <c r="AD39" i="3"/>
  <c r="AC40" i="3"/>
  <c r="AC41" i="3"/>
  <c r="AC42" i="3"/>
  <c r="AC39" i="3"/>
  <c r="AA40" i="3"/>
  <c r="AA41" i="3"/>
  <c r="AA42" i="3"/>
  <c r="AA39" i="3"/>
  <c r="Z40" i="3"/>
  <c r="Z41" i="3"/>
  <c r="Z42" i="3"/>
  <c r="Z39" i="3"/>
  <c r="X40" i="3"/>
  <c r="X41" i="3"/>
  <c r="X42" i="3"/>
  <c r="X39" i="3"/>
  <c r="W40" i="3"/>
  <c r="W41" i="3"/>
  <c r="W42" i="3"/>
  <c r="W39" i="3"/>
  <c r="U40" i="3"/>
  <c r="U41" i="3"/>
  <c r="U42" i="3"/>
  <c r="U39" i="3"/>
  <c r="AI34" i="3"/>
  <c r="AI35" i="3"/>
  <c r="AI36" i="3"/>
  <c r="AI33" i="3"/>
  <c r="AG34" i="3"/>
  <c r="AG35" i="3"/>
  <c r="AG36" i="3"/>
  <c r="AG33" i="3"/>
  <c r="AF34" i="3"/>
  <c r="AF35" i="3"/>
  <c r="AF36" i="3"/>
  <c r="AF33" i="3"/>
  <c r="AD34" i="3"/>
  <c r="AD35" i="3"/>
  <c r="AD36" i="3"/>
  <c r="AD33" i="3"/>
  <c r="AC34" i="3"/>
  <c r="AC35" i="3"/>
  <c r="AC36" i="3"/>
  <c r="AC33" i="3"/>
  <c r="AA34" i="3"/>
  <c r="AA35" i="3"/>
  <c r="AA36" i="3"/>
  <c r="AA33" i="3"/>
  <c r="Z34" i="3"/>
  <c r="Z35" i="3"/>
  <c r="Z36" i="3"/>
  <c r="Z33" i="3"/>
  <c r="X34" i="3"/>
  <c r="X35" i="3"/>
  <c r="X36" i="3"/>
  <c r="X33" i="3"/>
  <c r="W34" i="3"/>
  <c r="W35" i="3"/>
  <c r="W36" i="3"/>
  <c r="W33" i="3"/>
  <c r="U34" i="3"/>
  <c r="U35" i="3"/>
  <c r="U36" i="3"/>
  <c r="U33" i="3"/>
  <c r="AI28" i="3"/>
  <c r="AI29" i="3"/>
  <c r="AI30" i="3"/>
  <c r="AI27" i="3"/>
  <c r="AG28" i="3"/>
  <c r="AG29" i="3"/>
  <c r="AG30" i="3"/>
  <c r="AG27" i="3"/>
  <c r="AF28" i="3"/>
  <c r="AF29" i="3"/>
  <c r="AF30" i="3"/>
  <c r="AF27" i="3"/>
  <c r="AD28" i="3"/>
  <c r="AD29" i="3"/>
  <c r="AD30" i="3"/>
  <c r="AD27" i="3"/>
  <c r="AC28" i="3"/>
  <c r="AC29" i="3"/>
  <c r="AC30" i="3"/>
  <c r="AC27" i="3"/>
  <c r="AA28" i="3"/>
  <c r="AA29" i="3"/>
  <c r="AA30" i="3"/>
  <c r="AA27" i="3"/>
  <c r="Z28" i="3"/>
  <c r="Z29" i="3"/>
  <c r="Z30" i="3"/>
  <c r="Z27" i="3"/>
  <c r="X28" i="3"/>
  <c r="X29" i="3"/>
  <c r="X30" i="3"/>
  <c r="X27" i="3"/>
  <c r="W28" i="3"/>
  <c r="W29" i="3"/>
  <c r="W30" i="3"/>
  <c r="W27" i="3"/>
  <c r="U28" i="3"/>
  <c r="U29" i="3"/>
  <c r="U30" i="3"/>
  <c r="U27" i="3"/>
  <c r="AI22" i="3"/>
  <c r="AI23" i="3"/>
  <c r="AI24" i="3"/>
  <c r="AI21" i="3"/>
  <c r="AG22" i="3"/>
  <c r="AG23" i="3"/>
  <c r="AG24" i="3"/>
  <c r="AG21" i="3"/>
  <c r="AF22" i="3"/>
  <c r="AF23" i="3"/>
  <c r="AF24" i="3"/>
  <c r="AF21" i="3"/>
  <c r="AD24" i="3"/>
  <c r="AD22" i="3"/>
  <c r="AD23" i="3"/>
  <c r="AD21" i="3"/>
  <c r="AC22" i="3"/>
  <c r="AC23" i="3"/>
  <c r="AC24" i="3"/>
  <c r="AA22" i="3"/>
  <c r="AA23" i="3"/>
  <c r="AA24" i="3"/>
  <c r="AC21" i="3"/>
  <c r="AA21" i="3"/>
  <c r="Z22" i="3"/>
  <c r="Z23" i="3"/>
  <c r="Z24" i="3"/>
  <c r="Z21" i="3"/>
  <c r="X22" i="3"/>
  <c r="X23" i="3"/>
  <c r="X24" i="3"/>
  <c r="X21" i="3"/>
  <c r="W22" i="3"/>
  <c r="W23" i="3"/>
  <c r="W24" i="3"/>
  <c r="W21" i="3"/>
  <c r="U24" i="3"/>
  <c r="U23" i="3"/>
  <c r="U22" i="3"/>
  <c r="U21" i="3"/>
  <c r="AI8" i="3" l="1"/>
  <c r="AI9" i="3"/>
  <c r="AI10" i="3"/>
  <c r="AI11" i="3"/>
  <c r="AI12" i="3"/>
  <c r="AI13" i="3"/>
  <c r="AI14" i="3"/>
  <c r="AI15" i="3"/>
  <c r="AI16" i="3"/>
  <c r="AI17" i="3"/>
  <c r="AG8" i="3"/>
  <c r="AG9" i="3"/>
  <c r="AG10" i="3"/>
  <c r="AG11" i="3"/>
  <c r="AG12" i="3"/>
  <c r="AG13" i="3"/>
  <c r="AG14" i="3"/>
  <c r="AG15" i="3"/>
  <c r="AG16" i="3"/>
  <c r="AG17" i="3"/>
  <c r="AI7" i="3"/>
  <c r="AG7" i="3"/>
  <c r="AD8" i="3"/>
  <c r="AD9" i="3"/>
  <c r="AD10" i="3"/>
  <c r="AD11" i="3"/>
  <c r="AD12" i="3"/>
  <c r="AD13" i="3"/>
  <c r="AD14" i="3"/>
  <c r="AD15" i="3"/>
  <c r="AD16" i="3"/>
  <c r="AD17" i="3"/>
  <c r="AD7" i="3"/>
  <c r="AA8" i="3"/>
  <c r="AA9" i="3"/>
  <c r="AA10" i="3"/>
  <c r="AA11" i="3"/>
  <c r="AA12" i="3"/>
  <c r="AA13" i="3"/>
  <c r="AA14" i="3"/>
  <c r="AA15" i="3"/>
  <c r="AA16" i="3"/>
  <c r="AA17" i="3"/>
  <c r="AA7" i="3"/>
  <c r="X8" i="3"/>
  <c r="X9" i="3"/>
  <c r="X10" i="3"/>
  <c r="X11" i="3"/>
  <c r="X12" i="3"/>
  <c r="X13" i="3"/>
  <c r="X14" i="3"/>
  <c r="X15" i="3"/>
  <c r="X16" i="3"/>
  <c r="X17" i="3"/>
  <c r="X7" i="3"/>
  <c r="U8" i="3"/>
  <c r="U9" i="3"/>
  <c r="U10" i="3"/>
  <c r="U11" i="3"/>
  <c r="U12" i="3"/>
  <c r="U13" i="3"/>
  <c r="U14" i="3"/>
  <c r="U15" i="3"/>
  <c r="U16" i="3"/>
  <c r="U17" i="3"/>
  <c r="U7" i="3"/>
  <c r="Q19" i="1"/>
  <c r="Q18" i="1"/>
  <c r="Q17" i="1"/>
  <c r="Q16" i="1"/>
  <c r="Q15" i="1"/>
  <c r="Q14" i="1"/>
  <c r="Q13" i="1"/>
  <c r="Q11" i="1"/>
  <c r="Q10" i="1"/>
  <c r="Q9" i="1"/>
  <c r="L14" i="1"/>
  <c r="BJ23" i="1" s="1"/>
  <c r="L15" i="1"/>
  <c r="L16" i="1"/>
  <c r="L17" i="1"/>
  <c r="L18" i="1"/>
  <c r="L19" i="1"/>
  <c r="N9" i="1"/>
  <c r="B9" i="1"/>
  <c r="B33" i="1" s="1"/>
  <c r="C9" i="1"/>
  <c r="C33" i="1" s="1"/>
  <c r="B10" i="1"/>
  <c r="C10" i="1"/>
  <c r="C34" i="1" s="1"/>
  <c r="B11" i="1"/>
  <c r="B35" i="1" s="1"/>
  <c r="C11" i="1"/>
  <c r="C35" i="1" s="1"/>
  <c r="B12" i="1"/>
  <c r="B36" i="1" s="1"/>
  <c r="C36" i="1"/>
  <c r="B37" i="1"/>
  <c r="C37" i="1"/>
  <c r="B38" i="1"/>
  <c r="C14" i="1"/>
  <c r="C38" i="1" s="1"/>
  <c r="B15" i="1"/>
  <c r="B39" i="1" s="1"/>
  <c r="C15" i="1"/>
  <c r="C39" i="1" s="1"/>
  <c r="B16" i="1"/>
  <c r="B40" i="1" s="1"/>
  <c r="C16" i="1"/>
  <c r="C40" i="1" s="1"/>
  <c r="A10" i="1"/>
  <c r="A34" i="1" s="1"/>
  <c r="A11" i="1"/>
  <c r="A35" i="1" s="1"/>
  <c r="A12" i="1"/>
  <c r="A36" i="1" s="1"/>
  <c r="A37" i="1"/>
  <c r="A14" i="1"/>
  <c r="A38" i="1" s="1"/>
  <c r="A15" i="1"/>
  <c r="A39" i="1" s="1"/>
  <c r="A16" i="1"/>
  <c r="A40" i="1" s="1"/>
  <c r="A17" i="1"/>
  <c r="A41" i="1" s="1"/>
  <c r="B17" i="1"/>
  <c r="B41" i="1" s="1"/>
  <c r="C17" i="1"/>
  <c r="C41" i="1" s="1"/>
  <c r="A18" i="1"/>
  <c r="A42" i="1" s="1"/>
  <c r="D42" i="1" s="1"/>
  <c r="B18" i="1"/>
  <c r="B42" i="1" s="1"/>
  <c r="C18" i="1"/>
  <c r="C42" i="1" s="1"/>
  <c r="A19" i="1"/>
  <c r="A43" i="1" s="1"/>
  <c r="D43" i="1" s="1"/>
  <c r="B19" i="1"/>
  <c r="B43" i="1" s="1"/>
  <c r="C19" i="1"/>
  <c r="C43" i="1" s="1"/>
  <c r="A9" i="1"/>
  <c r="A33" i="1" s="1"/>
  <c r="W16" i="1"/>
  <c r="S16" i="1"/>
  <c r="N16" i="1"/>
  <c r="J16" i="1"/>
  <c r="AC14" i="3" s="1"/>
  <c r="G16" i="1"/>
  <c r="W14" i="3" s="1"/>
  <c r="W15" i="1"/>
  <c r="S15" i="1"/>
  <c r="N15" i="1"/>
  <c r="J15" i="1"/>
  <c r="AC13" i="3" s="1"/>
  <c r="G15" i="1"/>
  <c r="W13" i="3" s="1"/>
  <c r="W17" i="1"/>
  <c r="S17" i="1"/>
  <c r="N17" i="1"/>
  <c r="J17" i="1"/>
  <c r="AC15" i="3" s="1"/>
  <c r="G17" i="1"/>
  <c r="W15" i="3" s="1"/>
  <c r="W14" i="1"/>
  <c r="S14" i="1"/>
  <c r="N14" i="1"/>
  <c r="J14" i="1"/>
  <c r="AC12" i="3" s="1"/>
  <c r="G14" i="1"/>
  <c r="W12" i="3" s="1"/>
  <c r="W13" i="1"/>
  <c r="S13" i="1"/>
  <c r="N13" i="1"/>
  <c r="J13" i="1"/>
  <c r="AC11" i="3" s="1"/>
  <c r="G13" i="1"/>
  <c r="W11" i="3" s="1"/>
  <c r="W12" i="1"/>
  <c r="S12" i="1"/>
  <c r="N12" i="1"/>
  <c r="J12" i="1"/>
  <c r="AC10" i="3" s="1"/>
  <c r="G12" i="1"/>
  <c r="W10" i="3" s="1"/>
  <c r="D39" i="1" l="1"/>
  <c r="F39" i="1"/>
  <c r="F33" i="1"/>
  <c r="D38" i="1"/>
  <c r="F38" i="1"/>
  <c r="F34" i="1"/>
  <c r="F35" i="1"/>
  <c r="D41" i="1"/>
  <c r="F41" i="1"/>
  <c r="F37" i="1"/>
  <c r="D40" i="1"/>
  <c r="F40" i="1"/>
  <c r="F36" i="1"/>
  <c r="T15" i="1"/>
  <c r="AF13" i="3" s="1"/>
  <c r="BJ24" i="1"/>
  <c r="B34" i="1"/>
  <c r="BJ20" i="1"/>
  <c r="T16" i="1"/>
  <c r="AF14" i="3" s="1"/>
  <c r="T13" i="1"/>
  <c r="AF11" i="3" s="1"/>
  <c r="O15" i="1"/>
  <c r="Z13" i="3" s="1"/>
  <c r="D17" i="1"/>
  <c r="T14" i="1"/>
  <c r="AF12" i="3" s="1"/>
  <c r="T12" i="1"/>
  <c r="AF10" i="3" s="1"/>
  <c r="O12" i="1"/>
  <c r="Z10" i="3" s="1"/>
  <c r="O16" i="1"/>
  <c r="Z14" i="3" s="1"/>
  <c r="D14" i="1"/>
  <c r="D13" i="1"/>
  <c r="D15" i="1"/>
  <c r="D12" i="1"/>
  <c r="D16" i="1"/>
  <c r="T17" i="1"/>
  <c r="AF15" i="3" s="1"/>
  <c r="O14" i="1"/>
  <c r="Z12" i="3" s="1"/>
  <c r="O17" i="1"/>
  <c r="Z15" i="3" s="1"/>
  <c r="O13" i="1"/>
  <c r="Z11" i="3" s="1"/>
  <c r="W10" i="1"/>
  <c r="W18" i="1"/>
  <c r="W19" i="1"/>
  <c r="W9" i="1"/>
  <c r="S19" i="1"/>
  <c r="S18" i="1"/>
  <c r="S11" i="1"/>
  <c r="S10" i="1"/>
  <c r="S9" i="1"/>
  <c r="N10" i="1"/>
  <c r="N11" i="1"/>
  <c r="O11" i="1" s="1"/>
  <c r="Z9" i="3" s="1"/>
  <c r="N18" i="1"/>
  <c r="O18" i="1" s="1"/>
  <c r="Z16" i="3" s="1"/>
  <c r="N19" i="1"/>
  <c r="O19" i="1" s="1"/>
  <c r="Z17" i="3" s="1"/>
  <c r="AB23" i="1"/>
  <c r="J19" i="1"/>
  <c r="AC17" i="3" s="1"/>
  <c r="J18" i="1"/>
  <c r="AC16" i="3" s="1"/>
  <c r="J11" i="1"/>
  <c r="AC9" i="3" s="1"/>
  <c r="J10" i="1"/>
  <c r="AC8" i="3" s="1"/>
  <c r="J9" i="1"/>
  <c r="AC7" i="3" s="1"/>
  <c r="G10" i="1"/>
  <c r="W8" i="3" s="1"/>
  <c r="G11" i="1"/>
  <c r="W9" i="3" s="1"/>
  <c r="G18" i="1"/>
  <c r="W16" i="3" s="1"/>
  <c r="G19" i="1"/>
  <c r="W17" i="3" s="1"/>
  <c r="G9" i="1"/>
  <c r="W7" i="3" s="1"/>
  <c r="T11" i="1" l="1"/>
  <c r="AF9" i="3" s="1"/>
  <c r="T19" i="1"/>
  <c r="AF17" i="3" s="1"/>
  <c r="BS23" i="1"/>
  <c r="BO23" i="1"/>
  <c r="BK23" i="1"/>
  <c r="BG23" i="1"/>
  <c r="BC23" i="1"/>
  <c r="AY23" i="1"/>
  <c r="AU23" i="1"/>
  <c r="AQ23" i="1"/>
  <c r="AM23" i="1"/>
  <c r="AI23" i="1"/>
  <c r="AE23" i="1"/>
  <c r="AA23" i="1"/>
  <c r="X23" i="1"/>
  <c r="BR23" i="1"/>
  <c r="BN23" i="1"/>
  <c r="BF23" i="1"/>
  <c r="BB23" i="1"/>
  <c r="AX23" i="1"/>
  <c r="AT23" i="1"/>
  <c r="AP23" i="1"/>
  <c r="AL23" i="1"/>
  <c r="AH23" i="1"/>
  <c r="AD23" i="1"/>
  <c r="Z23" i="1"/>
  <c r="O10" i="1"/>
  <c r="Z8" i="3" s="1"/>
  <c r="BQ23" i="1"/>
  <c r="BM23" i="1"/>
  <c r="BI23" i="1"/>
  <c r="BE23" i="1"/>
  <c r="BA23" i="1"/>
  <c r="AW23" i="1"/>
  <c r="AS23" i="1"/>
  <c r="AO23" i="1"/>
  <c r="AK23" i="1"/>
  <c r="AG23" i="1"/>
  <c r="AC23" i="1"/>
  <c r="Y23" i="1"/>
  <c r="T18" i="1"/>
  <c r="AF16" i="3" s="1"/>
  <c r="BT23" i="1"/>
  <c r="BP23" i="1"/>
  <c r="BL23" i="1"/>
  <c r="BH23" i="1"/>
  <c r="BD23" i="1"/>
  <c r="AZ23" i="1"/>
  <c r="AV23" i="1"/>
  <c r="AR23" i="1"/>
  <c r="AN23" i="1"/>
  <c r="AJ23" i="1"/>
  <c r="AF23" i="1"/>
  <c r="T9" i="1"/>
  <c r="AF7" i="3" s="1"/>
  <c r="T10" i="1"/>
  <c r="AF8" i="3" s="1"/>
  <c r="O9" i="1"/>
  <c r="Z7" i="3" s="1"/>
  <c r="BM25" i="1"/>
  <c r="BL20" i="1"/>
  <c r="BL21" i="1"/>
  <c r="BL22" i="1"/>
  <c r="BL25" i="1"/>
  <c r="AU22" i="1"/>
  <c r="BO24" i="1" l="1"/>
  <c r="AM24" i="1"/>
  <c r="BS24" i="1"/>
  <c r="AR24" i="1"/>
  <c r="BH24" i="1"/>
  <c r="AK24" i="1"/>
  <c r="BA24" i="1"/>
  <c r="BQ24" i="1"/>
  <c r="AD24" i="1"/>
  <c r="AT24" i="1"/>
  <c r="AA24" i="1"/>
  <c r="AQ24" i="1"/>
  <c r="BG24" i="1"/>
  <c r="AB24" i="1"/>
  <c r="BD24" i="1"/>
  <c r="AW24" i="1"/>
  <c r="Z24" i="1"/>
  <c r="BF24" i="1"/>
  <c r="BC24" i="1"/>
  <c r="AF24" i="1"/>
  <c r="AV24" i="1"/>
  <c r="BL24" i="1"/>
  <c r="Y24" i="1"/>
  <c r="AO24" i="1"/>
  <c r="BE24" i="1"/>
  <c r="X24" i="1"/>
  <c r="AH24" i="1"/>
  <c r="AX24" i="1"/>
  <c r="BN24" i="1"/>
  <c r="AE24" i="1"/>
  <c r="AU24" i="1"/>
  <c r="BK24" i="1"/>
  <c r="AN24" i="1"/>
  <c r="BT24" i="1"/>
  <c r="AG24" i="1"/>
  <c r="BM24" i="1"/>
  <c r="AP24" i="1"/>
  <c r="AJ24" i="1"/>
  <c r="AZ24" i="1"/>
  <c r="BP24" i="1"/>
  <c r="AC24" i="1"/>
  <c r="AS24" i="1"/>
  <c r="BI24" i="1"/>
  <c r="AL24" i="1"/>
  <c r="BB24" i="1"/>
  <c r="BR24" i="1"/>
  <c r="AI24" i="1"/>
  <c r="AY24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K20" i="1"/>
  <c r="BM20" i="1"/>
  <c r="BN20" i="1"/>
  <c r="BO20" i="1"/>
  <c r="BP20" i="1"/>
  <c r="BQ20" i="1"/>
  <c r="BR20" i="1"/>
  <c r="BS20" i="1"/>
  <c r="BT20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K21" i="1"/>
  <c r="BM21" i="1"/>
  <c r="BN21" i="1"/>
  <c r="BO21" i="1"/>
  <c r="BP21" i="1"/>
  <c r="BQ21" i="1"/>
  <c r="BR21" i="1"/>
  <c r="BS21" i="1"/>
  <c r="BT21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K22" i="1"/>
  <c r="BM22" i="1"/>
  <c r="BN22" i="1"/>
  <c r="BO22" i="1"/>
  <c r="BP22" i="1"/>
  <c r="BQ22" i="1"/>
  <c r="BR22" i="1"/>
  <c r="BS22" i="1"/>
  <c r="BT22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K25" i="1"/>
  <c r="BN25" i="1"/>
  <c r="BO25" i="1"/>
  <c r="BP25" i="1"/>
  <c r="BQ25" i="1"/>
  <c r="BR25" i="1"/>
  <c r="BS25" i="1"/>
  <c r="BT25" i="1"/>
  <c r="X25" i="1"/>
  <c r="X22" i="1"/>
  <c r="X21" i="1"/>
  <c r="Y26" i="1" l="1"/>
  <c r="AC26" i="1"/>
  <c r="AK26" i="1"/>
  <c r="BG26" i="1"/>
  <c r="AQ26" i="1"/>
  <c r="AI26" i="1"/>
  <c r="AE26" i="1"/>
  <c r="AA26" i="1"/>
  <c r="AJ26" i="1"/>
  <c r="AB26" i="1"/>
  <c r="AP26" i="1"/>
  <c r="AH26" i="1"/>
  <c r="AD26" i="1"/>
  <c r="AF26" i="1"/>
  <c r="AG26" i="1"/>
  <c r="Z26" i="1"/>
  <c r="BJ26" i="1"/>
  <c r="AX26" i="1"/>
  <c r="AT26" i="1"/>
  <c r="BF26" i="1"/>
  <c r="BR26" i="1"/>
  <c r="AL26" i="1"/>
  <c r="BQ26" i="1"/>
  <c r="BI26" i="1"/>
  <c r="BA26" i="1"/>
  <c r="AS26" i="1"/>
  <c r="BP26" i="1"/>
  <c r="BL26" i="1"/>
  <c r="BH26" i="1"/>
  <c r="BD26" i="1"/>
  <c r="AZ26" i="1"/>
  <c r="AV26" i="1"/>
  <c r="AR26" i="1"/>
  <c r="AN26" i="1"/>
  <c r="BN26" i="1"/>
  <c r="BB26" i="1"/>
  <c r="BM26" i="1"/>
  <c r="BE26" i="1"/>
  <c r="AW26" i="1"/>
  <c r="AO26" i="1"/>
  <c r="BK26" i="1"/>
  <c r="BC26" i="1"/>
  <c r="AU26" i="1"/>
  <c r="BO26" i="1"/>
  <c r="AY26" i="1"/>
  <c r="AM26" i="1"/>
  <c r="BS26" i="1"/>
  <c r="BT26" i="1"/>
  <c r="X20" i="1"/>
  <c r="X26" i="1" s="1"/>
  <c r="D10" i="1" l="1"/>
  <c r="D11" i="1"/>
  <c r="D18" i="1"/>
  <c r="D19" i="1"/>
  <c r="D9" i="1"/>
</calcChain>
</file>

<file path=xl/sharedStrings.xml><?xml version="1.0" encoding="utf-8"?>
<sst xmlns="http://schemas.openxmlformats.org/spreadsheetml/2006/main" count="312" uniqueCount="171">
  <si>
    <t>Nom</t>
  </si>
  <si>
    <t>Heure</t>
  </si>
  <si>
    <t>Diner</t>
  </si>
  <si>
    <t>Pause Jour</t>
  </si>
  <si>
    <t>Pause Soir</t>
  </si>
  <si>
    <t>Souper</t>
  </si>
  <si>
    <t>Dégust</t>
  </si>
  <si>
    <t>Total</t>
  </si>
  <si>
    <t>présence</t>
  </si>
  <si>
    <t>dîner</t>
  </si>
  <si>
    <t>souper</t>
  </si>
  <si>
    <t>pause jour</t>
  </si>
  <si>
    <t>pause soir</t>
  </si>
  <si>
    <t>dégust</t>
  </si>
  <si>
    <t>dispo</t>
  </si>
  <si>
    <t>9:00 à 9:15</t>
  </si>
  <si>
    <t>9:15à 9:30</t>
  </si>
  <si>
    <t>9:30à 9:45</t>
  </si>
  <si>
    <t>9:45à 10:00</t>
  </si>
  <si>
    <t>10:00à 10:15</t>
  </si>
  <si>
    <t>10:15à 10:30</t>
  </si>
  <si>
    <t>10:30à 10:45</t>
  </si>
  <si>
    <t>10:45 à 11:00</t>
  </si>
  <si>
    <t>11:00à 11:15</t>
  </si>
  <si>
    <t>11:15à 11:30</t>
  </si>
  <si>
    <t>11:30à 11:45</t>
  </si>
  <si>
    <t>11:45à 12:00</t>
  </si>
  <si>
    <t>12:15à 12:30</t>
  </si>
  <si>
    <t>12:30à 12:45</t>
  </si>
  <si>
    <t>12:45à 13:00</t>
  </si>
  <si>
    <t>13:00à 13:15</t>
  </si>
  <si>
    <t>13:15à 13:30</t>
  </si>
  <si>
    <t>12:00à 12:15</t>
  </si>
  <si>
    <t>13:30à 13:45</t>
  </si>
  <si>
    <t>13:45à 14:00</t>
  </si>
  <si>
    <t>14:00à 14:15</t>
  </si>
  <si>
    <t>14:15à 14:30</t>
  </si>
  <si>
    <t>14:30à 14:45</t>
  </si>
  <si>
    <t>14:45à 15:00</t>
  </si>
  <si>
    <t>15:00à 15:15</t>
  </si>
  <si>
    <t>15:15à 15:30</t>
  </si>
  <si>
    <t>15:30à 15:45</t>
  </si>
  <si>
    <t>15:45à 16:00</t>
  </si>
  <si>
    <t>16:00à 16:15</t>
  </si>
  <si>
    <t>16:15à 16:30</t>
  </si>
  <si>
    <t>16:30à 16:45</t>
  </si>
  <si>
    <t>17:00à 17:15</t>
  </si>
  <si>
    <t>16:45à 17:00</t>
  </si>
  <si>
    <t>17:15à 17:30</t>
  </si>
  <si>
    <t>17:30à 17:45</t>
  </si>
  <si>
    <t>17:45à 18:00</t>
  </si>
  <si>
    <t>18:00à 18:15</t>
  </si>
  <si>
    <t>18:15à 18:30</t>
  </si>
  <si>
    <t>18:30à 18:45</t>
  </si>
  <si>
    <t>18:45à 19:00</t>
  </si>
  <si>
    <t>19:00à 19:15</t>
  </si>
  <si>
    <t>19:15à 19:30</t>
  </si>
  <si>
    <t>19:30à 19:45</t>
  </si>
  <si>
    <t>19:45à 20:00</t>
  </si>
  <si>
    <t>20:00à 20:15</t>
  </si>
  <si>
    <t>20:15à 20:30</t>
  </si>
  <si>
    <t>20:30à 20:45</t>
  </si>
  <si>
    <t>20:45à 21:00</t>
  </si>
  <si>
    <t>21:00à 21:15</t>
  </si>
  <si>
    <t>Duré</t>
  </si>
  <si>
    <t>2e demie de 11 heure</t>
  </si>
  <si>
    <t>1ère demie de 12 heure</t>
  </si>
  <si>
    <t>2e demie de 12 heure</t>
  </si>
  <si>
    <t>1ère demie de 13 heure</t>
  </si>
  <si>
    <t>2e demie de 13 heure</t>
  </si>
  <si>
    <t>1ère demie de 14 heure</t>
  </si>
  <si>
    <t>2e demie de 14 heure</t>
  </si>
  <si>
    <t>1ère demie de 15 heure</t>
  </si>
  <si>
    <t>2e demie de 15 heure</t>
  </si>
  <si>
    <t>1ère demie de 16 heure</t>
  </si>
  <si>
    <t>2e demie de 16 heure</t>
  </si>
  <si>
    <t>1ère demie de 9 heure</t>
  </si>
  <si>
    <t>1ère demie de 10 heure</t>
  </si>
  <si>
    <t>2e demie de 10 heure</t>
  </si>
  <si>
    <t>1ère demie de 11 heure</t>
  </si>
  <si>
    <t>1ère demie de 17 heure</t>
  </si>
  <si>
    <t>2e demie de 17 heure</t>
  </si>
  <si>
    <t>2e demie de 9 heure</t>
  </si>
  <si>
    <t>1ère demie de 18 heure</t>
  </si>
  <si>
    <t>2e demie de 18 heure</t>
  </si>
  <si>
    <t>1ère demie de 19 heure</t>
  </si>
  <si>
    <t>2e demie de 19 heure</t>
  </si>
  <si>
    <t>1ère demie de 20 heure</t>
  </si>
  <si>
    <t>2e demie de 20 heure</t>
  </si>
  <si>
    <t>Vendredi</t>
  </si>
  <si>
    <t>Plan de match quotidien</t>
  </si>
  <si>
    <t>Succursale
33577</t>
  </si>
  <si>
    <t>Horaire</t>
  </si>
  <si>
    <t>Tâches</t>
  </si>
  <si>
    <t>Dîner</t>
  </si>
  <si>
    <t>DATE</t>
  </si>
  <si>
    <t>De</t>
  </si>
  <si>
    <t>À</t>
  </si>
  <si>
    <t>Chapados Serge (1201458)</t>
  </si>
  <si>
    <t>Gagnon Eric (2001040)</t>
  </si>
  <si>
    <t>Année</t>
  </si>
  <si>
    <t>Mois</t>
  </si>
  <si>
    <t>Jour</t>
  </si>
  <si>
    <t>Journée</t>
  </si>
  <si>
    <t>OBJECTIF DU JOUR</t>
  </si>
  <si>
    <t xml:space="preserve">$ </t>
  </si>
  <si>
    <t>PRIORITÉS</t>
  </si>
  <si>
    <t>Allard Réginald (8401580)</t>
  </si>
  <si>
    <t>Savard Elysabeth (0006239)</t>
  </si>
  <si>
    <t>Lemay Linda (0301861)</t>
  </si>
  <si>
    <t>Lamothe Nathalie (0009720)</t>
  </si>
  <si>
    <t>Audet Brassard Léa (2001661)</t>
  </si>
  <si>
    <t>Lepage Nathalie (2002036)</t>
  </si>
  <si>
    <t>St-Hilaire Lévesque Mathieu (2002288)</t>
  </si>
  <si>
    <t>Pause Jour (si 15min)</t>
  </si>
  <si>
    <t>Pause Jour (si 30m, mettre l'heure du bloc de l'autre 15m)</t>
  </si>
  <si>
    <t>Pause Soir (si 15min)</t>
  </si>
  <si>
    <t>Pause Soir (si 30m, mettre l'heure du bloc de l'autre 15m)</t>
  </si>
  <si>
    <t>Durée</t>
  </si>
  <si>
    <t>Répartition des Caisses</t>
  </si>
  <si>
    <t>Caisse #1</t>
  </si>
  <si>
    <t>Caisse#2</t>
  </si>
  <si>
    <t>Caisse#3</t>
  </si>
  <si>
    <t>Équipe</t>
  </si>
  <si>
    <t>Caisse Entrepôt</t>
  </si>
  <si>
    <t>Liste de Tâche</t>
  </si>
  <si>
    <t>Serv + Caisse</t>
  </si>
  <si>
    <t>Serv + Caisse + Titu/Agence</t>
  </si>
  <si>
    <t>Cost + Service + Caisse</t>
  </si>
  <si>
    <t>Cost + Récep + Entr</t>
  </si>
  <si>
    <t>Cost + Récep + Entr + Caisse</t>
  </si>
  <si>
    <t>Serv + Caisse + Spéc</t>
  </si>
  <si>
    <t>Serv + Caisse + Dégust</t>
  </si>
  <si>
    <t>Promotion</t>
  </si>
  <si>
    <t>Autres</t>
  </si>
  <si>
    <t>Achanladage # Transactions</t>
  </si>
  <si>
    <t>Achanladage # Bout Facturé</t>
  </si>
  <si>
    <t>Caisse Entr</t>
  </si>
  <si>
    <t>Al. Rég.</t>
  </si>
  <si>
    <t>Sa. Ely.</t>
  </si>
  <si>
    <t>La. Nat.</t>
  </si>
  <si>
    <t>Le. Lin.</t>
  </si>
  <si>
    <t>Ch. Ser.</t>
  </si>
  <si>
    <t>Au. Bra.</t>
  </si>
  <si>
    <t>Le. Nat.</t>
  </si>
  <si>
    <t>St. Lév.</t>
  </si>
  <si>
    <t>Ga. Eri.</t>
  </si>
  <si>
    <t>Heure de travail</t>
  </si>
  <si>
    <t>Cost Soir+ Service + Caisse</t>
  </si>
  <si>
    <t>Cost Soir+ Service + Caisse + Dégust</t>
  </si>
  <si>
    <t>Beaupré Patricia (2002608)</t>
  </si>
  <si>
    <t>Formation Am</t>
  </si>
  <si>
    <t>Formation 13:00 à 14:30</t>
  </si>
  <si>
    <t>Formation 13:00 à 14:30 / Caisse / Service</t>
  </si>
  <si>
    <t>Formation 14:30 à 15:00 / Caisse / Service</t>
  </si>
  <si>
    <t>Be. Pat.</t>
  </si>
  <si>
    <t>Cost matin + Service + Caisse</t>
  </si>
  <si>
    <t>Cost Pm + Service + Caisse</t>
  </si>
  <si>
    <t>Bloc</t>
  </si>
  <si>
    <t>9:00 à 11:30</t>
  </si>
  <si>
    <t>11:30  à 14:00</t>
  </si>
  <si>
    <t>14:00 à 16:30</t>
  </si>
  <si>
    <t>16:30 à 19:00</t>
  </si>
  <si>
    <t>19:00 à 21:00</t>
  </si>
  <si>
    <t>Cost + Entr + Caisse</t>
  </si>
  <si>
    <t>Cost + Entr + Service + Caisse</t>
  </si>
  <si>
    <t>Serv + Spéc +Dégust</t>
  </si>
  <si>
    <t>Vente brute $$$</t>
  </si>
  <si>
    <t>Ordre cs</t>
  </si>
  <si>
    <t>Priorité caisse</t>
  </si>
  <si>
    <t>Nom Court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</si>
</sst>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_ * #,##0_)\ _$_ ;_ * \(#,##0\)\ _$_ ;_ * &quot;-&quot;??_)\ _$_ ;_ @_ "/>
    <numFmt numFmtId="165" formatCode="_ * #,##0.00000000000_)\ _$_ ;_ * \(#,##0.00000000000\)\ _$_ ;_ * &quot;-&quot;??_)\ _$_ ;_ @_ "/>
  </numFmts>
  <fonts count="2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2"/>
      <name val="Arial Narrow"/>
      <family val="2"/>
    </font>
    <font>
      <b/>
      <sz val="16"/>
      <name val="Arial Narrow"/>
      <family val="2"/>
    </font>
    <font>
      <b/>
      <sz val="14"/>
      <color theme="0"/>
      <name val="Arial Narrow"/>
      <family val="2"/>
    </font>
    <font>
      <b/>
      <sz val="24"/>
      <color theme="0"/>
      <name val="Arial Narrow"/>
      <family val="2"/>
    </font>
    <font>
      <b/>
      <sz val="12"/>
      <name val="Arial"/>
      <family val="2"/>
    </font>
    <font>
      <b/>
      <sz val="12"/>
      <color theme="0"/>
      <name val="Arial"/>
      <family val="2"/>
    </font>
    <font>
      <b/>
      <sz val="1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22"/>
      <color theme="0"/>
      <name val="Arial Narrow"/>
      <family val="2"/>
    </font>
    <font>
      <sz val="10"/>
      <name val="Arial"/>
      <family val="2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0"/>
      <name val="Arial Narrow"/>
      <family val="2"/>
    </font>
    <font>
      <b/>
      <sz val="11"/>
      <name val="Arial"/>
      <family val="2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Arial Narrow"/>
      <family val="2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030A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15" fillId="0" borderId="0"/>
    <xf numFmtId="44" fontId="3" fillId="0" borderId="0" applyFont="0" applyFill="0" applyBorder="0" applyAlignment="0" applyProtection="0"/>
  </cellStyleXfs>
  <cellXfs count="252">
    <xf numFmtId="0" fontId="0" fillId="0" borderId="0" xfId="0"/>
    <xf numFmtId="20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5" borderId="1" xfId="0" applyFill="1" applyBorder="1" applyAlignment="1">
      <alignment wrapText="1"/>
    </xf>
    <xf numFmtId="0" fontId="0" fillId="5" borderId="0" xfId="0" applyFill="1"/>
    <xf numFmtId="20" fontId="0" fillId="7" borderId="0" xfId="0" applyNumberFormat="1" applyFill="1" applyBorder="1"/>
    <xf numFmtId="20" fontId="1" fillId="7" borderId="0" xfId="0" applyNumberFormat="1" applyFont="1" applyFill="1" applyBorder="1"/>
    <xf numFmtId="164" fontId="0" fillId="7" borderId="0" xfId="1" applyNumberFormat="1" applyFont="1" applyFill="1" applyBorder="1"/>
    <xf numFmtId="20" fontId="2" fillId="6" borderId="1" xfId="0" applyNumberFormat="1" applyFont="1" applyFill="1" applyBorder="1"/>
    <xf numFmtId="20" fontId="2" fillId="2" borderId="1" xfId="0" applyNumberFormat="1" applyFont="1" applyFill="1" applyBorder="1"/>
    <xf numFmtId="20" fontId="4" fillId="3" borderId="1" xfId="0" applyNumberFormat="1" applyFont="1" applyFill="1" applyBorder="1"/>
    <xf numFmtId="20" fontId="2" fillId="4" borderId="1" xfId="0" applyNumberFormat="1" applyFont="1" applyFill="1" applyBorder="1"/>
    <xf numFmtId="0" fontId="2" fillId="0" borderId="1" xfId="0" applyFont="1" applyBorder="1" applyAlignment="1">
      <alignment wrapText="1"/>
    </xf>
    <xf numFmtId="165" fontId="0" fillId="0" borderId="0" xfId="1" applyNumberFormat="1" applyFont="1"/>
    <xf numFmtId="0" fontId="2" fillId="0" borderId="1" xfId="0" applyFont="1" applyBorder="1" applyAlignment="1">
      <alignment horizontal="center" wrapText="1"/>
    </xf>
    <xf numFmtId="0" fontId="0" fillId="5" borderId="2" xfId="0" applyFill="1" applyBorder="1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0" xfId="0"/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0" fillId="0" borderId="6" xfId="0" applyBorder="1" applyAlignment="1"/>
    <xf numFmtId="0" fontId="0" fillId="0" borderId="10" xfId="0" applyBorder="1" applyAlignment="1"/>
    <xf numFmtId="0" fontId="12" fillId="0" borderId="0" xfId="0" applyFont="1"/>
    <xf numFmtId="0" fontId="0" fillId="0" borderId="10" xfId="0" applyBorder="1"/>
    <xf numFmtId="0" fontId="0" fillId="10" borderId="1" xfId="0" applyFill="1" applyBorder="1" applyAlignment="1">
      <alignment horizontal="center"/>
    </xf>
    <xf numFmtId="0" fontId="2" fillId="10" borderId="1" xfId="0" applyFont="1" applyFill="1" applyBorder="1" applyAlignment="1">
      <alignment horizontal="center" wrapText="1"/>
    </xf>
    <xf numFmtId="0" fontId="2" fillId="10" borderId="1" xfId="0" applyFont="1" applyFill="1" applyBorder="1" applyAlignment="1">
      <alignment wrapText="1"/>
    </xf>
    <xf numFmtId="0" fontId="2" fillId="10" borderId="1" xfId="0" applyFont="1" applyFill="1" applyBorder="1"/>
    <xf numFmtId="0" fontId="2" fillId="10" borderId="1" xfId="0" applyFont="1" applyFill="1" applyBorder="1" applyAlignment="1">
      <alignment horizontal="center"/>
    </xf>
    <xf numFmtId="0" fontId="16" fillId="0" borderId="1" xfId="0" applyFont="1" applyBorder="1" applyAlignment="1">
      <alignment wrapText="1"/>
    </xf>
    <xf numFmtId="0" fontId="17" fillId="0" borderId="1" xfId="0" applyFont="1" applyBorder="1" applyAlignment="1">
      <alignment wrapText="1"/>
    </xf>
    <xf numFmtId="0" fontId="2" fillId="10" borderId="8" xfId="0" applyFont="1" applyFill="1" applyBorder="1" applyAlignment="1">
      <alignment wrapText="1"/>
    </xf>
    <xf numFmtId="0" fontId="16" fillId="10" borderId="1" xfId="0" applyFont="1" applyFill="1" applyBorder="1" applyAlignment="1">
      <alignment wrapText="1"/>
    </xf>
    <xf numFmtId="0" fontId="17" fillId="10" borderId="1" xfId="0" applyFont="1" applyFill="1" applyBorder="1" applyAlignment="1">
      <alignment wrapText="1"/>
    </xf>
    <xf numFmtId="0" fontId="5" fillId="0" borderId="0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2" fillId="10" borderId="1" xfId="0" applyFont="1" applyFill="1" applyBorder="1" applyAlignment="1">
      <alignment horizontal="right" indent="1"/>
    </xf>
    <xf numFmtId="0" fontId="2" fillId="9" borderId="1" xfId="0" applyFont="1" applyFill="1" applyBorder="1" applyAlignment="1">
      <alignment horizontal="right" indent="1"/>
    </xf>
    <xf numFmtId="0" fontId="2" fillId="9" borderId="1" xfId="0" applyFont="1" applyFill="1" applyBorder="1" applyAlignment="1">
      <alignment horizontal="center"/>
    </xf>
    <xf numFmtId="20" fontId="19" fillId="10" borderId="22" xfId="0" applyNumberFormat="1" applyFont="1" applyFill="1" applyBorder="1" applyAlignment="1">
      <alignment horizontal="center"/>
    </xf>
    <xf numFmtId="20" fontId="19" fillId="10" borderId="23" xfId="0" applyNumberFormat="1" applyFont="1" applyFill="1" applyBorder="1" applyAlignment="1">
      <alignment horizontal="center"/>
    </xf>
    <xf numFmtId="0" fontId="2" fillId="0" borderId="1" xfId="0" applyFont="1" applyBorder="1"/>
    <xf numFmtId="0" fontId="0" fillId="0" borderId="12" xfId="0" applyBorder="1" applyAlignment="1"/>
    <xf numFmtId="20" fontId="19" fillId="10" borderId="25" xfId="0" applyNumberFormat="1" applyFont="1" applyFill="1" applyBorder="1" applyAlignment="1">
      <alignment horizontal="center"/>
    </xf>
    <xf numFmtId="0" fontId="2" fillId="11" borderId="1" xfId="0" applyFont="1" applyFill="1" applyBorder="1"/>
    <xf numFmtId="0" fontId="0" fillId="10" borderId="7" xfId="0" applyFill="1" applyBorder="1" applyAlignment="1">
      <alignment horizontal="center"/>
    </xf>
    <xf numFmtId="20" fontId="19" fillId="10" borderId="24" xfId="0" applyNumberFormat="1" applyFont="1" applyFill="1" applyBorder="1" applyAlignment="1">
      <alignment horizontal="center"/>
    </xf>
    <xf numFmtId="20" fontId="19" fillId="10" borderId="18" xfId="0" applyNumberFormat="1" applyFont="1" applyFill="1" applyBorder="1" applyAlignment="1">
      <alignment horizontal="center"/>
    </xf>
    <xf numFmtId="20" fontId="19" fillId="10" borderId="16" xfId="0" applyNumberFormat="1" applyFont="1" applyFill="1" applyBorder="1" applyAlignment="1">
      <alignment horizontal="center"/>
    </xf>
    <xf numFmtId="0" fontId="20" fillId="0" borderId="0" xfId="0" applyFont="1"/>
    <xf numFmtId="0" fontId="0" fillId="10" borderId="1" xfId="0" applyFill="1" applyBorder="1" applyAlignment="1">
      <alignment horizontal="center" vertical="center"/>
    </xf>
    <xf numFmtId="20" fontId="2" fillId="6" borderId="2" xfId="0" applyNumberFormat="1" applyFont="1" applyFill="1" applyBorder="1"/>
    <xf numFmtId="0" fontId="16" fillId="7" borderId="0" xfId="0" applyFont="1" applyFill="1" applyBorder="1" applyAlignment="1">
      <alignment wrapText="1"/>
    </xf>
    <xf numFmtId="0" fontId="17" fillId="7" borderId="0" xfId="0" applyFont="1" applyFill="1" applyBorder="1" applyAlignment="1">
      <alignment wrapText="1"/>
    </xf>
    <xf numFmtId="20" fontId="2" fillId="7" borderId="0" xfId="0" applyNumberFormat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27" fillId="10" borderId="8" xfId="0" applyNumberFormat="1" applyFont="1" applyFill="1" applyBorder="1" applyAlignment="1"/>
    <xf numFmtId="20" fontId="27" fillId="10" borderId="1" xfId="0" applyNumberFormat="1" applyFont="1" applyFill="1" applyBorder="1" applyAlignment="1"/>
    <xf numFmtId="0" fontId="5" fillId="0" borderId="0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23" fillId="0" borderId="0" xfId="0" applyFont="1" applyBorder="1" applyAlignment="1">
      <alignment horizontal="center" vertical="center" wrapText="1"/>
    </xf>
    <xf numFmtId="0" fontId="23" fillId="0" borderId="3" xfId="0" applyFont="1" applyBorder="1" applyAlignment="1">
      <alignment horizontal="center" vertical="center" wrapText="1"/>
    </xf>
    <xf numFmtId="0" fontId="7" fillId="8" borderId="4" xfId="0" applyFont="1" applyFill="1" applyBorder="1" applyAlignment="1">
      <alignment horizontal="center" vertical="center"/>
    </xf>
    <xf numFmtId="0" fontId="7" fillId="8" borderId="5" xfId="0" applyFont="1" applyFill="1" applyBorder="1" applyAlignment="1">
      <alignment horizontal="center" vertical="center"/>
    </xf>
    <xf numFmtId="0" fontId="7" fillId="8" borderId="6" xfId="0" applyFont="1" applyFill="1" applyBorder="1" applyAlignment="1">
      <alignment horizontal="center" vertical="center"/>
    </xf>
    <xf numFmtId="0" fontId="7" fillId="8" borderId="9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0" fontId="7" fillId="8" borderId="10" xfId="0" applyFont="1" applyFill="1" applyBorder="1" applyAlignment="1">
      <alignment horizontal="center" vertical="center"/>
    </xf>
    <xf numFmtId="0" fontId="7" fillId="8" borderId="11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12" xfId="0" applyFont="1" applyFill="1" applyBorder="1" applyAlignment="1">
      <alignment horizontal="center" vertical="center"/>
    </xf>
    <xf numFmtId="0" fontId="7" fillId="8" borderId="7" xfId="0" applyFont="1" applyFill="1" applyBorder="1" applyAlignment="1">
      <alignment horizontal="center" vertical="center"/>
    </xf>
    <xf numFmtId="0" fontId="7" fillId="8" borderId="8" xfId="0" applyFont="1" applyFill="1" applyBorder="1" applyAlignment="1">
      <alignment horizontal="center" vertical="center"/>
    </xf>
    <xf numFmtId="0" fontId="7" fillId="8" borderId="2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 textRotation="90"/>
    </xf>
    <xf numFmtId="0" fontId="7" fillId="8" borderId="6" xfId="0" applyFont="1" applyFill="1" applyBorder="1" applyAlignment="1">
      <alignment horizontal="center" vertical="center" textRotation="90"/>
    </xf>
    <xf numFmtId="0" fontId="7" fillId="8" borderId="9" xfId="0" applyFont="1" applyFill="1" applyBorder="1" applyAlignment="1">
      <alignment horizontal="center" vertical="center" textRotation="90"/>
    </xf>
    <xf numFmtId="0" fontId="7" fillId="8" borderId="10" xfId="0" applyFont="1" applyFill="1" applyBorder="1" applyAlignment="1">
      <alignment horizontal="center" vertical="center" textRotation="90"/>
    </xf>
    <xf numFmtId="0" fontId="7" fillId="8" borderId="11" xfId="0" applyFont="1" applyFill="1" applyBorder="1" applyAlignment="1">
      <alignment horizontal="center" vertical="center" textRotation="90"/>
    </xf>
    <xf numFmtId="0" fontId="7" fillId="8" borderId="12" xfId="0" applyFont="1" applyFill="1" applyBorder="1" applyAlignment="1">
      <alignment horizontal="center" vertical="center" textRotation="90"/>
    </xf>
    <xf numFmtId="0" fontId="18" fillId="8" borderId="4" xfId="0" applyFont="1" applyFill="1" applyBorder="1" applyAlignment="1">
      <alignment horizontal="center" vertical="center" textRotation="90"/>
    </xf>
    <xf numFmtId="0" fontId="18" fillId="8" borderId="6" xfId="0" applyFont="1" applyFill="1" applyBorder="1" applyAlignment="1">
      <alignment horizontal="center" vertical="center" textRotation="90"/>
    </xf>
    <xf numFmtId="0" fontId="18" fillId="8" borderId="9" xfId="0" applyFont="1" applyFill="1" applyBorder="1" applyAlignment="1">
      <alignment horizontal="center" vertical="center" textRotation="90"/>
    </xf>
    <xf numFmtId="0" fontId="18" fillId="8" borderId="10" xfId="0" applyFont="1" applyFill="1" applyBorder="1" applyAlignment="1">
      <alignment horizontal="center" vertical="center" textRotation="90"/>
    </xf>
    <xf numFmtId="0" fontId="18" fillId="8" borderId="11" xfId="0" applyFont="1" applyFill="1" applyBorder="1" applyAlignment="1">
      <alignment horizontal="center" vertical="center" textRotation="90"/>
    </xf>
    <xf numFmtId="0" fontId="18" fillId="8" borderId="12" xfId="0" applyFont="1" applyFill="1" applyBorder="1" applyAlignment="1">
      <alignment horizontal="center" vertical="center" textRotation="90"/>
    </xf>
    <xf numFmtId="0" fontId="7" fillId="8" borderId="13" xfId="0" applyFont="1" applyFill="1" applyBorder="1" applyAlignment="1">
      <alignment horizontal="center" vertical="center" textRotation="90"/>
    </xf>
    <xf numFmtId="0" fontId="7" fillId="8" borderId="15" xfId="0" applyFont="1" applyFill="1" applyBorder="1" applyAlignment="1">
      <alignment horizontal="center" vertical="center" textRotation="90"/>
    </xf>
    <xf numFmtId="0" fontId="7" fillId="8" borderId="14" xfId="0" applyFont="1" applyFill="1" applyBorder="1" applyAlignment="1">
      <alignment horizontal="center" vertical="center" textRotation="90"/>
    </xf>
    <xf numFmtId="0" fontId="7" fillId="8" borderId="5" xfId="0" applyFont="1" applyFill="1" applyBorder="1" applyAlignment="1">
      <alignment horizontal="center" vertical="center" textRotation="90"/>
    </xf>
    <xf numFmtId="0" fontId="7" fillId="8" borderId="0" xfId="0" applyFont="1" applyFill="1" applyBorder="1" applyAlignment="1">
      <alignment horizontal="center" vertical="center" textRotation="90"/>
    </xf>
    <xf numFmtId="0" fontId="7" fillId="8" borderId="3" xfId="0" applyFont="1" applyFill="1" applyBorder="1" applyAlignment="1">
      <alignment horizontal="center" vertical="center" textRotation="90"/>
    </xf>
    <xf numFmtId="0" fontId="8" fillId="8" borderId="7" xfId="0" applyFont="1" applyFill="1" applyBorder="1" applyAlignment="1">
      <alignment horizontal="center" vertical="center"/>
    </xf>
    <xf numFmtId="0" fontId="8" fillId="8" borderId="8" xfId="0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center" vertical="center"/>
    </xf>
    <xf numFmtId="0" fontId="10" fillId="8" borderId="4" xfId="0" applyFont="1" applyFill="1" applyBorder="1" applyAlignment="1">
      <alignment horizontal="center" vertical="center"/>
    </xf>
    <xf numFmtId="0" fontId="10" fillId="8" borderId="6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10" fillId="8" borderId="12" xfId="0" applyFont="1" applyFill="1" applyBorder="1" applyAlignment="1">
      <alignment horizontal="center" vertical="center"/>
    </xf>
    <xf numFmtId="0" fontId="0" fillId="0" borderId="4" xfId="0" applyBorder="1" applyAlignment="1"/>
    <xf numFmtId="0" fontId="0" fillId="0" borderId="5" xfId="0" applyBorder="1" applyAlignment="1"/>
    <xf numFmtId="0" fontId="0" fillId="0" borderId="6" xfId="0" applyBorder="1" applyAlignment="1"/>
    <xf numFmtId="0" fontId="0" fillId="0" borderId="9" xfId="0" applyBorder="1" applyAlignment="1"/>
    <xf numFmtId="0" fontId="0" fillId="0" borderId="10" xfId="0" applyBorder="1" applyAlignment="1"/>
    <xf numFmtId="20" fontId="27" fillId="0" borderId="7" xfId="0" applyNumberFormat="1" applyFont="1" applyBorder="1" applyAlignment="1"/>
    <xf numFmtId="0" fontId="27" fillId="0" borderId="2" xfId="0" applyFont="1" applyBorder="1" applyAlignment="1"/>
    <xf numFmtId="20" fontId="27" fillId="0" borderId="1" xfId="0" applyNumberFormat="1" applyFont="1" applyBorder="1" applyAlignment="1">
      <alignment horizontal="center"/>
    </xf>
    <xf numFmtId="0" fontId="27" fillId="0" borderId="1" xfId="0" applyFont="1" applyBorder="1" applyAlignment="1">
      <alignment horizontal="center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20" fontId="19" fillId="0" borderId="7" xfId="0" applyNumberFormat="1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25" fillId="0" borderId="7" xfId="0" applyFont="1" applyBorder="1" applyAlignment="1">
      <alignment horizontal="center" vertical="center" wrapText="1"/>
    </xf>
    <xf numFmtId="0" fontId="25" fillId="0" borderId="8" xfId="0" applyFont="1" applyBorder="1" applyAlignment="1">
      <alignment horizontal="center" vertical="center" wrapText="1"/>
    </xf>
    <xf numFmtId="0" fontId="25" fillId="0" borderId="2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top"/>
    </xf>
    <xf numFmtId="0" fontId="13" fillId="0" borderId="3" xfId="0" applyFont="1" applyBorder="1" applyAlignment="1">
      <alignment horizontal="center" vertical="top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top"/>
    </xf>
    <xf numFmtId="0" fontId="13" fillId="0" borderId="0" xfId="0" applyFont="1" applyBorder="1" applyAlignment="1">
      <alignment horizontal="center" vertical="top"/>
    </xf>
    <xf numFmtId="0" fontId="13" fillId="0" borderId="10" xfId="0" applyFont="1" applyBorder="1" applyAlignment="1">
      <alignment horizontal="center" vertical="top"/>
    </xf>
    <xf numFmtId="0" fontId="13" fillId="0" borderId="11" xfId="0" applyFont="1" applyBorder="1" applyAlignment="1">
      <alignment horizontal="center" vertical="top"/>
    </xf>
    <xf numFmtId="0" fontId="13" fillId="0" borderId="12" xfId="0" applyFont="1" applyBorder="1" applyAlignment="1">
      <alignment horizontal="center" vertical="top"/>
    </xf>
    <xf numFmtId="0" fontId="21" fillId="0" borderId="7" xfId="0" applyFont="1" applyBorder="1" applyAlignment="1">
      <alignment horizontal="center" vertical="center" wrapText="1"/>
    </xf>
    <xf numFmtId="0" fontId="21" fillId="0" borderId="8" xfId="0" applyFont="1" applyBorder="1" applyAlignment="1">
      <alignment horizontal="center" vertical="center" wrapText="1"/>
    </xf>
    <xf numFmtId="0" fontId="21" fillId="0" borderId="2" xfId="0" applyFont="1" applyBorder="1" applyAlignment="1">
      <alignment horizontal="center" vertical="center" wrapText="1"/>
    </xf>
    <xf numFmtId="0" fontId="0" fillId="0" borderId="0" xfId="0" applyBorder="1" applyAlignment="1"/>
    <xf numFmtId="0" fontId="6" fillId="0" borderId="4" xfId="0" applyFont="1" applyBorder="1" applyAlignment="1">
      <alignment horizontal="right"/>
    </xf>
    <xf numFmtId="0" fontId="6" fillId="0" borderId="5" xfId="0" applyFont="1" applyBorder="1" applyAlignment="1">
      <alignment horizontal="right"/>
    </xf>
    <xf numFmtId="0" fontId="6" fillId="0" borderId="6" xfId="0" applyFont="1" applyBorder="1" applyAlignment="1">
      <alignment horizontal="right"/>
    </xf>
    <xf numFmtId="0" fontId="6" fillId="0" borderId="9" xfId="0" applyFont="1" applyBorder="1" applyAlignment="1">
      <alignment horizontal="right"/>
    </xf>
    <xf numFmtId="0" fontId="6" fillId="0" borderId="0" xfId="0" applyFont="1" applyBorder="1" applyAlignment="1">
      <alignment horizontal="right"/>
    </xf>
    <xf numFmtId="0" fontId="6" fillId="0" borderId="10" xfId="0" applyFont="1" applyBorder="1" applyAlignment="1">
      <alignment horizontal="right"/>
    </xf>
    <xf numFmtId="0" fontId="6" fillId="0" borderId="11" xfId="0" applyFont="1" applyBorder="1" applyAlignment="1">
      <alignment horizontal="right"/>
    </xf>
    <xf numFmtId="0" fontId="6" fillId="0" borderId="3" xfId="0" applyFont="1" applyBorder="1" applyAlignment="1">
      <alignment horizontal="right"/>
    </xf>
    <xf numFmtId="0" fontId="6" fillId="0" borderId="12" xfId="0" applyFont="1" applyBorder="1" applyAlignment="1">
      <alignment horizontal="right"/>
    </xf>
    <xf numFmtId="0" fontId="12" fillId="0" borderId="7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20" fontId="12" fillId="0" borderId="7" xfId="0" applyNumberFormat="1" applyFont="1" applyBorder="1" applyAlignment="1">
      <alignment horizontal="center" vertical="center"/>
    </xf>
    <xf numFmtId="20" fontId="12" fillId="0" borderId="2" xfId="0" applyNumberFormat="1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 wrapText="1"/>
    </xf>
    <xf numFmtId="0" fontId="20" fillId="0" borderId="8" xfId="0" applyFont="1" applyBorder="1" applyAlignment="1">
      <alignment horizontal="center" vertical="center" wrapText="1"/>
    </xf>
    <xf numFmtId="0" fontId="20" fillId="0" borderId="2" xfId="0" applyFont="1" applyBorder="1" applyAlignment="1">
      <alignment horizontal="center" vertical="center" wrapText="1"/>
    </xf>
    <xf numFmtId="0" fontId="9" fillId="7" borderId="7" xfId="0" applyFon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9" fillId="7" borderId="2" xfId="0" applyFont="1" applyFill="1" applyBorder="1" applyAlignment="1">
      <alignment horizontal="center" vertical="center"/>
    </xf>
    <xf numFmtId="0" fontId="22" fillId="11" borderId="4" xfId="0" applyFont="1" applyFill="1" applyBorder="1" applyAlignment="1">
      <alignment horizontal="center" vertical="center" wrapText="1"/>
    </xf>
    <xf numFmtId="0" fontId="22" fillId="11" borderId="5" xfId="0" applyFont="1" applyFill="1" applyBorder="1" applyAlignment="1">
      <alignment horizontal="center" vertical="center" wrapText="1"/>
    </xf>
    <xf numFmtId="0" fontId="22" fillId="11" borderId="6" xfId="0" applyFont="1" applyFill="1" applyBorder="1" applyAlignment="1">
      <alignment horizontal="center" vertical="center" wrapText="1"/>
    </xf>
    <xf numFmtId="0" fontId="26" fillId="3" borderId="7" xfId="0" applyFont="1" applyFill="1" applyBorder="1" applyAlignment="1">
      <alignment horizontal="center" vertical="center"/>
    </xf>
    <xf numFmtId="0" fontId="26" fillId="3" borderId="8" xfId="0" applyFont="1" applyFill="1" applyBorder="1" applyAlignment="1">
      <alignment horizontal="center" vertical="center"/>
    </xf>
    <xf numFmtId="20" fontId="19" fillId="0" borderId="16" xfId="0" applyNumberFormat="1" applyFont="1" applyBorder="1" applyAlignment="1">
      <alignment horizontal="center"/>
    </xf>
    <xf numFmtId="0" fontId="19" fillId="0" borderId="20" xfId="0" applyFont="1" applyBorder="1" applyAlignment="1">
      <alignment horizontal="center"/>
    </xf>
    <xf numFmtId="0" fontId="19" fillId="0" borderId="17" xfId="0" applyFont="1" applyBorder="1" applyAlignment="1">
      <alignment horizontal="center"/>
    </xf>
    <xf numFmtId="20" fontId="19" fillId="0" borderId="24" xfId="0" applyNumberFormat="1" applyFont="1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19" fillId="0" borderId="26" xfId="0" applyFont="1" applyBorder="1" applyAlignment="1">
      <alignment horizontal="center"/>
    </xf>
    <xf numFmtId="0" fontId="14" fillId="8" borderId="4" xfId="0" applyFont="1" applyFill="1" applyBorder="1" applyAlignment="1">
      <alignment horizontal="center" vertical="center"/>
    </xf>
    <xf numFmtId="0" fontId="14" fillId="8" borderId="5" xfId="0" applyFont="1" applyFill="1" applyBorder="1" applyAlignment="1">
      <alignment horizontal="center" vertical="center"/>
    </xf>
    <xf numFmtId="0" fontId="14" fillId="8" borderId="6" xfId="0" applyFont="1" applyFill="1" applyBorder="1" applyAlignment="1">
      <alignment horizontal="center" vertical="center"/>
    </xf>
    <xf numFmtId="0" fontId="14" fillId="8" borderId="9" xfId="0" applyFont="1" applyFill="1" applyBorder="1" applyAlignment="1">
      <alignment horizontal="center" vertical="center"/>
    </xf>
    <xf numFmtId="0" fontId="14" fillId="8" borderId="0" xfId="0" applyFont="1" applyFill="1" applyBorder="1" applyAlignment="1">
      <alignment horizontal="center" vertical="center"/>
    </xf>
    <xf numFmtId="0" fontId="14" fillId="8" borderId="10" xfId="0" applyFont="1" applyFill="1" applyBorder="1" applyAlignment="1">
      <alignment horizontal="center" vertical="center"/>
    </xf>
    <xf numFmtId="20" fontId="12" fillId="0" borderId="1" xfId="0" applyNumberFormat="1" applyFont="1" applyBorder="1" applyAlignment="1">
      <alignment horizontal="center" vertical="center"/>
    </xf>
    <xf numFmtId="20" fontId="12" fillId="0" borderId="8" xfId="0" applyNumberFormat="1" applyFont="1" applyBorder="1" applyAlignment="1">
      <alignment horizontal="center" vertical="center"/>
    </xf>
    <xf numFmtId="0" fontId="2" fillId="11" borderId="7" xfId="0" applyFont="1" applyFill="1" applyBorder="1" applyAlignment="1">
      <alignment horizontal="right" vertical="center"/>
    </xf>
    <xf numFmtId="0" fontId="2" fillId="11" borderId="8" xfId="0" applyFont="1" applyFill="1" applyBorder="1" applyAlignment="1">
      <alignment horizontal="right" vertical="center"/>
    </xf>
    <xf numFmtId="0" fontId="2" fillId="11" borderId="2" xfId="0" applyFont="1" applyFill="1" applyBorder="1" applyAlignment="1">
      <alignment horizontal="right" vertical="center"/>
    </xf>
    <xf numFmtId="0" fontId="24" fillId="0" borderId="1" xfId="0" applyFont="1" applyBorder="1" applyAlignment="1">
      <alignment horizontal="center" vertical="top" wrapText="1"/>
    </xf>
    <xf numFmtId="0" fontId="24" fillId="0" borderId="13" xfId="0" applyFont="1" applyBorder="1" applyAlignment="1">
      <alignment horizontal="center" vertical="top" wrapText="1"/>
    </xf>
    <xf numFmtId="20" fontId="19" fillId="0" borderId="18" xfId="0" applyNumberFormat="1" applyFont="1" applyBorder="1" applyAlignment="1">
      <alignment horizontal="center"/>
    </xf>
    <xf numFmtId="0" fontId="19" fillId="0" borderId="19" xfId="0" applyFont="1" applyBorder="1" applyAlignment="1">
      <alignment horizontal="center"/>
    </xf>
    <xf numFmtId="20" fontId="12" fillId="0" borderId="1" xfId="0" applyNumberFormat="1" applyFont="1" applyBorder="1" applyAlignment="1">
      <alignment horizontal="center"/>
    </xf>
    <xf numFmtId="0" fontId="25" fillId="0" borderId="16" xfId="0" applyFont="1" applyBorder="1" applyAlignment="1">
      <alignment horizontal="center" vertical="top" wrapText="1"/>
    </xf>
    <xf numFmtId="0" fontId="25" fillId="0" borderId="20" xfId="0" applyFont="1" applyBorder="1" applyAlignment="1">
      <alignment horizontal="center" vertical="top" wrapText="1"/>
    </xf>
    <xf numFmtId="0" fontId="25" fillId="0" borderId="17" xfId="0" applyFont="1" applyBorder="1" applyAlignment="1">
      <alignment horizontal="center" vertical="top" wrapText="1"/>
    </xf>
    <xf numFmtId="0" fontId="25" fillId="0" borderId="24" xfId="0" applyFont="1" applyBorder="1" applyAlignment="1">
      <alignment horizontal="center" vertical="top" wrapText="1"/>
    </xf>
    <xf numFmtId="0" fontId="25" fillId="0" borderId="0" xfId="0" applyFont="1" applyBorder="1" applyAlignment="1">
      <alignment horizontal="center" vertical="top" wrapText="1"/>
    </xf>
    <xf numFmtId="0" fontId="25" fillId="0" borderId="26" xfId="0" applyFont="1" applyBorder="1" applyAlignment="1">
      <alignment horizontal="center" vertical="top" wrapText="1"/>
    </xf>
    <xf numFmtId="0" fontId="25" fillId="0" borderId="18" xfId="0" applyFont="1" applyBorder="1" applyAlignment="1">
      <alignment horizontal="center" vertical="top" wrapText="1"/>
    </xf>
    <xf numFmtId="0" fontId="25" fillId="0" borderId="21" xfId="0" applyFont="1" applyBorder="1" applyAlignment="1">
      <alignment horizontal="center" vertical="top" wrapText="1"/>
    </xf>
    <xf numFmtId="0" fontId="25" fillId="0" borderId="19" xfId="0" applyFont="1" applyBorder="1" applyAlignment="1">
      <alignment horizontal="center" vertical="top" wrapText="1"/>
    </xf>
    <xf numFmtId="0" fontId="19" fillId="0" borderId="21" xfId="0" applyFont="1" applyBorder="1" applyAlignment="1">
      <alignment horizontal="center"/>
    </xf>
    <xf numFmtId="0" fontId="0" fillId="0" borderId="16" xfId="0" applyBorder="1" applyAlignment="1">
      <alignment horizontal="center" vertical="top" wrapText="1"/>
    </xf>
    <xf numFmtId="0" fontId="0" fillId="0" borderId="20" xfId="0" applyBorder="1" applyAlignment="1">
      <alignment horizontal="center" vertical="top" wrapText="1"/>
    </xf>
    <xf numFmtId="0" fontId="0" fillId="0" borderId="17" xfId="0" applyBorder="1" applyAlignment="1">
      <alignment horizontal="center" vertical="top" wrapText="1"/>
    </xf>
    <xf numFmtId="0" fontId="0" fillId="0" borderId="24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26" xfId="0" applyBorder="1" applyAlignment="1">
      <alignment horizontal="center" vertical="top" wrapText="1"/>
    </xf>
    <xf numFmtId="0" fontId="0" fillId="0" borderId="18" xfId="0" applyBorder="1" applyAlignment="1">
      <alignment horizontal="center" vertical="top" wrapText="1"/>
    </xf>
    <xf numFmtId="0" fontId="0" fillId="0" borderId="21" xfId="0" applyBorder="1" applyAlignment="1">
      <alignment horizontal="center" vertical="top" wrapText="1"/>
    </xf>
    <xf numFmtId="0" fontId="0" fillId="0" borderId="19" xfId="0" applyBorder="1" applyAlignment="1">
      <alignment horizontal="center" vertical="top" wrapText="1"/>
    </xf>
    <xf numFmtId="0" fontId="24" fillId="0" borderId="27" xfId="0" applyFont="1" applyBorder="1" applyAlignment="1">
      <alignment horizontal="center" vertical="top" wrapText="1"/>
    </xf>
    <xf numFmtId="0" fontId="24" fillId="0" borderId="28" xfId="0" applyFont="1" applyBorder="1" applyAlignment="1">
      <alignment horizontal="center" vertical="top" wrapText="1"/>
    </xf>
    <xf numFmtId="0" fontId="24" fillId="0" borderId="29" xfId="0" applyFont="1" applyBorder="1" applyAlignment="1">
      <alignment horizontal="center" vertical="top" wrapText="1"/>
    </xf>
    <xf numFmtId="0" fontId="24" fillId="0" borderId="30" xfId="0" applyFont="1" applyBorder="1" applyAlignment="1">
      <alignment horizontal="center" vertical="top" wrapText="1"/>
    </xf>
    <xf numFmtId="0" fontId="24" fillId="0" borderId="31" xfId="0" applyFont="1" applyBorder="1" applyAlignment="1">
      <alignment horizontal="center" vertical="top" wrapText="1"/>
    </xf>
    <xf numFmtId="0" fontId="24" fillId="0" borderId="32" xfId="0" applyFont="1" applyBorder="1" applyAlignment="1">
      <alignment horizontal="center" vertical="top" wrapText="1"/>
    </xf>
    <xf numFmtId="0" fontId="24" fillId="0" borderId="33" xfId="0" applyFont="1" applyBorder="1" applyAlignment="1">
      <alignment horizontal="center" vertical="top" wrapText="1"/>
    </xf>
    <xf numFmtId="0" fontId="24" fillId="0" borderId="34" xfId="0" applyFont="1" applyBorder="1" applyAlignment="1">
      <alignment horizontal="center" vertical="top" wrapText="1"/>
    </xf>
    <xf numFmtId="20" fontId="19" fillId="0" borderId="19" xfId="0" applyNumberFormat="1" applyFont="1" applyBorder="1" applyAlignment="1">
      <alignment horizontal="center"/>
    </xf>
    <xf numFmtId="20" fontId="19" fillId="0" borderId="17" xfId="0" applyNumberFormat="1" applyFont="1" applyBorder="1" applyAlignment="1">
      <alignment horizontal="center"/>
    </xf>
    <xf numFmtId="0" fontId="12" fillId="0" borderId="4" xfId="0" applyFont="1" applyBorder="1" applyAlignment="1">
      <alignment horizontal="center" vertical="top" wrapText="1"/>
    </xf>
    <xf numFmtId="0" fontId="12" fillId="0" borderId="5" xfId="0" applyFont="1" applyBorder="1" applyAlignment="1">
      <alignment horizontal="center" vertical="top" wrapText="1"/>
    </xf>
    <xf numFmtId="0" fontId="12" fillId="0" borderId="6" xfId="0" applyFont="1" applyBorder="1" applyAlignment="1">
      <alignment horizontal="center" vertical="top" wrapText="1"/>
    </xf>
    <xf numFmtId="0" fontId="12" fillId="0" borderId="9" xfId="0" applyFont="1" applyBorder="1" applyAlignment="1">
      <alignment horizontal="center" vertical="top" wrapText="1"/>
    </xf>
    <xf numFmtId="0" fontId="12" fillId="0" borderId="0" xfId="0" applyFont="1" applyBorder="1" applyAlignment="1">
      <alignment horizontal="center" vertical="top" wrapText="1"/>
    </xf>
    <xf numFmtId="0" fontId="12" fillId="0" borderId="10" xfId="0" applyFont="1" applyBorder="1" applyAlignment="1">
      <alignment horizontal="center" vertical="top" wrapText="1"/>
    </xf>
    <xf numFmtId="0" fontId="12" fillId="0" borderId="11" xfId="0" applyFont="1" applyBorder="1" applyAlignment="1">
      <alignment horizontal="center" vertical="top" wrapText="1"/>
    </xf>
    <xf numFmtId="0" fontId="12" fillId="0" borderId="3" xfId="0" applyFont="1" applyBorder="1" applyAlignment="1">
      <alignment horizontal="center" vertical="top" wrapText="1"/>
    </xf>
    <xf numFmtId="0" fontId="12" fillId="0" borderId="12" xfId="0" applyFont="1" applyBorder="1" applyAlignment="1">
      <alignment horizontal="center" vertical="top" wrapText="1"/>
    </xf>
    <xf numFmtId="20" fontId="19" fillId="3" borderId="16" xfId="0" applyNumberFormat="1" applyFont="1" applyFill="1" applyBorder="1" applyAlignment="1">
      <alignment horizontal="center"/>
    </xf>
    <xf numFmtId="0" fontId="19" fillId="3" borderId="20" xfId="0" applyFont="1" applyFill="1" applyBorder="1" applyAlignment="1">
      <alignment horizontal="center"/>
    </xf>
    <xf numFmtId="20" fontId="12" fillId="3" borderId="1" xfId="0" applyNumberFormat="1" applyFont="1" applyFill="1" applyBorder="1" applyAlignment="1">
      <alignment horizontal="center" vertical="center"/>
    </xf>
    <xf numFmtId="14" fontId="11" fillId="0" borderId="4" xfId="0" applyNumberFormat="1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20" fontId="19" fillId="3" borderId="18" xfId="0" applyNumberFormat="1" applyFont="1" applyFill="1" applyBorder="1" applyAlignment="1">
      <alignment horizontal="center"/>
    </xf>
    <xf numFmtId="0" fontId="19" fillId="3" borderId="21" xfId="0" applyFont="1" applyFill="1" applyBorder="1" applyAlignment="1">
      <alignment horizontal="center"/>
    </xf>
    <xf numFmtId="164" fontId="4" fillId="3" borderId="7" xfId="1" applyNumberFormat="1" applyFont="1" applyFill="1" applyBorder="1" applyAlignment="1">
      <alignment horizontal="center"/>
    </xf>
    <xf numFmtId="164" fontId="4" fillId="3" borderId="2" xfId="1" applyNumberFormat="1" applyFont="1" applyFill="1" applyBorder="1" applyAlignment="1">
      <alignment horizontal="center"/>
    </xf>
    <xf numFmtId="0" fontId="2" fillId="10" borderId="7" xfId="0" applyFont="1" applyFill="1" applyBorder="1" applyAlignment="1">
      <alignment horizontal="center"/>
    </xf>
    <xf numFmtId="0" fontId="2" fillId="10" borderId="2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 wrapText="1"/>
    </xf>
    <xf numFmtId="0" fontId="2" fillId="11" borderId="1" xfId="0" applyFont="1" applyFill="1" applyBorder="1" applyAlignment="1">
      <alignment horizontal="center"/>
    </xf>
    <xf numFmtId="164" fontId="0" fillId="12" borderId="1" xfId="1" applyNumberFormat="1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2" fillId="11" borderId="1" xfId="1" applyNumberFormat="1" applyFont="1" applyFill="1" applyBorder="1" applyAlignment="1">
      <alignment horizontal="center"/>
    </xf>
    <xf numFmtId="44" fontId="2" fillId="11" borderId="1" xfId="3" applyFont="1" applyFill="1" applyBorder="1" applyAlignment="1">
      <alignment horizontal="center"/>
    </xf>
    <xf numFmtId="44" fontId="0" fillId="12" borderId="1" xfId="3" applyFont="1" applyFill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0" fillId="12" borderId="2" xfId="0" applyFill="1" applyBorder="1" applyAlignment="1">
      <alignment horizontal="center"/>
    </xf>
    <xf numFmtId="0" fontId="16" fillId="11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right"/>
    </xf>
    <xf numFmtId="0" fontId="20" fillId="11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13" borderId="1" xfId="0" applyFill="1" applyBorder="1"/>
  </cellXfs>
  <cellStyles count="4">
    <cellStyle name="Milliers" xfId="1" builtinId="3"/>
    <cellStyle name="Monétaire" xfId="3" builtinId="4"/>
    <cellStyle name="Normal" xfId="0" builtinId="0"/>
    <cellStyle name="Normal 2" xfId="2"/>
  </cellStyles>
  <dxfs count="20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U48"/>
  <sheetViews>
    <sheetView workbookViewId="0">
      <selection activeCell="AK6" sqref="AK6:AM7"/>
    </sheetView>
  </sheetViews>
  <sheetFormatPr baseColWidth="10" defaultRowHeight="15" x14ac:dyDescent="0.25"/>
  <cols>
    <col min="1" max="1" width="1.7109375" style="18" customWidth="1"/>
    <col min="2" max="2" width="8.28515625" style="18" customWidth="1"/>
    <col min="3" max="6" width="2.7109375" style="18" customWidth="1"/>
    <col min="7" max="7" width="1.85546875" style="18" customWidth="1"/>
    <col min="8" max="8" width="0.7109375" style="18" hidden="1" customWidth="1"/>
    <col min="9" max="9" width="1.7109375" style="18" hidden="1" customWidth="1"/>
    <col min="10" max="21" width="3.28515625" style="18" customWidth="1"/>
    <col min="22" max="22" width="4.28515625" style="18" customWidth="1"/>
    <col min="23" max="23" width="7" style="18" customWidth="1"/>
    <col min="24" max="24" width="3.28515625" style="18" customWidth="1"/>
    <col min="25" max="25" width="4" style="18" customWidth="1"/>
    <col min="26" max="26" width="7" style="18" customWidth="1"/>
    <col min="27" max="27" width="3.28515625" style="18" customWidth="1"/>
    <col min="28" max="28" width="3.85546875" style="18" customWidth="1"/>
    <col min="29" max="29" width="7" style="18" customWidth="1"/>
    <col min="30" max="30" width="3.28515625" style="18" customWidth="1"/>
    <col min="31" max="31" width="4.28515625" style="18" customWidth="1"/>
    <col min="32" max="32" width="7.140625" style="18" customWidth="1"/>
    <col min="33" max="33" width="3.28515625" style="18" customWidth="1"/>
    <col min="34" max="34" width="4.28515625" style="18" customWidth="1"/>
    <col min="35" max="35" width="8.5703125" style="18" customWidth="1"/>
    <col min="36" max="36" width="4.42578125" style="18" customWidth="1"/>
    <col min="37" max="37" width="9" style="18" bestFit="1" customWidth="1"/>
    <col min="38" max="38" width="7.140625" style="18" customWidth="1"/>
    <col min="39" max="39" width="4.5703125" style="18" bestFit="1" customWidth="1"/>
    <col min="40" max="40" width="1.140625" style="18" customWidth="1"/>
    <col min="41" max="41" width="1.7109375" style="18" customWidth="1"/>
    <col min="42" max="42" width="11.42578125" style="18"/>
    <col min="43" max="43" width="18.28515625" style="18" customWidth="1"/>
    <col min="44" max="262" width="11.42578125" style="18"/>
    <col min="263" max="263" width="1.7109375" style="18" customWidth="1"/>
    <col min="264" max="264" width="8.28515625" style="18" customWidth="1"/>
    <col min="265" max="270" width="2.7109375" style="18" customWidth="1"/>
    <col min="271" max="271" width="8.28515625" style="18" customWidth="1"/>
    <col min="272" max="290" width="3.28515625" style="18" customWidth="1"/>
    <col min="291" max="292" width="1.140625" style="18" customWidth="1"/>
    <col min="293" max="295" width="12.140625" style="18" customWidth="1"/>
    <col min="296" max="296" width="1.140625" style="18" customWidth="1"/>
    <col min="297" max="297" width="1.7109375" style="18" customWidth="1"/>
    <col min="298" max="298" width="11.42578125" style="18"/>
    <col min="299" max="299" width="18.28515625" style="18" customWidth="1"/>
    <col min="300" max="518" width="11.42578125" style="18"/>
    <col min="519" max="519" width="1.7109375" style="18" customWidth="1"/>
    <col min="520" max="520" width="8.28515625" style="18" customWidth="1"/>
    <col min="521" max="526" width="2.7109375" style="18" customWidth="1"/>
    <col min="527" max="527" width="8.28515625" style="18" customWidth="1"/>
    <col min="528" max="546" width="3.28515625" style="18" customWidth="1"/>
    <col min="547" max="548" width="1.140625" style="18" customWidth="1"/>
    <col min="549" max="551" width="12.140625" style="18" customWidth="1"/>
    <col min="552" max="552" width="1.140625" style="18" customWidth="1"/>
    <col min="553" max="553" width="1.7109375" style="18" customWidth="1"/>
    <col min="554" max="554" width="11.42578125" style="18"/>
    <col min="555" max="555" width="18.28515625" style="18" customWidth="1"/>
    <col min="556" max="774" width="11.42578125" style="18"/>
    <col min="775" max="775" width="1.7109375" style="18" customWidth="1"/>
    <col min="776" max="776" width="8.28515625" style="18" customWidth="1"/>
    <col min="777" max="782" width="2.7109375" style="18" customWidth="1"/>
    <col min="783" max="783" width="8.28515625" style="18" customWidth="1"/>
    <col min="784" max="802" width="3.28515625" style="18" customWidth="1"/>
    <col min="803" max="804" width="1.140625" style="18" customWidth="1"/>
    <col min="805" max="807" width="12.140625" style="18" customWidth="1"/>
    <col min="808" max="808" width="1.140625" style="18" customWidth="1"/>
    <col min="809" max="809" width="1.7109375" style="18" customWidth="1"/>
    <col min="810" max="810" width="11.42578125" style="18"/>
    <col min="811" max="811" width="18.28515625" style="18" customWidth="1"/>
    <col min="812" max="1030" width="11.42578125" style="18"/>
    <col min="1031" max="1031" width="1.7109375" style="18" customWidth="1"/>
    <col min="1032" max="1032" width="8.28515625" style="18" customWidth="1"/>
    <col min="1033" max="1038" width="2.7109375" style="18" customWidth="1"/>
    <col min="1039" max="1039" width="8.28515625" style="18" customWidth="1"/>
    <col min="1040" max="1058" width="3.28515625" style="18" customWidth="1"/>
    <col min="1059" max="1060" width="1.140625" style="18" customWidth="1"/>
    <col min="1061" max="1063" width="12.140625" style="18" customWidth="1"/>
    <col min="1064" max="1064" width="1.140625" style="18" customWidth="1"/>
    <col min="1065" max="1065" width="1.7109375" style="18" customWidth="1"/>
    <col min="1066" max="1066" width="11.42578125" style="18"/>
    <col min="1067" max="1067" width="18.28515625" style="18" customWidth="1"/>
    <col min="1068" max="1286" width="11.42578125" style="18"/>
    <col min="1287" max="1287" width="1.7109375" style="18" customWidth="1"/>
    <col min="1288" max="1288" width="8.28515625" style="18" customWidth="1"/>
    <col min="1289" max="1294" width="2.7109375" style="18" customWidth="1"/>
    <col min="1295" max="1295" width="8.28515625" style="18" customWidth="1"/>
    <col min="1296" max="1314" width="3.28515625" style="18" customWidth="1"/>
    <col min="1315" max="1316" width="1.140625" style="18" customWidth="1"/>
    <col min="1317" max="1319" width="12.140625" style="18" customWidth="1"/>
    <col min="1320" max="1320" width="1.140625" style="18" customWidth="1"/>
    <col min="1321" max="1321" width="1.7109375" style="18" customWidth="1"/>
    <col min="1322" max="1322" width="11.42578125" style="18"/>
    <col min="1323" max="1323" width="18.28515625" style="18" customWidth="1"/>
    <col min="1324" max="1542" width="11.42578125" style="18"/>
    <col min="1543" max="1543" width="1.7109375" style="18" customWidth="1"/>
    <col min="1544" max="1544" width="8.28515625" style="18" customWidth="1"/>
    <col min="1545" max="1550" width="2.7109375" style="18" customWidth="1"/>
    <col min="1551" max="1551" width="8.28515625" style="18" customWidth="1"/>
    <col min="1552" max="1570" width="3.28515625" style="18" customWidth="1"/>
    <col min="1571" max="1572" width="1.140625" style="18" customWidth="1"/>
    <col min="1573" max="1575" width="12.140625" style="18" customWidth="1"/>
    <col min="1576" max="1576" width="1.140625" style="18" customWidth="1"/>
    <col min="1577" max="1577" width="1.7109375" style="18" customWidth="1"/>
    <col min="1578" max="1578" width="11.42578125" style="18"/>
    <col min="1579" max="1579" width="18.28515625" style="18" customWidth="1"/>
    <col min="1580" max="1798" width="11.42578125" style="18"/>
    <col min="1799" max="1799" width="1.7109375" style="18" customWidth="1"/>
    <col min="1800" max="1800" width="8.28515625" style="18" customWidth="1"/>
    <col min="1801" max="1806" width="2.7109375" style="18" customWidth="1"/>
    <col min="1807" max="1807" width="8.28515625" style="18" customWidth="1"/>
    <col min="1808" max="1826" width="3.28515625" style="18" customWidth="1"/>
    <col min="1827" max="1828" width="1.140625" style="18" customWidth="1"/>
    <col min="1829" max="1831" width="12.140625" style="18" customWidth="1"/>
    <col min="1832" max="1832" width="1.140625" style="18" customWidth="1"/>
    <col min="1833" max="1833" width="1.7109375" style="18" customWidth="1"/>
    <col min="1834" max="1834" width="11.42578125" style="18"/>
    <col min="1835" max="1835" width="18.28515625" style="18" customWidth="1"/>
    <col min="1836" max="2054" width="11.42578125" style="18"/>
    <col min="2055" max="2055" width="1.7109375" style="18" customWidth="1"/>
    <col min="2056" max="2056" width="8.28515625" style="18" customWidth="1"/>
    <col min="2057" max="2062" width="2.7109375" style="18" customWidth="1"/>
    <col min="2063" max="2063" width="8.28515625" style="18" customWidth="1"/>
    <col min="2064" max="2082" width="3.28515625" style="18" customWidth="1"/>
    <col min="2083" max="2084" width="1.140625" style="18" customWidth="1"/>
    <col min="2085" max="2087" width="12.140625" style="18" customWidth="1"/>
    <col min="2088" max="2088" width="1.140625" style="18" customWidth="1"/>
    <col min="2089" max="2089" width="1.7109375" style="18" customWidth="1"/>
    <col min="2090" max="2090" width="11.42578125" style="18"/>
    <col min="2091" max="2091" width="18.28515625" style="18" customWidth="1"/>
    <col min="2092" max="2310" width="11.42578125" style="18"/>
    <col min="2311" max="2311" width="1.7109375" style="18" customWidth="1"/>
    <col min="2312" max="2312" width="8.28515625" style="18" customWidth="1"/>
    <col min="2313" max="2318" width="2.7109375" style="18" customWidth="1"/>
    <col min="2319" max="2319" width="8.28515625" style="18" customWidth="1"/>
    <col min="2320" max="2338" width="3.28515625" style="18" customWidth="1"/>
    <col min="2339" max="2340" width="1.140625" style="18" customWidth="1"/>
    <col min="2341" max="2343" width="12.140625" style="18" customWidth="1"/>
    <col min="2344" max="2344" width="1.140625" style="18" customWidth="1"/>
    <col min="2345" max="2345" width="1.7109375" style="18" customWidth="1"/>
    <col min="2346" max="2346" width="11.42578125" style="18"/>
    <col min="2347" max="2347" width="18.28515625" style="18" customWidth="1"/>
    <col min="2348" max="2566" width="11.42578125" style="18"/>
    <col min="2567" max="2567" width="1.7109375" style="18" customWidth="1"/>
    <col min="2568" max="2568" width="8.28515625" style="18" customWidth="1"/>
    <col min="2569" max="2574" width="2.7109375" style="18" customWidth="1"/>
    <col min="2575" max="2575" width="8.28515625" style="18" customWidth="1"/>
    <col min="2576" max="2594" width="3.28515625" style="18" customWidth="1"/>
    <col min="2595" max="2596" width="1.140625" style="18" customWidth="1"/>
    <col min="2597" max="2599" width="12.140625" style="18" customWidth="1"/>
    <col min="2600" max="2600" width="1.140625" style="18" customWidth="1"/>
    <col min="2601" max="2601" width="1.7109375" style="18" customWidth="1"/>
    <col min="2602" max="2602" width="11.42578125" style="18"/>
    <col min="2603" max="2603" width="18.28515625" style="18" customWidth="1"/>
    <col min="2604" max="2822" width="11.42578125" style="18"/>
    <col min="2823" max="2823" width="1.7109375" style="18" customWidth="1"/>
    <col min="2824" max="2824" width="8.28515625" style="18" customWidth="1"/>
    <col min="2825" max="2830" width="2.7109375" style="18" customWidth="1"/>
    <col min="2831" max="2831" width="8.28515625" style="18" customWidth="1"/>
    <col min="2832" max="2850" width="3.28515625" style="18" customWidth="1"/>
    <col min="2851" max="2852" width="1.140625" style="18" customWidth="1"/>
    <col min="2853" max="2855" width="12.140625" style="18" customWidth="1"/>
    <col min="2856" max="2856" width="1.140625" style="18" customWidth="1"/>
    <col min="2857" max="2857" width="1.7109375" style="18" customWidth="1"/>
    <col min="2858" max="2858" width="11.42578125" style="18"/>
    <col min="2859" max="2859" width="18.28515625" style="18" customWidth="1"/>
    <col min="2860" max="3078" width="11.42578125" style="18"/>
    <col min="3079" max="3079" width="1.7109375" style="18" customWidth="1"/>
    <col min="3080" max="3080" width="8.28515625" style="18" customWidth="1"/>
    <col min="3081" max="3086" width="2.7109375" style="18" customWidth="1"/>
    <col min="3087" max="3087" width="8.28515625" style="18" customWidth="1"/>
    <col min="3088" max="3106" width="3.28515625" style="18" customWidth="1"/>
    <col min="3107" max="3108" width="1.140625" style="18" customWidth="1"/>
    <col min="3109" max="3111" width="12.140625" style="18" customWidth="1"/>
    <col min="3112" max="3112" width="1.140625" style="18" customWidth="1"/>
    <col min="3113" max="3113" width="1.7109375" style="18" customWidth="1"/>
    <col min="3114" max="3114" width="11.42578125" style="18"/>
    <col min="3115" max="3115" width="18.28515625" style="18" customWidth="1"/>
    <col min="3116" max="3334" width="11.42578125" style="18"/>
    <col min="3335" max="3335" width="1.7109375" style="18" customWidth="1"/>
    <col min="3336" max="3336" width="8.28515625" style="18" customWidth="1"/>
    <col min="3337" max="3342" width="2.7109375" style="18" customWidth="1"/>
    <col min="3343" max="3343" width="8.28515625" style="18" customWidth="1"/>
    <col min="3344" max="3362" width="3.28515625" style="18" customWidth="1"/>
    <col min="3363" max="3364" width="1.140625" style="18" customWidth="1"/>
    <col min="3365" max="3367" width="12.140625" style="18" customWidth="1"/>
    <col min="3368" max="3368" width="1.140625" style="18" customWidth="1"/>
    <col min="3369" max="3369" width="1.7109375" style="18" customWidth="1"/>
    <col min="3370" max="3370" width="11.42578125" style="18"/>
    <col min="3371" max="3371" width="18.28515625" style="18" customWidth="1"/>
    <col min="3372" max="3590" width="11.42578125" style="18"/>
    <col min="3591" max="3591" width="1.7109375" style="18" customWidth="1"/>
    <col min="3592" max="3592" width="8.28515625" style="18" customWidth="1"/>
    <col min="3593" max="3598" width="2.7109375" style="18" customWidth="1"/>
    <col min="3599" max="3599" width="8.28515625" style="18" customWidth="1"/>
    <col min="3600" max="3618" width="3.28515625" style="18" customWidth="1"/>
    <col min="3619" max="3620" width="1.140625" style="18" customWidth="1"/>
    <col min="3621" max="3623" width="12.140625" style="18" customWidth="1"/>
    <col min="3624" max="3624" width="1.140625" style="18" customWidth="1"/>
    <col min="3625" max="3625" width="1.7109375" style="18" customWidth="1"/>
    <col min="3626" max="3626" width="11.42578125" style="18"/>
    <col min="3627" max="3627" width="18.28515625" style="18" customWidth="1"/>
    <col min="3628" max="3846" width="11.42578125" style="18"/>
    <col min="3847" max="3847" width="1.7109375" style="18" customWidth="1"/>
    <col min="3848" max="3848" width="8.28515625" style="18" customWidth="1"/>
    <col min="3849" max="3854" width="2.7109375" style="18" customWidth="1"/>
    <col min="3855" max="3855" width="8.28515625" style="18" customWidth="1"/>
    <col min="3856" max="3874" width="3.28515625" style="18" customWidth="1"/>
    <col min="3875" max="3876" width="1.140625" style="18" customWidth="1"/>
    <col min="3877" max="3879" width="12.140625" style="18" customWidth="1"/>
    <col min="3880" max="3880" width="1.140625" style="18" customWidth="1"/>
    <col min="3881" max="3881" width="1.7109375" style="18" customWidth="1"/>
    <col min="3882" max="3882" width="11.42578125" style="18"/>
    <col min="3883" max="3883" width="18.28515625" style="18" customWidth="1"/>
    <col min="3884" max="4102" width="11.42578125" style="18"/>
    <col min="4103" max="4103" width="1.7109375" style="18" customWidth="1"/>
    <col min="4104" max="4104" width="8.28515625" style="18" customWidth="1"/>
    <col min="4105" max="4110" width="2.7109375" style="18" customWidth="1"/>
    <col min="4111" max="4111" width="8.28515625" style="18" customWidth="1"/>
    <col min="4112" max="4130" width="3.28515625" style="18" customWidth="1"/>
    <col min="4131" max="4132" width="1.140625" style="18" customWidth="1"/>
    <col min="4133" max="4135" width="12.140625" style="18" customWidth="1"/>
    <col min="4136" max="4136" width="1.140625" style="18" customWidth="1"/>
    <col min="4137" max="4137" width="1.7109375" style="18" customWidth="1"/>
    <col min="4138" max="4138" width="11.42578125" style="18"/>
    <col min="4139" max="4139" width="18.28515625" style="18" customWidth="1"/>
    <col min="4140" max="4358" width="11.42578125" style="18"/>
    <col min="4359" max="4359" width="1.7109375" style="18" customWidth="1"/>
    <col min="4360" max="4360" width="8.28515625" style="18" customWidth="1"/>
    <col min="4361" max="4366" width="2.7109375" style="18" customWidth="1"/>
    <col min="4367" max="4367" width="8.28515625" style="18" customWidth="1"/>
    <col min="4368" max="4386" width="3.28515625" style="18" customWidth="1"/>
    <col min="4387" max="4388" width="1.140625" style="18" customWidth="1"/>
    <col min="4389" max="4391" width="12.140625" style="18" customWidth="1"/>
    <col min="4392" max="4392" width="1.140625" style="18" customWidth="1"/>
    <col min="4393" max="4393" width="1.7109375" style="18" customWidth="1"/>
    <col min="4394" max="4394" width="11.42578125" style="18"/>
    <col min="4395" max="4395" width="18.28515625" style="18" customWidth="1"/>
    <col min="4396" max="4614" width="11.42578125" style="18"/>
    <col min="4615" max="4615" width="1.7109375" style="18" customWidth="1"/>
    <col min="4616" max="4616" width="8.28515625" style="18" customWidth="1"/>
    <col min="4617" max="4622" width="2.7109375" style="18" customWidth="1"/>
    <col min="4623" max="4623" width="8.28515625" style="18" customWidth="1"/>
    <col min="4624" max="4642" width="3.28515625" style="18" customWidth="1"/>
    <col min="4643" max="4644" width="1.140625" style="18" customWidth="1"/>
    <col min="4645" max="4647" width="12.140625" style="18" customWidth="1"/>
    <col min="4648" max="4648" width="1.140625" style="18" customWidth="1"/>
    <col min="4649" max="4649" width="1.7109375" style="18" customWidth="1"/>
    <col min="4650" max="4650" width="11.42578125" style="18"/>
    <col min="4651" max="4651" width="18.28515625" style="18" customWidth="1"/>
    <col min="4652" max="4870" width="11.42578125" style="18"/>
    <col min="4871" max="4871" width="1.7109375" style="18" customWidth="1"/>
    <col min="4872" max="4872" width="8.28515625" style="18" customWidth="1"/>
    <col min="4873" max="4878" width="2.7109375" style="18" customWidth="1"/>
    <col min="4879" max="4879" width="8.28515625" style="18" customWidth="1"/>
    <col min="4880" max="4898" width="3.28515625" style="18" customWidth="1"/>
    <col min="4899" max="4900" width="1.140625" style="18" customWidth="1"/>
    <col min="4901" max="4903" width="12.140625" style="18" customWidth="1"/>
    <col min="4904" max="4904" width="1.140625" style="18" customWidth="1"/>
    <col min="4905" max="4905" width="1.7109375" style="18" customWidth="1"/>
    <col min="4906" max="4906" width="11.42578125" style="18"/>
    <col min="4907" max="4907" width="18.28515625" style="18" customWidth="1"/>
    <col min="4908" max="5126" width="11.42578125" style="18"/>
    <col min="5127" max="5127" width="1.7109375" style="18" customWidth="1"/>
    <col min="5128" max="5128" width="8.28515625" style="18" customWidth="1"/>
    <col min="5129" max="5134" width="2.7109375" style="18" customWidth="1"/>
    <col min="5135" max="5135" width="8.28515625" style="18" customWidth="1"/>
    <col min="5136" max="5154" width="3.28515625" style="18" customWidth="1"/>
    <col min="5155" max="5156" width="1.140625" style="18" customWidth="1"/>
    <col min="5157" max="5159" width="12.140625" style="18" customWidth="1"/>
    <col min="5160" max="5160" width="1.140625" style="18" customWidth="1"/>
    <col min="5161" max="5161" width="1.7109375" style="18" customWidth="1"/>
    <col min="5162" max="5162" width="11.42578125" style="18"/>
    <col min="5163" max="5163" width="18.28515625" style="18" customWidth="1"/>
    <col min="5164" max="5382" width="11.42578125" style="18"/>
    <col min="5383" max="5383" width="1.7109375" style="18" customWidth="1"/>
    <col min="5384" max="5384" width="8.28515625" style="18" customWidth="1"/>
    <col min="5385" max="5390" width="2.7109375" style="18" customWidth="1"/>
    <col min="5391" max="5391" width="8.28515625" style="18" customWidth="1"/>
    <col min="5392" max="5410" width="3.28515625" style="18" customWidth="1"/>
    <col min="5411" max="5412" width="1.140625" style="18" customWidth="1"/>
    <col min="5413" max="5415" width="12.140625" style="18" customWidth="1"/>
    <col min="5416" max="5416" width="1.140625" style="18" customWidth="1"/>
    <col min="5417" max="5417" width="1.7109375" style="18" customWidth="1"/>
    <col min="5418" max="5418" width="11.42578125" style="18"/>
    <col min="5419" max="5419" width="18.28515625" style="18" customWidth="1"/>
    <col min="5420" max="5638" width="11.42578125" style="18"/>
    <col min="5639" max="5639" width="1.7109375" style="18" customWidth="1"/>
    <col min="5640" max="5640" width="8.28515625" style="18" customWidth="1"/>
    <col min="5641" max="5646" width="2.7109375" style="18" customWidth="1"/>
    <col min="5647" max="5647" width="8.28515625" style="18" customWidth="1"/>
    <col min="5648" max="5666" width="3.28515625" style="18" customWidth="1"/>
    <col min="5667" max="5668" width="1.140625" style="18" customWidth="1"/>
    <col min="5669" max="5671" width="12.140625" style="18" customWidth="1"/>
    <col min="5672" max="5672" width="1.140625" style="18" customWidth="1"/>
    <col min="5673" max="5673" width="1.7109375" style="18" customWidth="1"/>
    <col min="5674" max="5674" width="11.42578125" style="18"/>
    <col min="5675" max="5675" width="18.28515625" style="18" customWidth="1"/>
    <col min="5676" max="5894" width="11.42578125" style="18"/>
    <col min="5895" max="5895" width="1.7109375" style="18" customWidth="1"/>
    <col min="5896" max="5896" width="8.28515625" style="18" customWidth="1"/>
    <col min="5897" max="5902" width="2.7109375" style="18" customWidth="1"/>
    <col min="5903" max="5903" width="8.28515625" style="18" customWidth="1"/>
    <col min="5904" max="5922" width="3.28515625" style="18" customWidth="1"/>
    <col min="5923" max="5924" width="1.140625" style="18" customWidth="1"/>
    <col min="5925" max="5927" width="12.140625" style="18" customWidth="1"/>
    <col min="5928" max="5928" width="1.140625" style="18" customWidth="1"/>
    <col min="5929" max="5929" width="1.7109375" style="18" customWidth="1"/>
    <col min="5930" max="5930" width="11.42578125" style="18"/>
    <col min="5931" max="5931" width="18.28515625" style="18" customWidth="1"/>
    <col min="5932" max="6150" width="11.42578125" style="18"/>
    <col min="6151" max="6151" width="1.7109375" style="18" customWidth="1"/>
    <col min="6152" max="6152" width="8.28515625" style="18" customWidth="1"/>
    <col min="6153" max="6158" width="2.7109375" style="18" customWidth="1"/>
    <col min="6159" max="6159" width="8.28515625" style="18" customWidth="1"/>
    <col min="6160" max="6178" width="3.28515625" style="18" customWidth="1"/>
    <col min="6179" max="6180" width="1.140625" style="18" customWidth="1"/>
    <col min="6181" max="6183" width="12.140625" style="18" customWidth="1"/>
    <col min="6184" max="6184" width="1.140625" style="18" customWidth="1"/>
    <col min="6185" max="6185" width="1.7109375" style="18" customWidth="1"/>
    <col min="6186" max="6186" width="11.42578125" style="18"/>
    <col min="6187" max="6187" width="18.28515625" style="18" customWidth="1"/>
    <col min="6188" max="6406" width="11.42578125" style="18"/>
    <col min="6407" max="6407" width="1.7109375" style="18" customWidth="1"/>
    <col min="6408" max="6408" width="8.28515625" style="18" customWidth="1"/>
    <col min="6409" max="6414" width="2.7109375" style="18" customWidth="1"/>
    <col min="6415" max="6415" width="8.28515625" style="18" customWidth="1"/>
    <col min="6416" max="6434" width="3.28515625" style="18" customWidth="1"/>
    <col min="6435" max="6436" width="1.140625" style="18" customWidth="1"/>
    <col min="6437" max="6439" width="12.140625" style="18" customWidth="1"/>
    <col min="6440" max="6440" width="1.140625" style="18" customWidth="1"/>
    <col min="6441" max="6441" width="1.7109375" style="18" customWidth="1"/>
    <col min="6442" max="6442" width="11.42578125" style="18"/>
    <col min="6443" max="6443" width="18.28515625" style="18" customWidth="1"/>
    <col min="6444" max="6662" width="11.42578125" style="18"/>
    <col min="6663" max="6663" width="1.7109375" style="18" customWidth="1"/>
    <col min="6664" max="6664" width="8.28515625" style="18" customWidth="1"/>
    <col min="6665" max="6670" width="2.7109375" style="18" customWidth="1"/>
    <col min="6671" max="6671" width="8.28515625" style="18" customWidth="1"/>
    <col min="6672" max="6690" width="3.28515625" style="18" customWidth="1"/>
    <col min="6691" max="6692" width="1.140625" style="18" customWidth="1"/>
    <col min="6693" max="6695" width="12.140625" style="18" customWidth="1"/>
    <col min="6696" max="6696" width="1.140625" style="18" customWidth="1"/>
    <col min="6697" max="6697" width="1.7109375" style="18" customWidth="1"/>
    <col min="6698" max="6698" width="11.42578125" style="18"/>
    <col min="6699" max="6699" width="18.28515625" style="18" customWidth="1"/>
    <col min="6700" max="6918" width="11.42578125" style="18"/>
    <col min="6919" max="6919" width="1.7109375" style="18" customWidth="1"/>
    <col min="6920" max="6920" width="8.28515625" style="18" customWidth="1"/>
    <col min="6921" max="6926" width="2.7109375" style="18" customWidth="1"/>
    <col min="6927" max="6927" width="8.28515625" style="18" customWidth="1"/>
    <col min="6928" max="6946" width="3.28515625" style="18" customWidth="1"/>
    <col min="6947" max="6948" width="1.140625" style="18" customWidth="1"/>
    <col min="6949" max="6951" width="12.140625" style="18" customWidth="1"/>
    <col min="6952" max="6952" width="1.140625" style="18" customWidth="1"/>
    <col min="6953" max="6953" width="1.7109375" style="18" customWidth="1"/>
    <col min="6954" max="6954" width="11.42578125" style="18"/>
    <col min="6955" max="6955" width="18.28515625" style="18" customWidth="1"/>
    <col min="6956" max="7174" width="11.42578125" style="18"/>
    <col min="7175" max="7175" width="1.7109375" style="18" customWidth="1"/>
    <col min="7176" max="7176" width="8.28515625" style="18" customWidth="1"/>
    <col min="7177" max="7182" width="2.7109375" style="18" customWidth="1"/>
    <col min="7183" max="7183" width="8.28515625" style="18" customWidth="1"/>
    <col min="7184" max="7202" width="3.28515625" style="18" customWidth="1"/>
    <col min="7203" max="7204" width="1.140625" style="18" customWidth="1"/>
    <col min="7205" max="7207" width="12.140625" style="18" customWidth="1"/>
    <col min="7208" max="7208" width="1.140625" style="18" customWidth="1"/>
    <col min="7209" max="7209" width="1.7109375" style="18" customWidth="1"/>
    <col min="7210" max="7210" width="11.42578125" style="18"/>
    <col min="7211" max="7211" width="18.28515625" style="18" customWidth="1"/>
    <col min="7212" max="7430" width="11.42578125" style="18"/>
    <col min="7431" max="7431" width="1.7109375" style="18" customWidth="1"/>
    <col min="7432" max="7432" width="8.28515625" style="18" customWidth="1"/>
    <col min="7433" max="7438" width="2.7109375" style="18" customWidth="1"/>
    <col min="7439" max="7439" width="8.28515625" style="18" customWidth="1"/>
    <col min="7440" max="7458" width="3.28515625" style="18" customWidth="1"/>
    <col min="7459" max="7460" width="1.140625" style="18" customWidth="1"/>
    <col min="7461" max="7463" width="12.140625" style="18" customWidth="1"/>
    <col min="7464" max="7464" width="1.140625" style="18" customWidth="1"/>
    <col min="7465" max="7465" width="1.7109375" style="18" customWidth="1"/>
    <col min="7466" max="7466" width="11.42578125" style="18"/>
    <col min="7467" max="7467" width="18.28515625" style="18" customWidth="1"/>
    <col min="7468" max="7686" width="11.42578125" style="18"/>
    <col min="7687" max="7687" width="1.7109375" style="18" customWidth="1"/>
    <col min="7688" max="7688" width="8.28515625" style="18" customWidth="1"/>
    <col min="7689" max="7694" width="2.7109375" style="18" customWidth="1"/>
    <col min="7695" max="7695" width="8.28515625" style="18" customWidth="1"/>
    <col min="7696" max="7714" width="3.28515625" style="18" customWidth="1"/>
    <col min="7715" max="7716" width="1.140625" style="18" customWidth="1"/>
    <col min="7717" max="7719" width="12.140625" style="18" customWidth="1"/>
    <col min="7720" max="7720" width="1.140625" style="18" customWidth="1"/>
    <col min="7721" max="7721" width="1.7109375" style="18" customWidth="1"/>
    <col min="7722" max="7722" width="11.42578125" style="18"/>
    <col min="7723" max="7723" width="18.28515625" style="18" customWidth="1"/>
    <col min="7724" max="7942" width="11.42578125" style="18"/>
    <col min="7943" max="7943" width="1.7109375" style="18" customWidth="1"/>
    <col min="7944" max="7944" width="8.28515625" style="18" customWidth="1"/>
    <col min="7945" max="7950" width="2.7109375" style="18" customWidth="1"/>
    <col min="7951" max="7951" width="8.28515625" style="18" customWidth="1"/>
    <col min="7952" max="7970" width="3.28515625" style="18" customWidth="1"/>
    <col min="7971" max="7972" width="1.140625" style="18" customWidth="1"/>
    <col min="7973" max="7975" width="12.140625" style="18" customWidth="1"/>
    <col min="7976" max="7976" width="1.140625" style="18" customWidth="1"/>
    <col min="7977" max="7977" width="1.7109375" style="18" customWidth="1"/>
    <col min="7978" max="7978" width="11.42578125" style="18"/>
    <col min="7979" max="7979" width="18.28515625" style="18" customWidth="1"/>
    <col min="7980" max="8198" width="11.42578125" style="18"/>
    <col min="8199" max="8199" width="1.7109375" style="18" customWidth="1"/>
    <col min="8200" max="8200" width="8.28515625" style="18" customWidth="1"/>
    <col min="8201" max="8206" width="2.7109375" style="18" customWidth="1"/>
    <col min="8207" max="8207" width="8.28515625" style="18" customWidth="1"/>
    <col min="8208" max="8226" width="3.28515625" style="18" customWidth="1"/>
    <col min="8227" max="8228" width="1.140625" style="18" customWidth="1"/>
    <col min="8229" max="8231" width="12.140625" style="18" customWidth="1"/>
    <col min="8232" max="8232" width="1.140625" style="18" customWidth="1"/>
    <col min="8233" max="8233" width="1.7109375" style="18" customWidth="1"/>
    <col min="8234" max="8234" width="11.42578125" style="18"/>
    <col min="8235" max="8235" width="18.28515625" style="18" customWidth="1"/>
    <col min="8236" max="8454" width="11.42578125" style="18"/>
    <col min="8455" max="8455" width="1.7109375" style="18" customWidth="1"/>
    <col min="8456" max="8456" width="8.28515625" style="18" customWidth="1"/>
    <col min="8457" max="8462" width="2.7109375" style="18" customWidth="1"/>
    <col min="8463" max="8463" width="8.28515625" style="18" customWidth="1"/>
    <col min="8464" max="8482" width="3.28515625" style="18" customWidth="1"/>
    <col min="8483" max="8484" width="1.140625" style="18" customWidth="1"/>
    <col min="8485" max="8487" width="12.140625" style="18" customWidth="1"/>
    <col min="8488" max="8488" width="1.140625" style="18" customWidth="1"/>
    <col min="8489" max="8489" width="1.7109375" style="18" customWidth="1"/>
    <col min="8490" max="8490" width="11.42578125" style="18"/>
    <col min="8491" max="8491" width="18.28515625" style="18" customWidth="1"/>
    <col min="8492" max="8710" width="11.42578125" style="18"/>
    <col min="8711" max="8711" width="1.7109375" style="18" customWidth="1"/>
    <col min="8712" max="8712" width="8.28515625" style="18" customWidth="1"/>
    <col min="8713" max="8718" width="2.7109375" style="18" customWidth="1"/>
    <col min="8719" max="8719" width="8.28515625" style="18" customWidth="1"/>
    <col min="8720" max="8738" width="3.28515625" style="18" customWidth="1"/>
    <col min="8739" max="8740" width="1.140625" style="18" customWidth="1"/>
    <col min="8741" max="8743" width="12.140625" style="18" customWidth="1"/>
    <col min="8744" max="8744" width="1.140625" style="18" customWidth="1"/>
    <col min="8745" max="8745" width="1.7109375" style="18" customWidth="1"/>
    <col min="8746" max="8746" width="11.42578125" style="18"/>
    <col min="8747" max="8747" width="18.28515625" style="18" customWidth="1"/>
    <col min="8748" max="8966" width="11.42578125" style="18"/>
    <col min="8967" max="8967" width="1.7109375" style="18" customWidth="1"/>
    <col min="8968" max="8968" width="8.28515625" style="18" customWidth="1"/>
    <col min="8969" max="8974" width="2.7109375" style="18" customWidth="1"/>
    <col min="8975" max="8975" width="8.28515625" style="18" customWidth="1"/>
    <col min="8976" max="8994" width="3.28515625" style="18" customWidth="1"/>
    <col min="8995" max="8996" width="1.140625" style="18" customWidth="1"/>
    <col min="8997" max="8999" width="12.140625" style="18" customWidth="1"/>
    <col min="9000" max="9000" width="1.140625" style="18" customWidth="1"/>
    <col min="9001" max="9001" width="1.7109375" style="18" customWidth="1"/>
    <col min="9002" max="9002" width="11.42578125" style="18"/>
    <col min="9003" max="9003" width="18.28515625" style="18" customWidth="1"/>
    <col min="9004" max="9222" width="11.42578125" style="18"/>
    <col min="9223" max="9223" width="1.7109375" style="18" customWidth="1"/>
    <col min="9224" max="9224" width="8.28515625" style="18" customWidth="1"/>
    <col min="9225" max="9230" width="2.7109375" style="18" customWidth="1"/>
    <col min="9231" max="9231" width="8.28515625" style="18" customWidth="1"/>
    <col min="9232" max="9250" width="3.28515625" style="18" customWidth="1"/>
    <col min="9251" max="9252" width="1.140625" style="18" customWidth="1"/>
    <col min="9253" max="9255" width="12.140625" style="18" customWidth="1"/>
    <col min="9256" max="9256" width="1.140625" style="18" customWidth="1"/>
    <col min="9257" max="9257" width="1.7109375" style="18" customWidth="1"/>
    <col min="9258" max="9258" width="11.42578125" style="18"/>
    <col min="9259" max="9259" width="18.28515625" style="18" customWidth="1"/>
    <col min="9260" max="9478" width="11.42578125" style="18"/>
    <col min="9479" max="9479" width="1.7109375" style="18" customWidth="1"/>
    <col min="9480" max="9480" width="8.28515625" style="18" customWidth="1"/>
    <col min="9481" max="9486" width="2.7109375" style="18" customWidth="1"/>
    <col min="9487" max="9487" width="8.28515625" style="18" customWidth="1"/>
    <col min="9488" max="9506" width="3.28515625" style="18" customWidth="1"/>
    <col min="9507" max="9508" width="1.140625" style="18" customWidth="1"/>
    <col min="9509" max="9511" width="12.140625" style="18" customWidth="1"/>
    <col min="9512" max="9512" width="1.140625" style="18" customWidth="1"/>
    <col min="9513" max="9513" width="1.7109375" style="18" customWidth="1"/>
    <col min="9514" max="9514" width="11.42578125" style="18"/>
    <col min="9515" max="9515" width="18.28515625" style="18" customWidth="1"/>
    <col min="9516" max="9734" width="11.42578125" style="18"/>
    <col min="9735" max="9735" width="1.7109375" style="18" customWidth="1"/>
    <col min="9736" max="9736" width="8.28515625" style="18" customWidth="1"/>
    <col min="9737" max="9742" width="2.7109375" style="18" customWidth="1"/>
    <col min="9743" max="9743" width="8.28515625" style="18" customWidth="1"/>
    <col min="9744" max="9762" width="3.28515625" style="18" customWidth="1"/>
    <col min="9763" max="9764" width="1.140625" style="18" customWidth="1"/>
    <col min="9765" max="9767" width="12.140625" style="18" customWidth="1"/>
    <col min="9768" max="9768" width="1.140625" style="18" customWidth="1"/>
    <col min="9769" max="9769" width="1.7109375" style="18" customWidth="1"/>
    <col min="9770" max="9770" width="11.42578125" style="18"/>
    <col min="9771" max="9771" width="18.28515625" style="18" customWidth="1"/>
    <col min="9772" max="9990" width="11.42578125" style="18"/>
    <col min="9991" max="9991" width="1.7109375" style="18" customWidth="1"/>
    <col min="9992" max="9992" width="8.28515625" style="18" customWidth="1"/>
    <col min="9993" max="9998" width="2.7109375" style="18" customWidth="1"/>
    <col min="9999" max="9999" width="8.28515625" style="18" customWidth="1"/>
    <col min="10000" max="10018" width="3.28515625" style="18" customWidth="1"/>
    <col min="10019" max="10020" width="1.140625" style="18" customWidth="1"/>
    <col min="10021" max="10023" width="12.140625" style="18" customWidth="1"/>
    <col min="10024" max="10024" width="1.140625" style="18" customWidth="1"/>
    <col min="10025" max="10025" width="1.7109375" style="18" customWidth="1"/>
    <col min="10026" max="10026" width="11.42578125" style="18"/>
    <col min="10027" max="10027" width="18.28515625" style="18" customWidth="1"/>
    <col min="10028" max="10246" width="11.42578125" style="18"/>
    <col min="10247" max="10247" width="1.7109375" style="18" customWidth="1"/>
    <col min="10248" max="10248" width="8.28515625" style="18" customWidth="1"/>
    <col min="10249" max="10254" width="2.7109375" style="18" customWidth="1"/>
    <col min="10255" max="10255" width="8.28515625" style="18" customWidth="1"/>
    <col min="10256" max="10274" width="3.28515625" style="18" customWidth="1"/>
    <col min="10275" max="10276" width="1.140625" style="18" customWidth="1"/>
    <col min="10277" max="10279" width="12.140625" style="18" customWidth="1"/>
    <col min="10280" max="10280" width="1.140625" style="18" customWidth="1"/>
    <col min="10281" max="10281" width="1.7109375" style="18" customWidth="1"/>
    <col min="10282" max="10282" width="11.42578125" style="18"/>
    <col min="10283" max="10283" width="18.28515625" style="18" customWidth="1"/>
    <col min="10284" max="10502" width="11.42578125" style="18"/>
    <col min="10503" max="10503" width="1.7109375" style="18" customWidth="1"/>
    <col min="10504" max="10504" width="8.28515625" style="18" customWidth="1"/>
    <col min="10505" max="10510" width="2.7109375" style="18" customWidth="1"/>
    <col min="10511" max="10511" width="8.28515625" style="18" customWidth="1"/>
    <col min="10512" max="10530" width="3.28515625" style="18" customWidth="1"/>
    <col min="10531" max="10532" width="1.140625" style="18" customWidth="1"/>
    <col min="10533" max="10535" width="12.140625" style="18" customWidth="1"/>
    <col min="10536" max="10536" width="1.140625" style="18" customWidth="1"/>
    <col min="10537" max="10537" width="1.7109375" style="18" customWidth="1"/>
    <col min="10538" max="10538" width="11.42578125" style="18"/>
    <col min="10539" max="10539" width="18.28515625" style="18" customWidth="1"/>
    <col min="10540" max="10758" width="11.42578125" style="18"/>
    <col min="10759" max="10759" width="1.7109375" style="18" customWidth="1"/>
    <col min="10760" max="10760" width="8.28515625" style="18" customWidth="1"/>
    <col min="10761" max="10766" width="2.7109375" style="18" customWidth="1"/>
    <col min="10767" max="10767" width="8.28515625" style="18" customWidth="1"/>
    <col min="10768" max="10786" width="3.28515625" style="18" customWidth="1"/>
    <col min="10787" max="10788" width="1.140625" style="18" customWidth="1"/>
    <col min="10789" max="10791" width="12.140625" style="18" customWidth="1"/>
    <col min="10792" max="10792" width="1.140625" style="18" customWidth="1"/>
    <col min="10793" max="10793" width="1.7109375" style="18" customWidth="1"/>
    <col min="10794" max="10794" width="11.42578125" style="18"/>
    <col min="10795" max="10795" width="18.28515625" style="18" customWidth="1"/>
    <col min="10796" max="11014" width="11.42578125" style="18"/>
    <col min="11015" max="11015" width="1.7109375" style="18" customWidth="1"/>
    <col min="11016" max="11016" width="8.28515625" style="18" customWidth="1"/>
    <col min="11017" max="11022" width="2.7109375" style="18" customWidth="1"/>
    <col min="11023" max="11023" width="8.28515625" style="18" customWidth="1"/>
    <col min="11024" max="11042" width="3.28515625" style="18" customWidth="1"/>
    <col min="11043" max="11044" width="1.140625" style="18" customWidth="1"/>
    <col min="11045" max="11047" width="12.140625" style="18" customWidth="1"/>
    <col min="11048" max="11048" width="1.140625" style="18" customWidth="1"/>
    <col min="11049" max="11049" width="1.7109375" style="18" customWidth="1"/>
    <col min="11050" max="11050" width="11.42578125" style="18"/>
    <col min="11051" max="11051" width="18.28515625" style="18" customWidth="1"/>
    <col min="11052" max="11270" width="11.42578125" style="18"/>
    <col min="11271" max="11271" width="1.7109375" style="18" customWidth="1"/>
    <col min="11272" max="11272" width="8.28515625" style="18" customWidth="1"/>
    <col min="11273" max="11278" width="2.7109375" style="18" customWidth="1"/>
    <col min="11279" max="11279" width="8.28515625" style="18" customWidth="1"/>
    <col min="11280" max="11298" width="3.28515625" style="18" customWidth="1"/>
    <col min="11299" max="11300" width="1.140625" style="18" customWidth="1"/>
    <col min="11301" max="11303" width="12.140625" style="18" customWidth="1"/>
    <col min="11304" max="11304" width="1.140625" style="18" customWidth="1"/>
    <col min="11305" max="11305" width="1.7109375" style="18" customWidth="1"/>
    <col min="11306" max="11306" width="11.42578125" style="18"/>
    <col min="11307" max="11307" width="18.28515625" style="18" customWidth="1"/>
    <col min="11308" max="11526" width="11.42578125" style="18"/>
    <col min="11527" max="11527" width="1.7109375" style="18" customWidth="1"/>
    <col min="11528" max="11528" width="8.28515625" style="18" customWidth="1"/>
    <col min="11529" max="11534" width="2.7109375" style="18" customWidth="1"/>
    <col min="11535" max="11535" width="8.28515625" style="18" customWidth="1"/>
    <col min="11536" max="11554" width="3.28515625" style="18" customWidth="1"/>
    <col min="11555" max="11556" width="1.140625" style="18" customWidth="1"/>
    <col min="11557" max="11559" width="12.140625" style="18" customWidth="1"/>
    <col min="11560" max="11560" width="1.140625" style="18" customWidth="1"/>
    <col min="11561" max="11561" width="1.7109375" style="18" customWidth="1"/>
    <col min="11562" max="11562" width="11.42578125" style="18"/>
    <col min="11563" max="11563" width="18.28515625" style="18" customWidth="1"/>
    <col min="11564" max="11782" width="11.42578125" style="18"/>
    <col min="11783" max="11783" width="1.7109375" style="18" customWidth="1"/>
    <col min="11784" max="11784" width="8.28515625" style="18" customWidth="1"/>
    <col min="11785" max="11790" width="2.7109375" style="18" customWidth="1"/>
    <col min="11791" max="11791" width="8.28515625" style="18" customWidth="1"/>
    <col min="11792" max="11810" width="3.28515625" style="18" customWidth="1"/>
    <col min="11811" max="11812" width="1.140625" style="18" customWidth="1"/>
    <col min="11813" max="11815" width="12.140625" style="18" customWidth="1"/>
    <col min="11816" max="11816" width="1.140625" style="18" customWidth="1"/>
    <col min="11817" max="11817" width="1.7109375" style="18" customWidth="1"/>
    <col min="11818" max="11818" width="11.42578125" style="18"/>
    <col min="11819" max="11819" width="18.28515625" style="18" customWidth="1"/>
    <col min="11820" max="12038" width="11.42578125" style="18"/>
    <col min="12039" max="12039" width="1.7109375" style="18" customWidth="1"/>
    <col min="12040" max="12040" width="8.28515625" style="18" customWidth="1"/>
    <col min="12041" max="12046" width="2.7109375" style="18" customWidth="1"/>
    <col min="12047" max="12047" width="8.28515625" style="18" customWidth="1"/>
    <col min="12048" max="12066" width="3.28515625" style="18" customWidth="1"/>
    <col min="12067" max="12068" width="1.140625" style="18" customWidth="1"/>
    <col min="12069" max="12071" width="12.140625" style="18" customWidth="1"/>
    <col min="12072" max="12072" width="1.140625" style="18" customWidth="1"/>
    <col min="12073" max="12073" width="1.7109375" style="18" customWidth="1"/>
    <col min="12074" max="12074" width="11.42578125" style="18"/>
    <col min="12075" max="12075" width="18.28515625" style="18" customWidth="1"/>
    <col min="12076" max="12294" width="11.42578125" style="18"/>
    <col min="12295" max="12295" width="1.7109375" style="18" customWidth="1"/>
    <col min="12296" max="12296" width="8.28515625" style="18" customWidth="1"/>
    <col min="12297" max="12302" width="2.7109375" style="18" customWidth="1"/>
    <col min="12303" max="12303" width="8.28515625" style="18" customWidth="1"/>
    <col min="12304" max="12322" width="3.28515625" style="18" customWidth="1"/>
    <col min="12323" max="12324" width="1.140625" style="18" customWidth="1"/>
    <col min="12325" max="12327" width="12.140625" style="18" customWidth="1"/>
    <col min="12328" max="12328" width="1.140625" style="18" customWidth="1"/>
    <col min="12329" max="12329" width="1.7109375" style="18" customWidth="1"/>
    <col min="12330" max="12330" width="11.42578125" style="18"/>
    <col min="12331" max="12331" width="18.28515625" style="18" customWidth="1"/>
    <col min="12332" max="12550" width="11.42578125" style="18"/>
    <col min="12551" max="12551" width="1.7109375" style="18" customWidth="1"/>
    <col min="12552" max="12552" width="8.28515625" style="18" customWidth="1"/>
    <col min="12553" max="12558" width="2.7109375" style="18" customWidth="1"/>
    <col min="12559" max="12559" width="8.28515625" style="18" customWidth="1"/>
    <col min="12560" max="12578" width="3.28515625" style="18" customWidth="1"/>
    <col min="12579" max="12580" width="1.140625" style="18" customWidth="1"/>
    <col min="12581" max="12583" width="12.140625" style="18" customWidth="1"/>
    <col min="12584" max="12584" width="1.140625" style="18" customWidth="1"/>
    <col min="12585" max="12585" width="1.7109375" style="18" customWidth="1"/>
    <col min="12586" max="12586" width="11.42578125" style="18"/>
    <col min="12587" max="12587" width="18.28515625" style="18" customWidth="1"/>
    <col min="12588" max="12806" width="11.42578125" style="18"/>
    <col min="12807" max="12807" width="1.7109375" style="18" customWidth="1"/>
    <col min="12808" max="12808" width="8.28515625" style="18" customWidth="1"/>
    <col min="12809" max="12814" width="2.7109375" style="18" customWidth="1"/>
    <col min="12815" max="12815" width="8.28515625" style="18" customWidth="1"/>
    <col min="12816" max="12834" width="3.28515625" style="18" customWidth="1"/>
    <col min="12835" max="12836" width="1.140625" style="18" customWidth="1"/>
    <col min="12837" max="12839" width="12.140625" style="18" customWidth="1"/>
    <col min="12840" max="12840" width="1.140625" style="18" customWidth="1"/>
    <col min="12841" max="12841" width="1.7109375" style="18" customWidth="1"/>
    <col min="12842" max="12842" width="11.42578125" style="18"/>
    <col min="12843" max="12843" width="18.28515625" style="18" customWidth="1"/>
    <col min="12844" max="13062" width="11.42578125" style="18"/>
    <col min="13063" max="13063" width="1.7109375" style="18" customWidth="1"/>
    <col min="13064" max="13064" width="8.28515625" style="18" customWidth="1"/>
    <col min="13065" max="13070" width="2.7109375" style="18" customWidth="1"/>
    <col min="13071" max="13071" width="8.28515625" style="18" customWidth="1"/>
    <col min="13072" max="13090" width="3.28515625" style="18" customWidth="1"/>
    <col min="13091" max="13092" width="1.140625" style="18" customWidth="1"/>
    <col min="13093" max="13095" width="12.140625" style="18" customWidth="1"/>
    <col min="13096" max="13096" width="1.140625" style="18" customWidth="1"/>
    <col min="13097" max="13097" width="1.7109375" style="18" customWidth="1"/>
    <col min="13098" max="13098" width="11.42578125" style="18"/>
    <col min="13099" max="13099" width="18.28515625" style="18" customWidth="1"/>
    <col min="13100" max="13318" width="11.42578125" style="18"/>
    <col min="13319" max="13319" width="1.7109375" style="18" customWidth="1"/>
    <col min="13320" max="13320" width="8.28515625" style="18" customWidth="1"/>
    <col min="13321" max="13326" width="2.7109375" style="18" customWidth="1"/>
    <col min="13327" max="13327" width="8.28515625" style="18" customWidth="1"/>
    <col min="13328" max="13346" width="3.28515625" style="18" customWidth="1"/>
    <col min="13347" max="13348" width="1.140625" style="18" customWidth="1"/>
    <col min="13349" max="13351" width="12.140625" style="18" customWidth="1"/>
    <col min="13352" max="13352" width="1.140625" style="18" customWidth="1"/>
    <col min="13353" max="13353" width="1.7109375" style="18" customWidth="1"/>
    <col min="13354" max="13354" width="11.42578125" style="18"/>
    <col min="13355" max="13355" width="18.28515625" style="18" customWidth="1"/>
    <col min="13356" max="13574" width="11.42578125" style="18"/>
    <col min="13575" max="13575" width="1.7109375" style="18" customWidth="1"/>
    <col min="13576" max="13576" width="8.28515625" style="18" customWidth="1"/>
    <col min="13577" max="13582" width="2.7109375" style="18" customWidth="1"/>
    <col min="13583" max="13583" width="8.28515625" style="18" customWidth="1"/>
    <col min="13584" max="13602" width="3.28515625" style="18" customWidth="1"/>
    <col min="13603" max="13604" width="1.140625" style="18" customWidth="1"/>
    <col min="13605" max="13607" width="12.140625" style="18" customWidth="1"/>
    <col min="13608" max="13608" width="1.140625" style="18" customWidth="1"/>
    <col min="13609" max="13609" width="1.7109375" style="18" customWidth="1"/>
    <col min="13610" max="13610" width="11.42578125" style="18"/>
    <col min="13611" max="13611" width="18.28515625" style="18" customWidth="1"/>
    <col min="13612" max="13830" width="11.42578125" style="18"/>
    <col min="13831" max="13831" width="1.7109375" style="18" customWidth="1"/>
    <col min="13832" max="13832" width="8.28515625" style="18" customWidth="1"/>
    <col min="13833" max="13838" width="2.7109375" style="18" customWidth="1"/>
    <col min="13839" max="13839" width="8.28515625" style="18" customWidth="1"/>
    <col min="13840" max="13858" width="3.28515625" style="18" customWidth="1"/>
    <col min="13859" max="13860" width="1.140625" style="18" customWidth="1"/>
    <col min="13861" max="13863" width="12.140625" style="18" customWidth="1"/>
    <col min="13864" max="13864" width="1.140625" style="18" customWidth="1"/>
    <col min="13865" max="13865" width="1.7109375" style="18" customWidth="1"/>
    <col min="13866" max="13866" width="11.42578125" style="18"/>
    <col min="13867" max="13867" width="18.28515625" style="18" customWidth="1"/>
    <col min="13868" max="14086" width="11.42578125" style="18"/>
    <col min="14087" max="14087" width="1.7109375" style="18" customWidth="1"/>
    <col min="14088" max="14088" width="8.28515625" style="18" customWidth="1"/>
    <col min="14089" max="14094" width="2.7109375" style="18" customWidth="1"/>
    <col min="14095" max="14095" width="8.28515625" style="18" customWidth="1"/>
    <col min="14096" max="14114" width="3.28515625" style="18" customWidth="1"/>
    <col min="14115" max="14116" width="1.140625" style="18" customWidth="1"/>
    <col min="14117" max="14119" width="12.140625" style="18" customWidth="1"/>
    <col min="14120" max="14120" width="1.140625" style="18" customWidth="1"/>
    <col min="14121" max="14121" width="1.7109375" style="18" customWidth="1"/>
    <col min="14122" max="14122" width="11.42578125" style="18"/>
    <col min="14123" max="14123" width="18.28515625" style="18" customWidth="1"/>
    <col min="14124" max="14342" width="11.42578125" style="18"/>
    <col min="14343" max="14343" width="1.7109375" style="18" customWidth="1"/>
    <col min="14344" max="14344" width="8.28515625" style="18" customWidth="1"/>
    <col min="14345" max="14350" width="2.7109375" style="18" customWidth="1"/>
    <col min="14351" max="14351" width="8.28515625" style="18" customWidth="1"/>
    <col min="14352" max="14370" width="3.28515625" style="18" customWidth="1"/>
    <col min="14371" max="14372" width="1.140625" style="18" customWidth="1"/>
    <col min="14373" max="14375" width="12.140625" style="18" customWidth="1"/>
    <col min="14376" max="14376" width="1.140625" style="18" customWidth="1"/>
    <col min="14377" max="14377" width="1.7109375" style="18" customWidth="1"/>
    <col min="14378" max="14378" width="11.42578125" style="18"/>
    <col min="14379" max="14379" width="18.28515625" style="18" customWidth="1"/>
    <col min="14380" max="14598" width="11.42578125" style="18"/>
    <col min="14599" max="14599" width="1.7109375" style="18" customWidth="1"/>
    <col min="14600" max="14600" width="8.28515625" style="18" customWidth="1"/>
    <col min="14601" max="14606" width="2.7109375" style="18" customWidth="1"/>
    <col min="14607" max="14607" width="8.28515625" style="18" customWidth="1"/>
    <col min="14608" max="14626" width="3.28515625" style="18" customWidth="1"/>
    <col min="14627" max="14628" width="1.140625" style="18" customWidth="1"/>
    <col min="14629" max="14631" width="12.140625" style="18" customWidth="1"/>
    <col min="14632" max="14632" width="1.140625" style="18" customWidth="1"/>
    <col min="14633" max="14633" width="1.7109375" style="18" customWidth="1"/>
    <col min="14634" max="14634" width="11.42578125" style="18"/>
    <col min="14635" max="14635" width="18.28515625" style="18" customWidth="1"/>
    <col min="14636" max="14854" width="11.42578125" style="18"/>
    <col min="14855" max="14855" width="1.7109375" style="18" customWidth="1"/>
    <col min="14856" max="14856" width="8.28515625" style="18" customWidth="1"/>
    <col min="14857" max="14862" width="2.7109375" style="18" customWidth="1"/>
    <col min="14863" max="14863" width="8.28515625" style="18" customWidth="1"/>
    <col min="14864" max="14882" width="3.28515625" style="18" customWidth="1"/>
    <col min="14883" max="14884" width="1.140625" style="18" customWidth="1"/>
    <col min="14885" max="14887" width="12.140625" style="18" customWidth="1"/>
    <col min="14888" max="14888" width="1.140625" style="18" customWidth="1"/>
    <col min="14889" max="14889" width="1.7109375" style="18" customWidth="1"/>
    <col min="14890" max="14890" width="11.42578125" style="18"/>
    <col min="14891" max="14891" width="18.28515625" style="18" customWidth="1"/>
    <col min="14892" max="15110" width="11.42578125" style="18"/>
    <col min="15111" max="15111" width="1.7109375" style="18" customWidth="1"/>
    <col min="15112" max="15112" width="8.28515625" style="18" customWidth="1"/>
    <col min="15113" max="15118" width="2.7109375" style="18" customWidth="1"/>
    <col min="15119" max="15119" width="8.28515625" style="18" customWidth="1"/>
    <col min="15120" max="15138" width="3.28515625" style="18" customWidth="1"/>
    <col min="15139" max="15140" width="1.140625" style="18" customWidth="1"/>
    <col min="15141" max="15143" width="12.140625" style="18" customWidth="1"/>
    <col min="15144" max="15144" width="1.140625" style="18" customWidth="1"/>
    <col min="15145" max="15145" width="1.7109375" style="18" customWidth="1"/>
    <col min="15146" max="15146" width="11.42578125" style="18"/>
    <col min="15147" max="15147" width="18.28515625" style="18" customWidth="1"/>
    <col min="15148" max="15366" width="11.42578125" style="18"/>
    <col min="15367" max="15367" width="1.7109375" style="18" customWidth="1"/>
    <col min="15368" max="15368" width="8.28515625" style="18" customWidth="1"/>
    <col min="15369" max="15374" width="2.7109375" style="18" customWidth="1"/>
    <col min="15375" max="15375" width="8.28515625" style="18" customWidth="1"/>
    <col min="15376" max="15394" width="3.28515625" style="18" customWidth="1"/>
    <col min="15395" max="15396" width="1.140625" style="18" customWidth="1"/>
    <col min="15397" max="15399" width="12.140625" style="18" customWidth="1"/>
    <col min="15400" max="15400" width="1.140625" style="18" customWidth="1"/>
    <col min="15401" max="15401" width="1.7109375" style="18" customWidth="1"/>
    <col min="15402" max="15402" width="11.42578125" style="18"/>
    <col min="15403" max="15403" width="18.28515625" style="18" customWidth="1"/>
    <col min="15404" max="15622" width="11.42578125" style="18"/>
    <col min="15623" max="15623" width="1.7109375" style="18" customWidth="1"/>
    <col min="15624" max="15624" width="8.28515625" style="18" customWidth="1"/>
    <col min="15625" max="15630" width="2.7109375" style="18" customWidth="1"/>
    <col min="15631" max="15631" width="8.28515625" style="18" customWidth="1"/>
    <col min="15632" max="15650" width="3.28515625" style="18" customWidth="1"/>
    <col min="15651" max="15652" width="1.140625" style="18" customWidth="1"/>
    <col min="15653" max="15655" width="12.140625" style="18" customWidth="1"/>
    <col min="15656" max="15656" width="1.140625" style="18" customWidth="1"/>
    <col min="15657" max="15657" width="1.7109375" style="18" customWidth="1"/>
    <col min="15658" max="15658" width="11.42578125" style="18"/>
    <col min="15659" max="15659" width="18.28515625" style="18" customWidth="1"/>
    <col min="15660" max="15878" width="11.42578125" style="18"/>
    <col min="15879" max="15879" width="1.7109375" style="18" customWidth="1"/>
    <col min="15880" max="15880" width="8.28515625" style="18" customWidth="1"/>
    <col min="15881" max="15886" width="2.7109375" style="18" customWidth="1"/>
    <col min="15887" max="15887" width="8.28515625" style="18" customWidth="1"/>
    <col min="15888" max="15906" width="3.28515625" style="18" customWidth="1"/>
    <col min="15907" max="15908" width="1.140625" style="18" customWidth="1"/>
    <col min="15909" max="15911" width="12.140625" style="18" customWidth="1"/>
    <col min="15912" max="15912" width="1.140625" style="18" customWidth="1"/>
    <col min="15913" max="15913" width="1.7109375" style="18" customWidth="1"/>
    <col min="15914" max="15914" width="11.42578125" style="18"/>
    <col min="15915" max="15915" width="18.28515625" style="18" customWidth="1"/>
    <col min="15916" max="16134" width="11.42578125" style="18"/>
    <col min="16135" max="16135" width="1.7109375" style="18" customWidth="1"/>
    <col min="16136" max="16136" width="8.28515625" style="18" customWidth="1"/>
    <col min="16137" max="16142" width="2.7109375" style="18" customWidth="1"/>
    <col min="16143" max="16143" width="8.28515625" style="18" customWidth="1"/>
    <col min="16144" max="16162" width="3.28515625" style="18" customWidth="1"/>
    <col min="16163" max="16164" width="1.140625" style="18" customWidth="1"/>
    <col min="16165" max="16167" width="12.140625" style="18" customWidth="1"/>
    <col min="16168" max="16168" width="1.140625" style="18" customWidth="1"/>
    <col min="16169" max="16169" width="1.7109375" style="18" customWidth="1"/>
    <col min="16170" max="16170" width="11.42578125" style="18"/>
    <col min="16171" max="16171" width="18.28515625" style="18" customWidth="1"/>
    <col min="16172" max="16384" width="11.42578125" style="18"/>
  </cols>
  <sheetData>
    <row r="1" spans="1:47" ht="17.25" customHeight="1" x14ac:dyDescent="0.25">
      <c r="B1" s="62"/>
      <c r="C1" s="62"/>
      <c r="D1" s="62"/>
      <c r="E1" s="62"/>
      <c r="F1" s="62"/>
      <c r="G1" s="62"/>
      <c r="H1" s="35" t="s">
        <v>90</v>
      </c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64" t="s">
        <v>91</v>
      </c>
      <c r="AM1" s="64"/>
      <c r="AN1" s="64"/>
    </row>
    <row r="2" spans="1:47" ht="21" customHeight="1" x14ac:dyDescent="0.25">
      <c r="B2" s="62"/>
      <c r="C2" s="62"/>
      <c r="D2" s="62"/>
      <c r="E2" s="62"/>
      <c r="F2" s="62"/>
      <c r="G2" s="62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64"/>
      <c r="AM2" s="64"/>
      <c r="AN2" s="64"/>
    </row>
    <row r="3" spans="1:47" ht="3.75" customHeight="1" x14ac:dyDescent="0.25">
      <c r="B3" s="63"/>
      <c r="C3" s="63"/>
      <c r="D3" s="63"/>
      <c r="E3" s="63"/>
      <c r="F3" s="63"/>
      <c r="G3" s="63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  <c r="AL3" s="65"/>
      <c r="AM3" s="65"/>
      <c r="AN3" s="65"/>
    </row>
    <row r="4" spans="1:47" ht="37.5" customHeight="1" x14ac:dyDescent="0.25">
      <c r="A4" s="66" t="s">
        <v>0</v>
      </c>
      <c r="B4" s="67"/>
      <c r="C4" s="67"/>
      <c r="D4" s="67"/>
      <c r="E4" s="67"/>
      <c r="F4" s="67"/>
      <c r="G4" s="67"/>
      <c r="H4" s="67"/>
      <c r="I4" s="68"/>
      <c r="J4" s="75" t="s">
        <v>92</v>
      </c>
      <c r="K4" s="76"/>
      <c r="L4" s="76"/>
      <c r="M4" s="77"/>
      <c r="N4" s="66" t="s">
        <v>93</v>
      </c>
      <c r="O4" s="67"/>
      <c r="P4" s="67"/>
      <c r="Q4" s="67"/>
      <c r="R4" s="67"/>
      <c r="S4" s="67"/>
      <c r="T4" s="68"/>
      <c r="U4" s="78" t="s">
        <v>94</v>
      </c>
      <c r="V4" s="79"/>
      <c r="W4" s="90" t="s">
        <v>118</v>
      </c>
      <c r="X4" s="84" t="s">
        <v>3</v>
      </c>
      <c r="Y4" s="85"/>
      <c r="Z4" s="90" t="s">
        <v>118</v>
      </c>
      <c r="AA4" s="78" t="s">
        <v>5</v>
      </c>
      <c r="AB4" s="79"/>
      <c r="AC4" s="90" t="s">
        <v>118</v>
      </c>
      <c r="AD4" s="84" t="s">
        <v>4</v>
      </c>
      <c r="AE4" s="85"/>
      <c r="AF4" s="90" t="s">
        <v>118</v>
      </c>
      <c r="AG4" s="78" t="s">
        <v>6</v>
      </c>
      <c r="AH4" s="93"/>
      <c r="AI4" s="79"/>
      <c r="AJ4" s="96" t="s">
        <v>95</v>
      </c>
      <c r="AK4" s="97"/>
      <c r="AL4" s="97"/>
      <c r="AM4" s="97"/>
      <c r="AN4" s="98"/>
      <c r="AO4" s="21"/>
      <c r="AQ4" s="19"/>
      <c r="AR4" s="20"/>
      <c r="AS4" s="20"/>
      <c r="AT4" s="20"/>
      <c r="AU4" s="20"/>
    </row>
    <row r="5" spans="1:47" ht="16.5" customHeight="1" x14ac:dyDescent="0.25">
      <c r="A5" s="69"/>
      <c r="B5" s="70"/>
      <c r="C5" s="70"/>
      <c r="D5" s="70"/>
      <c r="E5" s="70"/>
      <c r="F5" s="70"/>
      <c r="G5" s="70"/>
      <c r="H5" s="70"/>
      <c r="I5" s="71"/>
      <c r="J5" s="66" t="s">
        <v>96</v>
      </c>
      <c r="K5" s="68"/>
      <c r="L5" s="99" t="s">
        <v>97</v>
      </c>
      <c r="M5" s="100"/>
      <c r="N5" s="69"/>
      <c r="O5" s="70"/>
      <c r="P5" s="70"/>
      <c r="Q5" s="70"/>
      <c r="R5" s="70"/>
      <c r="S5" s="70"/>
      <c r="T5" s="71"/>
      <c r="U5" s="80"/>
      <c r="V5" s="81"/>
      <c r="W5" s="91"/>
      <c r="X5" s="86"/>
      <c r="Y5" s="87"/>
      <c r="Z5" s="91"/>
      <c r="AA5" s="80"/>
      <c r="AB5" s="81"/>
      <c r="AC5" s="91"/>
      <c r="AD5" s="86"/>
      <c r="AE5" s="87"/>
      <c r="AF5" s="91"/>
      <c r="AG5" s="80"/>
      <c r="AH5" s="94"/>
      <c r="AI5" s="81"/>
      <c r="AJ5" s="103"/>
      <c r="AK5" s="104"/>
      <c r="AL5" s="104"/>
      <c r="AM5" s="104"/>
      <c r="AN5" s="105"/>
      <c r="AO5" s="22"/>
      <c r="AQ5" s="20"/>
      <c r="AR5" s="20"/>
      <c r="AS5" s="20"/>
      <c r="AT5" s="20"/>
      <c r="AU5" s="20"/>
    </row>
    <row r="6" spans="1:47" ht="6" customHeight="1" x14ac:dyDescent="0.25">
      <c r="A6" s="72"/>
      <c r="B6" s="73"/>
      <c r="C6" s="73"/>
      <c r="D6" s="73"/>
      <c r="E6" s="73"/>
      <c r="F6" s="73"/>
      <c r="G6" s="73"/>
      <c r="H6" s="73"/>
      <c r="I6" s="74"/>
      <c r="J6" s="72"/>
      <c r="K6" s="74"/>
      <c r="L6" s="101"/>
      <c r="M6" s="102"/>
      <c r="N6" s="72"/>
      <c r="O6" s="73"/>
      <c r="P6" s="73"/>
      <c r="Q6" s="73"/>
      <c r="R6" s="73"/>
      <c r="S6" s="73"/>
      <c r="T6" s="74"/>
      <c r="U6" s="82"/>
      <c r="V6" s="83"/>
      <c r="W6" s="92"/>
      <c r="X6" s="88"/>
      <c r="Y6" s="89"/>
      <c r="Z6" s="92"/>
      <c r="AA6" s="82"/>
      <c r="AB6" s="83"/>
      <c r="AC6" s="92"/>
      <c r="AD6" s="88"/>
      <c r="AE6" s="89"/>
      <c r="AF6" s="92"/>
      <c r="AG6" s="82"/>
      <c r="AH6" s="95"/>
      <c r="AI6" s="83"/>
      <c r="AJ6" s="106"/>
      <c r="AK6" s="222" t="e">
        <f>#REF!+1</f>
        <v>#REF!</v>
      </c>
      <c r="AL6" s="223"/>
      <c r="AM6" s="224"/>
      <c r="AN6" s="107"/>
      <c r="AO6" s="22"/>
      <c r="AQ6" s="20"/>
      <c r="AR6" s="20"/>
      <c r="AS6" s="20"/>
      <c r="AT6" s="20"/>
      <c r="AU6" s="20"/>
    </row>
    <row r="7" spans="1:47" ht="30" customHeight="1" x14ac:dyDescent="0.25">
      <c r="A7" s="112" t="s">
        <v>107</v>
      </c>
      <c r="B7" s="113"/>
      <c r="C7" s="113"/>
      <c r="D7" s="113"/>
      <c r="E7" s="113"/>
      <c r="F7" s="113"/>
      <c r="G7" s="113"/>
      <c r="H7" s="113"/>
      <c r="I7" s="114"/>
      <c r="J7" s="115">
        <v>0.38541666666666669</v>
      </c>
      <c r="K7" s="116"/>
      <c r="L7" s="115">
        <v>0.6875</v>
      </c>
      <c r="M7" s="116"/>
      <c r="N7" s="112"/>
      <c r="O7" s="113"/>
      <c r="P7" s="113"/>
      <c r="Q7" s="113"/>
      <c r="R7" s="113"/>
      <c r="S7" s="113"/>
      <c r="T7" s="114"/>
      <c r="U7" s="108">
        <f>'Split Vend'!E9</f>
        <v>0.48958333333333331</v>
      </c>
      <c r="V7" s="109"/>
      <c r="W7" s="60">
        <f>'Split Vend'!G9</f>
        <v>5.1388888888888873E-2</v>
      </c>
      <c r="X7" s="108">
        <f>'Split Vend'!K9</f>
        <v>0.625</v>
      </c>
      <c r="Y7" s="109"/>
      <c r="Z7" s="60">
        <f>'Split Vend'!O9</f>
        <v>1.0416666666666701E-2</v>
      </c>
      <c r="AA7" s="108">
        <f>'Split Vend'!H9</f>
        <v>0</v>
      </c>
      <c r="AB7" s="109"/>
      <c r="AC7" s="60">
        <f>'Split Vend'!J9</f>
        <v>0</v>
      </c>
      <c r="AD7" s="110">
        <f>'Split Vend'!P9</f>
        <v>0</v>
      </c>
      <c r="AE7" s="111"/>
      <c r="AF7" s="61">
        <f>'Split Vend'!T9</f>
        <v>0</v>
      </c>
      <c r="AG7" s="108">
        <f>'Split Vend'!U9</f>
        <v>0</v>
      </c>
      <c r="AH7" s="109"/>
      <c r="AI7" s="60">
        <f>'Split Vend'!V9</f>
        <v>0</v>
      </c>
      <c r="AJ7" s="106"/>
      <c r="AK7" s="225"/>
      <c r="AL7" s="226"/>
      <c r="AM7" s="227"/>
      <c r="AN7" s="107"/>
      <c r="AO7" s="22"/>
      <c r="AQ7" s="20"/>
      <c r="AR7" s="20"/>
      <c r="AS7" s="20"/>
      <c r="AT7" s="20"/>
      <c r="AU7" s="20"/>
    </row>
    <row r="8" spans="1:47" ht="30" customHeight="1" x14ac:dyDescent="0.25">
      <c r="A8" s="112" t="s">
        <v>108</v>
      </c>
      <c r="B8" s="113"/>
      <c r="C8" s="113"/>
      <c r="D8" s="113"/>
      <c r="E8" s="113"/>
      <c r="F8" s="113"/>
      <c r="G8" s="113"/>
      <c r="H8" s="113"/>
      <c r="I8" s="114"/>
      <c r="J8" s="115">
        <v>0.5</v>
      </c>
      <c r="K8" s="116"/>
      <c r="L8" s="115">
        <v>0.875</v>
      </c>
      <c r="M8" s="116"/>
      <c r="N8" s="117"/>
      <c r="O8" s="118"/>
      <c r="P8" s="118"/>
      <c r="Q8" s="118"/>
      <c r="R8" s="118"/>
      <c r="S8" s="118"/>
      <c r="T8" s="119"/>
      <c r="U8" s="108">
        <f>'Split Vend'!E10</f>
        <v>0</v>
      </c>
      <c r="V8" s="109"/>
      <c r="W8" s="60">
        <f>'Split Vend'!G10</f>
        <v>0</v>
      </c>
      <c r="X8" s="108">
        <f>'Split Vend'!K10</f>
        <v>0.63541666666666663</v>
      </c>
      <c r="Y8" s="109"/>
      <c r="Z8" s="60">
        <f>'Split Vend'!O10</f>
        <v>1.0416666666666701E-2</v>
      </c>
      <c r="AA8" s="108">
        <f>'Split Vend'!H10</f>
        <v>0.70833333333333337</v>
      </c>
      <c r="AB8" s="109"/>
      <c r="AC8" s="60">
        <f>'Split Vend'!J10</f>
        <v>4.0972222222222188E-2</v>
      </c>
      <c r="AD8" s="110">
        <f>'Split Vend'!P10</f>
        <v>0</v>
      </c>
      <c r="AE8" s="111"/>
      <c r="AF8" s="61">
        <f>'Split Vend'!T10</f>
        <v>0</v>
      </c>
      <c r="AG8" s="108">
        <f>'Split Vend'!U10</f>
        <v>0</v>
      </c>
      <c r="AH8" s="109"/>
      <c r="AI8" s="60">
        <f>'Split Vend'!V10</f>
        <v>0</v>
      </c>
      <c r="AJ8" s="106"/>
      <c r="AK8" s="120" t="s">
        <v>100</v>
      </c>
      <c r="AL8" s="120" t="s">
        <v>101</v>
      </c>
      <c r="AM8" s="120" t="s">
        <v>102</v>
      </c>
      <c r="AN8" s="107"/>
      <c r="AO8" s="22"/>
    </row>
    <row r="9" spans="1:47" ht="30" customHeight="1" x14ac:dyDescent="0.25">
      <c r="A9" s="112" t="s">
        <v>110</v>
      </c>
      <c r="B9" s="113"/>
      <c r="C9" s="113"/>
      <c r="D9" s="113"/>
      <c r="E9" s="113"/>
      <c r="F9" s="113"/>
      <c r="G9" s="113"/>
      <c r="H9" s="113"/>
      <c r="I9" s="114"/>
      <c r="J9" s="115">
        <v>0.39583333333333331</v>
      </c>
      <c r="K9" s="116"/>
      <c r="L9" s="115">
        <v>0.72916666666666663</v>
      </c>
      <c r="M9" s="116"/>
      <c r="N9" s="117"/>
      <c r="O9" s="118"/>
      <c r="P9" s="118"/>
      <c r="Q9" s="118"/>
      <c r="R9" s="118"/>
      <c r="S9" s="118"/>
      <c r="T9" s="119"/>
      <c r="U9" s="108">
        <f>'Split Vend'!E11</f>
        <v>0.52083333333333337</v>
      </c>
      <c r="V9" s="109"/>
      <c r="W9" s="60">
        <f>'Split Vend'!G11</f>
        <v>5.1388888888888817E-2</v>
      </c>
      <c r="X9" s="108">
        <f>'Split Vend'!K11</f>
        <v>0.64583333333333337</v>
      </c>
      <c r="Y9" s="109"/>
      <c r="Z9" s="60">
        <f>'Split Vend'!O11</f>
        <v>1.0416666666666701E-2</v>
      </c>
      <c r="AA9" s="108">
        <f>'Split Vend'!H11</f>
        <v>0</v>
      </c>
      <c r="AB9" s="109"/>
      <c r="AC9" s="60">
        <f>'Split Vend'!J11</f>
        <v>0</v>
      </c>
      <c r="AD9" s="110">
        <f>'Split Vend'!P11</f>
        <v>0</v>
      </c>
      <c r="AE9" s="111"/>
      <c r="AF9" s="61">
        <f>'Split Vend'!T11</f>
        <v>0</v>
      </c>
      <c r="AG9" s="108">
        <f>'Split Vend'!U11</f>
        <v>0</v>
      </c>
      <c r="AH9" s="109"/>
      <c r="AI9" s="60">
        <f>'Split Vend'!V11</f>
        <v>0</v>
      </c>
      <c r="AJ9" s="106"/>
      <c r="AK9" s="121"/>
      <c r="AL9" s="121"/>
      <c r="AM9" s="121"/>
      <c r="AN9" s="107"/>
      <c r="AO9" s="22"/>
    </row>
    <row r="10" spans="1:47" ht="30" customHeight="1" x14ac:dyDescent="0.25">
      <c r="A10" s="112" t="s">
        <v>109</v>
      </c>
      <c r="B10" s="113"/>
      <c r="C10" s="113"/>
      <c r="D10" s="113"/>
      <c r="E10" s="113"/>
      <c r="F10" s="113"/>
      <c r="G10" s="113"/>
      <c r="H10" s="113"/>
      <c r="I10" s="114"/>
      <c r="J10" s="115">
        <v>0.5625</v>
      </c>
      <c r="K10" s="116"/>
      <c r="L10" s="115">
        <v>0.875</v>
      </c>
      <c r="M10" s="116"/>
      <c r="N10" s="117"/>
      <c r="O10" s="118"/>
      <c r="P10" s="118"/>
      <c r="Q10" s="118"/>
      <c r="R10" s="118"/>
      <c r="S10" s="118"/>
      <c r="T10" s="119"/>
      <c r="U10" s="108">
        <f>'Split Vend'!E12</f>
        <v>0</v>
      </c>
      <c r="V10" s="109"/>
      <c r="W10" s="60">
        <f>'Split Vend'!G12</f>
        <v>0</v>
      </c>
      <c r="X10" s="108">
        <f>'Split Vend'!K12</f>
        <v>0</v>
      </c>
      <c r="Y10" s="109"/>
      <c r="Z10" s="60">
        <f>'Split Vend'!O12</f>
        <v>0</v>
      </c>
      <c r="AA10" s="108">
        <f>'Split Vend'!H12</f>
        <v>0</v>
      </c>
      <c r="AB10" s="109"/>
      <c r="AC10" s="60">
        <f>'Split Vend'!J12</f>
        <v>0</v>
      </c>
      <c r="AD10" s="110">
        <f>'Split Vend'!P12</f>
        <v>0.75</v>
      </c>
      <c r="AE10" s="111"/>
      <c r="AF10" s="61">
        <f>'Split Vend'!T12</f>
        <v>1.0416666666666701E-2</v>
      </c>
      <c r="AG10" s="108">
        <f>'Split Vend'!U12</f>
        <v>0</v>
      </c>
      <c r="AH10" s="109"/>
      <c r="AI10" s="60">
        <f>'Split Vend'!V12</f>
        <v>0</v>
      </c>
      <c r="AJ10" s="106"/>
      <c r="AK10" s="122" t="s">
        <v>89</v>
      </c>
      <c r="AL10" s="123"/>
      <c r="AM10" s="124"/>
      <c r="AN10" s="107"/>
      <c r="AO10" s="22"/>
    </row>
    <row r="11" spans="1:47" ht="30" customHeight="1" x14ac:dyDescent="0.25">
      <c r="A11" s="112" t="s">
        <v>98</v>
      </c>
      <c r="B11" s="113"/>
      <c r="C11" s="113"/>
      <c r="D11" s="113"/>
      <c r="E11" s="113"/>
      <c r="F11" s="113"/>
      <c r="G11" s="113"/>
      <c r="H11" s="113"/>
      <c r="I11" s="114"/>
      <c r="J11" s="115">
        <v>0.66666666666666663</v>
      </c>
      <c r="K11" s="116"/>
      <c r="L11" s="115">
        <v>0.875</v>
      </c>
      <c r="M11" s="116"/>
      <c r="N11" s="117"/>
      <c r="O11" s="118"/>
      <c r="P11" s="118"/>
      <c r="Q11" s="118"/>
      <c r="R11" s="118"/>
      <c r="S11" s="118"/>
      <c r="T11" s="119"/>
      <c r="U11" s="108">
        <f>'Split Vend'!E13</f>
        <v>0</v>
      </c>
      <c r="V11" s="109"/>
      <c r="W11" s="60">
        <f>'Split Vend'!G13</f>
        <v>0</v>
      </c>
      <c r="X11" s="108">
        <f>'Split Vend'!K13</f>
        <v>0</v>
      </c>
      <c r="Y11" s="109"/>
      <c r="Z11" s="60">
        <f>'Split Vend'!O13</f>
        <v>0</v>
      </c>
      <c r="AA11" s="108">
        <f>'Split Vend'!H13</f>
        <v>0</v>
      </c>
      <c r="AB11" s="109"/>
      <c r="AC11" s="60">
        <f>'Split Vend'!J13</f>
        <v>0</v>
      </c>
      <c r="AD11" s="110">
        <f>'Split Vend'!P13</f>
        <v>0.77083333333333337</v>
      </c>
      <c r="AE11" s="111"/>
      <c r="AF11" s="61">
        <f>'Split Vend'!T13</f>
        <v>1.0416666666666701E-2</v>
      </c>
      <c r="AG11" s="108">
        <f>'Split Vend'!U13</f>
        <v>0</v>
      </c>
      <c r="AH11" s="109"/>
      <c r="AI11" s="60">
        <f>'Split Vend'!V13</f>
        <v>0</v>
      </c>
      <c r="AJ11" s="125" t="s">
        <v>103</v>
      </c>
      <c r="AK11" s="126"/>
      <c r="AL11" s="126"/>
      <c r="AM11" s="126"/>
      <c r="AN11" s="127"/>
      <c r="AO11" s="22"/>
    </row>
    <row r="12" spans="1:47" ht="30" customHeight="1" x14ac:dyDescent="0.25">
      <c r="A12" s="112" t="s">
        <v>111</v>
      </c>
      <c r="B12" s="113"/>
      <c r="C12" s="113"/>
      <c r="D12" s="113"/>
      <c r="E12" s="113"/>
      <c r="F12" s="113"/>
      <c r="G12" s="113"/>
      <c r="H12" s="113"/>
      <c r="I12" s="114"/>
      <c r="J12" s="115">
        <v>0.38541666666666669</v>
      </c>
      <c r="K12" s="116"/>
      <c r="L12" s="115">
        <v>0.6875</v>
      </c>
      <c r="M12" s="116"/>
      <c r="N12" s="117"/>
      <c r="O12" s="118"/>
      <c r="P12" s="118"/>
      <c r="Q12" s="118"/>
      <c r="R12" s="118"/>
      <c r="S12" s="118"/>
      <c r="T12" s="119"/>
      <c r="U12" s="108">
        <f>'Split Vend'!E14</f>
        <v>0.54166666666666663</v>
      </c>
      <c r="V12" s="109"/>
      <c r="W12" s="60">
        <f>'Split Vend'!G14</f>
        <v>7.2222222222222188E-2</v>
      </c>
      <c r="X12" s="108">
        <f>'Split Vend'!K14</f>
        <v>0.61458333333333337</v>
      </c>
      <c r="Y12" s="109"/>
      <c r="Z12" s="60">
        <f>'Split Vend'!O14</f>
        <v>1.0416666666666701E-2</v>
      </c>
      <c r="AA12" s="108">
        <f>'Split Vend'!H14</f>
        <v>0</v>
      </c>
      <c r="AB12" s="109"/>
      <c r="AC12" s="60">
        <f>'Split Vend'!J14</f>
        <v>0</v>
      </c>
      <c r="AD12" s="110">
        <f>'Split Vend'!P14</f>
        <v>0</v>
      </c>
      <c r="AE12" s="111"/>
      <c r="AF12" s="61">
        <f>'Split Vend'!T14</f>
        <v>0</v>
      </c>
      <c r="AG12" s="108">
        <f>'Split Vend'!U14</f>
        <v>0</v>
      </c>
      <c r="AH12" s="109"/>
      <c r="AI12" s="60">
        <f>'Split Vend'!V14</f>
        <v>0</v>
      </c>
      <c r="AJ12" s="128"/>
      <c r="AK12" s="121"/>
      <c r="AL12" s="121"/>
      <c r="AM12" s="121"/>
      <c r="AN12" s="129"/>
      <c r="AO12" s="22"/>
    </row>
    <row r="13" spans="1:47" ht="30" customHeight="1" x14ac:dyDescent="0.25">
      <c r="A13" s="112" t="s">
        <v>112</v>
      </c>
      <c r="B13" s="113"/>
      <c r="C13" s="113"/>
      <c r="D13" s="113"/>
      <c r="E13" s="113"/>
      <c r="F13" s="113"/>
      <c r="G13" s="113"/>
      <c r="H13" s="113"/>
      <c r="I13" s="114"/>
      <c r="J13" s="115">
        <v>0.5625</v>
      </c>
      <c r="K13" s="116"/>
      <c r="L13" s="115">
        <v>0.72916666666666663</v>
      </c>
      <c r="M13" s="116"/>
      <c r="N13" s="130"/>
      <c r="O13" s="131"/>
      <c r="P13" s="131"/>
      <c r="Q13" s="131"/>
      <c r="R13" s="131"/>
      <c r="S13" s="131"/>
      <c r="T13" s="132"/>
      <c r="U13" s="108">
        <f>'Split Vend'!E15</f>
        <v>0</v>
      </c>
      <c r="V13" s="109"/>
      <c r="W13" s="60">
        <f>'Split Vend'!G15</f>
        <v>0</v>
      </c>
      <c r="X13" s="108">
        <f>'Split Vend'!K15</f>
        <v>0.625</v>
      </c>
      <c r="Y13" s="109"/>
      <c r="Z13" s="60">
        <f>'Split Vend'!O15</f>
        <v>1.0416666666666701E-2</v>
      </c>
      <c r="AA13" s="108">
        <f>'Split Vend'!H15</f>
        <v>0</v>
      </c>
      <c r="AB13" s="109"/>
      <c r="AC13" s="60">
        <f>'Split Vend'!J15</f>
        <v>0</v>
      </c>
      <c r="AD13" s="110">
        <f>'Split Vend'!P15</f>
        <v>0</v>
      </c>
      <c r="AE13" s="111"/>
      <c r="AF13" s="61">
        <f>'Split Vend'!T15</f>
        <v>0</v>
      </c>
      <c r="AG13" s="108">
        <f>'Split Vend'!U15</f>
        <v>0.5625</v>
      </c>
      <c r="AH13" s="109"/>
      <c r="AI13" s="60">
        <f>'Split Vend'!V15</f>
        <v>0.7284722222222223</v>
      </c>
      <c r="AJ13" s="133"/>
      <c r="AK13" s="133"/>
      <c r="AL13" s="133"/>
      <c r="AM13" s="133"/>
      <c r="AN13" s="133"/>
      <c r="AO13" s="22"/>
    </row>
    <row r="14" spans="1:47" ht="30" customHeight="1" x14ac:dyDescent="0.25">
      <c r="A14" s="112" t="s">
        <v>113</v>
      </c>
      <c r="B14" s="113"/>
      <c r="C14" s="113"/>
      <c r="D14" s="113"/>
      <c r="E14" s="113"/>
      <c r="F14" s="113"/>
      <c r="G14" s="113"/>
      <c r="H14" s="113"/>
      <c r="I14" s="114"/>
      <c r="J14" s="115">
        <v>0.66666666666666663</v>
      </c>
      <c r="K14" s="116"/>
      <c r="L14" s="115">
        <v>0.79166666666666663</v>
      </c>
      <c r="M14" s="116"/>
      <c r="N14" s="130"/>
      <c r="O14" s="131"/>
      <c r="P14" s="131"/>
      <c r="Q14" s="131"/>
      <c r="R14" s="131"/>
      <c r="S14" s="131"/>
      <c r="T14" s="132"/>
      <c r="U14" s="108">
        <f>'Split Vend'!E16</f>
        <v>0</v>
      </c>
      <c r="V14" s="109"/>
      <c r="W14" s="60">
        <f>'Split Vend'!G16</f>
        <v>0</v>
      </c>
      <c r="X14" s="108">
        <f>'Split Vend'!K16</f>
        <v>0</v>
      </c>
      <c r="Y14" s="109"/>
      <c r="Z14" s="60">
        <f>'Split Vend'!O16</f>
        <v>0</v>
      </c>
      <c r="AA14" s="108">
        <f>'Split Vend'!H16</f>
        <v>0</v>
      </c>
      <c r="AB14" s="109"/>
      <c r="AC14" s="60">
        <f>'Split Vend'!J16</f>
        <v>0</v>
      </c>
      <c r="AD14" s="110">
        <f>'Split Vend'!P16</f>
        <v>0</v>
      </c>
      <c r="AE14" s="111"/>
      <c r="AF14" s="61">
        <f>'Split Vend'!T16</f>
        <v>0</v>
      </c>
      <c r="AG14" s="108">
        <f>'Split Vend'!U16</f>
        <v>0</v>
      </c>
      <c r="AH14" s="109"/>
      <c r="AI14" s="60">
        <f>'Split Vend'!V16</f>
        <v>0</v>
      </c>
      <c r="AJ14" s="66" t="s">
        <v>104</v>
      </c>
      <c r="AK14" s="67"/>
      <c r="AL14" s="67"/>
      <c r="AM14" s="67"/>
      <c r="AN14" s="68"/>
      <c r="AO14" s="22"/>
    </row>
    <row r="15" spans="1:47" ht="30" customHeight="1" x14ac:dyDescent="0.25">
      <c r="A15" s="112" t="s">
        <v>150</v>
      </c>
      <c r="B15" s="113"/>
      <c r="C15" s="113"/>
      <c r="D15" s="113"/>
      <c r="E15" s="113"/>
      <c r="F15" s="113"/>
      <c r="G15" s="113"/>
      <c r="H15" s="113"/>
      <c r="I15" s="114"/>
      <c r="J15" s="115">
        <v>0.66666666666666663</v>
      </c>
      <c r="K15" s="116"/>
      <c r="L15" s="115">
        <v>0.79166666666666663</v>
      </c>
      <c r="M15" s="116"/>
      <c r="N15" s="130"/>
      <c r="O15" s="131"/>
      <c r="P15" s="131"/>
      <c r="Q15" s="131"/>
      <c r="R15" s="131"/>
      <c r="S15" s="131"/>
      <c r="T15" s="132"/>
      <c r="U15" s="108">
        <f>'Split Vend'!E17</f>
        <v>0</v>
      </c>
      <c r="V15" s="109"/>
      <c r="W15" s="60">
        <f>'Split Vend'!G17</f>
        <v>0</v>
      </c>
      <c r="X15" s="108">
        <f>'Split Vend'!K17</f>
        <v>0</v>
      </c>
      <c r="Y15" s="109"/>
      <c r="Z15" s="60">
        <f>'Split Vend'!O17</f>
        <v>0</v>
      </c>
      <c r="AA15" s="108">
        <f>'Split Vend'!H17</f>
        <v>0</v>
      </c>
      <c r="AB15" s="109"/>
      <c r="AC15" s="60">
        <f>'Split Vend'!J17</f>
        <v>0</v>
      </c>
      <c r="AD15" s="110">
        <f>'Split Vend'!P17</f>
        <v>0</v>
      </c>
      <c r="AE15" s="111"/>
      <c r="AF15" s="61">
        <f>'Split Vend'!T17</f>
        <v>0</v>
      </c>
      <c r="AG15" s="108">
        <f>'Split Vend'!U17</f>
        <v>0</v>
      </c>
      <c r="AH15" s="109"/>
      <c r="AI15" s="60">
        <f>'Split Vend'!V17</f>
        <v>0</v>
      </c>
      <c r="AJ15" s="72"/>
      <c r="AK15" s="73"/>
      <c r="AL15" s="73"/>
      <c r="AM15" s="73"/>
      <c r="AN15" s="74"/>
      <c r="AO15" s="22"/>
    </row>
    <row r="16" spans="1:47" ht="30" customHeight="1" x14ac:dyDescent="0.25">
      <c r="A16" s="143"/>
      <c r="B16" s="144"/>
      <c r="C16" s="144"/>
      <c r="D16" s="144"/>
      <c r="E16" s="144"/>
      <c r="F16" s="144"/>
      <c r="G16" s="144"/>
      <c r="H16" s="144"/>
      <c r="I16" s="145"/>
      <c r="J16" s="146"/>
      <c r="K16" s="147"/>
      <c r="L16" s="146"/>
      <c r="M16" s="147"/>
      <c r="N16" s="148"/>
      <c r="O16" s="149"/>
      <c r="P16" s="149"/>
      <c r="Q16" s="149"/>
      <c r="R16" s="149"/>
      <c r="S16" s="149"/>
      <c r="T16" s="150"/>
      <c r="U16" s="108">
        <f>'Split Vend'!E18</f>
        <v>0</v>
      </c>
      <c r="V16" s="109"/>
      <c r="W16" s="60">
        <f>'Split Vend'!G18</f>
        <v>0</v>
      </c>
      <c r="X16" s="108">
        <f>'Split Vend'!K18</f>
        <v>0</v>
      </c>
      <c r="Y16" s="109"/>
      <c r="Z16" s="60">
        <f>'Split Vend'!O18</f>
        <v>0</v>
      </c>
      <c r="AA16" s="108">
        <f>'Split Vend'!H18</f>
        <v>0</v>
      </c>
      <c r="AB16" s="109"/>
      <c r="AC16" s="60">
        <f>'Split Vend'!J18</f>
        <v>0</v>
      </c>
      <c r="AD16" s="110">
        <f>'Split Vend'!P18</f>
        <v>0</v>
      </c>
      <c r="AE16" s="111"/>
      <c r="AF16" s="61">
        <f>'Split Vend'!T18</f>
        <v>0</v>
      </c>
      <c r="AG16" s="108">
        <f>'Split Vend'!U18</f>
        <v>0</v>
      </c>
      <c r="AH16" s="109"/>
      <c r="AI16" s="60">
        <f>'Split Vend'!V18</f>
        <v>0</v>
      </c>
      <c r="AJ16" s="134" t="s">
        <v>105</v>
      </c>
      <c r="AK16" s="135"/>
      <c r="AL16" s="135"/>
      <c r="AM16" s="135"/>
      <c r="AN16" s="136"/>
      <c r="AO16" s="22"/>
      <c r="AQ16" s="23"/>
    </row>
    <row r="17" spans="1:41" ht="30" customHeight="1" x14ac:dyDescent="0.25">
      <c r="A17" s="143"/>
      <c r="B17" s="144"/>
      <c r="C17" s="144"/>
      <c r="D17" s="144"/>
      <c r="E17" s="144"/>
      <c r="F17" s="144"/>
      <c r="G17" s="144"/>
      <c r="H17" s="144"/>
      <c r="I17" s="145"/>
      <c r="J17" s="146"/>
      <c r="K17" s="147"/>
      <c r="L17" s="146"/>
      <c r="M17" s="147"/>
      <c r="N17" s="148"/>
      <c r="O17" s="149"/>
      <c r="P17" s="149"/>
      <c r="Q17" s="149"/>
      <c r="R17" s="149"/>
      <c r="S17" s="149"/>
      <c r="T17" s="150"/>
      <c r="U17" s="108">
        <f>'Split Vend'!E19</f>
        <v>0</v>
      </c>
      <c r="V17" s="109"/>
      <c r="W17" s="60">
        <f>'Split Vend'!G19</f>
        <v>0</v>
      </c>
      <c r="X17" s="108">
        <f>'Split Vend'!K19</f>
        <v>0</v>
      </c>
      <c r="Y17" s="109"/>
      <c r="Z17" s="60">
        <f>'Split Vend'!O19</f>
        <v>0</v>
      </c>
      <c r="AA17" s="108">
        <f>'Split Vend'!H19</f>
        <v>0</v>
      </c>
      <c r="AB17" s="109"/>
      <c r="AC17" s="60">
        <f>'Split Vend'!J19</f>
        <v>0</v>
      </c>
      <c r="AD17" s="110">
        <f>'Split Vend'!P19</f>
        <v>0</v>
      </c>
      <c r="AE17" s="111"/>
      <c r="AF17" s="61">
        <f>'Split Vend'!T19</f>
        <v>0</v>
      </c>
      <c r="AG17" s="108">
        <f>'Split Vend'!U19</f>
        <v>0</v>
      </c>
      <c r="AH17" s="109"/>
      <c r="AI17" s="60">
        <f>'Split Vend'!V19</f>
        <v>0</v>
      </c>
      <c r="AJ17" s="137"/>
      <c r="AK17" s="138"/>
      <c r="AL17" s="138"/>
      <c r="AM17" s="138"/>
      <c r="AN17" s="139"/>
      <c r="AO17" s="22"/>
    </row>
    <row r="18" spans="1:41" ht="18" customHeight="1" thickBot="1" x14ac:dyDescent="0.3">
      <c r="A18" s="151"/>
      <c r="B18" s="152"/>
      <c r="C18" s="152"/>
      <c r="D18" s="152"/>
      <c r="E18" s="152"/>
      <c r="F18" s="152"/>
      <c r="G18" s="152"/>
      <c r="H18" s="152"/>
      <c r="I18" s="153"/>
      <c r="J18" s="146"/>
      <c r="K18" s="147"/>
      <c r="L18" s="146"/>
      <c r="M18" s="147"/>
      <c r="N18" s="154" t="s">
        <v>119</v>
      </c>
      <c r="O18" s="155"/>
      <c r="P18" s="155"/>
      <c r="Q18" s="155"/>
      <c r="R18" s="155"/>
      <c r="S18" s="155"/>
      <c r="T18" s="155"/>
      <c r="U18" s="155"/>
      <c r="V18" s="155"/>
      <c r="W18" s="155"/>
      <c r="X18" s="155"/>
      <c r="Y18" s="155"/>
      <c r="Z18" s="155"/>
      <c r="AA18" s="155"/>
      <c r="AB18" s="155"/>
      <c r="AC18" s="155"/>
      <c r="AD18" s="155"/>
      <c r="AE18" s="155"/>
      <c r="AF18" s="155"/>
      <c r="AG18" s="155"/>
      <c r="AH18" s="155"/>
      <c r="AI18" s="156"/>
      <c r="AJ18" s="140"/>
      <c r="AK18" s="141"/>
      <c r="AL18" s="141"/>
      <c r="AM18" s="141"/>
      <c r="AN18" s="142"/>
      <c r="AO18" s="22"/>
    </row>
    <row r="19" spans="1:41" ht="18" customHeight="1" x14ac:dyDescent="0.25">
      <c r="A19" s="143"/>
      <c r="B19" s="144"/>
      <c r="C19" s="144"/>
      <c r="D19" s="144"/>
      <c r="E19" s="144"/>
      <c r="F19" s="144"/>
      <c r="G19" s="144"/>
      <c r="H19" s="144"/>
      <c r="I19" s="145"/>
      <c r="J19" s="146"/>
      <c r="K19" s="147"/>
      <c r="L19" s="146"/>
      <c r="M19" s="147"/>
      <c r="N19" s="157" t="s">
        <v>158</v>
      </c>
      <c r="O19" s="158"/>
      <c r="P19" s="158"/>
      <c r="Q19" s="158"/>
      <c r="R19" s="158"/>
      <c r="S19" s="158"/>
      <c r="T19" s="158"/>
      <c r="U19" s="159">
        <v>0.375</v>
      </c>
      <c r="V19" s="160"/>
      <c r="W19" s="40">
        <v>0.38541666666666669</v>
      </c>
      <c r="X19" s="159">
        <v>0.39583333333333331</v>
      </c>
      <c r="Y19" s="161"/>
      <c r="Z19" s="40">
        <v>0.40625</v>
      </c>
      <c r="AA19" s="159">
        <v>0.41666666666666669</v>
      </c>
      <c r="AB19" s="161"/>
      <c r="AC19" s="40">
        <v>0.42708333333333331</v>
      </c>
      <c r="AD19" s="159">
        <v>0.4375</v>
      </c>
      <c r="AE19" s="161"/>
      <c r="AF19" s="40">
        <v>0.44791666666666669</v>
      </c>
      <c r="AG19" s="159">
        <v>0.45833333333333331</v>
      </c>
      <c r="AH19" s="161"/>
      <c r="AI19" s="40">
        <v>0.46875</v>
      </c>
      <c r="AJ19" s="133"/>
      <c r="AK19" s="133"/>
      <c r="AL19" s="133"/>
      <c r="AM19" s="133"/>
      <c r="AN19" s="133"/>
      <c r="AO19" s="22"/>
    </row>
    <row r="20" spans="1:41" ht="18" customHeight="1" x14ac:dyDescent="0.25">
      <c r="A20" s="165" t="s">
        <v>133</v>
      </c>
      <c r="B20" s="166"/>
      <c r="C20" s="166"/>
      <c r="D20" s="166"/>
      <c r="E20" s="166"/>
      <c r="F20" s="166"/>
      <c r="G20" s="166"/>
      <c r="H20" s="166"/>
      <c r="I20" s="167"/>
      <c r="J20" s="146"/>
      <c r="K20" s="147"/>
      <c r="L20" s="146"/>
      <c r="M20" s="147"/>
      <c r="N20" s="157" t="s">
        <v>159</v>
      </c>
      <c r="O20" s="158"/>
      <c r="P20" s="158"/>
      <c r="Q20" s="158"/>
      <c r="R20" s="158"/>
      <c r="S20" s="158"/>
      <c r="T20" s="158"/>
      <c r="U20" s="162">
        <v>0.38541666666666669</v>
      </c>
      <c r="V20" s="163"/>
      <c r="W20" s="44">
        <v>0.39583333333333331</v>
      </c>
      <c r="X20" s="162">
        <v>0.40625</v>
      </c>
      <c r="Y20" s="164"/>
      <c r="Z20" s="44">
        <v>0.41666666666666669</v>
      </c>
      <c r="AA20" s="162">
        <v>0.42708333333333331</v>
      </c>
      <c r="AB20" s="164"/>
      <c r="AC20" s="44">
        <v>0.4375</v>
      </c>
      <c r="AD20" s="162">
        <v>0.44791666666666669</v>
      </c>
      <c r="AE20" s="164"/>
      <c r="AF20" s="44">
        <v>0.45833333333333331</v>
      </c>
      <c r="AG20" s="162">
        <v>0.46875</v>
      </c>
      <c r="AH20" s="164"/>
      <c r="AI20" s="44">
        <v>0.47916666666666669</v>
      </c>
      <c r="AJ20" s="165" t="s">
        <v>106</v>
      </c>
      <c r="AK20" s="166"/>
      <c r="AL20" s="166"/>
      <c r="AM20" s="166"/>
      <c r="AN20" s="167"/>
      <c r="AO20" s="22"/>
    </row>
    <row r="21" spans="1:41" ht="24" customHeight="1" thickBot="1" x14ac:dyDescent="0.3">
      <c r="A21" s="168"/>
      <c r="B21" s="169"/>
      <c r="C21" s="169"/>
      <c r="D21" s="169"/>
      <c r="E21" s="169"/>
      <c r="F21" s="169"/>
      <c r="G21" s="169"/>
      <c r="H21" s="169"/>
      <c r="I21" s="170"/>
      <c r="J21" s="146"/>
      <c r="K21" s="147"/>
      <c r="L21" s="146"/>
      <c r="M21" s="147"/>
      <c r="N21" s="173" t="s">
        <v>120</v>
      </c>
      <c r="O21" s="174"/>
      <c r="P21" s="174"/>
      <c r="Q21" s="174"/>
      <c r="R21" s="174"/>
      <c r="S21" s="174"/>
      <c r="T21" s="175"/>
      <c r="U21" s="171">
        <f>'Split Vend'!X33</f>
        <v>0</v>
      </c>
      <c r="V21" s="171"/>
      <c r="W21" s="51">
        <f>'Split Vend'!Y33</f>
        <v>0</v>
      </c>
      <c r="X21" s="146">
        <f>'Split Vend'!Z33</f>
        <v>0</v>
      </c>
      <c r="Y21" s="147"/>
      <c r="Z21" s="51" t="str">
        <f>'Split Vend'!AA33</f>
        <v>Au. Bra.</v>
      </c>
      <c r="AA21" s="171">
        <f>'Split Vend'!AB33</f>
        <v>0</v>
      </c>
      <c r="AB21" s="171"/>
      <c r="AC21" s="51">
        <f>'Split Vend'!AC33</f>
        <v>0</v>
      </c>
      <c r="AD21" s="171">
        <f>'Split Vend'!AD33</f>
        <v>0</v>
      </c>
      <c r="AE21" s="171"/>
      <c r="AF21" s="51">
        <f>'Split Vend'!AE33</f>
        <v>0</v>
      </c>
      <c r="AG21" s="171">
        <f>'Split Vend'!AF33</f>
        <v>0</v>
      </c>
      <c r="AH21" s="171"/>
      <c r="AI21" s="51">
        <f>'Split Vend'!AG33</f>
        <v>0</v>
      </c>
      <c r="AJ21" s="168"/>
      <c r="AK21" s="169"/>
      <c r="AL21" s="169"/>
      <c r="AM21" s="169"/>
      <c r="AN21" s="170"/>
      <c r="AO21" s="22"/>
    </row>
    <row r="22" spans="1:41" ht="24" customHeight="1" x14ac:dyDescent="0.25">
      <c r="A22" s="176"/>
      <c r="B22" s="176"/>
      <c r="C22" s="176"/>
      <c r="D22" s="176"/>
      <c r="E22" s="176"/>
      <c r="F22" s="176"/>
      <c r="G22" s="176"/>
      <c r="H22" s="176"/>
      <c r="I22" s="176"/>
      <c r="J22" s="172"/>
      <c r="K22" s="147"/>
      <c r="L22" s="146"/>
      <c r="M22" s="147"/>
      <c r="N22" s="173" t="s">
        <v>121</v>
      </c>
      <c r="O22" s="174"/>
      <c r="P22" s="174"/>
      <c r="Q22" s="174"/>
      <c r="R22" s="174"/>
      <c r="S22" s="174"/>
      <c r="T22" s="175"/>
      <c r="U22" s="171">
        <f>'Split Vend'!X34</f>
        <v>0</v>
      </c>
      <c r="V22" s="171"/>
      <c r="W22" s="51">
        <f>'Split Vend'!Y34</f>
        <v>0</v>
      </c>
      <c r="X22" s="146">
        <f>'Split Vend'!Z34</f>
        <v>0</v>
      </c>
      <c r="Y22" s="147"/>
      <c r="Z22" s="51" t="str">
        <f>'Split Vend'!AA34</f>
        <v>La. Nat.</v>
      </c>
      <c r="AA22" s="171">
        <f>'Split Vend'!AB34</f>
        <v>0</v>
      </c>
      <c r="AB22" s="171"/>
      <c r="AC22" s="51">
        <f>'Split Vend'!AC34</f>
        <v>0</v>
      </c>
      <c r="AD22" s="171">
        <f>'Split Vend'!AD34</f>
        <v>0</v>
      </c>
      <c r="AE22" s="171"/>
      <c r="AF22" s="51">
        <f>'Split Vend'!AE34</f>
        <v>0</v>
      </c>
      <c r="AG22" s="171">
        <f>'Split Vend'!AF34</f>
        <v>0</v>
      </c>
      <c r="AH22" s="171"/>
      <c r="AI22" s="51">
        <f>'Split Vend'!AG34</f>
        <v>0</v>
      </c>
      <c r="AJ22" s="181"/>
      <c r="AK22" s="182"/>
      <c r="AL22" s="182"/>
      <c r="AM22" s="182"/>
      <c r="AN22" s="183"/>
      <c r="AO22" s="22"/>
    </row>
    <row r="23" spans="1:41" ht="24" customHeight="1" x14ac:dyDescent="0.25">
      <c r="A23" s="176"/>
      <c r="B23" s="176"/>
      <c r="C23" s="176"/>
      <c r="D23" s="176"/>
      <c r="E23" s="176"/>
      <c r="F23" s="176"/>
      <c r="G23" s="176"/>
      <c r="H23" s="176"/>
      <c r="I23" s="176"/>
      <c r="J23" s="172"/>
      <c r="K23" s="147"/>
      <c r="L23" s="146"/>
      <c r="M23" s="147"/>
      <c r="N23" s="173" t="s">
        <v>122</v>
      </c>
      <c r="O23" s="174"/>
      <c r="P23" s="174"/>
      <c r="Q23" s="174"/>
      <c r="R23" s="174"/>
      <c r="S23" s="174"/>
      <c r="T23" s="175"/>
      <c r="U23" s="171">
        <f>'Split Vend'!X35</f>
        <v>0</v>
      </c>
      <c r="V23" s="171"/>
      <c r="W23" s="51">
        <f>'Split Vend'!Y35</f>
        <v>0</v>
      </c>
      <c r="X23" s="146">
        <f>'Split Vend'!Z35</f>
        <v>0</v>
      </c>
      <c r="Y23" s="147"/>
      <c r="Z23" s="51" t="str">
        <f>'Split Vend'!AA35</f>
        <v>Al. Rég.</v>
      </c>
      <c r="AA23" s="171">
        <f>'Split Vend'!AB35</f>
        <v>0</v>
      </c>
      <c r="AB23" s="171"/>
      <c r="AC23" s="51">
        <f>'Split Vend'!AC35</f>
        <v>0</v>
      </c>
      <c r="AD23" s="171">
        <f>'Split Vend'!AD35</f>
        <v>0</v>
      </c>
      <c r="AE23" s="171"/>
      <c r="AF23" s="51">
        <f>'Split Vend'!AE35</f>
        <v>0</v>
      </c>
      <c r="AG23" s="171">
        <f>'Split Vend'!AF35</f>
        <v>0</v>
      </c>
      <c r="AH23" s="171"/>
      <c r="AI23" s="51">
        <f>'Split Vend'!AG35</f>
        <v>0</v>
      </c>
      <c r="AJ23" s="184"/>
      <c r="AK23" s="185"/>
      <c r="AL23" s="185"/>
      <c r="AM23" s="185"/>
      <c r="AN23" s="186"/>
      <c r="AO23" s="22"/>
    </row>
    <row r="24" spans="1:41" ht="18" customHeight="1" x14ac:dyDescent="0.25">
      <c r="A24" s="176"/>
      <c r="B24" s="176"/>
      <c r="C24" s="176"/>
      <c r="D24" s="176"/>
      <c r="E24" s="176"/>
      <c r="F24" s="176"/>
      <c r="G24" s="176"/>
      <c r="H24" s="176"/>
      <c r="I24" s="176"/>
      <c r="J24" s="172"/>
      <c r="K24" s="147"/>
      <c r="L24" s="146"/>
      <c r="M24" s="147"/>
      <c r="N24" s="173" t="s">
        <v>124</v>
      </c>
      <c r="O24" s="174"/>
      <c r="P24" s="174"/>
      <c r="Q24" s="174"/>
      <c r="R24" s="174"/>
      <c r="S24" s="174"/>
      <c r="T24" s="175"/>
      <c r="U24" s="171">
        <f>'Split Vend'!X36</f>
        <v>0</v>
      </c>
      <c r="V24" s="171"/>
      <c r="W24" s="51">
        <f>'Split Vend'!Y36</f>
        <v>0</v>
      </c>
      <c r="X24" s="146">
        <f>'Split Vend'!Z36</f>
        <v>0</v>
      </c>
      <c r="Y24" s="147"/>
      <c r="Z24" s="51">
        <f>'Split Vend'!AA36</f>
        <v>0</v>
      </c>
      <c r="AA24" s="171">
        <f>'Split Vend'!AB36</f>
        <v>0</v>
      </c>
      <c r="AB24" s="171"/>
      <c r="AC24" s="51">
        <f>'Split Vend'!AC36</f>
        <v>0</v>
      </c>
      <c r="AD24" s="171">
        <f>'Split Vend'!AD36</f>
        <v>0</v>
      </c>
      <c r="AE24" s="171"/>
      <c r="AF24" s="51">
        <f>'Split Vend'!AE36</f>
        <v>0</v>
      </c>
      <c r="AG24" s="171">
        <f>'Split Vend'!AF36</f>
        <v>0</v>
      </c>
      <c r="AH24" s="171"/>
      <c r="AI24" s="51">
        <f>'Split Vend'!AG36</f>
        <v>0</v>
      </c>
      <c r="AJ24" s="184"/>
      <c r="AK24" s="185"/>
      <c r="AL24" s="185"/>
      <c r="AM24" s="185"/>
      <c r="AN24" s="186"/>
      <c r="AO24" s="22"/>
    </row>
    <row r="25" spans="1:41" ht="18" customHeight="1" x14ac:dyDescent="0.25">
      <c r="A25" s="176"/>
      <c r="B25" s="176"/>
      <c r="C25" s="176"/>
      <c r="D25" s="176"/>
      <c r="E25" s="176"/>
      <c r="F25" s="176"/>
      <c r="G25" s="176"/>
      <c r="H25" s="176"/>
      <c r="I25" s="176"/>
      <c r="J25" s="172"/>
      <c r="K25" s="147"/>
      <c r="L25" s="146"/>
      <c r="M25" s="147"/>
      <c r="N25" s="157" t="s">
        <v>158</v>
      </c>
      <c r="O25" s="158"/>
      <c r="P25" s="158"/>
      <c r="Q25" s="158"/>
      <c r="R25" s="158"/>
      <c r="S25" s="158"/>
      <c r="T25" s="158"/>
      <c r="U25" s="162">
        <v>0.47916666666666669</v>
      </c>
      <c r="V25" s="163"/>
      <c r="W25" s="44">
        <v>0.48958333333333331</v>
      </c>
      <c r="X25" s="162">
        <v>0.5</v>
      </c>
      <c r="Y25" s="164"/>
      <c r="Z25" s="44">
        <v>0.51041666666666663</v>
      </c>
      <c r="AA25" s="162">
        <v>0.52083333333333337</v>
      </c>
      <c r="AB25" s="164"/>
      <c r="AC25" s="44">
        <v>0.53125</v>
      </c>
      <c r="AD25" s="162">
        <v>0.54166666666666663</v>
      </c>
      <c r="AE25" s="164"/>
      <c r="AF25" s="44">
        <v>0.55208333333333337</v>
      </c>
      <c r="AG25" s="162">
        <v>0.5625</v>
      </c>
      <c r="AH25" s="164"/>
      <c r="AI25" s="47">
        <v>0.57291666666666663</v>
      </c>
      <c r="AJ25" s="184"/>
      <c r="AK25" s="185"/>
      <c r="AL25" s="185"/>
      <c r="AM25" s="185"/>
      <c r="AN25" s="186"/>
      <c r="AO25" s="22"/>
    </row>
    <row r="26" spans="1:41" ht="18" customHeight="1" thickBot="1" x14ac:dyDescent="0.3">
      <c r="A26" s="176"/>
      <c r="B26" s="176"/>
      <c r="C26" s="176"/>
      <c r="D26" s="176"/>
      <c r="E26" s="176"/>
      <c r="F26" s="176"/>
      <c r="G26" s="176"/>
      <c r="H26" s="176"/>
      <c r="I26" s="176"/>
      <c r="J26" s="172"/>
      <c r="K26" s="147"/>
      <c r="L26" s="146"/>
      <c r="M26" s="147"/>
      <c r="N26" s="157" t="s">
        <v>160</v>
      </c>
      <c r="O26" s="158"/>
      <c r="P26" s="158"/>
      <c r="Q26" s="158"/>
      <c r="R26" s="158"/>
      <c r="S26" s="158"/>
      <c r="T26" s="158"/>
      <c r="U26" s="178">
        <v>0.48958333333333331</v>
      </c>
      <c r="V26" s="190"/>
      <c r="W26" s="41">
        <v>0.5</v>
      </c>
      <c r="X26" s="178">
        <v>0.51041666666666663</v>
      </c>
      <c r="Y26" s="179"/>
      <c r="Z26" s="41">
        <v>0.52083333333333337</v>
      </c>
      <c r="AA26" s="178">
        <v>0.53125</v>
      </c>
      <c r="AB26" s="179"/>
      <c r="AC26" s="41">
        <v>0.54166666666666663</v>
      </c>
      <c r="AD26" s="178">
        <v>0.55208333333333337</v>
      </c>
      <c r="AE26" s="179"/>
      <c r="AF26" s="41">
        <v>0.5625</v>
      </c>
      <c r="AG26" s="178">
        <v>0.57291666666666663</v>
      </c>
      <c r="AH26" s="179"/>
      <c r="AI26" s="48">
        <v>0.58333333333333337</v>
      </c>
      <c r="AJ26" s="184"/>
      <c r="AK26" s="185"/>
      <c r="AL26" s="185"/>
      <c r="AM26" s="185"/>
      <c r="AN26" s="186"/>
      <c r="AO26" s="22"/>
    </row>
    <row r="27" spans="1:41" ht="18" customHeight="1" x14ac:dyDescent="0.25">
      <c r="A27" s="176"/>
      <c r="B27" s="176"/>
      <c r="C27" s="176"/>
      <c r="D27" s="176"/>
      <c r="E27" s="176"/>
      <c r="F27" s="176"/>
      <c r="G27" s="176"/>
      <c r="H27" s="176"/>
      <c r="I27" s="176"/>
      <c r="J27" s="172"/>
      <c r="K27" s="147"/>
      <c r="L27" s="146"/>
      <c r="M27" s="147"/>
      <c r="N27" s="173" t="s">
        <v>120</v>
      </c>
      <c r="O27" s="174"/>
      <c r="P27" s="174"/>
      <c r="Q27" s="174"/>
      <c r="R27" s="174"/>
      <c r="S27" s="174"/>
      <c r="T27" s="175"/>
      <c r="U27" s="180">
        <f>'Split Vend'!AH33</f>
        <v>0</v>
      </c>
      <c r="V27" s="180"/>
      <c r="W27" s="25">
        <f>'Split Vend'!AI33</f>
        <v>0</v>
      </c>
      <c r="X27" s="180">
        <f>'Split Vend'!AJ33</f>
        <v>0</v>
      </c>
      <c r="Y27" s="180"/>
      <c r="Z27" s="25">
        <f>'Split Vend'!AK33</f>
        <v>0</v>
      </c>
      <c r="AA27" s="180">
        <f>'Split Vend'!AL33</f>
        <v>0</v>
      </c>
      <c r="AB27" s="180"/>
      <c r="AC27" s="25">
        <f>'Split Vend'!AM33</f>
        <v>0</v>
      </c>
      <c r="AD27" s="180">
        <f>'Split Vend'!AN33</f>
        <v>0</v>
      </c>
      <c r="AE27" s="180"/>
      <c r="AF27" s="25">
        <f>'Split Vend'!AO33</f>
        <v>0</v>
      </c>
      <c r="AG27" s="180">
        <f>'Split Vend'!AP33</f>
        <v>0</v>
      </c>
      <c r="AH27" s="180"/>
      <c r="AI27" s="46">
        <f>'Split Vend'!AQ33</f>
        <v>0</v>
      </c>
      <c r="AJ27" s="184"/>
      <c r="AK27" s="185"/>
      <c r="AL27" s="185"/>
      <c r="AM27" s="185"/>
      <c r="AN27" s="186"/>
      <c r="AO27" s="22"/>
    </row>
    <row r="28" spans="1:41" ht="18" customHeight="1" x14ac:dyDescent="0.25">
      <c r="A28" s="176"/>
      <c r="B28" s="176"/>
      <c r="C28" s="176"/>
      <c r="D28" s="176"/>
      <c r="E28" s="176"/>
      <c r="F28" s="176"/>
      <c r="G28" s="176"/>
      <c r="H28" s="176"/>
      <c r="I28" s="176"/>
      <c r="J28" s="172"/>
      <c r="K28" s="147"/>
      <c r="L28" s="146"/>
      <c r="M28" s="147"/>
      <c r="N28" s="173" t="s">
        <v>121</v>
      </c>
      <c r="O28" s="174"/>
      <c r="P28" s="174"/>
      <c r="Q28" s="174"/>
      <c r="R28" s="174"/>
      <c r="S28" s="174"/>
      <c r="T28" s="175"/>
      <c r="U28" s="180">
        <f>'Split Vend'!AH34</f>
        <v>0</v>
      </c>
      <c r="V28" s="180"/>
      <c r="W28" s="25">
        <f>'Split Vend'!AI34</f>
        <v>0</v>
      </c>
      <c r="X28" s="180">
        <f>'Split Vend'!AJ34</f>
        <v>0</v>
      </c>
      <c r="Y28" s="180"/>
      <c r="Z28" s="25">
        <f>'Split Vend'!AK34</f>
        <v>0</v>
      </c>
      <c r="AA28" s="180">
        <f>'Split Vend'!AL34</f>
        <v>0</v>
      </c>
      <c r="AB28" s="180"/>
      <c r="AC28" s="25">
        <f>'Split Vend'!AM34</f>
        <v>0</v>
      </c>
      <c r="AD28" s="180">
        <f>'Split Vend'!AN34</f>
        <v>0</v>
      </c>
      <c r="AE28" s="180"/>
      <c r="AF28" s="25">
        <f>'Split Vend'!AO34</f>
        <v>0</v>
      </c>
      <c r="AG28" s="180">
        <f>'Split Vend'!AP34</f>
        <v>0</v>
      </c>
      <c r="AH28" s="180"/>
      <c r="AI28" s="46">
        <f>'Split Vend'!AQ34</f>
        <v>0</v>
      </c>
      <c r="AJ28" s="184"/>
      <c r="AK28" s="185"/>
      <c r="AL28" s="185"/>
      <c r="AM28" s="185"/>
      <c r="AN28" s="186"/>
      <c r="AO28" s="22"/>
    </row>
    <row r="29" spans="1:41" ht="18" customHeight="1" thickBot="1" x14ac:dyDescent="0.3">
      <c r="A29" s="177"/>
      <c r="B29" s="177"/>
      <c r="C29" s="177"/>
      <c r="D29" s="177"/>
      <c r="E29" s="177"/>
      <c r="F29" s="177"/>
      <c r="G29" s="177"/>
      <c r="H29" s="177"/>
      <c r="I29" s="177"/>
      <c r="J29" s="172"/>
      <c r="K29" s="147"/>
      <c r="L29" s="146"/>
      <c r="M29" s="147"/>
      <c r="N29" s="173" t="s">
        <v>122</v>
      </c>
      <c r="O29" s="174"/>
      <c r="P29" s="174"/>
      <c r="Q29" s="174"/>
      <c r="R29" s="174"/>
      <c r="S29" s="174"/>
      <c r="T29" s="175"/>
      <c r="U29" s="180">
        <f>'Split Vend'!AH35</f>
        <v>0</v>
      </c>
      <c r="V29" s="180"/>
      <c r="W29" s="25">
        <f>'Split Vend'!AI35</f>
        <v>0</v>
      </c>
      <c r="X29" s="180">
        <f>'Split Vend'!AJ35</f>
        <v>0</v>
      </c>
      <c r="Y29" s="180"/>
      <c r="Z29" s="25">
        <f>'Split Vend'!AK35</f>
        <v>0</v>
      </c>
      <c r="AA29" s="180">
        <f>'Split Vend'!AL35</f>
        <v>0</v>
      </c>
      <c r="AB29" s="180"/>
      <c r="AC29" s="25">
        <f>'Split Vend'!AM35</f>
        <v>0</v>
      </c>
      <c r="AD29" s="180">
        <f>'Split Vend'!AN35</f>
        <v>0</v>
      </c>
      <c r="AE29" s="180"/>
      <c r="AF29" s="25">
        <f>'Split Vend'!AO35</f>
        <v>0</v>
      </c>
      <c r="AG29" s="180">
        <f>'Split Vend'!AP35</f>
        <v>0</v>
      </c>
      <c r="AH29" s="180"/>
      <c r="AI29" s="46">
        <f>'Split Vend'!AQ35</f>
        <v>0</v>
      </c>
      <c r="AJ29" s="187"/>
      <c r="AK29" s="188"/>
      <c r="AL29" s="188"/>
      <c r="AM29" s="188"/>
      <c r="AN29" s="189"/>
      <c r="AO29" s="22"/>
    </row>
    <row r="30" spans="1:41" ht="18" customHeight="1" thickBot="1" x14ac:dyDescent="0.3">
      <c r="A30" s="200"/>
      <c r="B30" s="201"/>
      <c r="C30" s="201"/>
      <c r="D30" s="201"/>
      <c r="E30" s="201"/>
      <c r="F30" s="201"/>
      <c r="G30" s="201"/>
      <c r="H30" s="201"/>
      <c r="I30" s="202"/>
      <c r="J30" s="172"/>
      <c r="K30" s="147"/>
      <c r="L30" s="146"/>
      <c r="M30" s="147"/>
      <c r="N30" s="173" t="s">
        <v>124</v>
      </c>
      <c r="O30" s="174"/>
      <c r="P30" s="174"/>
      <c r="Q30" s="174"/>
      <c r="R30" s="174"/>
      <c r="S30" s="174"/>
      <c r="T30" s="175"/>
      <c r="U30" s="180">
        <f>'Split Vend'!AH36</f>
        <v>0</v>
      </c>
      <c r="V30" s="180"/>
      <c r="W30" s="25">
        <f>'Split Vend'!AI36</f>
        <v>0</v>
      </c>
      <c r="X30" s="180">
        <f>'Split Vend'!AJ36</f>
        <v>0</v>
      </c>
      <c r="Y30" s="180"/>
      <c r="Z30" s="25">
        <f>'Split Vend'!AK36</f>
        <v>0</v>
      </c>
      <c r="AA30" s="180">
        <f>'Split Vend'!AL36</f>
        <v>0</v>
      </c>
      <c r="AB30" s="180"/>
      <c r="AC30" s="25">
        <f>'Split Vend'!AM36</f>
        <v>0</v>
      </c>
      <c r="AD30" s="180">
        <f>'Split Vend'!AN36</f>
        <v>0</v>
      </c>
      <c r="AE30" s="180"/>
      <c r="AF30" s="25">
        <f>'Split Vend'!AO36</f>
        <v>0</v>
      </c>
      <c r="AG30" s="180">
        <f>'Split Vend'!AP36</f>
        <v>0</v>
      </c>
      <c r="AH30" s="180"/>
      <c r="AI30" s="46">
        <f>'Split Vend'!AQ36</f>
        <v>0</v>
      </c>
      <c r="AJ30" s="191"/>
      <c r="AK30" s="192"/>
      <c r="AL30" s="192"/>
      <c r="AM30" s="192"/>
      <c r="AN30" s="193"/>
      <c r="AO30" s="22"/>
    </row>
    <row r="31" spans="1:41" ht="18" customHeight="1" x14ac:dyDescent="0.25">
      <c r="A31" s="203"/>
      <c r="B31" s="176"/>
      <c r="C31" s="176"/>
      <c r="D31" s="176"/>
      <c r="E31" s="176"/>
      <c r="F31" s="176"/>
      <c r="G31" s="176"/>
      <c r="H31" s="176"/>
      <c r="I31" s="204"/>
      <c r="J31" s="172"/>
      <c r="K31" s="147"/>
      <c r="L31" s="146"/>
      <c r="M31" s="147"/>
      <c r="N31" s="157" t="s">
        <v>158</v>
      </c>
      <c r="O31" s="158"/>
      <c r="P31" s="158"/>
      <c r="Q31" s="158"/>
      <c r="R31" s="158"/>
      <c r="S31" s="158"/>
      <c r="T31" s="158"/>
      <c r="U31" s="159">
        <v>0.58333333333333337</v>
      </c>
      <c r="V31" s="160"/>
      <c r="W31" s="40">
        <v>0.59375</v>
      </c>
      <c r="X31" s="159">
        <v>0.60416666666666663</v>
      </c>
      <c r="Y31" s="161"/>
      <c r="Z31" s="40">
        <v>0.61458333333333337</v>
      </c>
      <c r="AA31" s="159">
        <v>0.625</v>
      </c>
      <c r="AB31" s="161"/>
      <c r="AC31" s="40">
        <v>0.63541666666666663</v>
      </c>
      <c r="AD31" s="159">
        <v>0.64583333333333337</v>
      </c>
      <c r="AE31" s="161"/>
      <c r="AF31" s="40">
        <v>0.65625</v>
      </c>
      <c r="AG31" s="159">
        <v>0.66666666666666663</v>
      </c>
      <c r="AH31" s="161"/>
      <c r="AI31" s="49">
        <v>0.67708333333333337</v>
      </c>
      <c r="AJ31" s="194"/>
      <c r="AK31" s="195"/>
      <c r="AL31" s="195"/>
      <c r="AM31" s="195"/>
      <c r="AN31" s="196"/>
      <c r="AO31" s="43"/>
    </row>
    <row r="32" spans="1:41" ht="18" customHeight="1" thickBot="1" x14ac:dyDescent="0.3">
      <c r="A32" s="203"/>
      <c r="B32" s="176"/>
      <c r="C32" s="176"/>
      <c r="D32" s="176"/>
      <c r="E32" s="176"/>
      <c r="F32" s="176"/>
      <c r="G32" s="176"/>
      <c r="H32" s="176"/>
      <c r="I32" s="204"/>
      <c r="J32" s="172"/>
      <c r="K32" s="147"/>
      <c r="L32" s="146"/>
      <c r="M32" s="147"/>
      <c r="N32" s="157" t="s">
        <v>161</v>
      </c>
      <c r="O32" s="158"/>
      <c r="P32" s="158"/>
      <c r="Q32" s="158"/>
      <c r="R32" s="158"/>
      <c r="S32" s="158"/>
      <c r="T32" s="158"/>
      <c r="U32" s="178">
        <v>0.59375</v>
      </c>
      <c r="V32" s="190"/>
      <c r="W32" s="41">
        <v>0.60416666666666663</v>
      </c>
      <c r="X32" s="178">
        <v>0.61458333333333337</v>
      </c>
      <c r="Y32" s="179"/>
      <c r="Z32" s="41">
        <v>0.625</v>
      </c>
      <c r="AA32" s="178">
        <v>0.63541666666666663</v>
      </c>
      <c r="AB32" s="179"/>
      <c r="AC32" s="41">
        <v>0.64583333333333337</v>
      </c>
      <c r="AD32" s="178">
        <v>0.65625</v>
      </c>
      <c r="AE32" s="179"/>
      <c r="AF32" s="41">
        <v>0.66666666666666663</v>
      </c>
      <c r="AG32" s="178">
        <v>0.67708333333333337</v>
      </c>
      <c r="AH32" s="179"/>
      <c r="AI32" s="48">
        <v>0.6875</v>
      </c>
      <c r="AJ32" s="194"/>
      <c r="AK32" s="195"/>
      <c r="AL32" s="195"/>
      <c r="AM32" s="195"/>
      <c r="AN32" s="196"/>
      <c r="AO32" s="22"/>
    </row>
    <row r="33" spans="1:41" ht="18" customHeight="1" x14ac:dyDescent="0.25">
      <c r="A33" s="203"/>
      <c r="B33" s="176"/>
      <c r="C33" s="176"/>
      <c r="D33" s="176"/>
      <c r="E33" s="176"/>
      <c r="F33" s="176"/>
      <c r="G33" s="176"/>
      <c r="H33" s="176"/>
      <c r="I33" s="204"/>
      <c r="J33" s="172"/>
      <c r="K33" s="147"/>
      <c r="L33" s="146"/>
      <c r="M33" s="147"/>
      <c r="N33" s="173" t="s">
        <v>120</v>
      </c>
      <c r="O33" s="174"/>
      <c r="P33" s="174"/>
      <c r="Q33" s="174"/>
      <c r="R33" s="174"/>
      <c r="S33" s="174"/>
      <c r="T33" s="175"/>
      <c r="U33" s="180">
        <f>'Split Vend'!AR33</f>
        <v>0</v>
      </c>
      <c r="V33" s="180"/>
      <c r="W33" s="25">
        <f>'Split Vend'!AS33</f>
        <v>0</v>
      </c>
      <c r="X33" s="180">
        <f>'Split Vend'!AT33</f>
        <v>0</v>
      </c>
      <c r="Y33" s="180"/>
      <c r="Z33" s="25">
        <f>'Split Vend'!AU33</f>
        <v>0</v>
      </c>
      <c r="AA33" s="180">
        <f>'Split Vend'!AV33</f>
        <v>0</v>
      </c>
      <c r="AB33" s="180"/>
      <c r="AC33" s="25">
        <f>'Split Vend'!AW33</f>
        <v>0</v>
      </c>
      <c r="AD33" s="180">
        <f>'Split Vend'!AX33</f>
        <v>0</v>
      </c>
      <c r="AE33" s="180"/>
      <c r="AF33" s="25">
        <f>'Split Vend'!AY33</f>
        <v>0</v>
      </c>
      <c r="AG33" s="180">
        <f>'Split Vend'!AZ33</f>
        <v>0</v>
      </c>
      <c r="AH33" s="180"/>
      <c r="AI33" s="46">
        <f>'Split Vend'!BA33</f>
        <v>0</v>
      </c>
      <c r="AJ33" s="194"/>
      <c r="AK33" s="195"/>
      <c r="AL33" s="195"/>
      <c r="AM33" s="195"/>
      <c r="AN33" s="196"/>
      <c r="AO33" s="22"/>
    </row>
    <row r="34" spans="1:41" ht="18" customHeight="1" x14ac:dyDescent="0.25">
      <c r="A34" s="203"/>
      <c r="B34" s="176"/>
      <c r="C34" s="176"/>
      <c r="D34" s="176"/>
      <c r="E34" s="176"/>
      <c r="F34" s="176"/>
      <c r="G34" s="176"/>
      <c r="H34" s="176"/>
      <c r="I34" s="204"/>
      <c r="J34" s="172"/>
      <c r="K34" s="147"/>
      <c r="L34" s="146"/>
      <c r="M34" s="147"/>
      <c r="N34" s="173" t="s">
        <v>121</v>
      </c>
      <c r="O34" s="174"/>
      <c r="P34" s="174"/>
      <c r="Q34" s="174"/>
      <c r="R34" s="174"/>
      <c r="S34" s="174"/>
      <c r="T34" s="175"/>
      <c r="U34" s="180">
        <f>'Split Vend'!AR34</f>
        <v>0</v>
      </c>
      <c r="V34" s="180"/>
      <c r="W34" s="25">
        <f>'Split Vend'!AS34</f>
        <v>0</v>
      </c>
      <c r="X34" s="180">
        <f>'Split Vend'!AT34</f>
        <v>0</v>
      </c>
      <c r="Y34" s="180"/>
      <c r="Z34" s="25">
        <f>'Split Vend'!AU34</f>
        <v>0</v>
      </c>
      <c r="AA34" s="180">
        <f>'Split Vend'!AV34</f>
        <v>0</v>
      </c>
      <c r="AB34" s="180"/>
      <c r="AC34" s="25">
        <f>'Split Vend'!AW34</f>
        <v>0</v>
      </c>
      <c r="AD34" s="180">
        <f>'Split Vend'!AX34</f>
        <v>0</v>
      </c>
      <c r="AE34" s="180"/>
      <c r="AF34" s="25">
        <f>'Split Vend'!AY34</f>
        <v>0</v>
      </c>
      <c r="AG34" s="180">
        <f>'Split Vend'!AZ34</f>
        <v>0</v>
      </c>
      <c r="AH34" s="180"/>
      <c r="AI34" s="46">
        <f>'Split Vend'!BA34</f>
        <v>0</v>
      </c>
      <c r="AJ34" s="194"/>
      <c r="AK34" s="195"/>
      <c r="AL34" s="195"/>
      <c r="AM34" s="195"/>
      <c r="AN34" s="196"/>
      <c r="AO34" s="22"/>
    </row>
    <row r="35" spans="1:41" ht="18" customHeight="1" x14ac:dyDescent="0.25">
      <c r="A35" s="203"/>
      <c r="B35" s="176"/>
      <c r="C35" s="176"/>
      <c r="D35" s="176"/>
      <c r="E35" s="176"/>
      <c r="F35" s="176"/>
      <c r="G35" s="176"/>
      <c r="H35" s="176"/>
      <c r="I35" s="204"/>
      <c r="J35" s="172"/>
      <c r="K35" s="147"/>
      <c r="L35" s="146"/>
      <c r="M35" s="147"/>
      <c r="N35" s="173" t="s">
        <v>122</v>
      </c>
      <c r="O35" s="174"/>
      <c r="P35" s="174"/>
      <c r="Q35" s="174"/>
      <c r="R35" s="174"/>
      <c r="S35" s="174"/>
      <c r="T35" s="175"/>
      <c r="U35" s="180">
        <f>'Split Vend'!AR35</f>
        <v>0</v>
      </c>
      <c r="V35" s="180"/>
      <c r="W35" s="25">
        <f>'Split Vend'!AS35</f>
        <v>0</v>
      </c>
      <c r="X35" s="180">
        <f>'Split Vend'!AT35</f>
        <v>0</v>
      </c>
      <c r="Y35" s="180"/>
      <c r="Z35" s="25">
        <f>'Split Vend'!AU35</f>
        <v>0</v>
      </c>
      <c r="AA35" s="180">
        <f>'Split Vend'!AV35</f>
        <v>0</v>
      </c>
      <c r="AB35" s="180"/>
      <c r="AC35" s="25">
        <f>'Split Vend'!AW35</f>
        <v>0</v>
      </c>
      <c r="AD35" s="180">
        <f>'Split Vend'!AX35</f>
        <v>0</v>
      </c>
      <c r="AE35" s="180"/>
      <c r="AF35" s="25">
        <f>'Split Vend'!AY35</f>
        <v>0</v>
      </c>
      <c r="AG35" s="180">
        <f>'Split Vend'!AZ35</f>
        <v>0</v>
      </c>
      <c r="AH35" s="180"/>
      <c r="AI35" s="46">
        <f>'Split Vend'!BA35</f>
        <v>0</v>
      </c>
      <c r="AJ35" s="194"/>
      <c r="AK35" s="195"/>
      <c r="AL35" s="195"/>
      <c r="AM35" s="195"/>
      <c r="AN35" s="196"/>
      <c r="AO35" s="22"/>
    </row>
    <row r="36" spans="1:41" ht="18" customHeight="1" thickBot="1" x14ac:dyDescent="0.3">
      <c r="A36" s="203"/>
      <c r="B36" s="176"/>
      <c r="C36" s="176"/>
      <c r="D36" s="176"/>
      <c r="E36" s="176"/>
      <c r="F36" s="176"/>
      <c r="G36" s="176"/>
      <c r="H36" s="176"/>
      <c r="I36" s="204"/>
      <c r="J36" s="172"/>
      <c r="K36" s="147"/>
      <c r="L36" s="146"/>
      <c r="M36" s="147"/>
      <c r="N36" s="173" t="s">
        <v>124</v>
      </c>
      <c r="O36" s="174"/>
      <c r="P36" s="174"/>
      <c r="Q36" s="174"/>
      <c r="R36" s="174"/>
      <c r="S36" s="174"/>
      <c r="T36" s="175"/>
      <c r="U36" s="180">
        <f>'Split Vend'!AR36</f>
        <v>0</v>
      </c>
      <c r="V36" s="180"/>
      <c r="W36" s="25">
        <f>'Split Vend'!AS36</f>
        <v>0</v>
      </c>
      <c r="X36" s="180">
        <f>'Split Vend'!AT36</f>
        <v>0</v>
      </c>
      <c r="Y36" s="180"/>
      <c r="Z36" s="25">
        <f>'Split Vend'!AU36</f>
        <v>0</v>
      </c>
      <c r="AA36" s="180">
        <f>'Split Vend'!AV36</f>
        <v>0</v>
      </c>
      <c r="AB36" s="180"/>
      <c r="AC36" s="25">
        <f>'Split Vend'!AW36</f>
        <v>0</v>
      </c>
      <c r="AD36" s="180">
        <f>'Split Vend'!AX36</f>
        <v>0</v>
      </c>
      <c r="AE36" s="180"/>
      <c r="AF36" s="25">
        <f>'Split Vend'!AY36</f>
        <v>0</v>
      </c>
      <c r="AG36" s="180">
        <f>'Split Vend'!AZ36</f>
        <v>0</v>
      </c>
      <c r="AH36" s="180"/>
      <c r="AI36" s="46">
        <f>'Split Vend'!BA36</f>
        <v>0</v>
      </c>
      <c r="AJ36" s="194"/>
      <c r="AK36" s="195"/>
      <c r="AL36" s="195"/>
      <c r="AM36" s="195"/>
      <c r="AN36" s="196"/>
      <c r="AO36" s="22"/>
    </row>
    <row r="37" spans="1:41" ht="18" customHeight="1" x14ac:dyDescent="0.25">
      <c r="A37" s="203"/>
      <c r="B37" s="176"/>
      <c r="C37" s="176"/>
      <c r="D37" s="176"/>
      <c r="E37" s="176"/>
      <c r="F37" s="176"/>
      <c r="G37" s="176"/>
      <c r="H37" s="176"/>
      <c r="I37" s="204"/>
      <c r="J37" s="172"/>
      <c r="K37" s="147"/>
      <c r="L37" s="146"/>
      <c r="M37" s="147"/>
      <c r="N37" s="157" t="s">
        <v>158</v>
      </c>
      <c r="O37" s="158"/>
      <c r="P37" s="158"/>
      <c r="Q37" s="158"/>
      <c r="R37" s="158"/>
      <c r="S37" s="158"/>
      <c r="T37" s="158"/>
      <c r="U37" s="159">
        <v>0.6875</v>
      </c>
      <c r="V37" s="209"/>
      <c r="W37" s="40">
        <v>0.69791666666666663</v>
      </c>
      <c r="X37" s="159">
        <v>0.70833333333333337</v>
      </c>
      <c r="Y37" s="161"/>
      <c r="Z37" s="40">
        <v>0.71875</v>
      </c>
      <c r="AA37" s="159">
        <v>0.72916666666666663</v>
      </c>
      <c r="AB37" s="161"/>
      <c r="AC37" s="40">
        <v>0.73958333333333337</v>
      </c>
      <c r="AD37" s="159">
        <v>0.75</v>
      </c>
      <c r="AE37" s="161"/>
      <c r="AF37" s="40">
        <v>0.76041666666666663</v>
      </c>
      <c r="AG37" s="159">
        <v>0.77083333333333337</v>
      </c>
      <c r="AH37" s="161"/>
      <c r="AI37" s="49">
        <v>0.78125</v>
      </c>
      <c r="AJ37" s="194"/>
      <c r="AK37" s="195"/>
      <c r="AL37" s="195"/>
      <c r="AM37" s="195"/>
      <c r="AN37" s="196"/>
      <c r="AO37" s="22"/>
    </row>
    <row r="38" spans="1:41" ht="18" customHeight="1" thickBot="1" x14ac:dyDescent="0.3">
      <c r="A38" s="203"/>
      <c r="B38" s="176"/>
      <c r="C38" s="176"/>
      <c r="D38" s="176"/>
      <c r="E38" s="176"/>
      <c r="F38" s="176"/>
      <c r="G38" s="176"/>
      <c r="H38" s="176"/>
      <c r="I38" s="204"/>
      <c r="J38" s="172"/>
      <c r="K38" s="147"/>
      <c r="L38" s="146"/>
      <c r="M38" s="147"/>
      <c r="N38" s="157" t="s">
        <v>162</v>
      </c>
      <c r="O38" s="158"/>
      <c r="P38" s="158"/>
      <c r="Q38" s="158"/>
      <c r="R38" s="158"/>
      <c r="S38" s="158"/>
      <c r="T38" s="158"/>
      <c r="U38" s="178">
        <v>0.69791666666666663</v>
      </c>
      <c r="V38" s="208"/>
      <c r="W38" s="41">
        <v>0.70833333333333337</v>
      </c>
      <c r="X38" s="178">
        <v>0.71875</v>
      </c>
      <c r="Y38" s="179"/>
      <c r="Z38" s="41">
        <v>0.72916666666666663</v>
      </c>
      <c r="AA38" s="178">
        <v>0.73958333333333337</v>
      </c>
      <c r="AB38" s="179"/>
      <c r="AC38" s="41">
        <v>0.75</v>
      </c>
      <c r="AD38" s="178">
        <v>0.76041666666666663</v>
      </c>
      <c r="AE38" s="179"/>
      <c r="AF38" s="41">
        <v>0.77083333333333337</v>
      </c>
      <c r="AG38" s="178">
        <v>0.78125</v>
      </c>
      <c r="AH38" s="179"/>
      <c r="AI38" s="48">
        <v>0.79166666666666663</v>
      </c>
      <c r="AJ38" s="194"/>
      <c r="AK38" s="195"/>
      <c r="AL38" s="195"/>
      <c r="AM38" s="195"/>
      <c r="AN38" s="196"/>
      <c r="AO38" s="22"/>
    </row>
    <row r="39" spans="1:41" ht="18" customHeight="1" thickBot="1" x14ac:dyDescent="0.3">
      <c r="A39" s="205"/>
      <c r="B39" s="206"/>
      <c r="C39" s="206"/>
      <c r="D39" s="206"/>
      <c r="E39" s="206"/>
      <c r="F39" s="206"/>
      <c r="G39" s="206"/>
      <c r="H39" s="206"/>
      <c r="I39" s="207"/>
      <c r="J39" s="172"/>
      <c r="K39" s="147"/>
      <c r="L39" s="146"/>
      <c r="M39" s="147"/>
      <c r="N39" s="173" t="s">
        <v>120</v>
      </c>
      <c r="O39" s="174"/>
      <c r="P39" s="174"/>
      <c r="Q39" s="174"/>
      <c r="R39" s="174"/>
      <c r="S39" s="174"/>
      <c r="T39" s="175"/>
      <c r="U39" s="180">
        <f>'Split Vend'!BB33</f>
        <v>0</v>
      </c>
      <c r="V39" s="180"/>
      <c r="W39" s="25">
        <f>'Split Vend'!BC33</f>
        <v>0</v>
      </c>
      <c r="X39" s="180">
        <f>'Split Vend'!BD33</f>
        <v>0</v>
      </c>
      <c r="Y39" s="180"/>
      <c r="Z39" s="25" t="str">
        <f>'Split Vend'!BE33</f>
        <v>Be. Pat.</v>
      </c>
      <c r="AA39" s="180">
        <f>'Split Vend'!BF33</f>
        <v>0</v>
      </c>
      <c r="AB39" s="180"/>
      <c r="AC39" s="25">
        <f>'Split Vend'!BG33</f>
        <v>0</v>
      </c>
      <c r="AD39" s="180">
        <f>'Split Vend'!BI33</f>
        <v>0</v>
      </c>
      <c r="AE39" s="180"/>
      <c r="AF39" s="25">
        <f>'Split Vend'!BI33</f>
        <v>0</v>
      </c>
      <c r="AG39" s="180">
        <f>'Split Vend'!BJ33</f>
        <v>0</v>
      </c>
      <c r="AH39" s="180"/>
      <c r="AI39" s="46">
        <f>'Split Vend'!BK33</f>
        <v>0</v>
      </c>
      <c r="AJ39" s="197"/>
      <c r="AK39" s="198"/>
      <c r="AL39" s="198"/>
      <c r="AM39" s="198"/>
      <c r="AN39" s="199"/>
      <c r="AO39" s="22"/>
    </row>
    <row r="40" spans="1:41" ht="18" customHeight="1" x14ac:dyDescent="0.25">
      <c r="A40" s="69" t="s">
        <v>134</v>
      </c>
      <c r="B40" s="70"/>
      <c r="C40" s="70"/>
      <c r="D40" s="70"/>
      <c r="E40" s="70"/>
      <c r="F40" s="70"/>
      <c r="G40" s="70"/>
      <c r="H40" s="70"/>
      <c r="I40" s="71"/>
      <c r="J40" s="146"/>
      <c r="K40" s="147"/>
      <c r="L40" s="146"/>
      <c r="M40" s="147"/>
      <c r="N40" s="173" t="s">
        <v>121</v>
      </c>
      <c r="O40" s="174"/>
      <c r="P40" s="174"/>
      <c r="Q40" s="174"/>
      <c r="R40" s="174"/>
      <c r="S40" s="174"/>
      <c r="T40" s="175"/>
      <c r="U40" s="180">
        <f>'Split Vend'!BB34</f>
        <v>0</v>
      </c>
      <c r="V40" s="180"/>
      <c r="W40" s="25">
        <f>'Split Vend'!BC34</f>
        <v>0</v>
      </c>
      <c r="X40" s="180">
        <f>'Split Vend'!BD34</f>
        <v>0</v>
      </c>
      <c r="Y40" s="180"/>
      <c r="Z40" s="25" t="str">
        <f>'Split Vend'!BE34</f>
        <v>St. Lév.</v>
      </c>
      <c r="AA40" s="180">
        <f>'Split Vend'!BF34</f>
        <v>0</v>
      </c>
      <c r="AB40" s="180"/>
      <c r="AC40" s="25">
        <f>'Split Vend'!BG34</f>
        <v>0</v>
      </c>
      <c r="AD40" s="180">
        <f>'Split Vend'!BI34</f>
        <v>0</v>
      </c>
      <c r="AE40" s="180"/>
      <c r="AF40" s="25">
        <f>'Split Vend'!BI34</f>
        <v>0</v>
      </c>
      <c r="AG40" s="180">
        <f>'Split Vend'!BJ34</f>
        <v>0</v>
      </c>
      <c r="AH40" s="180"/>
      <c r="AI40" s="46">
        <f>'Split Vend'!BK34</f>
        <v>0</v>
      </c>
      <c r="AJ40" s="191"/>
      <c r="AK40" s="192"/>
      <c r="AL40" s="192"/>
      <c r="AM40" s="192"/>
      <c r="AN40" s="193"/>
      <c r="AO40" s="22"/>
    </row>
    <row r="41" spans="1:41" ht="18" customHeight="1" x14ac:dyDescent="0.25">
      <c r="A41" s="210"/>
      <c r="B41" s="211"/>
      <c r="C41" s="211"/>
      <c r="D41" s="211"/>
      <c r="E41" s="211"/>
      <c r="F41" s="211"/>
      <c r="G41" s="211"/>
      <c r="H41" s="211"/>
      <c r="I41" s="212"/>
      <c r="J41" s="146"/>
      <c r="K41" s="147"/>
      <c r="L41" s="146"/>
      <c r="M41" s="147"/>
      <c r="N41" s="173" t="s">
        <v>122</v>
      </c>
      <c r="O41" s="174"/>
      <c r="P41" s="174"/>
      <c r="Q41" s="174"/>
      <c r="R41" s="174"/>
      <c r="S41" s="174"/>
      <c r="T41" s="175"/>
      <c r="U41" s="180">
        <f>'Split Vend'!BB35</f>
        <v>0</v>
      </c>
      <c r="V41" s="180"/>
      <c r="W41" s="25">
        <f>'Split Vend'!BC35</f>
        <v>0</v>
      </c>
      <c r="X41" s="180">
        <f>'Split Vend'!BD35</f>
        <v>0</v>
      </c>
      <c r="Y41" s="180"/>
      <c r="Z41" s="25" t="str">
        <f>'Split Vend'!BE35</f>
        <v>Ch. Ser.</v>
      </c>
      <c r="AA41" s="180">
        <f>'Split Vend'!BF35</f>
        <v>0</v>
      </c>
      <c r="AB41" s="180"/>
      <c r="AC41" s="25">
        <f>'Split Vend'!BG35</f>
        <v>0</v>
      </c>
      <c r="AD41" s="180">
        <f>'Split Vend'!BI35</f>
        <v>0</v>
      </c>
      <c r="AE41" s="180"/>
      <c r="AF41" s="25">
        <f>'Split Vend'!BI35</f>
        <v>0</v>
      </c>
      <c r="AG41" s="180">
        <f>'Split Vend'!BJ35</f>
        <v>0</v>
      </c>
      <c r="AH41" s="180"/>
      <c r="AI41" s="46">
        <f>'Split Vend'!BK35</f>
        <v>0</v>
      </c>
      <c r="AJ41" s="194"/>
      <c r="AK41" s="195"/>
      <c r="AL41" s="195"/>
      <c r="AM41" s="195"/>
      <c r="AN41" s="196"/>
      <c r="AO41" s="22"/>
    </row>
    <row r="42" spans="1:41" ht="18" customHeight="1" thickBot="1" x14ac:dyDescent="0.3">
      <c r="A42" s="213"/>
      <c r="B42" s="214"/>
      <c r="C42" s="214"/>
      <c r="D42" s="214"/>
      <c r="E42" s="214"/>
      <c r="F42" s="214"/>
      <c r="G42" s="214"/>
      <c r="H42" s="214"/>
      <c r="I42" s="215"/>
      <c r="J42" s="146"/>
      <c r="K42" s="147"/>
      <c r="L42" s="146"/>
      <c r="M42" s="147"/>
      <c r="N42" s="173" t="s">
        <v>124</v>
      </c>
      <c r="O42" s="174"/>
      <c r="P42" s="174"/>
      <c r="Q42" s="174"/>
      <c r="R42" s="174"/>
      <c r="S42" s="174"/>
      <c r="T42" s="175"/>
      <c r="U42" s="180">
        <f>'Split Vend'!BB36</f>
        <v>0</v>
      </c>
      <c r="V42" s="180"/>
      <c r="W42" s="25">
        <f>'Split Vend'!BC36</f>
        <v>0</v>
      </c>
      <c r="X42" s="180">
        <f>'Split Vend'!BD36</f>
        <v>0</v>
      </c>
      <c r="Y42" s="180"/>
      <c r="Z42" s="25" t="str">
        <f>'Split Vend'!BE36</f>
        <v>Le. Lin.</v>
      </c>
      <c r="AA42" s="180">
        <f>'Split Vend'!BF36</f>
        <v>0</v>
      </c>
      <c r="AB42" s="180"/>
      <c r="AC42" s="25">
        <f>'Split Vend'!BG36</f>
        <v>0</v>
      </c>
      <c r="AD42" s="180">
        <f>'Split Vend'!BI36</f>
        <v>0</v>
      </c>
      <c r="AE42" s="180"/>
      <c r="AF42" s="25">
        <f>'Split Vend'!BI36</f>
        <v>0</v>
      </c>
      <c r="AG42" s="180">
        <f>'Split Vend'!BJ36</f>
        <v>0</v>
      </c>
      <c r="AH42" s="180"/>
      <c r="AI42" s="46">
        <f>'Split Vend'!BK36</f>
        <v>0</v>
      </c>
      <c r="AJ42" s="194"/>
      <c r="AK42" s="195"/>
      <c r="AL42" s="195"/>
      <c r="AM42" s="195"/>
      <c r="AN42" s="196"/>
      <c r="AO42" s="24"/>
    </row>
    <row r="43" spans="1:41" ht="18" customHeight="1" x14ac:dyDescent="0.25">
      <c r="A43" s="213"/>
      <c r="B43" s="214"/>
      <c r="C43" s="214"/>
      <c r="D43" s="214"/>
      <c r="E43" s="214"/>
      <c r="F43" s="214"/>
      <c r="G43" s="214"/>
      <c r="H43" s="214"/>
      <c r="I43" s="215"/>
      <c r="J43" s="146"/>
      <c r="K43" s="147"/>
      <c r="L43" s="146"/>
      <c r="M43" s="147"/>
      <c r="N43" s="157" t="s">
        <v>158</v>
      </c>
      <c r="O43" s="158"/>
      <c r="P43" s="158"/>
      <c r="Q43" s="158"/>
      <c r="R43" s="158"/>
      <c r="S43" s="158"/>
      <c r="T43" s="158"/>
      <c r="U43" s="219"/>
      <c r="V43" s="220"/>
      <c r="W43" s="40">
        <v>0.79166666666666663</v>
      </c>
      <c r="X43" s="159">
        <v>0.80208333333333337</v>
      </c>
      <c r="Y43" s="161"/>
      <c r="Z43" s="40">
        <v>0.8125</v>
      </c>
      <c r="AA43" s="159">
        <v>0.82291666666666663</v>
      </c>
      <c r="AB43" s="161"/>
      <c r="AC43" s="40">
        <v>0.83333333333333337</v>
      </c>
      <c r="AD43" s="159">
        <v>0.84375</v>
      </c>
      <c r="AE43" s="161"/>
      <c r="AF43" s="40">
        <v>0.85416666666666663</v>
      </c>
      <c r="AG43" s="159">
        <v>0.86458333333333337</v>
      </c>
      <c r="AH43" s="161"/>
      <c r="AI43" s="49"/>
      <c r="AJ43" s="194"/>
      <c r="AK43" s="195"/>
      <c r="AL43" s="195"/>
      <c r="AM43" s="195"/>
      <c r="AN43" s="196"/>
      <c r="AO43" s="24"/>
    </row>
    <row r="44" spans="1:41" ht="18" customHeight="1" thickBot="1" x14ac:dyDescent="0.3">
      <c r="A44" s="213"/>
      <c r="B44" s="214"/>
      <c r="C44" s="214"/>
      <c r="D44" s="214"/>
      <c r="E44" s="214"/>
      <c r="F44" s="214"/>
      <c r="G44" s="214"/>
      <c r="H44" s="214"/>
      <c r="I44" s="215"/>
      <c r="J44" s="146"/>
      <c r="K44" s="147"/>
      <c r="L44" s="146"/>
      <c r="M44" s="147"/>
      <c r="N44" s="157" t="s">
        <v>163</v>
      </c>
      <c r="O44" s="158"/>
      <c r="P44" s="158"/>
      <c r="Q44" s="158"/>
      <c r="R44" s="158"/>
      <c r="S44" s="158"/>
      <c r="T44" s="158"/>
      <c r="U44" s="228"/>
      <c r="V44" s="229"/>
      <c r="W44" s="41">
        <v>0.80208333333333337</v>
      </c>
      <c r="X44" s="178">
        <v>0.8125</v>
      </c>
      <c r="Y44" s="179"/>
      <c r="Z44" s="41">
        <v>0.82291666666666663</v>
      </c>
      <c r="AA44" s="178">
        <v>0.83333333333333337</v>
      </c>
      <c r="AB44" s="179"/>
      <c r="AC44" s="41">
        <v>0.84375</v>
      </c>
      <c r="AD44" s="178">
        <v>0.85416666666666663</v>
      </c>
      <c r="AE44" s="179"/>
      <c r="AF44" s="41">
        <v>0.86458333333333337</v>
      </c>
      <c r="AG44" s="178">
        <v>0.875</v>
      </c>
      <c r="AH44" s="179"/>
      <c r="AI44" s="48"/>
      <c r="AJ44" s="194"/>
      <c r="AK44" s="195"/>
      <c r="AL44" s="195"/>
      <c r="AM44" s="195"/>
      <c r="AN44" s="196"/>
      <c r="AO44" s="24"/>
    </row>
    <row r="45" spans="1:41" ht="18" customHeight="1" x14ac:dyDescent="0.25">
      <c r="A45" s="213"/>
      <c r="B45" s="214"/>
      <c r="C45" s="214"/>
      <c r="D45" s="214"/>
      <c r="E45" s="214"/>
      <c r="F45" s="214"/>
      <c r="G45" s="214"/>
      <c r="H45" s="214"/>
      <c r="I45" s="215"/>
      <c r="J45" s="146"/>
      <c r="K45" s="147"/>
      <c r="L45" s="146"/>
      <c r="M45" s="147"/>
      <c r="N45" s="173" t="s">
        <v>120</v>
      </c>
      <c r="O45" s="174"/>
      <c r="P45" s="174"/>
      <c r="Q45" s="174"/>
      <c r="R45" s="174"/>
      <c r="S45" s="174"/>
      <c r="T45" s="175"/>
      <c r="U45" s="221"/>
      <c r="V45" s="221"/>
      <c r="W45" s="51">
        <f>'Split Vend'!BL33</f>
        <v>0</v>
      </c>
      <c r="X45" s="171">
        <f>'Split Vend'!BM33</f>
        <v>0</v>
      </c>
      <c r="Y45" s="171"/>
      <c r="Z45" s="51">
        <f>'Split Vend'!BN33</f>
        <v>0</v>
      </c>
      <c r="AA45" s="171">
        <f>'Split Vend'!BO33</f>
        <v>0</v>
      </c>
      <c r="AB45" s="171"/>
      <c r="AC45" s="51">
        <f>'Split Vend'!BP33</f>
        <v>0</v>
      </c>
      <c r="AD45" s="171">
        <f>'Split Vend'!BQ33</f>
        <v>0</v>
      </c>
      <c r="AE45" s="171"/>
      <c r="AF45" s="51">
        <f>'Split Vend'!BR33</f>
        <v>0</v>
      </c>
      <c r="AG45" s="171">
        <f>'Split Vend'!BS33</f>
        <v>0</v>
      </c>
      <c r="AH45" s="171"/>
      <c r="AI45" s="46"/>
      <c r="AJ45" s="194"/>
      <c r="AK45" s="195"/>
      <c r="AL45" s="195"/>
      <c r="AM45" s="195"/>
      <c r="AN45" s="196"/>
      <c r="AO45" s="24"/>
    </row>
    <row r="46" spans="1:41" ht="18" customHeight="1" x14ac:dyDescent="0.25">
      <c r="A46" s="213"/>
      <c r="B46" s="214"/>
      <c r="C46" s="214"/>
      <c r="D46" s="214"/>
      <c r="E46" s="214"/>
      <c r="F46" s="214"/>
      <c r="G46" s="214"/>
      <c r="H46" s="214"/>
      <c r="I46" s="215"/>
      <c r="J46" s="146"/>
      <c r="K46" s="147"/>
      <c r="L46" s="146"/>
      <c r="M46" s="147"/>
      <c r="N46" s="173" t="s">
        <v>121</v>
      </c>
      <c r="O46" s="174"/>
      <c r="P46" s="174"/>
      <c r="Q46" s="174"/>
      <c r="R46" s="174"/>
      <c r="S46" s="174"/>
      <c r="T46" s="175"/>
      <c r="U46" s="221"/>
      <c r="V46" s="221"/>
      <c r="W46" s="51">
        <f>'Split Vend'!BL34</f>
        <v>0</v>
      </c>
      <c r="X46" s="171">
        <f>'Split Vend'!BM34</f>
        <v>0</v>
      </c>
      <c r="Y46" s="171"/>
      <c r="Z46" s="51">
        <f>'Split Vend'!BN34</f>
        <v>0</v>
      </c>
      <c r="AA46" s="146">
        <f>'Split Vend'!BO34</f>
        <v>0</v>
      </c>
      <c r="AB46" s="147"/>
      <c r="AC46" s="51">
        <f>'Split Vend'!BP34</f>
        <v>0</v>
      </c>
      <c r="AD46" s="146">
        <f>'Split Vend'!BQ34</f>
        <v>0</v>
      </c>
      <c r="AE46" s="147"/>
      <c r="AF46" s="51">
        <f>'Split Vend'!BR34</f>
        <v>0</v>
      </c>
      <c r="AG46" s="146">
        <f>'Split Vend'!BS34</f>
        <v>0</v>
      </c>
      <c r="AH46" s="147"/>
      <c r="AI46" s="46"/>
      <c r="AJ46" s="194"/>
      <c r="AK46" s="195"/>
      <c r="AL46" s="195"/>
      <c r="AM46" s="195"/>
      <c r="AN46" s="196"/>
      <c r="AO46" s="24"/>
    </row>
    <row r="47" spans="1:41" ht="18" customHeight="1" x14ac:dyDescent="0.25">
      <c r="A47" s="213"/>
      <c r="B47" s="214"/>
      <c r="C47" s="214"/>
      <c r="D47" s="214"/>
      <c r="E47" s="214"/>
      <c r="F47" s="214"/>
      <c r="G47" s="214"/>
      <c r="H47" s="214"/>
      <c r="I47" s="215"/>
      <c r="J47" s="146"/>
      <c r="K47" s="147"/>
      <c r="L47" s="146"/>
      <c r="M47" s="147"/>
      <c r="N47" s="173" t="s">
        <v>122</v>
      </c>
      <c r="O47" s="174"/>
      <c r="P47" s="174"/>
      <c r="Q47" s="174"/>
      <c r="R47" s="174"/>
      <c r="S47" s="174"/>
      <c r="T47" s="175"/>
      <c r="U47" s="221"/>
      <c r="V47" s="221"/>
      <c r="W47" s="51">
        <f>'Split Vend'!BL35</f>
        <v>0</v>
      </c>
      <c r="X47" s="171">
        <f>'Split Vend'!BM35</f>
        <v>0</v>
      </c>
      <c r="Y47" s="171"/>
      <c r="Z47" s="51">
        <f>'Split Vend'!BN35</f>
        <v>0</v>
      </c>
      <c r="AA47" s="146">
        <f>'Split Vend'!BO35</f>
        <v>0</v>
      </c>
      <c r="AB47" s="147"/>
      <c r="AC47" s="51">
        <f>'Split Vend'!BP35</f>
        <v>0</v>
      </c>
      <c r="AD47" s="146">
        <f>'Split Vend'!BQ35</f>
        <v>0</v>
      </c>
      <c r="AE47" s="147"/>
      <c r="AF47" s="51">
        <f>'Split Vend'!BR35</f>
        <v>0</v>
      </c>
      <c r="AG47" s="146">
        <f>'Split Vend'!BS35</f>
        <v>0</v>
      </c>
      <c r="AH47" s="147"/>
      <c r="AI47" s="46"/>
      <c r="AJ47" s="194"/>
      <c r="AK47" s="195"/>
      <c r="AL47" s="195"/>
      <c r="AM47" s="195"/>
      <c r="AN47" s="196"/>
      <c r="AO47" s="24"/>
    </row>
    <row r="48" spans="1:41" ht="18" customHeight="1" thickBot="1" x14ac:dyDescent="0.3">
      <c r="A48" s="216"/>
      <c r="B48" s="217"/>
      <c r="C48" s="217"/>
      <c r="D48" s="217"/>
      <c r="E48" s="217"/>
      <c r="F48" s="217"/>
      <c r="G48" s="217"/>
      <c r="H48" s="217"/>
      <c r="I48" s="218"/>
      <c r="J48" s="146"/>
      <c r="K48" s="147"/>
      <c r="L48" s="146"/>
      <c r="M48" s="147"/>
      <c r="N48" s="173" t="s">
        <v>124</v>
      </c>
      <c r="O48" s="174"/>
      <c r="P48" s="174"/>
      <c r="Q48" s="174"/>
      <c r="R48" s="174"/>
      <c r="S48" s="174"/>
      <c r="T48" s="175"/>
      <c r="U48" s="221"/>
      <c r="V48" s="221"/>
      <c r="W48" s="51">
        <f>'Split Vend'!BL36</f>
        <v>0</v>
      </c>
      <c r="X48" s="171">
        <f>'Split Vend'!BM36</f>
        <v>0</v>
      </c>
      <c r="Y48" s="171"/>
      <c r="Z48" s="51">
        <f>'Split Vend'!BN36</f>
        <v>0</v>
      </c>
      <c r="AA48" s="146">
        <f>'Split Vend'!BO36</f>
        <v>0</v>
      </c>
      <c r="AB48" s="147"/>
      <c r="AC48" s="51">
        <f>'Split Vend'!BP36</f>
        <v>0</v>
      </c>
      <c r="AD48" s="146">
        <f>'Split Vend'!BQ36</f>
        <v>0</v>
      </c>
      <c r="AE48" s="147"/>
      <c r="AF48" s="51">
        <f>'Split Vend'!BR36</f>
        <v>0</v>
      </c>
      <c r="AG48" s="146">
        <f>'Split Vend'!BS36</f>
        <v>0</v>
      </c>
      <c r="AH48" s="147"/>
      <c r="AI48" s="46"/>
      <c r="AJ48" s="197"/>
      <c r="AK48" s="198"/>
      <c r="AL48" s="198"/>
      <c r="AM48" s="198"/>
      <c r="AN48" s="199"/>
      <c r="AO48" s="24"/>
    </row>
  </sheetData>
  <mergeCells count="383">
    <mergeCell ref="AK6:AM7"/>
    <mergeCell ref="J47:K47"/>
    <mergeCell ref="L47:M47"/>
    <mergeCell ref="N47:T47"/>
    <mergeCell ref="U47:V47"/>
    <mergeCell ref="X47:Y47"/>
    <mergeCell ref="AA47:AB47"/>
    <mergeCell ref="AD47:AE47"/>
    <mergeCell ref="AG47:AH47"/>
    <mergeCell ref="J44:K44"/>
    <mergeCell ref="L44:M44"/>
    <mergeCell ref="N44:T44"/>
    <mergeCell ref="U44:V44"/>
    <mergeCell ref="X44:Y44"/>
    <mergeCell ref="AD41:AE41"/>
    <mergeCell ref="AG40:AH40"/>
    <mergeCell ref="AG41:AH41"/>
    <mergeCell ref="AJ40:AN48"/>
    <mergeCell ref="X41:Y41"/>
    <mergeCell ref="AA41:AB41"/>
    <mergeCell ref="AA39:AB39"/>
    <mergeCell ref="AD39:AE39"/>
    <mergeCell ref="AG39:AH39"/>
    <mergeCell ref="AA40:AB40"/>
    <mergeCell ref="AA48:AB48"/>
    <mergeCell ref="J48:K48"/>
    <mergeCell ref="L48:M48"/>
    <mergeCell ref="N48:T48"/>
    <mergeCell ref="U48:V48"/>
    <mergeCell ref="X48:Y48"/>
    <mergeCell ref="AD48:AE48"/>
    <mergeCell ref="AG48:AH48"/>
    <mergeCell ref="AD44:AE44"/>
    <mergeCell ref="AD45:AE45"/>
    <mergeCell ref="AG44:AH44"/>
    <mergeCell ref="AG45:AH45"/>
    <mergeCell ref="J46:K46"/>
    <mergeCell ref="L46:M46"/>
    <mergeCell ref="N46:T46"/>
    <mergeCell ref="U46:V46"/>
    <mergeCell ref="X46:Y46"/>
    <mergeCell ref="AA46:AB46"/>
    <mergeCell ref="AD46:AE46"/>
    <mergeCell ref="AG46:AH46"/>
    <mergeCell ref="N45:T45"/>
    <mergeCell ref="U45:V45"/>
    <mergeCell ref="X45:Y45"/>
    <mergeCell ref="AA45:AB45"/>
    <mergeCell ref="A41:I48"/>
    <mergeCell ref="J42:K42"/>
    <mergeCell ref="L42:M42"/>
    <mergeCell ref="N42:T42"/>
    <mergeCell ref="U42:V42"/>
    <mergeCell ref="X42:Y42"/>
    <mergeCell ref="AA42:AB42"/>
    <mergeCell ref="AD42:AE42"/>
    <mergeCell ref="AG42:AH42"/>
    <mergeCell ref="J43:K43"/>
    <mergeCell ref="L43:M43"/>
    <mergeCell ref="N43:T43"/>
    <mergeCell ref="U43:V43"/>
    <mergeCell ref="X43:Y43"/>
    <mergeCell ref="AA43:AB43"/>
    <mergeCell ref="AD43:AE43"/>
    <mergeCell ref="AG43:AH43"/>
    <mergeCell ref="AA44:AB44"/>
    <mergeCell ref="J45:K45"/>
    <mergeCell ref="L45:M45"/>
    <mergeCell ref="J41:K41"/>
    <mergeCell ref="L41:M41"/>
    <mergeCell ref="N41:T41"/>
    <mergeCell ref="U41:V41"/>
    <mergeCell ref="A40:I40"/>
    <mergeCell ref="J40:K40"/>
    <mergeCell ref="L40:M40"/>
    <mergeCell ref="N40:T40"/>
    <mergeCell ref="U40:V40"/>
    <mergeCell ref="X40:Y40"/>
    <mergeCell ref="J39:K39"/>
    <mergeCell ref="L39:M39"/>
    <mergeCell ref="N39:T39"/>
    <mergeCell ref="U39:V39"/>
    <mergeCell ref="X39:Y39"/>
    <mergeCell ref="AD40:AE40"/>
    <mergeCell ref="AD37:AE37"/>
    <mergeCell ref="AG36:AH36"/>
    <mergeCell ref="AG37:AH37"/>
    <mergeCell ref="J38:K38"/>
    <mergeCell ref="L38:M38"/>
    <mergeCell ref="N38:T38"/>
    <mergeCell ref="U38:V38"/>
    <mergeCell ref="X38:Y38"/>
    <mergeCell ref="AA38:AB38"/>
    <mergeCell ref="AD38:AE38"/>
    <mergeCell ref="AG38:AH38"/>
    <mergeCell ref="J37:K37"/>
    <mergeCell ref="L37:M37"/>
    <mergeCell ref="N37:T37"/>
    <mergeCell ref="U37:V37"/>
    <mergeCell ref="X37:Y37"/>
    <mergeCell ref="AA37:AB37"/>
    <mergeCell ref="J36:K36"/>
    <mergeCell ref="L36:M36"/>
    <mergeCell ref="N36:T36"/>
    <mergeCell ref="U36:V36"/>
    <mergeCell ref="X36:Y36"/>
    <mergeCell ref="J35:K35"/>
    <mergeCell ref="L35:M35"/>
    <mergeCell ref="N35:T35"/>
    <mergeCell ref="U35:V35"/>
    <mergeCell ref="X35:Y35"/>
    <mergeCell ref="AA35:AB35"/>
    <mergeCell ref="AD35:AE35"/>
    <mergeCell ref="AG35:AH35"/>
    <mergeCell ref="AA36:AB36"/>
    <mergeCell ref="AD36:AE36"/>
    <mergeCell ref="AG32:AH32"/>
    <mergeCell ref="AG33:AH33"/>
    <mergeCell ref="J34:K34"/>
    <mergeCell ref="L34:M34"/>
    <mergeCell ref="N34:T34"/>
    <mergeCell ref="U34:V34"/>
    <mergeCell ref="X34:Y34"/>
    <mergeCell ref="AA34:AB34"/>
    <mergeCell ref="AD34:AE34"/>
    <mergeCell ref="AG34:AH34"/>
    <mergeCell ref="AJ30:AN39"/>
    <mergeCell ref="A30:I39"/>
    <mergeCell ref="J31:K31"/>
    <mergeCell ref="L31:M31"/>
    <mergeCell ref="N31:T31"/>
    <mergeCell ref="U31:V31"/>
    <mergeCell ref="X31:Y31"/>
    <mergeCell ref="AA31:AB31"/>
    <mergeCell ref="AD31:AE31"/>
    <mergeCell ref="AG31:AH31"/>
    <mergeCell ref="AA32:AB32"/>
    <mergeCell ref="J33:K33"/>
    <mergeCell ref="L33:M33"/>
    <mergeCell ref="N33:T33"/>
    <mergeCell ref="U33:V33"/>
    <mergeCell ref="X33:Y33"/>
    <mergeCell ref="AA33:AB33"/>
    <mergeCell ref="J32:K32"/>
    <mergeCell ref="L32:M32"/>
    <mergeCell ref="N32:T32"/>
    <mergeCell ref="U32:V32"/>
    <mergeCell ref="X32:Y32"/>
    <mergeCell ref="AD32:AE32"/>
    <mergeCell ref="AD33:AE33"/>
    <mergeCell ref="AD29:AE29"/>
    <mergeCell ref="AG28:AH28"/>
    <mergeCell ref="AG29:AH29"/>
    <mergeCell ref="J30:K30"/>
    <mergeCell ref="L30:M30"/>
    <mergeCell ref="N30:T30"/>
    <mergeCell ref="U30:V30"/>
    <mergeCell ref="X30:Y30"/>
    <mergeCell ref="AA30:AB30"/>
    <mergeCell ref="AD30:AE30"/>
    <mergeCell ref="AG30:AH30"/>
    <mergeCell ref="AG26:AH26"/>
    <mergeCell ref="J27:K27"/>
    <mergeCell ref="L27:M27"/>
    <mergeCell ref="N27:T27"/>
    <mergeCell ref="U27:V27"/>
    <mergeCell ref="X27:Y27"/>
    <mergeCell ref="AA27:AB27"/>
    <mergeCell ref="AD27:AE27"/>
    <mergeCell ref="AG27:AH27"/>
    <mergeCell ref="AG22:AH22"/>
    <mergeCell ref="AG23:AH23"/>
    <mergeCell ref="AJ22:AN29"/>
    <mergeCell ref="AA24:AB24"/>
    <mergeCell ref="J25:K25"/>
    <mergeCell ref="L25:M25"/>
    <mergeCell ref="N25:T25"/>
    <mergeCell ref="U25:V25"/>
    <mergeCell ref="X25:Y25"/>
    <mergeCell ref="AA25:AB25"/>
    <mergeCell ref="J24:K24"/>
    <mergeCell ref="L24:M24"/>
    <mergeCell ref="N24:T24"/>
    <mergeCell ref="U24:V24"/>
    <mergeCell ref="X24:Y24"/>
    <mergeCell ref="AD24:AE24"/>
    <mergeCell ref="AD25:AE25"/>
    <mergeCell ref="AG24:AH24"/>
    <mergeCell ref="AG25:AH25"/>
    <mergeCell ref="J26:K26"/>
    <mergeCell ref="L26:M26"/>
    <mergeCell ref="N26:T26"/>
    <mergeCell ref="U26:V26"/>
    <mergeCell ref="X26:Y26"/>
    <mergeCell ref="AD22:AE22"/>
    <mergeCell ref="A22:I29"/>
    <mergeCell ref="J23:K23"/>
    <mergeCell ref="L23:M23"/>
    <mergeCell ref="N23:T23"/>
    <mergeCell ref="U23:V23"/>
    <mergeCell ref="X23:Y23"/>
    <mergeCell ref="AA23:AB23"/>
    <mergeCell ref="AD23:AE23"/>
    <mergeCell ref="AA26:AB26"/>
    <mergeCell ref="AD26:AE26"/>
    <mergeCell ref="AA28:AB28"/>
    <mergeCell ref="J29:K29"/>
    <mergeCell ref="L29:M29"/>
    <mergeCell ref="N29:T29"/>
    <mergeCell ref="U29:V29"/>
    <mergeCell ref="X29:Y29"/>
    <mergeCell ref="AA29:AB29"/>
    <mergeCell ref="J28:K28"/>
    <mergeCell ref="L28:M28"/>
    <mergeCell ref="N28:T28"/>
    <mergeCell ref="U28:V28"/>
    <mergeCell ref="X28:Y28"/>
    <mergeCell ref="AD28:AE28"/>
    <mergeCell ref="A20:I21"/>
    <mergeCell ref="AA21:AB21"/>
    <mergeCell ref="J22:K22"/>
    <mergeCell ref="L22:M22"/>
    <mergeCell ref="N22:T22"/>
    <mergeCell ref="U22:V22"/>
    <mergeCell ref="X22:Y22"/>
    <mergeCell ref="AA22:AB22"/>
    <mergeCell ref="J21:K21"/>
    <mergeCell ref="L21:M21"/>
    <mergeCell ref="N21:T21"/>
    <mergeCell ref="U21:V21"/>
    <mergeCell ref="X21:Y21"/>
    <mergeCell ref="AD19:AE19"/>
    <mergeCell ref="AJ19:AN19"/>
    <mergeCell ref="J20:K20"/>
    <mergeCell ref="L20:M20"/>
    <mergeCell ref="N20:T20"/>
    <mergeCell ref="U20:V20"/>
    <mergeCell ref="X20:Y20"/>
    <mergeCell ref="AA20:AB20"/>
    <mergeCell ref="AJ20:AN21"/>
    <mergeCell ref="AD20:AE20"/>
    <mergeCell ref="AD21:AE21"/>
    <mergeCell ref="AG19:AH19"/>
    <mergeCell ref="AG20:AH20"/>
    <mergeCell ref="AG21:AH21"/>
    <mergeCell ref="A19:I19"/>
    <mergeCell ref="J19:K19"/>
    <mergeCell ref="L19:M19"/>
    <mergeCell ref="N19:T19"/>
    <mergeCell ref="U19:V19"/>
    <mergeCell ref="X19:Y19"/>
    <mergeCell ref="AA19:AB19"/>
    <mergeCell ref="J18:K18"/>
    <mergeCell ref="L18:M18"/>
    <mergeCell ref="AD16:AE16"/>
    <mergeCell ref="AJ16:AN18"/>
    <mergeCell ref="A17:I17"/>
    <mergeCell ref="J17:K17"/>
    <mergeCell ref="L17:M17"/>
    <mergeCell ref="N17:T17"/>
    <mergeCell ref="U17:V17"/>
    <mergeCell ref="X17:Y17"/>
    <mergeCell ref="AA17:AB17"/>
    <mergeCell ref="A18:I18"/>
    <mergeCell ref="AD17:AE17"/>
    <mergeCell ref="AG16:AH16"/>
    <mergeCell ref="AG17:AH17"/>
    <mergeCell ref="N18:AI18"/>
    <mergeCell ref="A16:I16"/>
    <mergeCell ref="J16:K16"/>
    <mergeCell ref="L16:M16"/>
    <mergeCell ref="N16:T16"/>
    <mergeCell ref="U16:V16"/>
    <mergeCell ref="X16:Y16"/>
    <mergeCell ref="AA16:AB16"/>
    <mergeCell ref="A15:I15"/>
    <mergeCell ref="J15:K15"/>
    <mergeCell ref="L15:M15"/>
    <mergeCell ref="N15:T15"/>
    <mergeCell ref="U15:V15"/>
    <mergeCell ref="X15:Y15"/>
    <mergeCell ref="AD13:AE13"/>
    <mergeCell ref="AJ13:AN13"/>
    <mergeCell ref="A14:I14"/>
    <mergeCell ref="J14:K14"/>
    <mergeCell ref="L14:M14"/>
    <mergeCell ref="N14:T14"/>
    <mergeCell ref="U14:V14"/>
    <mergeCell ref="X14:Y14"/>
    <mergeCell ref="AA14:AB14"/>
    <mergeCell ref="AJ14:AN15"/>
    <mergeCell ref="AD14:AE14"/>
    <mergeCell ref="AD15:AE15"/>
    <mergeCell ref="AG13:AH13"/>
    <mergeCell ref="AG14:AH14"/>
    <mergeCell ref="AG15:AH15"/>
    <mergeCell ref="AA15:AB15"/>
    <mergeCell ref="A13:I13"/>
    <mergeCell ref="J13:K13"/>
    <mergeCell ref="L13:M13"/>
    <mergeCell ref="N13:T13"/>
    <mergeCell ref="U13:V13"/>
    <mergeCell ref="X13:Y13"/>
    <mergeCell ref="AA13:AB13"/>
    <mergeCell ref="A12:I12"/>
    <mergeCell ref="J12:K12"/>
    <mergeCell ref="L12:M12"/>
    <mergeCell ref="N12:T12"/>
    <mergeCell ref="U12:V12"/>
    <mergeCell ref="X12:Y12"/>
    <mergeCell ref="AK10:AM10"/>
    <mergeCell ref="A11:I11"/>
    <mergeCell ref="J11:K11"/>
    <mergeCell ref="L11:M11"/>
    <mergeCell ref="N11:T11"/>
    <mergeCell ref="U11:V11"/>
    <mergeCell ref="X11:Y11"/>
    <mergeCell ref="AA11:AB11"/>
    <mergeCell ref="AJ11:AN12"/>
    <mergeCell ref="AD11:AE11"/>
    <mergeCell ref="AD12:AE12"/>
    <mergeCell ref="AG11:AH11"/>
    <mergeCell ref="AG12:AH12"/>
    <mergeCell ref="AA12:AB12"/>
    <mergeCell ref="AD10:AE10"/>
    <mergeCell ref="AK8:AK9"/>
    <mergeCell ref="AL8:AL9"/>
    <mergeCell ref="AM8:AM9"/>
    <mergeCell ref="A9:I9"/>
    <mergeCell ref="J9:K9"/>
    <mergeCell ref="L9:M9"/>
    <mergeCell ref="N9:T9"/>
    <mergeCell ref="U9:V9"/>
    <mergeCell ref="X9:Y9"/>
    <mergeCell ref="AA9:AB9"/>
    <mergeCell ref="AG7:AH7"/>
    <mergeCell ref="AG8:AH8"/>
    <mergeCell ref="AG9:AH9"/>
    <mergeCell ref="AG10:AH10"/>
    <mergeCell ref="A8:I8"/>
    <mergeCell ref="J8:K8"/>
    <mergeCell ref="L8:M8"/>
    <mergeCell ref="N8:T8"/>
    <mergeCell ref="U8:V8"/>
    <mergeCell ref="X8:Y8"/>
    <mergeCell ref="AA8:AB8"/>
    <mergeCell ref="A7:I7"/>
    <mergeCell ref="J7:K7"/>
    <mergeCell ref="L7:M7"/>
    <mergeCell ref="N7:T7"/>
    <mergeCell ref="U7:V7"/>
    <mergeCell ref="X7:Y7"/>
    <mergeCell ref="A10:I10"/>
    <mergeCell ref="J10:K10"/>
    <mergeCell ref="L10:M10"/>
    <mergeCell ref="N10:T10"/>
    <mergeCell ref="U10:V10"/>
    <mergeCell ref="X10:Y10"/>
    <mergeCell ref="AA10:AB10"/>
    <mergeCell ref="B1:G3"/>
    <mergeCell ref="AL1:AN3"/>
    <mergeCell ref="A4:I6"/>
    <mergeCell ref="J4:M4"/>
    <mergeCell ref="N4:T6"/>
    <mergeCell ref="U4:V6"/>
    <mergeCell ref="X4:Y6"/>
    <mergeCell ref="AA4:AB6"/>
    <mergeCell ref="Z4:Z6"/>
    <mergeCell ref="W4:W6"/>
    <mergeCell ref="AF4:AF6"/>
    <mergeCell ref="AC4:AC6"/>
    <mergeCell ref="AD4:AE6"/>
    <mergeCell ref="AG4:AI6"/>
    <mergeCell ref="AJ4:AN4"/>
    <mergeCell ref="J5:K6"/>
    <mergeCell ref="L5:M6"/>
    <mergeCell ref="AJ5:AN5"/>
    <mergeCell ref="AJ6:AJ10"/>
    <mergeCell ref="AN6:AN10"/>
    <mergeCell ref="AA7:AB7"/>
    <mergeCell ref="AD7:AE7"/>
    <mergeCell ref="AD8:AE8"/>
    <mergeCell ref="AD9:AE9"/>
  </mergeCells>
  <conditionalFormatting sqref="U7:AF17">
    <cfRule type="cellIs" dxfId="205" priority="4" operator="equal">
      <formula>0</formula>
    </cfRule>
  </conditionalFormatting>
  <conditionalFormatting sqref="AG7:AI17">
    <cfRule type="cellIs" dxfId="204" priority="3" operator="equal">
      <formula>0</formula>
    </cfRule>
  </conditionalFormatting>
  <conditionalFormatting sqref="U21:AI24">
    <cfRule type="cellIs" dxfId="203" priority="2" operator="equal">
      <formula>0</formula>
    </cfRule>
  </conditionalFormatting>
  <conditionalFormatting sqref="U19:AI48">
    <cfRule type="cellIs" dxfId="202" priority="1" operator="equal">
      <formula>0</formula>
    </cfRule>
  </conditionalFormatting>
  <pageMargins left="0.25" right="0.25" top="0.75" bottom="0.75" header="0.3" footer="0.3"/>
  <pageSetup scale="63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Tâches!$A$7:$A$26</xm:f>
          </x14:formula1>
          <xm:sqref>N7:T17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U43"/>
  <sheetViews>
    <sheetView showZeros="0" tabSelected="1" workbookViewId="0">
      <pane xSplit="22" ySplit="7" topLeftCell="AE30" activePane="bottomRight" state="frozen"/>
      <selection pane="topRight" activeCell="O1" sqref="O1"/>
      <selection pane="bottomLeft" activeCell="A3" sqref="A3"/>
      <selection pane="bottomRight" activeCell="R32" sqref="R32"/>
    </sheetView>
  </sheetViews>
  <sheetFormatPr baseColWidth="10" defaultRowHeight="15" x14ac:dyDescent="0.25"/>
  <cols>
    <col min="1" max="1" width="35.42578125" bestFit="1" customWidth="1"/>
    <col min="2" max="2" width="7.5703125" bestFit="1" customWidth="1"/>
    <col min="3" max="3" width="9.5703125" bestFit="1" customWidth="1"/>
    <col min="4" max="4" width="7.140625" customWidth="1"/>
    <col min="5" max="5" width="5.5703125" customWidth="1"/>
    <col min="6" max="6" width="8.7109375" customWidth="1"/>
    <col min="7" max="7" width="5.5703125" customWidth="1"/>
    <col min="8" max="8" width="7.28515625" customWidth="1"/>
    <col min="9" max="10" width="5.5703125" customWidth="1"/>
    <col min="11" max="11" width="6.7109375" customWidth="1"/>
    <col min="12" max="12" width="6.7109375" hidden="1" customWidth="1"/>
    <col min="13" max="13" width="6.7109375" customWidth="1"/>
    <col min="14" max="14" width="5.5703125" hidden="1" customWidth="1"/>
    <col min="15" max="15" width="6" customWidth="1"/>
    <col min="16" max="16" width="6.140625" customWidth="1"/>
    <col min="17" max="17" width="6.140625" hidden="1" customWidth="1"/>
    <col min="18" max="18" width="6.140625" customWidth="1"/>
    <col min="19" max="19" width="6.140625" hidden="1" customWidth="1"/>
    <col min="20" max="21" width="6.140625" customWidth="1"/>
    <col min="22" max="23" width="5.5703125" customWidth="1"/>
    <col min="24" max="24" width="7" customWidth="1"/>
    <col min="25" max="25" width="7.5703125" customWidth="1"/>
    <col min="26" max="27" width="5.5703125" bestFit="1" customWidth="1"/>
    <col min="28" max="28" width="6.42578125" customWidth="1"/>
    <col min="29" max="29" width="6.28515625" customWidth="1"/>
    <col min="30" max="30" width="6.42578125" customWidth="1"/>
    <col min="31" max="31" width="7.42578125" customWidth="1"/>
    <col min="32" max="32" width="6.85546875" customWidth="1"/>
    <col min="33" max="34" width="6.42578125" customWidth="1"/>
    <col min="35" max="35" width="6.5703125" customWidth="1"/>
    <col min="36" max="36" width="6.28515625" customWidth="1"/>
    <col min="37" max="37" width="7" customWidth="1"/>
    <col min="38" max="38" width="6.28515625" customWidth="1"/>
    <col min="39" max="39" width="6.7109375" customWidth="1"/>
    <col min="40" max="40" width="6.85546875" customWidth="1"/>
    <col min="41" max="41" width="6.7109375" customWidth="1"/>
    <col min="42" max="42" width="6.5703125" customWidth="1"/>
    <col min="43" max="43" width="6.7109375" customWidth="1"/>
    <col min="44" max="44" width="6.85546875" customWidth="1"/>
    <col min="45" max="45" width="6.7109375" customWidth="1"/>
    <col min="46" max="46" width="6.42578125" customWidth="1"/>
    <col min="47" max="47" width="7" customWidth="1"/>
    <col min="48" max="48" width="6.85546875" customWidth="1"/>
    <col min="49" max="49" width="6.5703125" customWidth="1"/>
    <col min="50" max="50" width="6.85546875" customWidth="1"/>
    <col min="51" max="51" width="6.7109375" customWidth="1"/>
    <col min="52" max="52" width="6.5703125" customWidth="1"/>
    <col min="53" max="53" width="6.42578125" customWidth="1"/>
    <col min="54" max="55" width="6.5703125" customWidth="1"/>
    <col min="56" max="56" width="6.7109375" customWidth="1"/>
    <col min="57" max="57" width="7.28515625" customWidth="1"/>
    <col min="58" max="58" width="6.42578125" customWidth="1"/>
    <col min="59" max="59" width="6.85546875" customWidth="1"/>
    <col min="60" max="60" width="6.28515625" customWidth="1"/>
    <col min="61" max="63" width="6.42578125" customWidth="1"/>
    <col min="64" max="64" width="9.7109375" bestFit="1" customWidth="1"/>
    <col min="65" max="65" width="6.7109375" customWidth="1"/>
    <col min="66" max="68" width="6.5703125" customWidth="1"/>
    <col min="69" max="69" width="6.28515625" customWidth="1"/>
    <col min="70" max="70" width="6.42578125" customWidth="1"/>
    <col min="71" max="71" width="6.5703125" customWidth="1"/>
    <col min="72" max="72" width="6.28515625" customWidth="1"/>
  </cols>
  <sheetData>
    <row r="1" spans="1:73" s="18" customFormat="1" x14ac:dyDescent="0.25"/>
    <row r="2" spans="1:73" s="18" customFormat="1" x14ac:dyDescent="0.25">
      <c r="U2" s="248" t="s">
        <v>103</v>
      </c>
      <c r="V2" s="248"/>
      <c r="W2" s="248"/>
      <c r="X2" s="238" t="s">
        <v>89</v>
      </c>
      <c r="Y2" s="238"/>
      <c r="Z2" s="245" t="s">
        <v>89</v>
      </c>
      <c r="AA2" s="246"/>
      <c r="AB2" s="245" t="s">
        <v>89</v>
      </c>
      <c r="AC2" s="246"/>
      <c r="AD2" s="245" t="s">
        <v>89</v>
      </c>
      <c r="AE2" s="246"/>
      <c r="AF2" s="245" t="s">
        <v>89</v>
      </c>
      <c r="AG2" s="246"/>
      <c r="AH2" s="245" t="s">
        <v>89</v>
      </c>
      <c r="AI2" s="246"/>
      <c r="AJ2" s="245" t="s">
        <v>89</v>
      </c>
      <c r="AK2" s="246"/>
      <c r="AL2" s="245" t="s">
        <v>89</v>
      </c>
      <c r="AM2" s="246"/>
      <c r="AN2" s="245" t="s">
        <v>89</v>
      </c>
      <c r="AO2" s="246"/>
      <c r="AP2" s="245" t="s">
        <v>89</v>
      </c>
      <c r="AQ2" s="246"/>
      <c r="AR2" s="245" t="s">
        <v>89</v>
      </c>
      <c r="AS2" s="246"/>
      <c r="AT2" s="245" t="s">
        <v>89</v>
      </c>
      <c r="AU2" s="246"/>
      <c r="AV2" s="245" t="s">
        <v>89</v>
      </c>
      <c r="AW2" s="246"/>
      <c r="AX2" s="245" t="s">
        <v>89</v>
      </c>
      <c r="AY2" s="246"/>
      <c r="AZ2" s="245" t="s">
        <v>89</v>
      </c>
      <c r="BA2" s="246"/>
      <c r="BB2" s="245" t="s">
        <v>89</v>
      </c>
      <c r="BC2" s="246"/>
      <c r="BD2" s="245" t="s">
        <v>89</v>
      </c>
      <c r="BE2" s="246"/>
      <c r="BF2" s="245" t="s">
        <v>89</v>
      </c>
      <c r="BG2" s="246"/>
      <c r="BH2" s="245" t="s">
        <v>89</v>
      </c>
      <c r="BI2" s="246"/>
      <c r="BJ2" s="245" t="s">
        <v>89</v>
      </c>
      <c r="BK2" s="246"/>
      <c r="BL2" s="245" t="s">
        <v>89</v>
      </c>
      <c r="BM2" s="246"/>
      <c r="BN2" s="245" t="s">
        <v>89</v>
      </c>
      <c r="BO2" s="246"/>
      <c r="BP2" s="245" t="s">
        <v>89</v>
      </c>
      <c r="BQ2" s="246"/>
      <c r="BR2" s="245" t="s">
        <v>89</v>
      </c>
      <c r="BS2" s="246"/>
      <c r="BT2" s="238"/>
      <c r="BU2" s="238"/>
    </row>
    <row r="3" spans="1:73" s="50" customFormat="1" ht="12" x14ac:dyDescent="0.2">
      <c r="X3" s="249" t="s">
        <v>76</v>
      </c>
      <c r="Y3" s="249"/>
      <c r="Z3" s="249" t="s">
        <v>82</v>
      </c>
      <c r="AA3" s="249"/>
      <c r="AB3" s="249" t="s">
        <v>77</v>
      </c>
      <c r="AC3" s="249"/>
      <c r="AD3" s="249" t="s">
        <v>78</v>
      </c>
      <c r="AE3" s="249"/>
      <c r="AF3" s="249" t="s">
        <v>79</v>
      </c>
      <c r="AG3" s="249"/>
      <c r="AH3" s="249" t="s">
        <v>65</v>
      </c>
      <c r="AI3" s="249"/>
      <c r="AJ3" s="249" t="s">
        <v>66</v>
      </c>
      <c r="AK3" s="249"/>
      <c r="AL3" s="249" t="s">
        <v>67</v>
      </c>
      <c r="AM3" s="249"/>
      <c r="AN3" s="249" t="s">
        <v>68</v>
      </c>
      <c r="AO3" s="249"/>
      <c r="AP3" s="249" t="s">
        <v>69</v>
      </c>
      <c r="AQ3" s="249"/>
      <c r="AR3" s="249" t="s">
        <v>70</v>
      </c>
      <c r="AS3" s="249"/>
      <c r="AT3" s="249" t="s">
        <v>71</v>
      </c>
      <c r="AU3" s="249"/>
      <c r="AV3" s="249" t="s">
        <v>72</v>
      </c>
      <c r="AW3" s="249"/>
      <c r="AX3" s="249" t="s">
        <v>73</v>
      </c>
      <c r="AY3" s="249"/>
      <c r="AZ3" s="249" t="s">
        <v>74</v>
      </c>
      <c r="BA3" s="249"/>
      <c r="BB3" s="249" t="s">
        <v>75</v>
      </c>
      <c r="BC3" s="249"/>
      <c r="BD3" s="249" t="s">
        <v>80</v>
      </c>
      <c r="BE3" s="249"/>
      <c r="BF3" s="249" t="s">
        <v>81</v>
      </c>
      <c r="BG3" s="249"/>
      <c r="BH3" s="249" t="s">
        <v>83</v>
      </c>
      <c r="BI3" s="249"/>
      <c r="BJ3" s="249" t="s">
        <v>84</v>
      </c>
      <c r="BK3" s="249"/>
      <c r="BL3" s="249" t="s">
        <v>85</v>
      </c>
      <c r="BM3" s="249"/>
      <c r="BN3" s="249" t="s">
        <v>86</v>
      </c>
      <c r="BO3" s="249"/>
      <c r="BP3" s="249" t="s">
        <v>87</v>
      </c>
      <c r="BQ3" s="249"/>
      <c r="BR3" s="249" t="s">
        <v>88</v>
      </c>
      <c r="BS3" s="249"/>
      <c r="BT3" s="247" t="s">
        <v>7</v>
      </c>
      <c r="BU3" s="247"/>
    </row>
    <row r="4" spans="1:73" s="18" customFormat="1" x14ac:dyDescent="0.25">
      <c r="R4" s="241" t="s">
        <v>136</v>
      </c>
      <c r="S4" s="241"/>
      <c r="T4" s="241"/>
      <c r="U4" s="241"/>
      <c r="V4" s="241"/>
      <c r="W4" s="241"/>
      <c r="X4" s="237"/>
      <c r="Y4" s="237"/>
      <c r="Z4" s="237"/>
      <c r="AA4" s="237"/>
      <c r="AB4" s="237"/>
      <c r="AC4" s="237"/>
      <c r="AD4" s="237"/>
      <c r="AE4" s="237"/>
      <c r="AF4" s="237"/>
      <c r="AG4" s="237"/>
      <c r="AH4" s="237"/>
      <c r="AI4" s="237"/>
      <c r="AJ4" s="237"/>
      <c r="AK4" s="237"/>
      <c r="AL4" s="237"/>
      <c r="AM4" s="237"/>
      <c r="AN4" s="237"/>
      <c r="AO4" s="237"/>
      <c r="AP4" s="237"/>
      <c r="AQ4" s="237"/>
      <c r="AR4" s="237"/>
      <c r="AS4" s="237"/>
      <c r="AT4" s="237"/>
      <c r="AU4" s="237"/>
      <c r="AV4" s="237"/>
      <c r="AW4" s="237"/>
      <c r="AX4" s="237"/>
      <c r="AY4" s="237"/>
      <c r="AZ4" s="237"/>
      <c r="BA4" s="237"/>
      <c r="BB4" s="237"/>
      <c r="BC4" s="237"/>
      <c r="BD4" s="237"/>
      <c r="BE4" s="237"/>
      <c r="BF4" s="237"/>
      <c r="BG4" s="237"/>
      <c r="BH4" s="237"/>
      <c r="BI4" s="237"/>
      <c r="BJ4" s="237"/>
      <c r="BK4" s="237"/>
      <c r="BL4" s="237"/>
      <c r="BM4" s="237"/>
      <c r="BN4" s="237"/>
      <c r="BO4" s="237"/>
      <c r="BP4" s="237"/>
      <c r="BQ4" s="237"/>
      <c r="BR4" s="237"/>
      <c r="BS4" s="237"/>
      <c r="BT4" s="242"/>
      <c r="BU4" s="242"/>
    </row>
    <row r="5" spans="1:73" s="18" customFormat="1" x14ac:dyDescent="0.25">
      <c r="R5" s="241" t="s">
        <v>167</v>
      </c>
      <c r="S5" s="241"/>
      <c r="T5" s="241"/>
      <c r="U5" s="241"/>
      <c r="V5" s="241"/>
      <c r="W5" s="241"/>
      <c r="X5" s="244"/>
      <c r="Y5" s="244"/>
      <c r="Z5" s="244"/>
      <c r="AA5" s="244"/>
      <c r="AB5" s="244"/>
      <c r="AC5" s="244"/>
      <c r="AD5" s="244"/>
      <c r="AE5" s="244"/>
      <c r="AF5" s="244"/>
      <c r="AG5" s="244"/>
      <c r="AH5" s="244"/>
      <c r="AI5" s="244"/>
      <c r="AJ5" s="244"/>
      <c r="AK5" s="244"/>
      <c r="AL5" s="244"/>
      <c r="AM5" s="244"/>
      <c r="AN5" s="244"/>
      <c r="AO5" s="244"/>
      <c r="AP5" s="244"/>
      <c r="AQ5" s="244"/>
      <c r="AR5" s="244"/>
      <c r="AS5" s="244"/>
      <c r="AT5" s="244"/>
      <c r="AU5" s="244"/>
      <c r="AV5" s="244"/>
      <c r="AW5" s="244"/>
      <c r="AX5" s="244"/>
      <c r="AY5" s="244"/>
      <c r="AZ5" s="244"/>
      <c r="BA5" s="244"/>
      <c r="BB5" s="244"/>
      <c r="BC5" s="244"/>
      <c r="BD5" s="244"/>
      <c r="BE5" s="244"/>
      <c r="BF5" s="244"/>
      <c r="BG5" s="244"/>
      <c r="BH5" s="244"/>
      <c r="BI5" s="244"/>
      <c r="BJ5" s="244"/>
      <c r="BK5" s="244"/>
      <c r="BL5" s="244"/>
      <c r="BM5" s="244"/>
      <c r="BN5" s="244"/>
      <c r="BO5" s="244"/>
      <c r="BP5" s="244"/>
      <c r="BQ5" s="244"/>
      <c r="BR5" s="244"/>
      <c r="BS5" s="244"/>
      <c r="BT5" s="243"/>
      <c r="BU5" s="243"/>
    </row>
    <row r="6" spans="1:73" x14ac:dyDescent="0.25">
      <c r="R6" s="241" t="s">
        <v>135</v>
      </c>
      <c r="S6" s="241"/>
      <c r="T6" s="241"/>
      <c r="U6" s="241"/>
      <c r="V6" s="241"/>
      <c r="W6" s="241"/>
      <c r="X6" s="238"/>
      <c r="Y6" s="238"/>
      <c r="Z6" s="238"/>
      <c r="AA6" s="238"/>
      <c r="AB6" s="238"/>
      <c r="AC6" s="238"/>
      <c r="AD6" s="238"/>
      <c r="AE6" s="238"/>
      <c r="AF6" s="238"/>
      <c r="AG6" s="238"/>
      <c r="AH6" s="238"/>
      <c r="AI6" s="238"/>
      <c r="AJ6" s="238"/>
      <c r="AK6" s="238"/>
      <c r="AL6" s="238"/>
      <c r="AM6" s="238"/>
      <c r="AN6" s="238"/>
      <c r="AO6" s="238"/>
      <c r="AP6" s="238"/>
      <c r="AQ6" s="238"/>
      <c r="AR6" s="238"/>
      <c r="AS6" s="238"/>
      <c r="AT6" s="238"/>
      <c r="AU6" s="238"/>
      <c r="AV6" s="238"/>
      <c r="AW6" s="238"/>
      <c r="AX6" s="238"/>
      <c r="AY6" s="238"/>
      <c r="AZ6" s="238"/>
      <c r="BA6" s="238"/>
      <c r="BB6" s="238"/>
      <c r="BC6" s="238"/>
      <c r="BD6" s="238"/>
      <c r="BE6" s="238"/>
      <c r="BF6" s="238"/>
      <c r="BG6" s="238"/>
      <c r="BH6" s="238"/>
      <c r="BI6" s="238"/>
      <c r="BJ6" s="238"/>
      <c r="BK6" s="238"/>
      <c r="BL6" s="238"/>
      <c r="BM6" s="238"/>
      <c r="BN6" s="238"/>
      <c r="BO6" s="238"/>
      <c r="BP6" s="238"/>
      <c r="BQ6" s="238"/>
      <c r="BR6" s="238"/>
      <c r="BS6" s="238"/>
      <c r="BT6" s="242"/>
      <c r="BU6" s="242"/>
    </row>
    <row r="7" spans="1:73" ht="34.5" customHeight="1" x14ac:dyDescent="0.25">
      <c r="A7" s="28" t="s">
        <v>0</v>
      </c>
      <c r="B7" s="28" t="s">
        <v>1</v>
      </c>
      <c r="C7" s="28"/>
      <c r="D7" s="28" t="s">
        <v>7</v>
      </c>
      <c r="E7" s="234" t="s">
        <v>2</v>
      </c>
      <c r="F7" s="234"/>
      <c r="G7" s="29" t="s">
        <v>64</v>
      </c>
      <c r="H7" s="234" t="s">
        <v>5</v>
      </c>
      <c r="I7" s="234"/>
      <c r="J7" s="29"/>
      <c r="K7" s="33" t="s">
        <v>114</v>
      </c>
      <c r="L7" s="27"/>
      <c r="M7" s="34" t="s">
        <v>115</v>
      </c>
      <c r="N7" s="26"/>
      <c r="O7" s="27" t="s">
        <v>64</v>
      </c>
      <c r="P7" s="33" t="s">
        <v>116</v>
      </c>
      <c r="Q7" s="32"/>
      <c r="R7" s="34" t="s">
        <v>117</v>
      </c>
      <c r="S7" s="26"/>
      <c r="T7" s="27" t="s">
        <v>64</v>
      </c>
      <c r="U7" s="235" t="s">
        <v>6</v>
      </c>
      <c r="V7" s="235"/>
      <c r="W7" s="26" t="s">
        <v>64</v>
      </c>
      <c r="X7" s="16" t="s">
        <v>15</v>
      </c>
      <c r="Y7" s="4" t="s">
        <v>16</v>
      </c>
      <c r="Z7" s="4" t="s">
        <v>17</v>
      </c>
      <c r="AA7" s="4" t="s">
        <v>18</v>
      </c>
      <c r="AB7" s="4" t="s">
        <v>19</v>
      </c>
      <c r="AC7" s="4" t="s">
        <v>20</v>
      </c>
      <c r="AD7" s="4" t="s">
        <v>21</v>
      </c>
      <c r="AE7" s="4" t="s">
        <v>22</v>
      </c>
      <c r="AF7" s="4" t="s">
        <v>23</v>
      </c>
      <c r="AG7" s="4" t="s">
        <v>24</v>
      </c>
      <c r="AH7" s="4" t="s">
        <v>25</v>
      </c>
      <c r="AI7" s="4" t="s">
        <v>26</v>
      </c>
      <c r="AJ7" s="4" t="s">
        <v>32</v>
      </c>
      <c r="AK7" s="4" t="s">
        <v>27</v>
      </c>
      <c r="AL7" s="4" t="s">
        <v>28</v>
      </c>
      <c r="AM7" s="4" t="s">
        <v>29</v>
      </c>
      <c r="AN7" s="4" t="s">
        <v>30</v>
      </c>
      <c r="AO7" s="4" t="s">
        <v>31</v>
      </c>
      <c r="AP7" s="4" t="s">
        <v>33</v>
      </c>
      <c r="AQ7" s="4" t="s">
        <v>34</v>
      </c>
      <c r="AR7" s="4" t="s">
        <v>35</v>
      </c>
      <c r="AS7" s="4" t="s">
        <v>36</v>
      </c>
      <c r="AT7" s="4" t="s">
        <v>37</v>
      </c>
      <c r="AU7" s="4" t="s">
        <v>38</v>
      </c>
      <c r="AV7" s="4" t="s">
        <v>39</v>
      </c>
      <c r="AW7" s="4" t="s">
        <v>40</v>
      </c>
      <c r="AX7" s="4" t="s">
        <v>41</v>
      </c>
      <c r="AY7" s="4" t="s">
        <v>42</v>
      </c>
      <c r="AZ7" s="4" t="s">
        <v>43</v>
      </c>
      <c r="BA7" s="4" t="s">
        <v>44</v>
      </c>
      <c r="BB7" s="4" t="s">
        <v>45</v>
      </c>
      <c r="BC7" s="4" t="s">
        <v>47</v>
      </c>
      <c r="BD7" s="4" t="s">
        <v>46</v>
      </c>
      <c r="BE7" s="4" t="s">
        <v>48</v>
      </c>
      <c r="BF7" s="4" t="s">
        <v>49</v>
      </c>
      <c r="BG7" s="4" t="s">
        <v>50</v>
      </c>
      <c r="BH7" s="4" t="s">
        <v>51</v>
      </c>
      <c r="BI7" s="4" t="s">
        <v>52</v>
      </c>
      <c r="BJ7" s="4" t="s">
        <v>53</v>
      </c>
      <c r="BK7" s="4" t="s">
        <v>54</v>
      </c>
      <c r="BL7" s="4" t="s">
        <v>55</v>
      </c>
      <c r="BM7" s="4" t="s">
        <v>56</v>
      </c>
      <c r="BN7" s="4" t="s">
        <v>57</v>
      </c>
      <c r="BO7" s="4" t="s">
        <v>58</v>
      </c>
      <c r="BP7" s="4" t="s">
        <v>59</v>
      </c>
      <c r="BQ7" s="4" t="s">
        <v>60</v>
      </c>
      <c r="BR7" s="4" t="s">
        <v>61</v>
      </c>
      <c r="BS7" s="4" t="s">
        <v>62</v>
      </c>
      <c r="BT7" s="4" t="s">
        <v>63</v>
      </c>
      <c r="BU7" s="5"/>
    </row>
    <row r="8" spans="1:73" ht="45" hidden="1" customHeight="1" x14ac:dyDescent="0.25">
      <c r="A8" s="2" t="s">
        <v>0</v>
      </c>
      <c r="B8" s="2" t="s">
        <v>1</v>
      </c>
      <c r="C8" s="2"/>
      <c r="D8" s="2" t="s">
        <v>7</v>
      </c>
      <c r="E8" s="241" t="s">
        <v>2</v>
      </c>
      <c r="F8" s="241"/>
      <c r="G8" s="3" t="s">
        <v>64</v>
      </c>
      <c r="H8" s="241" t="s">
        <v>5</v>
      </c>
      <c r="I8" s="241"/>
      <c r="J8" s="3"/>
      <c r="K8" s="30" t="s">
        <v>114</v>
      </c>
      <c r="L8" s="13"/>
      <c r="M8" s="31" t="s">
        <v>115</v>
      </c>
      <c r="N8" s="15"/>
      <c r="O8" s="13" t="s">
        <v>64</v>
      </c>
      <c r="P8" s="30" t="s">
        <v>116</v>
      </c>
      <c r="Q8" s="13"/>
      <c r="R8" s="31" t="s">
        <v>117</v>
      </c>
      <c r="S8" s="15"/>
      <c r="T8" s="13" t="s">
        <v>64</v>
      </c>
      <c r="U8" s="250" t="s">
        <v>6</v>
      </c>
      <c r="V8" s="250"/>
      <c r="W8" s="17" t="s">
        <v>64</v>
      </c>
      <c r="X8" s="1">
        <v>0.375</v>
      </c>
      <c r="Y8" s="1">
        <v>0.38541666666666669</v>
      </c>
      <c r="Z8" s="1">
        <v>0.39583333333333331</v>
      </c>
      <c r="AA8" s="1">
        <v>0.40625</v>
      </c>
      <c r="AB8" s="1">
        <v>0.41666666666666669</v>
      </c>
      <c r="AC8" s="1">
        <v>0.42708333333333331</v>
      </c>
      <c r="AD8" s="1">
        <v>0.4375</v>
      </c>
      <c r="AE8" s="1">
        <v>0.44791666666666669</v>
      </c>
      <c r="AF8" s="1">
        <v>0.45833333333333331</v>
      </c>
      <c r="AG8" s="1">
        <v>0.46875</v>
      </c>
      <c r="AH8" s="1">
        <v>0.47916666666666669</v>
      </c>
      <c r="AI8" s="1">
        <v>0.48958333333333331</v>
      </c>
      <c r="AJ8" s="1">
        <v>0.5</v>
      </c>
      <c r="AK8" s="1">
        <v>0.51041666666666663</v>
      </c>
      <c r="AL8" s="1">
        <v>0.52083333333333337</v>
      </c>
      <c r="AM8" s="1">
        <v>0.53125</v>
      </c>
      <c r="AN8" s="1">
        <v>0.54166666666666663</v>
      </c>
      <c r="AO8" s="1">
        <v>0.55208333333333337</v>
      </c>
      <c r="AP8" s="1">
        <v>0.5625</v>
      </c>
      <c r="AQ8" s="1">
        <v>0.57291666666666663</v>
      </c>
      <c r="AR8" s="1">
        <v>0.58333333333333337</v>
      </c>
      <c r="AS8" s="1">
        <v>0.59375</v>
      </c>
      <c r="AT8" s="1">
        <v>0.60416666666666663</v>
      </c>
      <c r="AU8" s="1">
        <v>0.61458333333333337</v>
      </c>
      <c r="AV8" s="1">
        <v>0.625</v>
      </c>
      <c r="AW8" s="1">
        <v>0.63541666666666663</v>
      </c>
      <c r="AX8" s="1">
        <v>0.64583333333333337</v>
      </c>
      <c r="AY8" s="1">
        <v>0.65625</v>
      </c>
      <c r="AZ8" s="1">
        <v>0.66666666666666663</v>
      </c>
      <c r="BA8" s="1">
        <v>0.67708333333333337</v>
      </c>
      <c r="BB8" s="1">
        <v>0.6875</v>
      </c>
      <c r="BC8" s="1">
        <v>0.69791666666666663</v>
      </c>
      <c r="BD8" s="1">
        <v>0.70833333333333337</v>
      </c>
      <c r="BE8" s="1">
        <v>0.71875</v>
      </c>
      <c r="BF8" s="1">
        <v>0.72916666666666663</v>
      </c>
      <c r="BG8" s="1">
        <v>0.73958333333333337</v>
      </c>
      <c r="BH8" s="1">
        <v>0.75</v>
      </c>
      <c r="BI8" s="1">
        <v>0.76041666666666663</v>
      </c>
      <c r="BJ8" s="1">
        <v>0.77083333333333337</v>
      </c>
      <c r="BK8" s="1">
        <v>0.78125</v>
      </c>
      <c r="BL8" s="1">
        <v>0.79166666666666663</v>
      </c>
      <c r="BM8" s="1">
        <v>0.80208333333333337</v>
      </c>
      <c r="BN8" s="1">
        <v>0.8125</v>
      </c>
      <c r="BO8" s="1">
        <v>0.82291666666666663</v>
      </c>
      <c r="BP8" s="1">
        <v>0.83333333333333337</v>
      </c>
      <c r="BQ8" s="1">
        <v>0.84375</v>
      </c>
      <c r="BR8" s="1">
        <v>0.85416666666666663</v>
      </c>
      <c r="BS8" s="1">
        <v>0.86458333333333337</v>
      </c>
      <c r="BT8" s="1">
        <v>0.875</v>
      </c>
    </row>
    <row r="9" spans="1:73" x14ac:dyDescent="0.25">
      <c r="A9" s="2" t="str">
        <f>Vendredi!A7</f>
        <v>Allard Réginald (8401580)</v>
      </c>
      <c r="B9" s="10">
        <f>Vendredi!J7</f>
        <v>0.38541666666666669</v>
      </c>
      <c r="C9" s="10">
        <f>Vendredi!L7</f>
        <v>0.6875</v>
      </c>
      <c r="D9" s="10">
        <f>C9-B9</f>
        <v>0.30208333333333331</v>
      </c>
      <c r="E9" s="11">
        <v>0.48958333333333331</v>
      </c>
      <c r="F9" s="11">
        <v>0.54097222222222219</v>
      </c>
      <c r="G9" s="11">
        <f>F9-E9</f>
        <v>5.1388888888888873E-2</v>
      </c>
      <c r="H9" s="11"/>
      <c r="I9" s="11"/>
      <c r="J9" s="11">
        <f>I9-H9</f>
        <v>0</v>
      </c>
      <c r="K9" s="9">
        <v>0.625</v>
      </c>
      <c r="L9" s="9">
        <f t="shared" ref="L9:L13" si="0">IF(ISBLANK(K9),"0",IF(K9,0.0104166666666667))</f>
        <v>1.0416666666666701E-2</v>
      </c>
      <c r="M9" s="9"/>
      <c r="N9" s="9" t="str">
        <f>IF(ISBLANK(M9),"0",IF(M9,0.0104166666666667))</f>
        <v>0</v>
      </c>
      <c r="O9" s="9">
        <f>L9+N9</f>
        <v>1.0416666666666701E-2</v>
      </c>
      <c r="P9" s="9"/>
      <c r="Q9" s="9" t="str">
        <f>IF(ISBLANK(P9),"0",IF(P9,0.0104166666666667))</f>
        <v>0</v>
      </c>
      <c r="R9" s="9"/>
      <c r="S9" s="9" t="str">
        <f>IF(ISBLANK(R9),"0",IF(R9,0.0104166666666667))</f>
        <v>0</v>
      </c>
      <c r="T9" s="9">
        <f>Q9+S9</f>
        <v>0</v>
      </c>
      <c r="U9" s="12"/>
      <c r="V9" s="12"/>
      <c r="W9" s="12">
        <f>V9-U9</f>
        <v>0</v>
      </c>
      <c r="X9" s="1">
        <v>0.375</v>
      </c>
      <c r="Y9" s="1">
        <v>0.38541666666666669</v>
      </c>
      <c r="Z9" s="1">
        <v>0.39583333333333331</v>
      </c>
      <c r="AA9" s="1">
        <v>0.40625</v>
      </c>
      <c r="AB9" s="1">
        <v>0.41666666666666669</v>
      </c>
      <c r="AC9" s="1">
        <v>0.42708333333333331</v>
      </c>
      <c r="AD9" s="1">
        <v>0.4375</v>
      </c>
      <c r="AE9" s="1">
        <v>0.44791666666666669</v>
      </c>
      <c r="AF9" s="1">
        <v>0.45833333333333331</v>
      </c>
      <c r="AG9" s="1">
        <v>0.46875</v>
      </c>
      <c r="AH9" s="1">
        <v>0.47916666666666669</v>
      </c>
      <c r="AI9" s="1">
        <v>0.48958333333333331</v>
      </c>
      <c r="AJ9" s="1">
        <v>0.5</v>
      </c>
      <c r="AK9" s="1">
        <v>0.51041666666666663</v>
      </c>
      <c r="AL9" s="1">
        <v>0.52083333333333337</v>
      </c>
      <c r="AM9" s="1">
        <v>0.53125</v>
      </c>
      <c r="AN9" s="1">
        <v>0.54166666666666663</v>
      </c>
      <c r="AO9" s="1">
        <v>0.55208333333333337</v>
      </c>
      <c r="AP9" s="1">
        <v>0.5625</v>
      </c>
      <c r="AQ9" s="1">
        <v>0.57291666666666663</v>
      </c>
      <c r="AR9" s="1">
        <v>0.58333333333333337</v>
      </c>
      <c r="AS9" s="1">
        <v>0.59375</v>
      </c>
      <c r="AT9" s="1">
        <v>0.60416666666666663</v>
      </c>
      <c r="AU9" s="1">
        <v>0.61458333333333337</v>
      </c>
      <c r="AV9" s="1">
        <v>0.625</v>
      </c>
      <c r="AW9" s="1">
        <v>0.63541666666666663</v>
      </c>
      <c r="AX9" s="1">
        <v>0.64583333333333337</v>
      </c>
      <c r="AY9" s="1">
        <v>0.65625</v>
      </c>
      <c r="AZ9" s="1">
        <v>0.66666666666666663</v>
      </c>
      <c r="BA9" s="1">
        <v>0.67708333333333337</v>
      </c>
      <c r="BB9" s="1">
        <v>0.6875</v>
      </c>
      <c r="BC9" s="1">
        <v>0.69791666666666663</v>
      </c>
      <c r="BD9" s="1">
        <v>0.70833333333333337</v>
      </c>
      <c r="BE9" s="1">
        <v>0.71875</v>
      </c>
      <c r="BF9" s="1">
        <v>0.72916666666666663</v>
      </c>
      <c r="BG9" s="1">
        <v>0.73958333333333337</v>
      </c>
      <c r="BH9" s="1">
        <v>0.75</v>
      </c>
      <c r="BI9" s="1">
        <v>0.76041666666666663</v>
      </c>
      <c r="BJ9" s="1">
        <v>0.77083333333333337</v>
      </c>
      <c r="BK9" s="1">
        <v>0.78125</v>
      </c>
      <c r="BL9" s="1">
        <v>0.79166666666666663</v>
      </c>
      <c r="BM9" s="1">
        <v>0.80208333333333337</v>
      </c>
      <c r="BN9" s="1">
        <v>0.8125</v>
      </c>
      <c r="BO9" s="1">
        <v>0.82291666666666663</v>
      </c>
      <c r="BP9" s="1">
        <v>0.83333333333333337</v>
      </c>
      <c r="BQ9" s="1">
        <v>0.84375</v>
      </c>
      <c r="BR9" s="1">
        <v>0.85416666666666663</v>
      </c>
      <c r="BS9" s="1">
        <v>0.86458333333333337</v>
      </c>
      <c r="BT9" s="1">
        <v>0.875</v>
      </c>
    </row>
    <row r="10" spans="1:73" x14ac:dyDescent="0.25">
      <c r="A10" s="2" t="str">
        <f>Vendredi!A8</f>
        <v>Savard Elysabeth (0006239)</v>
      </c>
      <c r="B10" s="10">
        <f>Vendredi!J8</f>
        <v>0.5</v>
      </c>
      <c r="C10" s="10">
        <f>Vendredi!L8</f>
        <v>0.875</v>
      </c>
      <c r="D10" s="10">
        <f t="shared" ref="D10:D19" si="1">C10-B10</f>
        <v>0.375</v>
      </c>
      <c r="E10" s="11"/>
      <c r="F10" s="11"/>
      <c r="G10" s="11">
        <f t="shared" ref="G10:G19" si="2">F10-E10</f>
        <v>0</v>
      </c>
      <c r="H10" s="11">
        <v>0.70833333333333337</v>
      </c>
      <c r="I10" s="11">
        <v>0.74930555555555556</v>
      </c>
      <c r="J10" s="11">
        <f t="shared" ref="J10:J19" si="3">I10-H10</f>
        <v>4.0972222222222188E-2</v>
      </c>
      <c r="K10" s="9">
        <v>0.63541666666666663</v>
      </c>
      <c r="L10" s="9">
        <f t="shared" si="0"/>
        <v>1.0416666666666701E-2</v>
      </c>
      <c r="M10" s="9"/>
      <c r="N10" s="9" t="str">
        <f t="shared" ref="N10:N19" si="4">IF(ISBLANK(M10),"0",IF(M10,0.0104166666666667))</f>
        <v>0</v>
      </c>
      <c r="O10" s="9">
        <f t="shared" ref="O10:O19" si="5">L10+N10</f>
        <v>1.0416666666666701E-2</v>
      </c>
      <c r="P10" s="9"/>
      <c r="Q10" s="9" t="str">
        <f t="shared" ref="Q10:Q19" si="6">IF(ISBLANK(P10),"0",IF(P10,0.0104166666666667))</f>
        <v>0</v>
      </c>
      <c r="R10" s="9"/>
      <c r="S10" s="9" t="str">
        <f t="shared" ref="S10:S19" si="7">IF(ISBLANK(R10),"0",IF(R10,0.0104166666666667))</f>
        <v>0</v>
      </c>
      <c r="T10" s="9">
        <f t="shared" ref="T10:T19" si="8">Q10+S10</f>
        <v>0</v>
      </c>
      <c r="U10" s="12"/>
      <c r="V10" s="12"/>
      <c r="W10" s="12">
        <f t="shared" ref="W10:W19" si="9">V10-U10</f>
        <v>0</v>
      </c>
      <c r="X10" s="1">
        <v>0.375</v>
      </c>
      <c r="Y10" s="1">
        <v>0.38541666666666669</v>
      </c>
      <c r="Z10" s="1">
        <v>0.39583333333333331</v>
      </c>
      <c r="AA10" s="1">
        <v>0.40625</v>
      </c>
      <c r="AB10" s="1">
        <v>0.41666666666666669</v>
      </c>
      <c r="AC10" s="1">
        <v>0.42708333333333331</v>
      </c>
      <c r="AD10" s="1">
        <v>0.4375</v>
      </c>
      <c r="AE10" s="1">
        <v>0.44791666666666669</v>
      </c>
      <c r="AF10" s="1">
        <v>0.45833333333333331</v>
      </c>
      <c r="AG10" s="1">
        <v>0.46875</v>
      </c>
      <c r="AH10" s="1">
        <v>0.47916666666666669</v>
      </c>
      <c r="AI10" s="1">
        <v>0.48958333333333331</v>
      </c>
      <c r="AJ10" s="1">
        <v>0.5</v>
      </c>
      <c r="AK10" s="1">
        <v>0.51041666666666663</v>
      </c>
      <c r="AL10" s="1">
        <v>0.52083333333333337</v>
      </c>
      <c r="AM10" s="1">
        <v>0.53125</v>
      </c>
      <c r="AN10" s="1">
        <v>0.54166666666666663</v>
      </c>
      <c r="AO10" s="1">
        <v>0.55208333333333337</v>
      </c>
      <c r="AP10" s="1">
        <v>0.5625</v>
      </c>
      <c r="AQ10" s="1">
        <v>0.57291666666666663</v>
      </c>
      <c r="AR10" s="1">
        <v>0.58333333333333337</v>
      </c>
      <c r="AS10" s="1">
        <v>0.59375</v>
      </c>
      <c r="AT10" s="1">
        <v>0.60416666666666663</v>
      </c>
      <c r="AU10" s="1">
        <v>0.61458333333333337</v>
      </c>
      <c r="AV10" s="1">
        <v>0.625</v>
      </c>
      <c r="AW10" s="1">
        <v>0.63541666666666663</v>
      </c>
      <c r="AX10" s="1">
        <v>0.64583333333333337</v>
      </c>
      <c r="AY10" s="1">
        <v>0.65625</v>
      </c>
      <c r="AZ10" s="1">
        <v>0.66666666666666663</v>
      </c>
      <c r="BA10" s="1">
        <v>0.67708333333333337</v>
      </c>
      <c r="BB10" s="1">
        <v>0.6875</v>
      </c>
      <c r="BC10" s="1">
        <v>0.69791666666666663</v>
      </c>
      <c r="BD10" s="1">
        <v>0.70833333333333337</v>
      </c>
      <c r="BE10" s="1">
        <v>0.71875</v>
      </c>
      <c r="BF10" s="1">
        <v>0.72916666666666663</v>
      </c>
      <c r="BG10" s="1">
        <v>0.73958333333333337</v>
      </c>
      <c r="BH10" s="1">
        <v>0.75</v>
      </c>
      <c r="BI10" s="1">
        <v>0.76041666666666663</v>
      </c>
      <c r="BJ10" s="1">
        <v>0.77083333333333337</v>
      </c>
      <c r="BK10" s="1">
        <v>0.78125</v>
      </c>
      <c r="BL10" s="1">
        <v>0.79166666666666663</v>
      </c>
      <c r="BM10" s="1">
        <v>0.80208333333333337</v>
      </c>
      <c r="BN10" s="1">
        <v>0.8125</v>
      </c>
      <c r="BO10" s="1">
        <v>0.82291666666666663</v>
      </c>
      <c r="BP10" s="1">
        <v>0.83333333333333337</v>
      </c>
      <c r="BQ10" s="1">
        <v>0.84375</v>
      </c>
      <c r="BR10" s="1">
        <v>0.85416666666666663</v>
      </c>
      <c r="BS10" s="1">
        <v>0.86458333333333337</v>
      </c>
      <c r="BT10" s="1">
        <v>0.875</v>
      </c>
    </row>
    <row r="11" spans="1:73" x14ac:dyDescent="0.25">
      <c r="A11" s="2" t="str">
        <f>Vendredi!A9</f>
        <v>Lamothe Nathalie (0009720)</v>
      </c>
      <c r="B11" s="10">
        <f>Vendredi!J9</f>
        <v>0.39583333333333331</v>
      </c>
      <c r="C11" s="10">
        <f>Vendredi!L9</f>
        <v>0.72916666666666663</v>
      </c>
      <c r="D11" s="10">
        <f t="shared" si="1"/>
        <v>0.33333333333333331</v>
      </c>
      <c r="E11" s="11">
        <v>0.52083333333333337</v>
      </c>
      <c r="F11" s="11">
        <v>0.57222222222222219</v>
      </c>
      <c r="G11" s="11">
        <f t="shared" si="2"/>
        <v>5.1388888888888817E-2</v>
      </c>
      <c r="H11" s="11"/>
      <c r="I11" s="11"/>
      <c r="J11" s="11">
        <f t="shared" si="3"/>
        <v>0</v>
      </c>
      <c r="K11" s="9">
        <v>0.64583333333333337</v>
      </c>
      <c r="L11" s="9">
        <f t="shared" si="0"/>
        <v>1.0416666666666701E-2</v>
      </c>
      <c r="M11" s="9"/>
      <c r="N11" s="9" t="str">
        <f t="shared" si="4"/>
        <v>0</v>
      </c>
      <c r="O11" s="9">
        <f t="shared" si="5"/>
        <v>1.0416666666666701E-2</v>
      </c>
      <c r="P11" s="9"/>
      <c r="Q11" s="9" t="str">
        <f t="shared" si="6"/>
        <v>0</v>
      </c>
      <c r="R11" s="9"/>
      <c r="S11" s="9" t="str">
        <f t="shared" si="7"/>
        <v>0</v>
      </c>
      <c r="T11" s="9">
        <f t="shared" si="8"/>
        <v>0</v>
      </c>
      <c r="U11" s="12"/>
      <c r="V11" s="12"/>
      <c r="W11" s="12">
        <f t="shared" si="9"/>
        <v>0</v>
      </c>
      <c r="X11" s="1">
        <v>0.375</v>
      </c>
      <c r="Y11" s="1">
        <v>0.38541666666666669</v>
      </c>
      <c r="Z11" s="1">
        <v>0.39583333333333331</v>
      </c>
      <c r="AA11" s="1">
        <v>0.40625</v>
      </c>
      <c r="AB11" s="1">
        <v>0.41666666666666669</v>
      </c>
      <c r="AC11" s="1">
        <v>0.42708333333333331</v>
      </c>
      <c r="AD11" s="1">
        <v>0.4375</v>
      </c>
      <c r="AE11" s="1">
        <v>0.44791666666666669</v>
      </c>
      <c r="AF11" s="1">
        <v>0.45833333333333331</v>
      </c>
      <c r="AG11" s="1">
        <v>0.46875</v>
      </c>
      <c r="AH11" s="1">
        <v>0.47916666666666669</v>
      </c>
      <c r="AI11" s="1">
        <v>0.48958333333333331</v>
      </c>
      <c r="AJ11" s="1">
        <v>0.5</v>
      </c>
      <c r="AK11" s="1">
        <v>0.51041666666666663</v>
      </c>
      <c r="AL11" s="1">
        <v>0.52083333333333337</v>
      </c>
      <c r="AM11" s="1">
        <v>0.53125</v>
      </c>
      <c r="AN11" s="1">
        <v>0.54166666666666663</v>
      </c>
      <c r="AO11" s="1">
        <v>0.55208333333333337</v>
      </c>
      <c r="AP11" s="1">
        <v>0.5625</v>
      </c>
      <c r="AQ11" s="1">
        <v>0.57291666666666663</v>
      </c>
      <c r="AR11" s="1">
        <v>0.58333333333333337</v>
      </c>
      <c r="AS11" s="1">
        <v>0.59375</v>
      </c>
      <c r="AT11" s="1">
        <v>0.60416666666666663</v>
      </c>
      <c r="AU11" s="1">
        <v>0.61458333333333337</v>
      </c>
      <c r="AV11" s="1">
        <v>0.625</v>
      </c>
      <c r="AW11" s="1">
        <v>0.63541666666666663</v>
      </c>
      <c r="AX11" s="1">
        <v>0.64583333333333337</v>
      </c>
      <c r="AY11" s="1">
        <v>0.65625</v>
      </c>
      <c r="AZ11" s="1">
        <v>0.66666666666666663</v>
      </c>
      <c r="BA11" s="1">
        <v>0.67708333333333337</v>
      </c>
      <c r="BB11" s="1">
        <v>0.6875</v>
      </c>
      <c r="BC11" s="1">
        <v>0.69791666666666663</v>
      </c>
      <c r="BD11" s="1">
        <v>0.70833333333333337</v>
      </c>
      <c r="BE11" s="1">
        <v>0.71875</v>
      </c>
      <c r="BF11" s="1">
        <v>0.72916666666666663</v>
      </c>
      <c r="BG11" s="1">
        <v>0.73958333333333337</v>
      </c>
      <c r="BH11" s="1">
        <v>0.75</v>
      </c>
      <c r="BI11" s="1">
        <v>0.76041666666666663</v>
      </c>
      <c r="BJ11" s="1">
        <v>0.77083333333333337</v>
      </c>
      <c r="BK11" s="1">
        <v>0.78125</v>
      </c>
      <c r="BL11" s="1">
        <v>0.79166666666666663</v>
      </c>
      <c r="BM11" s="1">
        <v>0.80208333333333337</v>
      </c>
      <c r="BN11" s="1">
        <v>0.8125</v>
      </c>
      <c r="BO11" s="1">
        <v>0.82291666666666663</v>
      </c>
      <c r="BP11" s="1">
        <v>0.83333333333333337</v>
      </c>
      <c r="BQ11" s="1">
        <v>0.84375</v>
      </c>
      <c r="BR11" s="1">
        <v>0.85416666666666663</v>
      </c>
      <c r="BS11" s="1">
        <v>0.86458333333333337</v>
      </c>
      <c r="BT11" s="1">
        <v>0.875</v>
      </c>
    </row>
    <row r="12" spans="1:73" s="18" customFormat="1" x14ac:dyDescent="0.25">
      <c r="A12" s="2" t="str">
        <f>Vendredi!A10</f>
        <v>Lemay Linda (0301861)</v>
      </c>
      <c r="B12" s="10">
        <f>Vendredi!J10</f>
        <v>0.5625</v>
      </c>
      <c r="C12" s="10">
        <f>Vendredi!L10</f>
        <v>0.875</v>
      </c>
      <c r="D12" s="10">
        <f t="shared" ref="D12:D17" si="10">C12-B12</f>
        <v>0.3125</v>
      </c>
      <c r="E12" s="11"/>
      <c r="F12" s="11"/>
      <c r="G12" s="11">
        <f t="shared" ref="G12:G17" si="11">F12-E12</f>
        <v>0</v>
      </c>
      <c r="H12" s="11"/>
      <c r="I12" s="11"/>
      <c r="J12" s="11">
        <f t="shared" ref="J12:J17" si="12">I12-H12</f>
        <v>0</v>
      </c>
      <c r="K12" s="9"/>
      <c r="L12" s="9" t="str">
        <f t="shared" si="0"/>
        <v>0</v>
      </c>
      <c r="M12" s="9"/>
      <c r="N12" s="9" t="str">
        <f t="shared" ref="N12:N17" si="13">IF(ISBLANK(M12),"0",IF(M12,0.0104166666666667))</f>
        <v>0</v>
      </c>
      <c r="O12" s="9">
        <f t="shared" ref="O12:O17" si="14">L12+N12</f>
        <v>0</v>
      </c>
      <c r="P12" s="9">
        <v>0.75</v>
      </c>
      <c r="Q12" s="9"/>
      <c r="R12" s="9">
        <v>0.76041666666666663</v>
      </c>
      <c r="S12" s="9">
        <f t="shared" ref="S12:S17" si="15">IF(ISBLANK(R12),"0",IF(R12,0.0104166666666667))</f>
        <v>1.0416666666666701E-2</v>
      </c>
      <c r="T12" s="9">
        <f t="shared" ref="T12:T17" si="16">Q12+S12</f>
        <v>1.0416666666666701E-2</v>
      </c>
      <c r="U12" s="12"/>
      <c r="V12" s="12"/>
      <c r="W12" s="12">
        <f t="shared" ref="W12:W17" si="17">V12-U12</f>
        <v>0</v>
      </c>
      <c r="X12" s="1">
        <v>0.375</v>
      </c>
      <c r="Y12" s="1">
        <v>0.38541666666666669</v>
      </c>
      <c r="Z12" s="1">
        <v>0.39583333333333331</v>
      </c>
      <c r="AA12" s="1">
        <v>0.40625</v>
      </c>
      <c r="AB12" s="1">
        <v>0.41666666666666669</v>
      </c>
      <c r="AC12" s="1">
        <v>0.42708333333333331</v>
      </c>
      <c r="AD12" s="1">
        <v>0.4375</v>
      </c>
      <c r="AE12" s="1">
        <v>0.44791666666666669</v>
      </c>
      <c r="AF12" s="1">
        <v>0.45833333333333331</v>
      </c>
      <c r="AG12" s="1">
        <v>0.46875</v>
      </c>
      <c r="AH12" s="1">
        <v>0.47916666666666669</v>
      </c>
      <c r="AI12" s="1">
        <v>0.48958333333333331</v>
      </c>
      <c r="AJ12" s="1">
        <v>0.5</v>
      </c>
      <c r="AK12" s="1">
        <v>0.51041666666666663</v>
      </c>
      <c r="AL12" s="1">
        <v>0.52083333333333337</v>
      </c>
      <c r="AM12" s="1">
        <v>0.53125</v>
      </c>
      <c r="AN12" s="1">
        <v>0.54166666666666663</v>
      </c>
      <c r="AO12" s="1">
        <v>0.55208333333333337</v>
      </c>
      <c r="AP12" s="1">
        <v>0.5625</v>
      </c>
      <c r="AQ12" s="1">
        <v>0.57291666666666663</v>
      </c>
      <c r="AR12" s="1">
        <v>0.58333333333333337</v>
      </c>
      <c r="AS12" s="1">
        <v>0.59375</v>
      </c>
      <c r="AT12" s="1">
        <v>0.60416666666666663</v>
      </c>
      <c r="AU12" s="1">
        <v>0.61458333333333337</v>
      </c>
      <c r="AV12" s="1">
        <v>0.625</v>
      </c>
      <c r="AW12" s="1">
        <v>0.63541666666666663</v>
      </c>
      <c r="AX12" s="1">
        <v>0.64583333333333337</v>
      </c>
      <c r="AY12" s="1">
        <v>0.65625</v>
      </c>
      <c r="AZ12" s="1">
        <v>0.66666666666666663</v>
      </c>
      <c r="BA12" s="1">
        <v>0.67708333333333337</v>
      </c>
      <c r="BB12" s="1">
        <v>0.6875</v>
      </c>
      <c r="BC12" s="1">
        <v>0.69791666666666663</v>
      </c>
      <c r="BD12" s="1">
        <v>0.70833333333333337</v>
      </c>
      <c r="BE12" s="1">
        <v>0.71875</v>
      </c>
      <c r="BF12" s="1">
        <v>0.72916666666666663</v>
      </c>
      <c r="BG12" s="1">
        <v>0.73958333333333337</v>
      </c>
      <c r="BH12" s="1">
        <v>0.75</v>
      </c>
      <c r="BI12" s="1">
        <v>0.76041666666666663</v>
      </c>
      <c r="BJ12" s="1">
        <v>0.77083333333333337</v>
      </c>
      <c r="BK12" s="1">
        <v>0.78125</v>
      </c>
      <c r="BL12" s="1">
        <v>0.79166666666666663</v>
      </c>
      <c r="BM12" s="1">
        <v>0.80208333333333337</v>
      </c>
      <c r="BN12" s="1">
        <v>0.8125</v>
      </c>
      <c r="BO12" s="1">
        <v>0.82291666666666663</v>
      </c>
      <c r="BP12" s="1">
        <v>0.83333333333333337</v>
      </c>
      <c r="BQ12" s="1">
        <v>0.84375</v>
      </c>
      <c r="BR12" s="1">
        <v>0.85416666666666663</v>
      </c>
      <c r="BS12" s="1">
        <v>0.86458333333333337</v>
      </c>
      <c r="BT12" s="1">
        <v>0.875</v>
      </c>
    </row>
    <row r="13" spans="1:73" s="18" customFormat="1" x14ac:dyDescent="0.25">
      <c r="A13" s="2" t="str">
        <f>Vendredi!A11</f>
        <v>Chapados Serge (1201458)</v>
      </c>
      <c r="B13" s="10">
        <f>Vendredi!J11</f>
        <v>0.66666666666666663</v>
      </c>
      <c r="C13" s="10">
        <f>Vendredi!L11</f>
        <v>0.875</v>
      </c>
      <c r="D13" s="10">
        <f t="shared" si="10"/>
        <v>0.20833333333333337</v>
      </c>
      <c r="E13" s="11"/>
      <c r="F13" s="11"/>
      <c r="G13" s="11">
        <f t="shared" si="11"/>
        <v>0</v>
      </c>
      <c r="H13" s="11"/>
      <c r="I13" s="11"/>
      <c r="J13" s="11">
        <f t="shared" si="12"/>
        <v>0</v>
      </c>
      <c r="K13" s="9"/>
      <c r="L13" s="9" t="str">
        <f t="shared" si="0"/>
        <v>0</v>
      </c>
      <c r="M13" s="9"/>
      <c r="N13" s="9" t="str">
        <f t="shared" si="13"/>
        <v>0</v>
      </c>
      <c r="O13" s="9">
        <f t="shared" si="14"/>
        <v>0</v>
      </c>
      <c r="P13" s="9">
        <v>0.77083333333333337</v>
      </c>
      <c r="Q13" s="9">
        <f t="shared" si="6"/>
        <v>1.0416666666666701E-2</v>
      </c>
      <c r="R13" s="9"/>
      <c r="S13" s="9" t="str">
        <f t="shared" si="15"/>
        <v>0</v>
      </c>
      <c r="T13" s="9">
        <f t="shared" si="16"/>
        <v>1.0416666666666701E-2</v>
      </c>
      <c r="U13" s="12"/>
      <c r="V13" s="12"/>
      <c r="W13" s="12">
        <f t="shared" si="17"/>
        <v>0</v>
      </c>
      <c r="X13" s="1">
        <v>0.375</v>
      </c>
      <c r="Y13" s="1">
        <v>0.38541666666666669</v>
      </c>
      <c r="Z13" s="1">
        <v>0.39583333333333331</v>
      </c>
      <c r="AA13" s="1">
        <v>0.40625</v>
      </c>
      <c r="AB13" s="1">
        <v>0.41666666666666669</v>
      </c>
      <c r="AC13" s="1">
        <v>0.42708333333333331</v>
      </c>
      <c r="AD13" s="1">
        <v>0.4375</v>
      </c>
      <c r="AE13" s="1">
        <v>0.44791666666666669</v>
      </c>
      <c r="AF13" s="1">
        <v>0.45833333333333331</v>
      </c>
      <c r="AG13" s="1">
        <v>0.46875</v>
      </c>
      <c r="AH13" s="1">
        <v>0.47916666666666669</v>
      </c>
      <c r="AI13" s="1">
        <v>0.48958333333333331</v>
      </c>
      <c r="AJ13" s="1">
        <v>0.5</v>
      </c>
      <c r="AK13" s="1">
        <v>0.51041666666666663</v>
      </c>
      <c r="AL13" s="1">
        <v>0.52083333333333337</v>
      </c>
      <c r="AM13" s="1">
        <v>0.53125</v>
      </c>
      <c r="AN13" s="1">
        <v>0.54166666666666663</v>
      </c>
      <c r="AO13" s="1">
        <v>0.55208333333333337</v>
      </c>
      <c r="AP13" s="1">
        <v>0.5625</v>
      </c>
      <c r="AQ13" s="1">
        <v>0.57291666666666663</v>
      </c>
      <c r="AR13" s="1">
        <v>0.58333333333333337</v>
      </c>
      <c r="AS13" s="1">
        <v>0.59375</v>
      </c>
      <c r="AT13" s="1">
        <v>0.60416666666666663</v>
      </c>
      <c r="AU13" s="1">
        <v>0.61458333333333337</v>
      </c>
      <c r="AV13" s="1">
        <v>0.625</v>
      </c>
      <c r="AW13" s="1">
        <v>0.63541666666666663</v>
      </c>
      <c r="AX13" s="1">
        <v>0.64583333333333337</v>
      </c>
      <c r="AY13" s="1">
        <v>0.65625</v>
      </c>
      <c r="AZ13" s="1">
        <v>0.66666666666666663</v>
      </c>
      <c r="BA13" s="1">
        <v>0.67708333333333337</v>
      </c>
      <c r="BB13" s="1">
        <v>0.6875</v>
      </c>
      <c r="BC13" s="1">
        <v>0.69791666666666663</v>
      </c>
      <c r="BD13" s="1">
        <v>0.70833333333333337</v>
      </c>
      <c r="BE13" s="1">
        <v>0.71875</v>
      </c>
      <c r="BF13" s="1">
        <v>0.72916666666666663</v>
      </c>
      <c r="BG13" s="1">
        <v>0.73958333333333337</v>
      </c>
      <c r="BH13" s="1">
        <v>0.75</v>
      </c>
      <c r="BI13" s="1">
        <v>0.76041666666666663</v>
      </c>
      <c r="BJ13" s="1">
        <v>0.77083333333333337</v>
      </c>
      <c r="BK13" s="1">
        <v>0.78125</v>
      </c>
      <c r="BL13" s="1">
        <v>0.79166666666666663</v>
      </c>
      <c r="BM13" s="1">
        <v>0.80208333333333337</v>
      </c>
      <c r="BN13" s="1">
        <v>0.8125</v>
      </c>
      <c r="BO13" s="1">
        <v>0.82291666666666663</v>
      </c>
      <c r="BP13" s="1">
        <v>0.83333333333333337</v>
      </c>
      <c r="BQ13" s="1">
        <v>0.84375</v>
      </c>
      <c r="BR13" s="1">
        <v>0.85416666666666663</v>
      </c>
      <c r="BS13" s="1">
        <v>0.86458333333333337</v>
      </c>
      <c r="BT13" s="1">
        <v>0.875</v>
      </c>
    </row>
    <row r="14" spans="1:73" s="18" customFormat="1" x14ac:dyDescent="0.25">
      <c r="A14" s="2" t="str">
        <f>Vendredi!A12</f>
        <v>Audet Brassard Léa (2001661)</v>
      </c>
      <c r="B14" s="10">
        <f>Vendredi!J12</f>
        <v>0.38541666666666669</v>
      </c>
      <c r="C14" s="10">
        <f>Vendredi!L12</f>
        <v>0.6875</v>
      </c>
      <c r="D14" s="10">
        <f t="shared" si="10"/>
        <v>0.30208333333333331</v>
      </c>
      <c r="E14" s="11">
        <v>0.54166666666666663</v>
      </c>
      <c r="F14" s="11">
        <v>0.61388888888888882</v>
      </c>
      <c r="G14" s="11">
        <f t="shared" si="11"/>
        <v>7.2222222222222188E-2</v>
      </c>
      <c r="H14" s="11"/>
      <c r="I14" s="11"/>
      <c r="J14" s="11">
        <f t="shared" si="12"/>
        <v>0</v>
      </c>
      <c r="K14" s="9">
        <v>0.61458333333333337</v>
      </c>
      <c r="L14" s="9">
        <f t="shared" ref="L14:L19" si="18">IF(ISBLANK(K14),"0",IF(K14,0.0104166666666667))</f>
        <v>1.0416666666666701E-2</v>
      </c>
      <c r="M14" s="9"/>
      <c r="N14" s="9" t="str">
        <f t="shared" si="13"/>
        <v>0</v>
      </c>
      <c r="O14" s="9">
        <f t="shared" si="14"/>
        <v>1.0416666666666701E-2</v>
      </c>
      <c r="P14" s="9"/>
      <c r="Q14" s="9" t="str">
        <f t="shared" si="6"/>
        <v>0</v>
      </c>
      <c r="R14" s="9"/>
      <c r="S14" s="9" t="str">
        <f t="shared" si="15"/>
        <v>0</v>
      </c>
      <c r="T14" s="9">
        <f t="shared" si="16"/>
        <v>0</v>
      </c>
      <c r="U14" s="12"/>
      <c r="V14" s="12"/>
      <c r="W14" s="12">
        <f t="shared" si="17"/>
        <v>0</v>
      </c>
      <c r="X14" s="1">
        <v>0.375</v>
      </c>
      <c r="Y14" s="1">
        <v>0.38541666666666669</v>
      </c>
      <c r="Z14" s="1">
        <v>0.39583333333333331</v>
      </c>
      <c r="AA14" s="1">
        <v>0.40625</v>
      </c>
      <c r="AB14" s="1">
        <v>0.41666666666666669</v>
      </c>
      <c r="AC14" s="1">
        <v>0.42708333333333331</v>
      </c>
      <c r="AD14" s="1">
        <v>0.4375</v>
      </c>
      <c r="AE14" s="1">
        <v>0.44791666666666669</v>
      </c>
      <c r="AF14" s="1">
        <v>0.45833333333333331</v>
      </c>
      <c r="AG14" s="1">
        <v>0.46875</v>
      </c>
      <c r="AH14" s="1">
        <v>0.47916666666666669</v>
      </c>
      <c r="AI14" s="1">
        <v>0.48958333333333331</v>
      </c>
      <c r="AJ14" s="1">
        <v>0.5</v>
      </c>
      <c r="AK14" s="1">
        <v>0.51041666666666663</v>
      </c>
      <c r="AL14" s="1">
        <v>0.52083333333333337</v>
      </c>
      <c r="AM14" s="1">
        <v>0.53125</v>
      </c>
      <c r="AN14" s="1">
        <v>0.54166666666666663</v>
      </c>
      <c r="AO14" s="1">
        <v>0.55208333333333337</v>
      </c>
      <c r="AP14" s="1">
        <v>0.5625</v>
      </c>
      <c r="AQ14" s="1">
        <v>0.57291666666666663</v>
      </c>
      <c r="AR14" s="1">
        <v>0.58333333333333337</v>
      </c>
      <c r="AS14" s="1">
        <v>0.59375</v>
      </c>
      <c r="AT14" s="1">
        <v>0.60416666666666663</v>
      </c>
      <c r="AU14" s="1">
        <v>0.61458333333333337</v>
      </c>
      <c r="AV14" s="1">
        <v>0.625</v>
      </c>
      <c r="AW14" s="1">
        <v>0.63541666666666663</v>
      </c>
      <c r="AX14" s="1">
        <v>0.64583333333333337</v>
      </c>
      <c r="AY14" s="1">
        <v>0.65625</v>
      </c>
      <c r="AZ14" s="1">
        <v>0.66666666666666663</v>
      </c>
      <c r="BA14" s="1">
        <v>0.67708333333333337</v>
      </c>
      <c r="BB14" s="1">
        <v>0.6875</v>
      </c>
      <c r="BC14" s="1">
        <v>0.69791666666666663</v>
      </c>
      <c r="BD14" s="1">
        <v>0.70833333333333337</v>
      </c>
      <c r="BE14" s="1">
        <v>0.71875</v>
      </c>
      <c r="BF14" s="1">
        <v>0.72916666666666663</v>
      </c>
      <c r="BG14" s="1">
        <v>0.73958333333333337</v>
      </c>
      <c r="BH14" s="1">
        <v>0.75</v>
      </c>
      <c r="BI14" s="1">
        <v>0.76041666666666663</v>
      </c>
      <c r="BJ14" s="1">
        <v>0.77083333333333337</v>
      </c>
      <c r="BK14" s="1">
        <v>0.78125</v>
      </c>
      <c r="BL14" s="1">
        <v>0.79166666666666663</v>
      </c>
      <c r="BM14" s="1">
        <v>0.80208333333333337</v>
      </c>
      <c r="BN14" s="1">
        <v>0.8125</v>
      </c>
      <c r="BO14" s="1">
        <v>0.82291666666666663</v>
      </c>
      <c r="BP14" s="1">
        <v>0.83333333333333337</v>
      </c>
      <c r="BQ14" s="1">
        <v>0.84375</v>
      </c>
      <c r="BR14" s="1">
        <v>0.85416666666666663</v>
      </c>
      <c r="BS14" s="1">
        <v>0.86458333333333337</v>
      </c>
      <c r="BT14" s="1">
        <v>0.875</v>
      </c>
    </row>
    <row r="15" spans="1:73" s="18" customFormat="1" x14ac:dyDescent="0.25">
      <c r="A15" s="2" t="str">
        <f>Vendredi!A13</f>
        <v>Lepage Nathalie (2002036)</v>
      </c>
      <c r="B15" s="10">
        <f>Vendredi!J13</f>
        <v>0.5625</v>
      </c>
      <c r="C15" s="10">
        <f>Vendredi!L13</f>
        <v>0.72916666666666663</v>
      </c>
      <c r="D15" s="10">
        <f t="shared" ref="D15:D16" si="19">C15-B15</f>
        <v>0.16666666666666663</v>
      </c>
      <c r="E15" s="11"/>
      <c r="F15" s="11"/>
      <c r="G15" s="11">
        <f t="shared" ref="G15:G16" si="20">F15-E15</f>
        <v>0</v>
      </c>
      <c r="H15" s="11"/>
      <c r="I15" s="11"/>
      <c r="J15" s="11">
        <f t="shared" ref="J15:J16" si="21">I15-H15</f>
        <v>0</v>
      </c>
      <c r="K15" s="9">
        <v>0.625</v>
      </c>
      <c r="L15" s="9">
        <f t="shared" si="18"/>
        <v>1.0416666666666701E-2</v>
      </c>
      <c r="M15" s="9"/>
      <c r="N15" s="9" t="str">
        <f t="shared" ref="N15:N16" si="22">IF(ISBLANK(M15),"0",IF(M15,0.0104166666666667))</f>
        <v>0</v>
      </c>
      <c r="O15" s="9">
        <f t="shared" ref="O15:O16" si="23">L15+N15</f>
        <v>1.0416666666666701E-2</v>
      </c>
      <c r="P15" s="9"/>
      <c r="Q15" s="9" t="str">
        <f t="shared" si="6"/>
        <v>0</v>
      </c>
      <c r="R15" s="9"/>
      <c r="S15" s="9" t="str">
        <f t="shared" ref="S15:S16" si="24">IF(ISBLANK(R15),"0",IF(R15,0.0104166666666667))</f>
        <v>0</v>
      </c>
      <c r="T15" s="9">
        <f t="shared" ref="T15:T16" si="25">Q15+S15</f>
        <v>0</v>
      </c>
      <c r="U15" s="12">
        <v>0.5625</v>
      </c>
      <c r="V15" s="12">
        <v>0.7284722222222223</v>
      </c>
      <c r="W15" s="12">
        <f t="shared" ref="W15:W16" si="26">V15-U15</f>
        <v>0.1659722222222223</v>
      </c>
      <c r="X15" s="1">
        <v>0.375</v>
      </c>
      <c r="Y15" s="1">
        <v>0.38541666666666669</v>
      </c>
      <c r="Z15" s="1">
        <v>0.39583333333333331</v>
      </c>
      <c r="AA15" s="1">
        <v>0.40625</v>
      </c>
      <c r="AB15" s="1">
        <v>0.41666666666666669</v>
      </c>
      <c r="AC15" s="1">
        <v>0.42708333333333331</v>
      </c>
      <c r="AD15" s="1">
        <v>0.4375</v>
      </c>
      <c r="AE15" s="1">
        <v>0.44791666666666669</v>
      </c>
      <c r="AF15" s="1">
        <v>0.45833333333333331</v>
      </c>
      <c r="AG15" s="1">
        <v>0.46875</v>
      </c>
      <c r="AH15" s="1">
        <v>0.47916666666666669</v>
      </c>
      <c r="AI15" s="1">
        <v>0.48958333333333331</v>
      </c>
      <c r="AJ15" s="1">
        <v>0.5</v>
      </c>
      <c r="AK15" s="1">
        <v>0.51041666666666663</v>
      </c>
      <c r="AL15" s="1">
        <v>0.52083333333333337</v>
      </c>
      <c r="AM15" s="1">
        <v>0.53125</v>
      </c>
      <c r="AN15" s="1">
        <v>0.54166666666666663</v>
      </c>
      <c r="AO15" s="1">
        <v>0.55208333333333337</v>
      </c>
      <c r="AP15" s="1">
        <v>0.5625</v>
      </c>
      <c r="AQ15" s="1">
        <v>0.57291666666666663</v>
      </c>
      <c r="AR15" s="1">
        <v>0.58333333333333337</v>
      </c>
      <c r="AS15" s="1">
        <v>0.59375</v>
      </c>
      <c r="AT15" s="1">
        <v>0.60416666666666663</v>
      </c>
      <c r="AU15" s="1">
        <v>0.61458333333333337</v>
      </c>
      <c r="AV15" s="1">
        <v>0.625</v>
      </c>
      <c r="AW15" s="1">
        <v>0.63541666666666663</v>
      </c>
      <c r="AX15" s="1">
        <v>0.64583333333333337</v>
      </c>
      <c r="AY15" s="1">
        <v>0.65625</v>
      </c>
      <c r="AZ15" s="1">
        <v>0.66666666666666663</v>
      </c>
      <c r="BA15" s="1">
        <v>0.67708333333333337</v>
      </c>
      <c r="BB15" s="1">
        <v>0.6875</v>
      </c>
      <c r="BC15" s="1">
        <v>0.69791666666666663</v>
      </c>
      <c r="BD15" s="1">
        <v>0.70833333333333337</v>
      </c>
      <c r="BE15" s="1">
        <v>0.71875</v>
      </c>
      <c r="BF15" s="1">
        <v>0.72916666666666663</v>
      </c>
      <c r="BG15" s="1">
        <v>0.73958333333333337</v>
      </c>
      <c r="BH15" s="1">
        <v>0.75</v>
      </c>
      <c r="BI15" s="1">
        <v>0.76041666666666663</v>
      </c>
      <c r="BJ15" s="1">
        <v>0.77083333333333337</v>
      </c>
      <c r="BK15" s="1">
        <v>0.78125</v>
      </c>
      <c r="BL15" s="1">
        <v>0.79166666666666663</v>
      </c>
      <c r="BM15" s="1">
        <v>0.80208333333333337</v>
      </c>
      <c r="BN15" s="1">
        <v>0.8125</v>
      </c>
      <c r="BO15" s="1">
        <v>0.82291666666666663</v>
      </c>
      <c r="BP15" s="1">
        <v>0.83333333333333337</v>
      </c>
      <c r="BQ15" s="1">
        <v>0.84375</v>
      </c>
      <c r="BR15" s="1">
        <v>0.85416666666666663</v>
      </c>
      <c r="BS15" s="1">
        <v>0.86458333333333337</v>
      </c>
      <c r="BT15" s="1">
        <v>0.875</v>
      </c>
    </row>
    <row r="16" spans="1:73" s="18" customFormat="1" x14ac:dyDescent="0.25">
      <c r="A16" s="2" t="str">
        <f>Vendredi!A14</f>
        <v>St-Hilaire Lévesque Mathieu (2002288)</v>
      </c>
      <c r="B16" s="10">
        <f>Vendredi!J14</f>
        <v>0.66666666666666663</v>
      </c>
      <c r="C16" s="10">
        <f>Vendredi!L14</f>
        <v>0.79166666666666663</v>
      </c>
      <c r="D16" s="10">
        <f t="shared" si="19"/>
        <v>0.125</v>
      </c>
      <c r="E16" s="11"/>
      <c r="F16" s="11"/>
      <c r="G16" s="11">
        <f t="shared" si="20"/>
        <v>0</v>
      </c>
      <c r="H16" s="11"/>
      <c r="I16" s="11"/>
      <c r="J16" s="11">
        <f t="shared" si="21"/>
        <v>0</v>
      </c>
      <c r="K16" s="9"/>
      <c r="L16" s="9" t="str">
        <f t="shared" si="18"/>
        <v>0</v>
      </c>
      <c r="M16" s="9"/>
      <c r="N16" s="9" t="str">
        <f t="shared" si="22"/>
        <v>0</v>
      </c>
      <c r="O16" s="9">
        <f t="shared" si="23"/>
        <v>0</v>
      </c>
      <c r="P16" s="9"/>
      <c r="Q16" s="9" t="str">
        <f t="shared" si="6"/>
        <v>0</v>
      </c>
      <c r="R16" s="9"/>
      <c r="S16" s="9" t="str">
        <f t="shared" si="24"/>
        <v>0</v>
      </c>
      <c r="T16" s="9">
        <f t="shared" si="25"/>
        <v>0</v>
      </c>
      <c r="U16" s="12"/>
      <c r="V16" s="12"/>
      <c r="W16" s="12">
        <f t="shared" si="26"/>
        <v>0</v>
      </c>
      <c r="X16" s="1">
        <v>0.375</v>
      </c>
      <c r="Y16" s="1">
        <v>0.38541666666666669</v>
      </c>
      <c r="Z16" s="1">
        <v>0.39583333333333331</v>
      </c>
      <c r="AA16" s="1">
        <v>0.40625</v>
      </c>
      <c r="AB16" s="1">
        <v>0.41666666666666669</v>
      </c>
      <c r="AC16" s="1">
        <v>0.42708333333333331</v>
      </c>
      <c r="AD16" s="1">
        <v>0.4375</v>
      </c>
      <c r="AE16" s="1">
        <v>0.44791666666666669</v>
      </c>
      <c r="AF16" s="1">
        <v>0.45833333333333331</v>
      </c>
      <c r="AG16" s="1">
        <v>0.46875</v>
      </c>
      <c r="AH16" s="1">
        <v>0.47916666666666669</v>
      </c>
      <c r="AI16" s="1">
        <v>0.48958333333333331</v>
      </c>
      <c r="AJ16" s="1">
        <v>0.5</v>
      </c>
      <c r="AK16" s="1">
        <v>0.51041666666666663</v>
      </c>
      <c r="AL16" s="1">
        <v>0.52083333333333337</v>
      </c>
      <c r="AM16" s="1">
        <v>0.53125</v>
      </c>
      <c r="AN16" s="1">
        <v>0.54166666666666663</v>
      </c>
      <c r="AO16" s="1">
        <v>0.55208333333333337</v>
      </c>
      <c r="AP16" s="1">
        <v>0.5625</v>
      </c>
      <c r="AQ16" s="1">
        <v>0.57291666666666663</v>
      </c>
      <c r="AR16" s="1">
        <v>0.58333333333333337</v>
      </c>
      <c r="AS16" s="1">
        <v>0.59375</v>
      </c>
      <c r="AT16" s="1">
        <v>0.60416666666666663</v>
      </c>
      <c r="AU16" s="1">
        <v>0.61458333333333337</v>
      </c>
      <c r="AV16" s="1">
        <v>0.625</v>
      </c>
      <c r="AW16" s="1">
        <v>0.63541666666666663</v>
      </c>
      <c r="AX16" s="1">
        <v>0.64583333333333337</v>
      </c>
      <c r="AY16" s="1">
        <v>0.65625</v>
      </c>
      <c r="AZ16" s="1">
        <v>0.66666666666666663</v>
      </c>
      <c r="BA16" s="1">
        <v>0.67708333333333337</v>
      </c>
      <c r="BB16" s="1">
        <v>0.6875</v>
      </c>
      <c r="BC16" s="1">
        <v>0.69791666666666663</v>
      </c>
      <c r="BD16" s="1">
        <v>0.70833333333333337</v>
      </c>
      <c r="BE16" s="1">
        <v>0.71875</v>
      </c>
      <c r="BF16" s="1">
        <v>0.72916666666666663</v>
      </c>
      <c r="BG16" s="1">
        <v>0.73958333333333337</v>
      </c>
      <c r="BH16" s="1">
        <v>0.75</v>
      </c>
      <c r="BI16" s="1">
        <v>0.76041666666666663</v>
      </c>
      <c r="BJ16" s="1">
        <v>0.77083333333333337</v>
      </c>
      <c r="BK16" s="1">
        <v>0.78125</v>
      </c>
      <c r="BL16" s="1">
        <v>0.79166666666666663</v>
      </c>
      <c r="BM16" s="1">
        <v>0.80208333333333337</v>
      </c>
      <c r="BN16" s="1">
        <v>0.8125</v>
      </c>
      <c r="BO16" s="1">
        <v>0.82291666666666663</v>
      </c>
      <c r="BP16" s="1">
        <v>0.83333333333333337</v>
      </c>
      <c r="BQ16" s="1">
        <v>0.84375</v>
      </c>
      <c r="BR16" s="1">
        <v>0.85416666666666663</v>
      </c>
      <c r="BS16" s="1">
        <v>0.86458333333333337</v>
      </c>
      <c r="BT16" s="1">
        <v>0.875</v>
      </c>
    </row>
    <row r="17" spans="1:72" s="18" customFormat="1" x14ac:dyDescent="0.25">
      <c r="A17" s="2" t="str">
        <f>Vendredi!A15</f>
        <v>Beaupré Patricia (2002608)</v>
      </c>
      <c r="B17" s="10">
        <f>Vendredi!J15</f>
        <v>0.66666666666666663</v>
      </c>
      <c r="C17" s="10">
        <f>Vendredi!L15</f>
        <v>0.79166666666666663</v>
      </c>
      <c r="D17" s="10">
        <f t="shared" si="10"/>
        <v>0.125</v>
      </c>
      <c r="E17" s="11"/>
      <c r="F17" s="11"/>
      <c r="G17" s="11">
        <f t="shared" si="11"/>
        <v>0</v>
      </c>
      <c r="H17" s="11"/>
      <c r="I17" s="11"/>
      <c r="J17" s="11">
        <f t="shared" si="12"/>
        <v>0</v>
      </c>
      <c r="K17" s="9"/>
      <c r="L17" s="9" t="str">
        <f t="shared" si="18"/>
        <v>0</v>
      </c>
      <c r="M17" s="9"/>
      <c r="N17" s="9" t="str">
        <f t="shared" si="13"/>
        <v>0</v>
      </c>
      <c r="O17" s="9">
        <f t="shared" si="14"/>
        <v>0</v>
      </c>
      <c r="P17" s="9"/>
      <c r="Q17" s="9" t="str">
        <f t="shared" si="6"/>
        <v>0</v>
      </c>
      <c r="R17" s="9"/>
      <c r="S17" s="9" t="str">
        <f t="shared" si="15"/>
        <v>0</v>
      </c>
      <c r="T17" s="9">
        <f t="shared" si="16"/>
        <v>0</v>
      </c>
      <c r="U17" s="12"/>
      <c r="V17" s="12"/>
      <c r="W17" s="12">
        <f t="shared" si="17"/>
        <v>0</v>
      </c>
      <c r="X17" s="1">
        <v>0.375</v>
      </c>
      <c r="Y17" s="1">
        <v>0.38541666666666669</v>
      </c>
      <c r="Z17" s="1">
        <v>0.39583333333333331</v>
      </c>
      <c r="AA17" s="1">
        <v>0.40625</v>
      </c>
      <c r="AB17" s="1">
        <v>0.41666666666666669</v>
      </c>
      <c r="AC17" s="1">
        <v>0.42708333333333331</v>
      </c>
      <c r="AD17" s="1">
        <v>0.4375</v>
      </c>
      <c r="AE17" s="1">
        <v>0.44791666666666669</v>
      </c>
      <c r="AF17" s="1">
        <v>0.45833333333333331</v>
      </c>
      <c r="AG17" s="1">
        <v>0.46875</v>
      </c>
      <c r="AH17" s="1">
        <v>0.47916666666666669</v>
      </c>
      <c r="AI17" s="1">
        <v>0.48958333333333331</v>
      </c>
      <c r="AJ17" s="1">
        <v>0.5</v>
      </c>
      <c r="AK17" s="1">
        <v>0.51041666666666663</v>
      </c>
      <c r="AL17" s="1">
        <v>0.52083333333333337</v>
      </c>
      <c r="AM17" s="1">
        <v>0.53125</v>
      </c>
      <c r="AN17" s="1">
        <v>0.54166666666666663</v>
      </c>
      <c r="AO17" s="1">
        <v>0.55208333333333337</v>
      </c>
      <c r="AP17" s="1">
        <v>0.5625</v>
      </c>
      <c r="AQ17" s="1">
        <v>0.57291666666666663</v>
      </c>
      <c r="AR17" s="1">
        <v>0.58333333333333337</v>
      </c>
      <c r="AS17" s="1">
        <v>0.59375</v>
      </c>
      <c r="AT17" s="1">
        <v>0.60416666666666663</v>
      </c>
      <c r="AU17" s="1">
        <v>0.61458333333333337</v>
      </c>
      <c r="AV17" s="1">
        <v>0.625</v>
      </c>
      <c r="AW17" s="1">
        <v>0.63541666666666663</v>
      </c>
      <c r="AX17" s="1">
        <v>0.64583333333333337</v>
      </c>
      <c r="AY17" s="1">
        <v>0.65625</v>
      </c>
      <c r="AZ17" s="1">
        <v>0.66666666666666663</v>
      </c>
      <c r="BA17" s="1">
        <v>0.67708333333333337</v>
      </c>
      <c r="BB17" s="1">
        <v>0.6875</v>
      </c>
      <c r="BC17" s="1">
        <v>0.69791666666666663</v>
      </c>
      <c r="BD17" s="1">
        <v>0.70833333333333337</v>
      </c>
      <c r="BE17" s="1">
        <v>0.71875</v>
      </c>
      <c r="BF17" s="1">
        <v>0.72916666666666663</v>
      </c>
      <c r="BG17" s="1">
        <v>0.73958333333333337</v>
      </c>
      <c r="BH17" s="1">
        <v>0.75</v>
      </c>
      <c r="BI17" s="1">
        <v>0.76041666666666663</v>
      </c>
      <c r="BJ17" s="1">
        <v>0.77083333333333337</v>
      </c>
      <c r="BK17" s="1">
        <v>0.78125</v>
      </c>
      <c r="BL17" s="1">
        <v>0.79166666666666663</v>
      </c>
      <c r="BM17" s="1">
        <v>0.80208333333333337</v>
      </c>
      <c r="BN17" s="1">
        <v>0.8125</v>
      </c>
      <c r="BO17" s="1">
        <v>0.82291666666666663</v>
      </c>
      <c r="BP17" s="1">
        <v>0.83333333333333337</v>
      </c>
      <c r="BQ17" s="1">
        <v>0.84375</v>
      </c>
      <c r="BR17" s="1">
        <v>0.85416666666666663</v>
      </c>
      <c r="BS17" s="1">
        <v>0.86458333333333337</v>
      </c>
      <c r="BT17" s="1">
        <v>0.875</v>
      </c>
    </row>
    <row r="18" spans="1:72" x14ac:dyDescent="0.25">
      <c r="A18" s="2">
        <f>Vendredi!A16</f>
        <v>0</v>
      </c>
      <c r="B18" s="10">
        <f>Vendredi!J16</f>
        <v>0</v>
      </c>
      <c r="C18" s="10">
        <f>Vendredi!L16</f>
        <v>0</v>
      </c>
      <c r="D18" s="10">
        <f t="shared" si="1"/>
        <v>0</v>
      </c>
      <c r="E18" s="11"/>
      <c r="F18" s="11"/>
      <c r="G18" s="11">
        <f t="shared" si="2"/>
        <v>0</v>
      </c>
      <c r="H18" s="11"/>
      <c r="I18" s="11"/>
      <c r="J18" s="11">
        <f t="shared" si="3"/>
        <v>0</v>
      </c>
      <c r="K18" s="9"/>
      <c r="L18" s="9" t="str">
        <f t="shared" si="18"/>
        <v>0</v>
      </c>
      <c r="M18" s="9"/>
      <c r="N18" s="9" t="str">
        <f t="shared" si="4"/>
        <v>0</v>
      </c>
      <c r="O18" s="9">
        <f t="shared" si="5"/>
        <v>0</v>
      </c>
      <c r="P18" s="9"/>
      <c r="Q18" s="9" t="str">
        <f t="shared" si="6"/>
        <v>0</v>
      </c>
      <c r="R18" s="9"/>
      <c r="S18" s="9" t="str">
        <f t="shared" si="7"/>
        <v>0</v>
      </c>
      <c r="T18" s="9">
        <f t="shared" si="8"/>
        <v>0</v>
      </c>
      <c r="U18" s="12"/>
      <c r="V18" s="12"/>
      <c r="W18" s="12">
        <f t="shared" si="9"/>
        <v>0</v>
      </c>
      <c r="X18" s="1">
        <v>0.375</v>
      </c>
      <c r="Y18" s="1">
        <v>0.38541666666666669</v>
      </c>
      <c r="Z18" s="1">
        <v>0.39583333333333331</v>
      </c>
      <c r="AA18" s="1">
        <v>0.40625</v>
      </c>
      <c r="AB18" s="1">
        <v>0.41666666666666669</v>
      </c>
      <c r="AC18" s="1">
        <v>0.42708333333333331</v>
      </c>
      <c r="AD18" s="1">
        <v>0.4375</v>
      </c>
      <c r="AE18" s="1">
        <v>0.44791666666666669</v>
      </c>
      <c r="AF18" s="1">
        <v>0.45833333333333331</v>
      </c>
      <c r="AG18" s="1">
        <v>0.46875</v>
      </c>
      <c r="AH18" s="1">
        <v>0.47916666666666669</v>
      </c>
      <c r="AI18" s="1">
        <v>0.48958333333333331</v>
      </c>
      <c r="AJ18" s="1">
        <v>0.5</v>
      </c>
      <c r="AK18" s="1">
        <v>0.51041666666666663</v>
      </c>
      <c r="AL18" s="1">
        <v>0.52083333333333337</v>
      </c>
      <c r="AM18" s="1">
        <v>0.53125</v>
      </c>
      <c r="AN18" s="1">
        <v>0.54166666666666663</v>
      </c>
      <c r="AO18" s="1">
        <v>0.55208333333333337</v>
      </c>
      <c r="AP18" s="1">
        <v>0.5625</v>
      </c>
      <c r="AQ18" s="1">
        <v>0.57291666666666663</v>
      </c>
      <c r="AR18" s="1">
        <v>0.58333333333333337</v>
      </c>
      <c r="AS18" s="1">
        <v>0.59375</v>
      </c>
      <c r="AT18" s="1">
        <v>0.60416666666666663</v>
      </c>
      <c r="AU18" s="1">
        <v>0.61458333333333337</v>
      </c>
      <c r="AV18" s="1">
        <v>0.625</v>
      </c>
      <c r="AW18" s="1">
        <v>0.63541666666666663</v>
      </c>
      <c r="AX18" s="1">
        <v>0.64583333333333337</v>
      </c>
      <c r="AY18" s="1">
        <v>0.65625</v>
      </c>
      <c r="AZ18" s="1">
        <v>0.66666666666666663</v>
      </c>
      <c r="BA18" s="1">
        <v>0.67708333333333337</v>
      </c>
      <c r="BB18" s="1">
        <v>0.6875</v>
      </c>
      <c r="BC18" s="1">
        <v>0.69791666666666663</v>
      </c>
      <c r="BD18" s="1">
        <v>0.70833333333333337</v>
      </c>
      <c r="BE18" s="1">
        <v>0.71875</v>
      </c>
      <c r="BF18" s="1">
        <v>0.72916666666666663</v>
      </c>
      <c r="BG18" s="1">
        <v>0.73958333333333337</v>
      </c>
      <c r="BH18" s="1">
        <v>0.75</v>
      </c>
      <c r="BI18" s="1">
        <v>0.76041666666666663</v>
      </c>
      <c r="BJ18" s="1">
        <v>0.77083333333333337</v>
      </c>
      <c r="BK18" s="1">
        <v>0.78125</v>
      </c>
      <c r="BL18" s="1">
        <v>0.79166666666666663</v>
      </c>
      <c r="BM18" s="1">
        <v>0.80208333333333337</v>
      </c>
      <c r="BN18" s="1">
        <v>0.8125</v>
      </c>
      <c r="BO18" s="1">
        <v>0.82291666666666663</v>
      </c>
      <c r="BP18" s="1">
        <v>0.83333333333333337</v>
      </c>
      <c r="BQ18" s="1">
        <v>0.84375</v>
      </c>
      <c r="BR18" s="1">
        <v>0.85416666666666663</v>
      </c>
      <c r="BS18" s="1">
        <v>0.86458333333333337</v>
      </c>
      <c r="BT18" s="1">
        <v>0.875</v>
      </c>
    </row>
    <row r="19" spans="1:72" x14ac:dyDescent="0.25">
      <c r="A19" s="2">
        <f>Vendredi!A17</f>
        <v>0</v>
      </c>
      <c r="B19" s="10">
        <f>Vendredi!J17</f>
        <v>0</v>
      </c>
      <c r="C19" s="10">
        <f>Vendredi!L17</f>
        <v>0</v>
      </c>
      <c r="D19" s="10">
        <f t="shared" si="1"/>
        <v>0</v>
      </c>
      <c r="E19" s="11"/>
      <c r="F19" s="11"/>
      <c r="G19" s="11">
        <f t="shared" si="2"/>
        <v>0</v>
      </c>
      <c r="H19" s="11"/>
      <c r="I19" s="11"/>
      <c r="J19" s="11">
        <f t="shared" si="3"/>
        <v>0</v>
      </c>
      <c r="K19" s="9"/>
      <c r="L19" s="9" t="str">
        <f t="shared" si="18"/>
        <v>0</v>
      </c>
      <c r="M19" s="9"/>
      <c r="N19" s="9" t="str">
        <f t="shared" si="4"/>
        <v>0</v>
      </c>
      <c r="O19" s="9">
        <f t="shared" si="5"/>
        <v>0</v>
      </c>
      <c r="P19" s="9"/>
      <c r="Q19" s="9" t="str">
        <f t="shared" si="6"/>
        <v>0</v>
      </c>
      <c r="R19" s="9"/>
      <c r="S19" s="9" t="str">
        <f t="shared" si="7"/>
        <v>0</v>
      </c>
      <c r="T19" s="9">
        <f t="shared" si="8"/>
        <v>0</v>
      </c>
      <c r="U19" s="12"/>
      <c r="V19" s="12"/>
      <c r="W19" s="12">
        <f t="shared" si="9"/>
        <v>0</v>
      </c>
      <c r="X19" s="1">
        <v>0.375</v>
      </c>
      <c r="Y19" s="1">
        <v>0.38541666666666669</v>
      </c>
      <c r="Z19" s="1">
        <v>0.39583333333333331</v>
      </c>
      <c r="AA19" s="1">
        <v>0.40625</v>
      </c>
      <c r="AB19" s="1">
        <v>0.41666666666666669</v>
      </c>
      <c r="AC19" s="1">
        <v>0.42708333333333331</v>
      </c>
      <c r="AD19" s="1">
        <v>0.4375</v>
      </c>
      <c r="AE19" s="1">
        <v>0.44791666666666669</v>
      </c>
      <c r="AF19" s="1">
        <v>0.45833333333333331</v>
      </c>
      <c r="AG19" s="1">
        <v>0.46875</v>
      </c>
      <c r="AH19" s="1">
        <v>0.47916666666666669</v>
      </c>
      <c r="AI19" s="1">
        <v>0.48958333333333331</v>
      </c>
      <c r="AJ19" s="1">
        <v>0.5</v>
      </c>
      <c r="AK19" s="1">
        <v>0.51041666666666663</v>
      </c>
      <c r="AL19" s="1">
        <v>0.52083333333333337</v>
      </c>
      <c r="AM19" s="1">
        <v>0.53125</v>
      </c>
      <c r="AN19" s="1">
        <v>0.54166666666666663</v>
      </c>
      <c r="AO19" s="1">
        <v>0.55208333333333337</v>
      </c>
      <c r="AP19" s="1">
        <v>0.5625</v>
      </c>
      <c r="AQ19" s="1">
        <v>0.57291666666666663</v>
      </c>
      <c r="AR19" s="1">
        <v>0.58333333333333337</v>
      </c>
      <c r="AS19" s="1">
        <v>0.59375</v>
      </c>
      <c r="AT19" s="1">
        <v>0.60416666666666663</v>
      </c>
      <c r="AU19" s="1">
        <v>0.61458333333333337</v>
      </c>
      <c r="AV19" s="1">
        <v>0.625</v>
      </c>
      <c r="AW19" s="1">
        <v>0.63541666666666663</v>
      </c>
      <c r="AX19" s="1">
        <v>0.64583333333333337</v>
      </c>
      <c r="AY19" s="1">
        <v>0.65625</v>
      </c>
      <c r="AZ19" s="1">
        <v>0.66666666666666663</v>
      </c>
      <c r="BA19" s="1">
        <v>0.67708333333333337</v>
      </c>
      <c r="BB19" s="1">
        <v>0.6875</v>
      </c>
      <c r="BC19" s="1">
        <v>0.69791666666666663</v>
      </c>
      <c r="BD19" s="1">
        <v>0.70833333333333337</v>
      </c>
      <c r="BE19" s="1">
        <v>0.71875</v>
      </c>
      <c r="BF19" s="1">
        <v>0.72916666666666663</v>
      </c>
      <c r="BG19" s="1">
        <v>0.73958333333333337</v>
      </c>
      <c r="BH19" s="1">
        <v>0.75</v>
      </c>
      <c r="BI19" s="1">
        <v>0.76041666666666663</v>
      </c>
      <c r="BJ19" s="1">
        <v>0.77083333333333337</v>
      </c>
      <c r="BK19" s="1">
        <v>0.78125</v>
      </c>
      <c r="BL19" s="1">
        <v>0.79166666666666663</v>
      </c>
      <c r="BM19" s="1">
        <v>0.80208333333333337</v>
      </c>
      <c r="BN19" s="1">
        <v>0.8125</v>
      </c>
      <c r="BO19" s="1">
        <v>0.82291666666666663</v>
      </c>
      <c r="BP19" s="1">
        <v>0.83333333333333337</v>
      </c>
      <c r="BQ19" s="1">
        <v>0.84375</v>
      </c>
      <c r="BR19" s="1">
        <v>0.85416666666666663</v>
      </c>
      <c r="BS19" s="1">
        <v>0.86458333333333337</v>
      </c>
      <c r="BT19" s="1">
        <v>0.875</v>
      </c>
    </row>
    <row r="20" spans="1:72" x14ac:dyDescent="0.25">
      <c r="K20" s="6"/>
      <c r="L20" s="6"/>
      <c r="M20" s="8"/>
      <c r="N20" s="8"/>
      <c r="O20" s="8"/>
      <c r="U20" s="239" t="s">
        <v>8</v>
      </c>
      <c r="V20" s="239"/>
      <c r="W20" s="37"/>
      <c r="X20" s="29">
        <f t="shared" ref="X20:BC20" si="27">SUMPRODUCT(($B$9:$B$19&lt;=X8)*($C$9:$C$19&gt;X8))</f>
        <v>0</v>
      </c>
      <c r="Y20" s="29">
        <f t="shared" si="27"/>
        <v>2</v>
      </c>
      <c r="Z20" s="29">
        <f t="shared" si="27"/>
        <v>3</v>
      </c>
      <c r="AA20" s="29">
        <f t="shared" si="27"/>
        <v>3</v>
      </c>
      <c r="AB20" s="29">
        <f t="shared" si="27"/>
        <v>3</v>
      </c>
      <c r="AC20" s="29">
        <f t="shared" si="27"/>
        <v>3</v>
      </c>
      <c r="AD20" s="29">
        <f t="shared" si="27"/>
        <v>3</v>
      </c>
      <c r="AE20" s="29">
        <f t="shared" si="27"/>
        <v>3</v>
      </c>
      <c r="AF20" s="29">
        <f t="shared" si="27"/>
        <v>3</v>
      </c>
      <c r="AG20" s="29">
        <f t="shared" si="27"/>
        <v>3</v>
      </c>
      <c r="AH20" s="29">
        <f t="shared" si="27"/>
        <v>3</v>
      </c>
      <c r="AI20" s="29">
        <f t="shared" si="27"/>
        <v>3</v>
      </c>
      <c r="AJ20" s="29">
        <f t="shared" si="27"/>
        <v>4</v>
      </c>
      <c r="AK20" s="29">
        <f t="shared" si="27"/>
        <v>4</v>
      </c>
      <c r="AL20" s="29">
        <f t="shared" si="27"/>
        <v>4</v>
      </c>
      <c r="AM20" s="29">
        <f t="shared" si="27"/>
        <v>4</v>
      </c>
      <c r="AN20" s="29">
        <f t="shared" si="27"/>
        <v>4</v>
      </c>
      <c r="AO20" s="29">
        <f t="shared" si="27"/>
        <v>4</v>
      </c>
      <c r="AP20" s="29">
        <f t="shared" si="27"/>
        <v>6</v>
      </c>
      <c r="AQ20" s="29">
        <f t="shared" si="27"/>
        <v>6</v>
      </c>
      <c r="AR20" s="29">
        <f t="shared" si="27"/>
        <v>6</v>
      </c>
      <c r="AS20" s="29">
        <f t="shared" si="27"/>
        <v>6</v>
      </c>
      <c r="AT20" s="29">
        <f t="shared" si="27"/>
        <v>6</v>
      </c>
      <c r="AU20" s="29">
        <f t="shared" si="27"/>
        <v>6</v>
      </c>
      <c r="AV20" s="29">
        <f t="shared" si="27"/>
        <v>6</v>
      </c>
      <c r="AW20" s="29">
        <f t="shared" si="27"/>
        <v>6</v>
      </c>
      <c r="AX20" s="29">
        <f t="shared" si="27"/>
        <v>6</v>
      </c>
      <c r="AY20" s="29">
        <f t="shared" si="27"/>
        <v>6</v>
      </c>
      <c r="AZ20" s="29">
        <f t="shared" si="27"/>
        <v>9</v>
      </c>
      <c r="BA20" s="29">
        <f t="shared" si="27"/>
        <v>9</v>
      </c>
      <c r="BB20" s="29">
        <f t="shared" si="27"/>
        <v>7</v>
      </c>
      <c r="BC20" s="29">
        <f t="shared" si="27"/>
        <v>7</v>
      </c>
      <c r="BD20" s="29">
        <f t="shared" ref="BD20:BT20" si="28">SUMPRODUCT(($B$9:$B$19&lt;=BD8)*($C$9:$C$19&gt;BD8))</f>
        <v>7</v>
      </c>
      <c r="BE20" s="29">
        <f t="shared" si="28"/>
        <v>7</v>
      </c>
      <c r="BF20" s="29">
        <f t="shared" si="28"/>
        <v>5</v>
      </c>
      <c r="BG20" s="29">
        <f t="shared" si="28"/>
        <v>5</v>
      </c>
      <c r="BH20" s="29">
        <f t="shared" si="28"/>
        <v>5</v>
      </c>
      <c r="BI20" s="29">
        <f t="shared" si="28"/>
        <v>5</v>
      </c>
      <c r="BJ20" s="29">
        <f t="shared" si="28"/>
        <v>5</v>
      </c>
      <c r="BK20" s="29">
        <f t="shared" si="28"/>
        <v>5</v>
      </c>
      <c r="BL20" s="29">
        <f t="shared" si="28"/>
        <v>3</v>
      </c>
      <c r="BM20" s="29">
        <f t="shared" si="28"/>
        <v>3</v>
      </c>
      <c r="BN20" s="29">
        <f t="shared" si="28"/>
        <v>3</v>
      </c>
      <c r="BO20" s="29">
        <f t="shared" si="28"/>
        <v>3</v>
      </c>
      <c r="BP20" s="29">
        <f t="shared" si="28"/>
        <v>3</v>
      </c>
      <c r="BQ20" s="29">
        <f t="shared" si="28"/>
        <v>3</v>
      </c>
      <c r="BR20" s="29">
        <f t="shared" si="28"/>
        <v>3</v>
      </c>
      <c r="BS20" s="29">
        <f t="shared" si="28"/>
        <v>3</v>
      </c>
      <c r="BT20" s="29">
        <f t="shared" si="28"/>
        <v>0</v>
      </c>
    </row>
    <row r="21" spans="1:72" x14ac:dyDescent="0.25">
      <c r="F21" s="14"/>
      <c r="M21" s="7"/>
      <c r="N21" s="7"/>
      <c r="O21" s="7"/>
      <c r="U21" s="239" t="s">
        <v>9</v>
      </c>
      <c r="V21" s="239"/>
      <c r="W21" s="37"/>
      <c r="X21" s="29">
        <f t="shared" ref="X21:BC21" si="29">SUMPRODUCT(($E$9:$E$19&lt;=X8)*($F$9:$F$19&gt;X8))</f>
        <v>0</v>
      </c>
      <c r="Y21" s="29">
        <f t="shared" si="29"/>
        <v>0</v>
      </c>
      <c r="Z21" s="29">
        <f t="shared" si="29"/>
        <v>0</v>
      </c>
      <c r="AA21" s="29">
        <f t="shared" si="29"/>
        <v>0</v>
      </c>
      <c r="AB21" s="29">
        <f t="shared" si="29"/>
        <v>0</v>
      </c>
      <c r="AC21" s="29">
        <f t="shared" si="29"/>
        <v>0</v>
      </c>
      <c r="AD21" s="29">
        <f t="shared" si="29"/>
        <v>0</v>
      </c>
      <c r="AE21" s="29">
        <f t="shared" si="29"/>
        <v>0</v>
      </c>
      <c r="AF21" s="29">
        <f t="shared" si="29"/>
        <v>0</v>
      </c>
      <c r="AG21" s="29">
        <f t="shared" si="29"/>
        <v>0</v>
      </c>
      <c r="AH21" s="29">
        <f t="shared" si="29"/>
        <v>0</v>
      </c>
      <c r="AI21" s="29">
        <f t="shared" si="29"/>
        <v>1</v>
      </c>
      <c r="AJ21" s="29">
        <f t="shared" si="29"/>
        <v>1</v>
      </c>
      <c r="AK21" s="29">
        <f t="shared" si="29"/>
        <v>1</v>
      </c>
      <c r="AL21" s="29">
        <f t="shared" si="29"/>
        <v>2</v>
      </c>
      <c r="AM21" s="29">
        <f t="shared" si="29"/>
        <v>2</v>
      </c>
      <c r="AN21" s="29">
        <f t="shared" si="29"/>
        <v>2</v>
      </c>
      <c r="AO21" s="29">
        <f t="shared" si="29"/>
        <v>2</v>
      </c>
      <c r="AP21" s="29">
        <f t="shared" si="29"/>
        <v>2</v>
      </c>
      <c r="AQ21" s="29">
        <f t="shared" si="29"/>
        <v>1</v>
      </c>
      <c r="AR21" s="29">
        <f t="shared" si="29"/>
        <v>1</v>
      </c>
      <c r="AS21" s="29">
        <f t="shared" si="29"/>
        <v>1</v>
      </c>
      <c r="AT21" s="29">
        <f t="shared" si="29"/>
        <v>1</v>
      </c>
      <c r="AU21" s="29">
        <f t="shared" si="29"/>
        <v>0</v>
      </c>
      <c r="AV21" s="29">
        <f t="shared" si="29"/>
        <v>0</v>
      </c>
      <c r="AW21" s="29">
        <f t="shared" si="29"/>
        <v>0</v>
      </c>
      <c r="AX21" s="29">
        <f t="shared" si="29"/>
        <v>0</v>
      </c>
      <c r="AY21" s="29">
        <f t="shared" si="29"/>
        <v>0</v>
      </c>
      <c r="AZ21" s="29">
        <f t="shared" si="29"/>
        <v>0</v>
      </c>
      <c r="BA21" s="29">
        <f t="shared" si="29"/>
        <v>0</v>
      </c>
      <c r="BB21" s="29">
        <f t="shared" si="29"/>
        <v>0</v>
      </c>
      <c r="BC21" s="29">
        <f t="shared" si="29"/>
        <v>0</v>
      </c>
      <c r="BD21" s="29">
        <f t="shared" ref="BD21:BT21" si="30">SUMPRODUCT(($E$9:$E$19&lt;=BD8)*($F$9:$F$19&gt;BD8))</f>
        <v>0</v>
      </c>
      <c r="BE21" s="29">
        <f t="shared" si="30"/>
        <v>0</v>
      </c>
      <c r="BF21" s="29">
        <f t="shared" si="30"/>
        <v>0</v>
      </c>
      <c r="BG21" s="29">
        <f t="shared" si="30"/>
        <v>0</v>
      </c>
      <c r="BH21" s="29">
        <f t="shared" si="30"/>
        <v>0</v>
      </c>
      <c r="BI21" s="29">
        <f t="shared" si="30"/>
        <v>0</v>
      </c>
      <c r="BJ21" s="29">
        <f t="shared" si="30"/>
        <v>0</v>
      </c>
      <c r="BK21" s="29">
        <f t="shared" si="30"/>
        <v>0</v>
      </c>
      <c r="BL21" s="29">
        <f t="shared" si="30"/>
        <v>0</v>
      </c>
      <c r="BM21" s="29">
        <f t="shared" si="30"/>
        <v>0</v>
      </c>
      <c r="BN21" s="29">
        <f t="shared" si="30"/>
        <v>0</v>
      </c>
      <c r="BO21" s="29">
        <f t="shared" si="30"/>
        <v>0</v>
      </c>
      <c r="BP21" s="29">
        <f t="shared" si="30"/>
        <v>0</v>
      </c>
      <c r="BQ21" s="29">
        <f t="shared" si="30"/>
        <v>0</v>
      </c>
      <c r="BR21" s="29">
        <f t="shared" si="30"/>
        <v>0</v>
      </c>
      <c r="BS21" s="29">
        <f t="shared" si="30"/>
        <v>0</v>
      </c>
      <c r="BT21" s="29">
        <f t="shared" si="30"/>
        <v>0</v>
      </c>
    </row>
    <row r="22" spans="1:72" x14ac:dyDescent="0.25">
      <c r="M22" s="6"/>
      <c r="N22" s="6"/>
      <c r="O22" s="6"/>
      <c r="U22" s="239" t="s">
        <v>10</v>
      </c>
      <c r="V22" s="239"/>
      <c r="W22" s="37"/>
      <c r="X22" s="29">
        <f t="shared" ref="X22:BC22" si="31">SUMPRODUCT(($H$9:$H$19&lt;=X8)*($I$9:$I$19&gt;X8))</f>
        <v>0</v>
      </c>
      <c r="Y22" s="29">
        <f t="shared" si="31"/>
        <v>0</v>
      </c>
      <c r="Z22" s="29">
        <f t="shared" si="31"/>
        <v>0</v>
      </c>
      <c r="AA22" s="29">
        <f t="shared" si="31"/>
        <v>0</v>
      </c>
      <c r="AB22" s="29">
        <f t="shared" si="31"/>
        <v>0</v>
      </c>
      <c r="AC22" s="29">
        <f t="shared" si="31"/>
        <v>0</v>
      </c>
      <c r="AD22" s="29">
        <f t="shared" si="31"/>
        <v>0</v>
      </c>
      <c r="AE22" s="29">
        <f t="shared" si="31"/>
        <v>0</v>
      </c>
      <c r="AF22" s="29">
        <f t="shared" si="31"/>
        <v>0</v>
      </c>
      <c r="AG22" s="29">
        <f t="shared" si="31"/>
        <v>0</v>
      </c>
      <c r="AH22" s="29">
        <f t="shared" si="31"/>
        <v>0</v>
      </c>
      <c r="AI22" s="29">
        <f t="shared" si="31"/>
        <v>0</v>
      </c>
      <c r="AJ22" s="29">
        <f t="shared" si="31"/>
        <v>0</v>
      </c>
      <c r="AK22" s="29">
        <f t="shared" si="31"/>
        <v>0</v>
      </c>
      <c r="AL22" s="29">
        <f t="shared" si="31"/>
        <v>0</v>
      </c>
      <c r="AM22" s="29">
        <f t="shared" si="31"/>
        <v>0</v>
      </c>
      <c r="AN22" s="29">
        <f t="shared" si="31"/>
        <v>0</v>
      </c>
      <c r="AO22" s="29">
        <f t="shared" si="31"/>
        <v>0</v>
      </c>
      <c r="AP22" s="29">
        <f t="shared" si="31"/>
        <v>0</v>
      </c>
      <c r="AQ22" s="29">
        <f t="shared" si="31"/>
        <v>0</v>
      </c>
      <c r="AR22" s="29">
        <f t="shared" si="31"/>
        <v>0</v>
      </c>
      <c r="AS22" s="29">
        <f t="shared" si="31"/>
        <v>0</v>
      </c>
      <c r="AT22" s="29">
        <f t="shared" si="31"/>
        <v>0</v>
      </c>
      <c r="AU22" s="29">
        <f t="shared" si="31"/>
        <v>0</v>
      </c>
      <c r="AV22" s="29">
        <f t="shared" si="31"/>
        <v>0</v>
      </c>
      <c r="AW22" s="29">
        <f t="shared" si="31"/>
        <v>0</v>
      </c>
      <c r="AX22" s="29">
        <f t="shared" si="31"/>
        <v>0</v>
      </c>
      <c r="AY22" s="29">
        <f t="shared" si="31"/>
        <v>0</v>
      </c>
      <c r="AZ22" s="29">
        <f t="shared" si="31"/>
        <v>0</v>
      </c>
      <c r="BA22" s="29">
        <f t="shared" si="31"/>
        <v>0</v>
      </c>
      <c r="BB22" s="29">
        <f t="shared" si="31"/>
        <v>0</v>
      </c>
      <c r="BC22" s="29">
        <f t="shared" si="31"/>
        <v>0</v>
      </c>
      <c r="BD22" s="29">
        <f t="shared" ref="BD22:BT22" si="32">SUMPRODUCT(($H$9:$H$19&lt;=BD8)*($I$9:$I$19&gt;BD8))</f>
        <v>1</v>
      </c>
      <c r="BE22" s="29">
        <f t="shared" si="32"/>
        <v>1</v>
      </c>
      <c r="BF22" s="29">
        <f t="shared" si="32"/>
        <v>1</v>
      </c>
      <c r="BG22" s="29">
        <f t="shared" si="32"/>
        <v>1</v>
      </c>
      <c r="BH22" s="29">
        <f t="shared" si="32"/>
        <v>0</v>
      </c>
      <c r="BI22" s="29">
        <f t="shared" si="32"/>
        <v>0</v>
      </c>
      <c r="BJ22" s="29">
        <f t="shared" si="32"/>
        <v>0</v>
      </c>
      <c r="BK22" s="29">
        <f t="shared" si="32"/>
        <v>0</v>
      </c>
      <c r="BL22" s="29">
        <f t="shared" si="32"/>
        <v>0</v>
      </c>
      <c r="BM22" s="29">
        <f t="shared" si="32"/>
        <v>0</v>
      </c>
      <c r="BN22" s="29">
        <f t="shared" si="32"/>
        <v>0</v>
      </c>
      <c r="BO22" s="29">
        <f t="shared" si="32"/>
        <v>0</v>
      </c>
      <c r="BP22" s="29">
        <f t="shared" si="32"/>
        <v>0</v>
      </c>
      <c r="BQ22" s="29">
        <f t="shared" si="32"/>
        <v>0</v>
      </c>
      <c r="BR22" s="29">
        <f t="shared" si="32"/>
        <v>0</v>
      </c>
      <c r="BS22" s="29">
        <f t="shared" si="32"/>
        <v>0</v>
      </c>
      <c r="BT22" s="29">
        <f t="shared" si="32"/>
        <v>0</v>
      </c>
    </row>
    <row r="23" spans="1:72" x14ac:dyDescent="0.25">
      <c r="U23" s="239" t="s">
        <v>11</v>
      </c>
      <c r="V23" s="239"/>
      <c r="W23" s="37"/>
      <c r="X23" s="29">
        <f t="shared" ref="X23:BC23" si="33">COUNTIF($K$9:$M$19,X8)</f>
        <v>0</v>
      </c>
      <c r="Y23" s="29">
        <f t="shared" si="33"/>
        <v>0</v>
      </c>
      <c r="Z23" s="29">
        <f t="shared" si="33"/>
        <v>0</v>
      </c>
      <c r="AA23" s="29">
        <f t="shared" si="33"/>
        <v>0</v>
      </c>
      <c r="AB23" s="29">
        <f t="shared" si="33"/>
        <v>0</v>
      </c>
      <c r="AC23" s="29">
        <f t="shared" si="33"/>
        <v>0</v>
      </c>
      <c r="AD23" s="29">
        <f t="shared" si="33"/>
        <v>0</v>
      </c>
      <c r="AE23" s="29">
        <f t="shared" si="33"/>
        <v>0</v>
      </c>
      <c r="AF23" s="29">
        <f t="shared" si="33"/>
        <v>0</v>
      </c>
      <c r="AG23" s="29">
        <f t="shared" si="33"/>
        <v>0</v>
      </c>
      <c r="AH23" s="29">
        <f t="shared" si="33"/>
        <v>0</v>
      </c>
      <c r="AI23" s="29">
        <f t="shared" si="33"/>
        <v>0</v>
      </c>
      <c r="AJ23" s="29">
        <f t="shared" si="33"/>
        <v>0</v>
      </c>
      <c r="AK23" s="29">
        <f t="shared" si="33"/>
        <v>0</v>
      </c>
      <c r="AL23" s="29">
        <f t="shared" si="33"/>
        <v>0</v>
      </c>
      <c r="AM23" s="29">
        <f t="shared" si="33"/>
        <v>0</v>
      </c>
      <c r="AN23" s="29">
        <f t="shared" si="33"/>
        <v>0</v>
      </c>
      <c r="AO23" s="29">
        <f t="shared" si="33"/>
        <v>0</v>
      </c>
      <c r="AP23" s="29">
        <f t="shared" si="33"/>
        <v>0</v>
      </c>
      <c r="AQ23" s="29">
        <f t="shared" si="33"/>
        <v>0</v>
      </c>
      <c r="AR23" s="29">
        <f t="shared" si="33"/>
        <v>0</v>
      </c>
      <c r="AS23" s="29">
        <f t="shared" si="33"/>
        <v>0</v>
      </c>
      <c r="AT23" s="29">
        <f t="shared" si="33"/>
        <v>0</v>
      </c>
      <c r="AU23" s="29">
        <f t="shared" si="33"/>
        <v>1</v>
      </c>
      <c r="AV23" s="29">
        <f t="shared" si="33"/>
        <v>2</v>
      </c>
      <c r="AW23" s="29">
        <f t="shared" si="33"/>
        <v>1</v>
      </c>
      <c r="AX23" s="29">
        <f t="shared" si="33"/>
        <v>1</v>
      </c>
      <c r="AY23" s="29">
        <f t="shared" si="33"/>
        <v>0</v>
      </c>
      <c r="AZ23" s="29">
        <f t="shared" si="33"/>
        <v>0</v>
      </c>
      <c r="BA23" s="29">
        <f t="shared" si="33"/>
        <v>0</v>
      </c>
      <c r="BB23" s="29">
        <f t="shared" si="33"/>
        <v>0</v>
      </c>
      <c r="BC23" s="29">
        <f t="shared" si="33"/>
        <v>0</v>
      </c>
      <c r="BD23" s="29">
        <f t="shared" ref="BD23:BT23" si="34">COUNTIF($K$9:$M$19,BD8)</f>
        <v>0</v>
      </c>
      <c r="BE23" s="29">
        <f t="shared" si="34"/>
        <v>0</v>
      </c>
      <c r="BF23" s="29">
        <f t="shared" si="34"/>
        <v>0</v>
      </c>
      <c r="BG23" s="29">
        <f t="shared" si="34"/>
        <v>0</v>
      </c>
      <c r="BH23" s="29">
        <f t="shared" si="34"/>
        <v>0</v>
      </c>
      <c r="BI23" s="29">
        <f t="shared" si="34"/>
        <v>0</v>
      </c>
      <c r="BJ23" s="29">
        <f t="shared" si="34"/>
        <v>0</v>
      </c>
      <c r="BK23" s="29">
        <f t="shared" si="34"/>
        <v>0</v>
      </c>
      <c r="BL23" s="29">
        <f t="shared" si="34"/>
        <v>0</v>
      </c>
      <c r="BM23" s="29">
        <f t="shared" si="34"/>
        <v>0</v>
      </c>
      <c r="BN23" s="29">
        <f t="shared" si="34"/>
        <v>0</v>
      </c>
      <c r="BO23" s="29">
        <f t="shared" si="34"/>
        <v>0</v>
      </c>
      <c r="BP23" s="29">
        <f t="shared" si="34"/>
        <v>0</v>
      </c>
      <c r="BQ23" s="29">
        <f t="shared" si="34"/>
        <v>0</v>
      </c>
      <c r="BR23" s="29">
        <f t="shared" si="34"/>
        <v>0</v>
      </c>
      <c r="BS23" s="29">
        <f t="shared" si="34"/>
        <v>0</v>
      </c>
      <c r="BT23" s="29">
        <f t="shared" si="34"/>
        <v>0</v>
      </c>
    </row>
    <row r="24" spans="1:72" x14ac:dyDescent="0.25">
      <c r="U24" s="239" t="s">
        <v>12</v>
      </c>
      <c r="V24" s="239"/>
      <c r="W24" s="37"/>
      <c r="X24" s="29">
        <f t="shared" ref="X24:BC24" si="35">COUNTIF($P$9:$R$19,X8)</f>
        <v>0</v>
      </c>
      <c r="Y24" s="29">
        <f t="shared" si="35"/>
        <v>0</v>
      </c>
      <c r="Z24" s="29">
        <f t="shared" si="35"/>
        <v>0</v>
      </c>
      <c r="AA24" s="29">
        <f t="shared" si="35"/>
        <v>0</v>
      </c>
      <c r="AB24" s="29">
        <f t="shared" si="35"/>
        <v>0</v>
      </c>
      <c r="AC24" s="29">
        <f t="shared" si="35"/>
        <v>0</v>
      </c>
      <c r="AD24" s="29">
        <f t="shared" si="35"/>
        <v>0</v>
      </c>
      <c r="AE24" s="29">
        <f t="shared" si="35"/>
        <v>0</v>
      </c>
      <c r="AF24" s="29">
        <f t="shared" si="35"/>
        <v>0</v>
      </c>
      <c r="AG24" s="29">
        <f t="shared" si="35"/>
        <v>0</v>
      </c>
      <c r="AH24" s="29">
        <f t="shared" si="35"/>
        <v>0</v>
      </c>
      <c r="AI24" s="29">
        <f t="shared" si="35"/>
        <v>0</v>
      </c>
      <c r="AJ24" s="29">
        <f t="shared" si="35"/>
        <v>0</v>
      </c>
      <c r="AK24" s="29">
        <f t="shared" si="35"/>
        <v>0</v>
      </c>
      <c r="AL24" s="29">
        <f t="shared" si="35"/>
        <v>0</v>
      </c>
      <c r="AM24" s="29">
        <f t="shared" si="35"/>
        <v>0</v>
      </c>
      <c r="AN24" s="29">
        <f t="shared" si="35"/>
        <v>0</v>
      </c>
      <c r="AO24" s="29">
        <f t="shared" si="35"/>
        <v>0</v>
      </c>
      <c r="AP24" s="29">
        <f t="shared" si="35"/>
        <v>0</v>
      </c>
      <c r="AQ24" s="29">
        <f t="shared" si="35"/>
        <v>0</v>
      </c>
      <c r="AR24" s="29">
        <f t="shared" si="35"/>
        <v>0</v>
      </c>
      <c r="AS24" s="29">
        <f t="shared" si="35"/>
        <v>0</v>
      </c>
      <c r="AT24" s="29">
        <f t="shared" si="35"/>
        <v>0</v>
      </c>
      <c r="AU24" s="29">
        <f t="shared" si="35"/>
        <v>0</v>
      </c>
      <c r="AV24" s="29">
        <f t="shared" si="35"/>
        <v>0</v>
      </c>
      <c r="AW24" s="29">
        <f t="shared" si="35"/>
        <v>0</v>
      </c>
      <c r="AX24" s="29">
        <f t="shared" si="35"/>
        <v>0</v>
      </c>
      <c r="AY24" s="29">
        <f t="shared" si="35"/>
        <v>0</v>
      </c>
      <c r="AZ24" s="29">
        <f t="shared" si="35"/>
        <v>0</v>
      </c>
      <c r="BA24" s="29">
        <f t="shared" si="35"/>
        <v>0</v>
      </c>
      <c r="BB24" s="29">
        <f t="shared" si="35"/>
        <v>0</v>
      </c>
      <c r="BC24" s="29">
        <f t="shared" si="35"/>
        <v>0</v>
      </c>
      <c r="BD24" s="29">
        <f t="shared" ref="BD24:BT24" si="36">COUNTIF($P$9:$R$19,BD8)</f>
        <v>0</v>
      </c>
      <c r="BE24" s="29">
        <f t="shared" si="36"/>
        <v>0</v>
      </c>
      <c r="BF24" s="29">
        <f t="shared" si="36"/>
        <v>0</v>
      </c>
      <c r="BG24" s="29">
        <f t="shared" si="36"/>
        <v>0</v>
      </c>
      <c r="BH24" s="29">
        <f t="shared" si="36"/>
        <v>1</v>
      </c>
      <c r="BI24" s="29">
        <f t="shared" si="36"/>
        <v>1</v>
      </c>
      <c r="BJ24" s="29">
        <f t="shared" si="36"/>
        <v>1</v>
      </c>
      <c r="BK24" s="29">
        <f t="shared" si="36"/>
        <v>0</v>
      </c>
      <c r="BL24" s="29">
        <f t="shared" si="36"/>
        <v>0</v>
      </c>
      <c r="BM24" s="29">
        <f t="shared" si="36"/>
        <v>0</v>
      </c>
      <c r="BN24" s="29">
        <f t="shared" si="36"/>
        <v>0</v>
      </c>
      <c r="BO24" s="29">
        <f t="shared" si="36"/>
        <v>0</v>
      </c>
      <c r="BP24" s="29">
        <f t="shared" si="36"/>
        <v>0</v>
      </c>
      <c r="BQ24" s="29">
        <f t="shared" si="36"/>
        <v>0</v>
      </c>
      <c r="BR24" s="29">
        <f t="shared" si="36"/>
        <v>0</v>
      </c>
      <c r="BS24" s="29">
        <f t="shared" si="36"/>
        <v>0</v>
      </c>
      <c r="BT24" s="29">
        <f t="shared" si="36"/>
        <v>0</v>
      </c>
    </row>
    <row r="25" spans="1:72" x14ac:dyDescent="0.25">
      <c r="U25" s="239" t="s">
        <v>13</v>
      </c>
      <c r="V25" s="239"/>
      <c r="W25" s="37"/>
      <c r="X25" s="29">
        <f t="shared" ref="X25:BC25" si="37">SUMPRODUCT(($U$9:$U$19&lt;=X8)*($V$9:$V$19&gt;X8))</f>
        <v>0</v>
      </c>
      <c r="Y25" s="29">
        <f t="shared" si="37"/>
        <v>0</v>
      </c>
      <c r="Z25" s="29">
        <f t="shared" si="37"/>
        <v>0</v>
      </c>
      <c r="AA25" s="29">
        <f t="shared" si="37"/>
        <v>0</v>
      </c>
      <c r="AB25" s="29">
        <f t="shared" si="37"/>
        <v>0</v>
      </c>
      <c r="AC25" s="29">
        <f t="shared" si="37"/>
        <v>0</v>
      </c>
      <c r="AD25" s="29">
        <f t="shared" si="37"/>
        <v>0</v>
      </c>
      <c r="AE25" s="29">
        <f t="shared" si="37"/>
        <v>0</v>
      </c>
      <c r="AF25" s="29">
        <f t="shared" si="37"/>
        <v>0</v>
      </c>
      <c r="AG25" s="29">
        <f t="shared" si="37"/>
        <v>0</v>
      </c>
      <c r="AH25" s="29">
        <f t="shared" si="37"/>
        <v>0</v>
      </c>
      <c r="AI25" s="29">
        <f t="shared" si="37"/>
        <v>0</v>
      </c>
      <c r="AJ25" s="29">
        <f t="shared" si="37"/>
        <v>0</v>
      </c>
      <c r="AK25" s="29">
        <f t="shared" si="37"/>
        <v>0</v>
      </c>
      <c r="AL25" s="29">
        <f t="shared" si="37"/>
        <v>0</v>
      </c>
      <c r="AM25" s="29">
        <f t="shared" si="37"/>
        <v>0</v>
      </c>
      <c r="AN25" s="29">
        <f t="shared" si="37"/>
        <v>0</v>
      </c>
      <c r="AO25" s="29">
        <f t="shared" si="37"/>
        <v>0</v>
      </c>
      <c r="AP25" s="29">
        <f t="shared" si="37"/>
        <v>1</v>
      </c>
      <c r="AQ25" s="29">
        <f t="shared" si="37"/>
        <v>1</v>
      </c>
      <c r="AR25" s="29">
        <f t="shared" si="37"/>
        <v>1</v>
      </c>
      <c r="AS25" s="29">
        <f t="shared" si="37"/>
        <v>1</v>
      </c>
      <c r="AT25" s="29">
        <f t="shared" si="37"/>
        <v>1</v>
      </c>
      <c r="AU25" s="29">
        <f t="shared" si="37"/>
        <v>1</v>
      </c>
      <c r="AV25" s="29">
        <f t="shared" si="37"/>
        <v>1</v>
      </c>
      <c r="AW25" s="29">
        <f t="shared" si="37"/>
        <v>1</v>
      </c>
      <c r="AX25" s="29">
        <f t="shared" si="37"/>
        <v>1</v>
      </c>
      <c r="AY25" s="29">
        <f t="shared" si="37"/>
        <v>1</v>
      </c>
      <c r="AZ25" s="29">
        <f t="shared" si="37"/>
        <v>1</v>
      </c>
      <c r="BA25" s="29">
        <f t="shared" si="37"/>
        <v>1</v>
      </c>
      <c r="BB25" s="29">
        <f t="shared" si="37"/>
        <v>1</v>
      </c>
      <c r="BC25" s="29">
        <f t="shared" si="37"/>
        <v>1</v>
      </c>
      <c r="BD25" s="29">
        <f t="shared" ref="BD25:BT25" si="38">SUMPRODUCT(($U$9:$U$19&lt;=BD8)*($V$9:$V$19&gt;BD8))</f>
        <v>1</v>
      </c>
      <c r="BE25" s="29">
        <f t="shared" si="38"/>
        <v>1</v>
      </c>
      <c r="BF25" s="29">
        <f t="shared" si="38"/>
        <v>0</v>
      </c>
      <c r="BG25" s="29">
        <f t="shared" si="38"/>
        <v>0</v>
      </c>
      <c r="BH25" s="29">
        <f t="shared" si="38"/>
        <v>0</v>
      </c>
      <c r="BI25" s="29">
        <f t="shared" si="38"/>
        <v>0</v>
      </c>
      <c r="BJ25" s="29">
        <f t="shared" si="38"/>
        <v>0</v>
      </c>
      <c r="BK25" s="29">
        <f t="shared" si="38"/>
        <v>0</v>
      </c>
      <c r="BL25" s="29">
        <f t="shared" si="38"/>
        <v>0</v>
      </c>
      <c r="BM25" s="29">
        <f t="shared" si="38"/>
        <v>0</v>
      </c>
      <c r="BN25" s="29">
        <f t="shared" si="38"/>
        <v>0</v>
      </c>
      <c r="BO25" s="29">
        <f t="shared" si="38"/>
        <v>0</v>
      </c>
      <c r="BP25" s="29">
        <f t="shared" si="38"/>
        <v>0</v>
      </c>
      <c r="BQ25" s="29">
        <f t="shared" si="38"/>
        <v>0</v>
      </c>
      <c r="BR25" s="29">
        <f t="shared" si="38"/>
        <v>0</v>
      </c>
      <c r="BS25" s="29">
        <f t="shared" si="38"/>
        <v>0</v>
      </c>
      <c r="BT25" s="29">
        <f t="shared" si="38"/>
        <v>0</v>
      </c>
    </row>
    <row r="26" spans="1:72" x14ac:dyDescent="0.25">
      <c r="U26" s="240" t="s">
        <v>14</v>
      </c>
      <c r="V26" s="240"/>
      <c r="W26" s="38"/>
      <c r="X26" s="39">
        <f>X20-SUM(X21:X25)</f>
        <v>0</v>
      </c>
      <c r="Y26" s="39">
        <f t="shared" ref="Y26:BT26" si="39">Y20-SUM(Y21:Y25)</f>
        <v>2</v>
      </c>
      <c r="Z26" s="39">
        <f t="shared" si="39"/>
        <v>3</v>
      </c>
      <c r="AA26" s="39">
        <f t="shared" si="39"/>
        <v>3</v>
      </c>
      <c r="AB26" s="39">
        <f t="shared" si="39"/>
        <v>3</v>
      </c>
      <c r="AC26" s="39">
        <f t="shared" si="39"/>
        <v>3</v>
      </c>
      <c r="AD26" s="39">
        <f t="shared" si="39"/>
        <v>3</v>
      </c>
      <c r="AE26" s="39">
        <f t="shared" si="39"/>
        <v>3</v>
      </c>
      <c r="AF26" s="39">
        <f t="shared" si="39"/>
        <v>3</v>
      </c>
      <c r="AG26" s="39">
        <f t="shared" si="39"/>
        <v>3</v>
      </c>
      <c r="AH26" s="39">
        <f t="shared" si="39"/>
        <v>3</v>
      </c>
      <c r="AI26" s="39">
        <f t="shared" si="39"/>
        <v>2</v>
      </c>
      <c r="AJ26" s="39">
        <f t="shared" si="39"/>
        <v>3</v>
      </c>
      <c r="AK26" s="39">
        <f t="shared" si="39"/>
        <v>3</v>
      </c>
      <c r="AL26" s="39">
        <f t="shared" si="39"/>
        <v>2</v>
      </c>
      <c r="AM26" s="39">
        <f t="shared" si="39"/>
        <v>2</v>
      </c>
      <c r="AN26" s="39">
        <f t="shared" si="39"/>
        <v>2</v>
      </c>
      <c r="AO26" s="39">
        <f t="shared" si="39"/>
        <v>2</v>
      </c>
      <c r="AP26" s="39">
        <f t="shared" si="39"/>
        <v>3</v>
      </c>
      <c r="AQ26" s="39">
        <f t="shared" si="39"/>
        <v>4</v>
      </c>
      <c r="AR26" s="39">
        <f t="shared" si="39"/>
        <v>4</v>
      </c>
      <c r="AS26" s="39">
        <f t="shared" si="39"/>
        <v>4</v>
      </c>
      <c r="AT26" s="39">
        <f t="shared" si="39"/>
        <v>4</v>
      </c>
      <c r="AU26" s="39">
        <f t="shared" si="39"/>
        <v>4</v>
      </c>
      <c r="AV26" s="39">
        <f t="shared" si="39"/>
        <v>3</v>
      </c>
      <c r="AW26" s="39">
        <f t="shared" si="39"/>
        <v>4</v>
      </c>
      <c r="AX26" s="39">
        <f t="shared" si="39"/>
        <v>4</v>
      </c>
      <c r="AY26" s="39">
        <f t="shared" si="39"/>
        <v>5</v>
      </c>
      <c r="AZ26" s="39">
        <f t="shared" si="39"/>
        <v>8</v>
      </c>
      <c r="BA26" s="39">
        <f t="shared" si="39"/>
        <v>8</v>
      </c>
      <c r="BB26" s="39">
        <f t="shared" si="39"/>
        <v>6</v>
      </c>
      <c r="BC26" s="39">
        <f t="shared" si="39"/>
        <v>6</v>
      </c>
      <c r="BD26" s="39">
        <f t="shared" si="39"/>
        <v>5</v>
      </c>
      <c r="BE26" s="39">
        <f t="shared" si="39"/>
        <v>5</v>
      </c>
      <c r="BF26" s="39">
        <f t="shared" si="39"/>
        <v>4</v>
      </c>
      <c r="BG26" s="39">
        <f t="shared" si="39"/>
        <v>4</v>
      </c>
      <c r="BH26" s="39">
        <f t="shared" si="39"/>
        <v>4</v>
      </c>
      <c r="BI26" s="39">
        <f t="shared" si="39"/>
        <v>4</v>
      </c>
      <c r="BJ26" s="39">
        <f t="shared" si="39"/>
        <v>4</v>
      </c>
      <c r="BK26" s="39">
        <f t="shared" si="39"/>
        <v>5</v>
      </c>
      <c r="BL26" s="39">
        <f t="shared" si="39"/>
        <v>3</v>
      </c>
      <c r="BM26" s="39">
        <f t="shared" si="39"/>
        <v>3</v>
      </c>
      <c r="BN26" s="39">
        <f t="shared" si="39"/>
        <v>3</v>
      </c>
      <c r="BO26" s="39">
        <f t="shared" si="39"/>
        <v>3</v>
      </c>
      <c r="BP26" s="39">
        <f t="shared" si="39"/>
        <v>3</v>
      </c>
      <c r="BQ26" s="39">
        <f t="shared" si="39"/>
        <v>3</v>
      </c>
      <c r="BR26" s="39">
        <f t="shared" si="39"/>
        <v>3</v>
      </c>
      <c r="BS26" s="39">
        <f t="shared" si="39"/>
        <v>3</v>
      </c>
      <c r="BT26" s="39">
        <f t="shared" si="39"/>
        <v>0</v>
      </c>
    </row>
    <row r="29" spans="1:72" s="18" customFormat="1" x14ac:dyDescent="0.25"/>
    <row r="30" spans="1:72" s="18" customFormat="1" x14ac:dyDescent="0.25"/>
    <row r="32" spans="1:72" ht="36.75" customHeight="1" x14ac:dyDescent="0.25">
      <c r="A32" s="28" t="s">
        <v>0</v>
      </c>
      <c r="B32" s="232" t="s">
        <v>147</v>
      </c>
      <c r="C32" s="233"/>
      <c r="D32" s="234" t="s">
        <v>169</v>
      </c>
      <c r="E32" s="234"/>
      <c r="F32" s="234" t="s">
        <v>170</v>
      </c>
      <c r="G32" s="234"/>
      <c r="H32" s="235"/>
      <c r="I32" s="235"/>
      <c r="J32" s="53"/>
      <c r="K32" s="54"/>
      <c r="X32" s="4" t="s">
        <v>15</v>
      </c>
      <c r="Y32" s="4" t="s">
        <v>16</v>
      </c>
      <c r="Z32" s="4" t="s">
        <v>17</v>
      </c>
      <c r="AA32" s="4" t="s">
        <v>18</v>
      </c>
      <c r="AB32" s="4" t="s">
        <v>19</v>
      </c>
      <c r="AC32" s="4" t="s">
        <v>20</v>
      </c>
      <c r="AD32" s="4" t="s">
        <v>21</v>
      </c>
      <c r="AE32" s="4" t="s">
        <v>22</v>
      </c>
      <c r="AF32" s="4" t="s">
        <v>23</v>
      </c>
      <c r="AG32" s="4" t="s">
        <v>24</v>
      </c>
      <c r="AH32" s="4" t="s">
        <v>25</v>
      </c>
      <c r="AI32" s="4" t="s">
        <v>26</v>
      </c>
      <c r="AJ32" s="4" t="s">
        <v>32</v>
      </c>
      <c r="AK32" s="4" t="s">
        <v>27</v>
      </c>
      <c r="AL32" s="4" t="s">
        <v>28</v>
      </c>
      <c r="AM32" s="4" t="s">
        <v>29</v>
      </c>
      <c r="AN32" s="4" t="s">
        <v>30</v>
      </c>
      <c r="AO32" s="4" t="s">
        <v>31</v>
      </c>
      <c r="AP32" s="4" t="s">
        <v>33</v>
      </c>
      <c r="AQ32" s="4" t="s">
        <v>34</v>
      </c>
      <c r="AR32" s="4" t="s">
        <v>35</v>
      </c>
      <c r="AS32" s="4" t="s">
        <v>36</v>
      </c>
      <c r="AT32" s="4" t="s">
        <v>37</v>
      </c>
      <c r="AU32" s="4" t="s">
        <v>38</v>
      </c>
      <c r="AV32" s="4" t="s">
        <v>39</v>
      </c>
      <c r="AW32" s="4" t="s">
        <v>40</v>
      </c>
      <c r="AX32" s="4" t="s">
        <v>41</v>
      </c>
      <c r="AY32" s="4" t="s">
        <v>42</v>
      </c>
      <c r="AZ32" s="4" t="s">
        <v>43</v>
      </c>
      <c r="BA32" s="4" t="s">
        <v>44</v>
      </c>
      <c r="BB32" s="4" t="s">
        <v>45</v>
      </c>
      <c r="BC32" s="4" t="s">
        <v>47</v>
      </c>
      <c r="BD32" s="4" t="s">
        <v>46</v>
      </c>
      <c r="BE32" s="4" t="s">
        <v>48</v>
      </c>
      <c r="BF32" s="4" t="s">
        <v>49</v>
      </c>
      <c r="BG32" s="4" t="s">
        <v>50</v>
      </c>
      <c r="BH32" s="4" t="s">
        <v>51</v>
      </c>
      <c r="BI32" s="4" t="s">
        <v>52</v>
      </c>
      <c r="BJ32" s="4" t="s">
        <v>53</v>
      </c>
      <c r="BK32" s="4" t="s">
        <v>54</v>
      </c>
      <c r="BL32" s="4" t="s">
        <v>55</v>
      </c>
      <c r="BM32" s="4" t="s">
        <v>56</v>
      </c>
      <c r="BN32" s="4" t="s">
        <v>57</v>
      </c>
      <c r="BO32" s="4" t="s">
        <v>58</v>
      </c>
      <c r="BP32" s="4" t="s">
        <v>59</v>
      </c>
      <c r="BQ32" s="4" t="s">
        <v>60</v>
      </c>
      <c r="BR32" s="4" t="s">
        <v>61</v>
      </c>
      <c r="BS32" s="4" t="s">
        <v>62</v>
      </c>
    </row>
    <row r="33" spans="1:71" x14ac:dyDescent="0.25">
      <c r="A33" s="2" t="str">
        <f>A9</f>
        <v>Allard Réginald (8401580)</v>
      </c>
      <c r="B33" s="10">
        <f>B9</f>
        <v>0.38541666666666669</v>
      </c>
      <c r="C33" s="10">
        <f>C9</f>
        <v>0.6875</v>
      </c>
      <c r="D33" s="230">
        <v>9</v>
      </c>
      <c r="E33" s="231"/>
      <c r="F33" s="230" t="str">
        <f>IFERROR(VLOOKUP(A33,'Staff Caisse'!$A$3:$C$14,2,FALSE),"")</f>
        <v>Al. Rég.</v>
      </c>
      <c r="G33" s="231"/>
      <c r="H33" s="12"/>
      <c r="I33" s="12"/>
      <c r="J33" s="18"/>
      <c r="K33" s="55"/>
      <c r="L33" s="52"/>
      <c r="V33" s="236" t="s">
        <v>120</v>
      </c>
      <c r="W33" s="236"/>
      <c r="X33" s="251"/>
      <c r="Y33" s="251"/>
      <c r="Z33" s="251"/>
      <c r="AA33" s="251" t="s">
        <v>143</v>
      </c>
      <c r="AB33" s="251"/>
      <c r="AC33" s="251"/>
      <c r="AD33" s="251"/>
      <c r="AE33" s="251"/>
      <c r="AF33" s="251"/>
      <c r="AG33" s="251"/>
      <c r="AH33" s="251"/>
      <c r="AI33" s="251"/>
      <c r="AJ33" s="251"/>
      <c r="AK33" s="251"/>
      <c r="AL33" s="251"/>
      <c r="AM33" s="251"/>
      <c r="AN33" s="251"/>
      <c r="AO33" s="251"/>
      <c r="AP33" s="251"/>
      <c r="AQ33" s="251"/>
      <c r="AR33" s="251"/>
      <c r="AS33" s="251"/>
      <c r="AT33" s="251"/>
      <c r="AU33" s="251"/>
      <c r="AV33" s="251"/>
      <c r="AW33" s="251"/>
      <c r="AX33" s="251"/>
      <c r="AY33" s="251"/>
      <c r="AZ33" s="251"/>
      <c r="BA33" s="251"/>
      <c r="BB33" s="251"/>
      <c r="BC33" s="251"/>
      <c r="BD33" s="251"/>
      <c r="BE33" s="251" t="s">
        <v>155</v>
      </c>
      <c r="BF33" s="251"/>
      <c r="BG33" s="251"/>
      <c r="BH33" s="251"/>
      <c r="BI33" s="251"/>
      <c r="BJ33" s="251"/>
      <c r="BK33" s="251"/>
      <c r="BL33" s="251"/>
      <c r="BM33" s="251"/>
      <c r="BN33" s="251"/>
      <c r="BO33" s="251"/>
      <c r="BP33" s="251"/>
      <c r="BQ33" s="251"/>
      <c r="BR33" s="251"/>
      <c r="BS33" s="251"/>
    </row>
    <row r="34" spans="1:71" x14ac:dyDescent="0.25">
      <c r="A34" s="2" t="str">
        <f t="shared" ref="A34:C43" si="40">A10</f>
        <v>Savard Elysabeth (0006239)</v>
      </c>
      <c r="B34" s="10">
        <f t="shared" si="40"/>
        <v>0.5</v>
      </c>
      <c r="C34" s="10">
        <f t="shared" si="40"/>
        <v>0.875</v>
      </c>
      <c r="D34" s="230">
        <v>8</v>
      </c>
      <c r="E34" s="231"/>
      <c r="F34" s="230" t="str">
        <f>IFERROR(VLOOKUP(A34,'Staff Caisse'!$A$3:$C$14,2,FALSE),"")</f>
        <v>Sa. Ely.</v>
      </c>
      <c r="G34" s="231"/>
      <c r="H34" s="12"/>
      <c r="I34" s="12"/>
      <c r="J34" s="18"/>
      <c r="K34" s="55"/>
      <c r="V34" s="236" t="s">
        <v>121</v>
      </c>
      <c r="W34" s="236"/>
      <c r="X34" s="251"/>
      <c r="Y34" s="251"/>
      <c r="Z34" s="251"/>
      <c r="AA34" s="251" t="s">
        <v>140</v>
      </c>
      <c r="AB34" s="251"/>
      <c r="AC34" s="251"/>
      <c r="AD34" s="251"/>
      <c r="AE34" s="251"/>
      <c r="AF34" s="251"/>
      <c r="AG34" s="251"/>
      <c r="AH34" s="251"/>
      <c r="AI34" s="251"/>
      <c r="AJ34" s="251"/>
      <c r="AK34" s="251"/>
      <c r="AL34" s="251"/>
      <c r="AM34" s="251"/>
      <c r="AN34" s="251"/>
      <c r="AO34" s="251"/>
      <c r="AP34" s="251"/>
      <c r="AQ34" s="251"/>
      <c r="AR34" s="251"/>
      <c r="AS34" s="251"/>
      <c r="AT34" s="251"/>
      <c r="AU34" s="251"/>
      <c r="AV34" s="251"/>
      <c r="AW34" s="251"/>
      <c r="AX34" s="251"/>
      <c r="AY34" s="251"/>
      <c r="AZ34" s="251"/>
      <c r="BA34" s="251"/>
      <c r="BB34" s="251"/>
      <c r="BC34" s="251"/>
      <c r="BD34" s="251"/>
      <c r="BE34" s="251" t="s">
        <v>145</v>
      </c>
      <c r="BF34" s="251"/>
      <c r="BG34" s="251"/>
      <c r="BH34" s="251"/>
      <c r="BI34" s="251"/>
      <c r="BJ34" s="251"/>
      <c r="BK34" s="251"/>
      <c r="BL34" s="251"/>
      <c r="BM34" s="251"/>
      <c r="BN34" s="251"/>
      <c r="BO34" s="251"/>
      <c r="BP34" s="251"/>
      <c r="BQ34" s="251"/>
      <c r="BR34" s="251"/>
      <c r="BS34" s="251"/>
    </row>
    <row r="35" spans="1:71" x14ac:dyDescent="0.25">
      <c r="A35" s="2" t="str">
        <f t="shared" si="40"/>
        <v>Lamothe Nathalie (0009720)</v>
      </c>
      <c r="B35" s="10">
        <f t="shared" si="40"/>
        <v>0.39583333333333331</v>
      </c>
      <c r="C35" s="10">
        <f t="shared" si="40"/>
        <v>0.72916666666666663</v>
      </c>
      <c r="D35" s="230">
        <v>7</v>
      </c>
      <c r="E35" s="231"/>
      <c r="F35" s="230" t="str">
        <f>IFERROR(VLOOKUP(A35,'Staff Caisse'!$A$3:$C$14,2,FALSE),"")</f>
        <v>La. Nat.</v>
      </c>
      <c r="G35" s="231"/>
      <c r="H35" s="12"/>
      <c r="I35" s="12"/>
      <c r="J35" s="55"/>
      <c r="K35" s="55"/>
      <c r="V35" s="236" t="s">
        <v>122</v>
      </c>
      <c r="W35" s="236"/>
      <c r="X35" s="251"/>
      <c r="Y35" s="251"/>
      <c r="Z35" s="251"/>
      <c r="AA35" s="251" t="s">
        <v>138</v>
      </c>
      <c r="AB35" s="251"/>
      <c r="AC35" s="251"/>
      <c r="AD35" s="251"/>
      <c r="AE35" s="251"/>
      <c r="AF35" s="251"/>
      <c r="AG35" s="251"/>
      <c r="AH35" s="251"/>
      <c r="AI35" s="251"/>
      <c r="AJ35" s="251"/>
      <c r="AK35" s="251"/>
      <c r="AL35" s="251"/>
      <c r="AM35" s="251"/>
      <c r="AN35" s="251"/>
      <c r="AO35" s="251"/>
      <c r="AP35" s="251"/>
      <c r="AQ35" s="251"/>
      <c r="AR35" s="251"/>
      <c r="AS35" s="251"/>
      <c r="AT35" s="251"/>
      <c r="AU35" s="251"/>
      <c r="AV35" s="251"/>
      <c r="AW35" s="251"/>
      <c r="AX35" s="251"/>
      <c r="AY35" s="251"/>
      <c r="AZ35" s="251"/>
      <c r="BA35" s="251"/>
      <c r="BB35" s="251"/>
      <c r="BC35" s="251"/>
      <c r="BD35" s="251"/>
      <c r="BE35" s="251" t="s">
        <v>142</v>
      </c>
      <c r="BF35" s="251"/>
      <c r="BG35" s="251"/>
      <c r="BH35" s="251"/>
      <c r="BI35" s="251"/>
      <c r="BJ35" s="251"/>
      <c r="BK35" s="251"/>
      <c r="BL35" s="251"/>
      <c r="BM35" s="251"/>
      <c r="BN35" s="251"/>
      <c r="BO35" s="251"/>
      <c r="BP35" s="251"/>
      <c r="BQ35" s="251"/>
      <c r="BR35" s="251"/>
      <c r="BS35" s="251"/>
    </row>
    <row r="36" spans="1:71" x14ac:dyDescent="0.25">
      <c r="A36" s="2" t="str">
        <f t="shared" si="40"/>
        <v>Lemay Linda (0301861)</v>
      </c>
      <c r="B36" s="10">
        <f t="shared" si="40"/>
        <v>0.5625</v>
      </c>
      <c r="C36" s="10">
        <f t="shared" si="40"/>
        <v>0.875</v>
      </c>
      <c r="D36" s="230">
        <v>6</v>
      </c>
      <c r="E36" s="231"/>
      <c r="F36" s="230" t="str">
        <f>IFERROR(VLOOKUP(A36,'Staff Caisse'!$A$3:$C$14,2,FALSE),"")</f>
        <v>Le. Lin.</v>
      </c>
      <c r="G36" s="231"/>
      <c r="H36" s="12"/>
      <c r="I36" s="12"/>
      <c r="J36" s="55"/>
      <c r="K36" s="55"/>
      <c r="V36" s="236" t="s">
        <v>137</v>
      </c>
      <c r="W36" s="236"/>
      <c r="X36" s="251"/>
      <c r="Y36" s="251"/>
      <c r="Z36" s="251"/>
      <c r="AA36" s="251"/>
      <c r="AB36" s="251"/>
      <c r="AC36" s="251"/>
      <c r="AD36" s="251"/>
      <c r="AE36" s="251"/>
      <c r="AF36" s="251"/>
      <c r="AG36" s="251"/>
      <c r="AH36" s="251"/>
      <c r="AI36" s="251"/>
      <c r="AJ36" s="251"/>
      <c r="AK36" s="251"/>
      <c r="AL36" s="251"/>
      <c r="AM36" s="251"/>
      <c r="AN36" s="251"/>
      <c r="AO36" s="251"/>
      <c r="AP36" s="251"/>
      <c r="AQ36" s="251"/>
      <c r="AR36" s="251"/>
      <c r="AS36" s="251"/>
      <c r="AT36" s="251"/>
      <c r="AU36" s="251"/>
      <c r="AV36" s="251"/>
      <c r="AW36" s="251"/>
      <c r="AX36" s="251"/>
      <c r="AY36" s="251"/>
      <c r="AZ36" s="251"/>
      <c r="BA36" s="251"/>
      <c r="BB36" s="251"/>
      <c r="BC36" s="251"/>
      <c r="BD36" s="251"/>
      <c r="BE36" s="251" t="s">
        <v>141</v>
      </c>
      <c r="BF36" s="251"/>
      <c r="BG36" s="251"/>
      <c r="BH36" s="251"/>
      <c r="BI36" s="251"/>
      <c r="BJ36" s="251"/>
      <c r="BK36" s="251"/>
      <c r="BL36" s="251"/>
      <c r="BM36" s="251"/>
      <c r="BN36" s="251"/>
      <c r="BO36" s="251"/>
      <c r="BP36" s="251"/>
      <c r="BQ36" s="251"/>
      <c r="BR36" s="251"/>
      <c r="BS36" s="251"/>
    </row>
    <row r="37" spans="1:71" x14ac:dyDescent="0.25">
      <c r="A37" s="2" t="str">
        <f t="shared" si="40"/>
        <v>Chapados Serge (1201458)</v>
      </c>
      <c r="B37" s="10">
        <f t="shared" si="40"/>
        <v>0.66666666666666663</v>
      </c>
      <c r="C37" s="10">
        <f t="shared" si="40"/>
        <v>0.875</v>
      </c>
      <c r="D37" s="230">
        <v>5</v>
      </c>
      <c r="E37" s="231"/>
      <c r="F37" s="230" t="str">
        <f>IFERROR(VLOOKUP(A37,'Staff Caisse'!$A$3:$C$14,2,FALSE),"")</f>
        <v>Ch. Ser.</v>
      </c>
      <c r="G37" s="231"/>
      <c r="H37" s="12"/>
      <c r="I37" s="12"/>
      <c r="J37" s="55"/>
      <c r="K37" s="55"/>
    </row>
    <row r="38" spans="1:71" x14ac:dyDescent="0.25">
      <c r="A38" s="2" t="str">
        <f t="shared" si="40"/>
        <v>Audet Brassard Léa (2001661)</v>
      </c>
      <c r="B38" s="10">
        <f t="shared" si="40"/>
        <v>0.38541666666666669</v>
      </c>
      <c r="C38" s="10">
        <f t="shared" si="40"/>
        <v>0.6875</v>
      </c>
      <c r="D38" s="230">
        <f>IFERROR(VLOOKUP(A38,'Staff Caisse'!$A$3:$C$14,3,FALSE),"")</f>
        <v>4</v>
      </c>
      <c r="E38" s="231"/>
      <c r="F38" s="230" t="str">
        <f>IFERROR(VLOOKUP(A38,'Staff Caisse'!$A$3:$C$14,2,FALSE),"")</f>
        <v>Au. Bra.</v>
      </c>
      <c r="G38" s="231"/>
      <c r="H38" s="12"/>
      <c r="I38" s="12"/>
      <c r="J38" s="55"/>
      <c r="K38" s="55"/>
    </row>
    <row r="39" spans="1:71" x14ac:dyDescent="0.25">
      <c r="A39" s="2" t="str">
        <f t="shared" si="40"/>
        <v>Lepage Nathalie (2002036)</v>
      </c>
      <c r="B39" s="10">
        <f t="shared" si="40"/>
        <v>0.5625</v>
      </c>
      <c r="C39" s="10">
        <f t="shared" si="40"/>
        <v>0.72916666666666663</v>
      </c>
      <c r="D39" s="230">
        <f>IFERROR(VLOOKUP(A39,'Staff Caisse'!$A$3:$C$14,3,FALSE),"")</f>
        <v>3</v>
      </c>
      <c r="E39" s="231"/>
      <c r="F39" s="230" t="str">
        <f>IFERROR(VLOOKUP(A39,'Staff Caisse'!$A$3:$C$14,2,FALSE),"")</f>
        <v>Le. Nat.</v>
      </c>
      <c r="G39" s="231"/>
      <c r="H39" s="12"/>
      <c r="I39" s="12"/>
      <c r="J39" s="55"/>
      <c r="K39" s="55"/>
    </row>
    <row r="40" spans="1:71" x14ac:dyDescent="0.25">
      <c r="A40" s="2" t="str">
        <f t="shared" si="40"/>
        <v>St-Hilaire Lévesque Mathieu (2002288)</v>
      </c>
      <c r="B40" s="10">
        <f t="shared" si="40"/>
        <v>0.66666666666666663</v>
      </c>
      <c r="C40" s="10">
        <f t="shared" si="40"/>
        <v>0.79166666666666663</v>
      </c>
      <c r="D40" s="230">
        <f>IFERROR(VLOOKUP(A40,'Staff Caisse'!$A$3:$C$14,3,FALSE),"")</f>
        <v>2</v>
      </c>
      <c r="E40" s="231"/>
      <c r="F40" s="230" t="str">
        <f>IFERROR(VLOOKUP(A40,'Staff Caisse'!$A$3:$C$14,2,FALSE),"")</f>
        <v>St. Lév.</v>
      </c>
      <c r="G40" s="231"/>
      <c r="H40" s="12"/>
      <c r="I40" s="12"/>
      <c r="J40" s="55"/>
      <c r="K40" s="55"/>
    </row>
    <row r="41" spans="1:71" x14ac:dyDescent="0.25">
      <c r="A41" s="2" t="str">
        <f t="shared" si="40"/>
        <v>Beaupré Patricia (2002608)</v>
      </c>
      <c r="B41" s="10">
        <f t="shared" si="40"/>
        <v>0.66666666666666663</v>
      </c>
      <c r="C41" s="10">
        <f t="shared" si="40"/>
        <v>0.79166666666666663</v>
      </c>
      <c r="D41" s="230">
        <f>IFERROR(VLOOKUP(A41,'Staff Caisse'!$A$3:$C$14,3,FALSE),"")</f>
        <v>1</v>
      </c>
      <c r="E41" s="231"/>
      <c r="F41" s="230" t="str">
        <f>IFERROR(VLOOKUP(A41,'Staff Caisse'!$A$3:$C$14,2,FALSE),"")</f>
        <v>Be. Pat.</v>
      </c>
      <c r="G41" s="231"/>
      <c r="H41" s="12"/>
      <c r="I41" s="12"/>
      <c r="J41" s="55"/>
      <c r="K41" s="55"/>
    </row>
    <row r="42" spans="1:71" x14ac:dyDescent="0.25">
      <c r="A42" s="2">
        <f t="shared" si="40"/>
        <v>0</v>
      </c>
      <c r="B42" s="10">
        <f t="shared" si="40"/>
        <v>0</v>
      </c>
      <c r="C42" s="10">
        <f t="shared" si="40"/>
        <v>0</v>
      </c>
      <c r="D42" s="230" t="str">
        <f>IFERROR(VLOOKUP(A42,'Staff Caisse'!$A$3:$C$14,3,FALSE),"")</f>
        <v/>
      </c>
      <c r="E42" s="231"/>
      <c r="F42" s="11"/>
      <c r="G42" s="11"/>
      <c r="H42" s="12"/>
      <c r="I42" s="12"/>
      <c r="J42" s="55"/>
      <c r="K42" s="55"/>
    </row>
    <row r="43" spans="1:71" x14ac:dyDescent="0.25">
      <c r="A43" s="2">
        <f t="shared" si="40"/>
        <v>0</v>
      </c>
      <c r="B43" s="10">
        <f t="shared" si="40"/>
        <v>0</v>
      </c>
      <c r="C43" s="10">
        <f t="shared" si="40"/>
        <v>0</v>
      </c>
      <c r="D43" s="230" t="str">
        <f>IFERROR(VLOOKUP(A43,'Staff Caisse'!$A$3:$C$14,3,FALSE),"")</f>
        <v/>
      </c>
      <c r="E43" s="231"/>
      <c r="F43" s="11"/>
      <c r="G43" s="11"/>
      <c r="H43" s="12"/>
      <c r="I43" s="12"/>
      <c r="J43" s="55"/>
      <c r="K43" s="55"/>
    </row>
  </sheetData>
  <mergeCells count="170">
    <mergeCell ref="E8:F8"/>
    <mergeCell ref="U8:V8"/>
    <mergeCell ref="E7:F7"/>
    <mergeCell ref="H7:I7"/>
    <mergeCell ref="U7:V7"/>
    <mergeCell ref="AJ3:AK3"/>
    <mergeCell ref="AL3:AM3"/>
    <mergeCell ref="AN3:AO3"/>
    <mergeCell ref="X6:Y6"/>
    <mergeCell ref="Z6:AA6"/>
    <mergeCell ref="AB6:AC6"/>
    <mergeCell ref="AD6:AE6"/>
    <mergeCell ref="AF6:AG6"/>
    <mergeCell ref="AH6:AI6"/>
    <mergeCell ref="AJ6:AK6"/>
    <mergeCell ref="AL6:AM6"/>
    <mergeCell ref="AN6:AO6"/>
    <mergeCell ref="X4:Y4"/>
    <mergeCell ref="Z4:AA4"/>
    <mergeCell ref="AB4:AC4"/>
    <mergeCell ref="AD4:AE4"/>
    <mergeCell ref="AH3:AI3"/>
    <mergeCell ref="X3:Y3"/>
    <mergeCell ref="Z3:AA3"/>
    <mergeCell ref="AB3:AC3"/>
    <mergeCell ref="AD3:AE3"/>
    <mergeCell ref="AF3:AG3"/>
    <mergeCell ref="AF4:AG4"/>
    <mergeCell ref="AH4:AI4"/>
    <mergeCell ref="BH3:BI3"/>
    <mergeCell ref="BJ3:BK3"/>
    <mergeCell ref="BL3:BM3"/>
    <mergeCell ref="BN3:BO3"/>
    <mergeCell ref="BP3:BQ3"/>
    <mergeCell ref="BR3:BS3"/>
    <mergeCell ref="BJ6:BK6"/>
    <mergeCell ref="BL6:BM6"/>
    <mergeCell ref="BN6:BO6"/>
    <mergeCell ref="BP6:BQ6"/>
    <mergeCell ref="BR6:BS6"/>
    <mergeCell ref="BH6:BI6"/>
    <mergeCell ref="BD2:BE2"/>
    <mergeCell ref="BR2:BS2"/>
    <mergeCell ref="BP4:BQ4"/>
    <mergeCell ref="BR4:BS4"/>
    <mergeCell ref="BT3:BU3"/>
    <mergeCell ref="U2:W2"/>
    <mergeCell ref="X2:Y2"/>
    <mergeCell ref="Z2:AA2"/>
    <mergeCell ref="AB2:AC2"/>
    <mergeCell ref="AD2:AE2"/>
    <mergeCell ref="AF2:AG2"/>
    <mergeCell ref="AH2:AI2"/>
    <mergeCell ref="AJ2:AK2"/>
    <mergeCell ref="AL2:AM2"/>
    <mergeCell ref="AN2:AO2"/>
    <mergeCell ref="AP2:AQ2"/>
    <mergeCell ref="AR2:AS2"/>
    <mergeCell ref="AT2:AU2"/>
    <mergeCell ref="AP3:AQ3"/>
    <mergeCell ref="AR3:AS3"/>
    <mergeCell ref="AT3:AU3"/>
    <mergeCell ref="AV3:AW3"/>
    <mergeCell ref="AX3:AY3"/>
    <mergeCell ref="AZ3:BA3"/>
    <mergeCell ref="BB3:BC3"/>
    <mergeCell ref="BD3:BE3"/>
    <mergeCell ref="BF3:BG3"/>
    <mergeCell ref="BP2:BQ2"/>
    <mergeCell ref="BT2:BU2"/>
    <mergeCell ref="X5:Y5"/>
    <mergeCell ref="Z5:AA5"/>
    <mergeCell ref="AB5:AC5"/>
    <mergeCell ref="AD5:AE5"/>
    <mergeCell ref="AF5:AG5"/>
    <mergeCell ref="AH5:AI5"/>
    <mergeCell ref="AJ5:AK5"/>
    <mergeCell ref="AL5:AM5"/>
    <mergeCell ref="AN5:AO5"/>
    <mergeCell ref="AP5:AQ5"/>
    <mergeCell ref="AR5:AS5"/>
    <mergeCell ref="AT5:AU5"/>
    <mergeCell ref="BF2:BG2"/>
    <mergeCell ref="BH2:BI2"/>
    <mergeCell ref="BJ2:BK2"/>
    <mergeCell ref="BL2:BM2"/>
    <mergeCell ref="BN2:BO2"/>
    <mergeCell ref="AV2:AW2"/>
    <mergeCell ref="AX2:AY2"/>
    <mergeCell ref="AZ2:BA2"/>
    <mergeCell ref="BB2:BC2"/>
    <mergeCell ref="BP5:BQ5"/>
    <mergeCell ref="BR5:BS5"/>
    <mergeCell ref="BT5:BU5"/>
    <mergeCell ref="R6:W6"/>
    <mergeCell ref="R5:W5"/>
    <mergeCell ref="BF5:BG5"/>
    <mergeCell ref="BH5:BI5"/>
    <mergeCell ref="BJ5:BK5"/>
    <mergeCell ref="BL5:BM5"/>
    <mergeCell ref="BN5:BO5"/>
    <mergeCell ref="AV5:AW5"/>
    <mergeCell ref="AX5:AY5"/>
    <mergeCell ref="AZ5:BA5"/>
    <mergeCell ref="BB5:BC5"/>
    <mergeCell ref="BD5:BE5"/>
    <mergeCell ref="BT6:BU6"/>
    <mergeCell ref="AZ6:BA6"/>
    <mergeCell ref="BB6:BC6"/>
    <mergeCell ref="BD6:BE6"/>
    <mergeCell ref="BF6:BG6"/>
    <mergeCell ref="AP6:AQ6"/>
    <mergeCell ref="AR6:AS6"/>
    <mergeCell ref="AT6:AU6"/>
    <mergeCell ref="AV6:AW6"/>
    <mergeCell ref="BT4:BU4"/>
    <mergeCell ref="BD4:BE4"/>
    <mergeCell ref="BF4:BG4"/>
    <mergeCell ref="BH4:BI4"/>
    <mergeCell ref="BJ4:BK4"/>
    <mergeCell ref="BL4:BM4"/>
    <mergeCell ref="AT4:AU4"/>
    <mergeCell ref="AV4:AW4"/>
    <mergeCell ref="AX4:AY4"/>
    <mergeCell ref="AZ4:BA4"/>
    <mergeCell ref="BB4:BC4"/>
    <mergeCell ref="B32:C32"/>
    <mergeCell ref="D32:E32"/>
    <mergeCell ref="F32:G32"/>
    <mergeCell ref="H32:I32"/>
    <mergeCell ref="V33:W33"/>
    <mergeCell ref="V34:W34"/>
    <mergeCell ref="V35:W35"/>
    <mergeCell ref="V36:W36"/>
    <mergeCell ref="BN4:BO4"/>
    <mergeCell ref="AJ4:AK4"/>
    <mergeCell ref="AL4:AM4"/>
    <mergeCell ref="AN4:AO4"/>
    <mergeCell ref="AP4:AQ4"/>
    <mergeCell ref="AR4:AS4"/>
    <mergeCell ref="AX6:AY6"/>
    <mergeCell ref="U25:V25"/>
    <mergeCell ref="U26:V26"/>
    <mergeCell ref="R4:W4"/>
    <mergeCell ref="U20:V20"/>
    <mergeCell ref="U21:V21"/>
    <mergeCell ref="U22:V22"/>
    <mergeCell ref="U23:V23"/>
    <mergeCell ref="U24:V24"/>
    <mergeCell ref="H8:I8"/>
    <mergeCell ref="D42:E42"/>
    <mergeCell ref="D43:E43"/>
    <mergeCell ref="F33:G33"/>
    <mergeCell ref="F34:G34"/>
    <mergeCell ref="F35:G35"/>
    <mergeCell ref="F36:G36"/>
    <mergeCell ref="F37:G37"/>
    <mergeCell ref="F38:G38"/>
    <mergeCell ref="F39:G39"/>
    <mergeCell ref="F40:G40"/>
    <mergeCell ref="F41:G41"/>
    <mergeCell ref="D33:E33"/>
    <mergeCell ref="D34:E34"/>
    <mergeCell ref="D35:E35"/>
    <mergeCell ref="D36:E36"/>
    <mergeCell ref="D37:E37"/>
    <mergeCell ref="D38:E38"/>
    <mergeCell ref="D39:E39"/>
    <mergeCell ref="D40:E40"/>
    <mergeCell ref="D41:E41"/>
  </mergeCells>
  <conditionalFormatting sqref="X9:BU11 X17:BU19">
    <cfRule type="cellIs" dxfId="201" priority="478" operator="between">
      <formula>$B9</formula>
      <formula>$C9</formula>
    </cfRule>
    <cfRule type="cellIs" dxfId="200" priority="479" operator="equal">
      <formula>$C9</formula>
    </cfRule>
    <cfRule type="cellIs" dxfId="199" priority="480" operator="equal">
      <formula>$B9</formula>
    </cfRule>
  </conditionalFormatting>
  <conditionalFormatting sqref="X9:BU11 X17:BU19">
    <cfRule type="cellIs" dxfId="198" priority="469" operator="equal">
      <formula>$R9</formula>
    </cfRule>
    <cfRule type="cellIs" dxfId="197" priority="470" operator="equal">
      <formula>$P9</formula>
    </cfRule>
    <cfRule type="cellIs" dxfId="196" priority="471" operator="equal">
      <formula>$M9</formula>
    </cfRule>
    <cfRule type="cellIs" dxfId="195" priority="472" operator="equal">
      <formula>$K9</formula>
    </cfRule>
    <cfRule type="cellIs" dxfId="194" priority="474" operator="between">
      <formula>$U9</formula>
      <formula>$V9</formula>
    </cfRule>
    <cfRule type="cellIs" dxfId="193" priority="476" operator="between">
      <formula>$H9</formula>
      <formula>$I9</formula>
    </cfRule>
    <cfRule type="cellIs" dxfId="192" priority="477" operator="between">
      <formula>$E9</formula>
      <formula>$F9</formula>
    </cfRule>
  </conditionalFormatting>
  <conditionalFormatting sqref="X12:BU13">
    <cfRule type="cellIs" dxfId="191" priority="436" operator="between">
      <formula>$B12</formula>
      <formula>$C12</formula>
    </cfRule>
    <cfRule type="cellIs" dxfId="190" priority="437" operator="equal">
      <formula>$C12</formula>
    </cfRule>
    <cfRule type="cellIs" dxfId="189" priority="438" operator="equal">
      <formula>$B12</formula>
    </cfRule>
  </conditionalFormatting>
  <conditionalFormatting sqref="X12:BU13">
    <cfRule type="cellIs" dxfId="188" priority="429" operator="equal">
      <formula>$R12</formula>
    </cfRule>
    <cfRule type="cellIs" dxfId="187" priority="430" operator="equal">
      <formula>$P12</formula>
    </cfRule>
    <cfRule type="cellIs" dxfId="186" priority="431" operator="equal">
      <formula>$M12</formula>
    </cfRule>
    <cfRule type="cellIs" dxfId="185" priority="432" operator="equal">
      <formula>$K12</formula>
    </cfRule>
    <cfRule type="cellIs" dxfId="184" priority="433" operator="between">
      <formula>$U12</formula>
      <formula>$V12</formula>
    </cfRule>
    <cfRule type="cellIs" dxfId="183" priority="434" operator="between">
      <formula>$H12</formula>
      <formula>$I12</formula>
    </cfRule>
    <cfRule type="cellIs" dxfId="182" priority="435" operator="between">
      <formula>$E12</formula>
      <formula>$F12</formula>
    </cfRule>
  </conditionalFormatting>
  <conditionalFormatting sqref="X14:BU14">
    <cfRule type="cellIs" dxfId="181" priority="426" operator="between">
      <formula>$B14</formula>
      <formula>$C14</formula>
    </cfRule>
    <cfRule type="cellIs" dxfId="180" priority="427" operator="equal">
      <formula>$C14</formula>
    </cfRule>
    <cfRule type="cellIs" dxfId="179" priority="428" operator="equal">
      <formula>$B14</formula>
    </cfRule>
  </conditionalFormatting>
  <conditionalFormatting sqref="X14:BU14">
    <cfRule type="cellIs" dxfId="178" priority="419" operator="equal">
      <formula>$R14</formula>
    </cfRule>
    <cfRule type="cellIs" dxfId="177" priority="420" operator="equal">
      <formula>$P14</formula>
    </cfRule>
    <cfRule type="cellIs" dxfId="176" priority="421" operator="equal">
      <formula>$M14</formula>
    </cfRule>
    <cfRule type="cellIs" dxfId="175" priority="422" operator="equal">
      <formula>$K14</formula>
    </cfRule>
    <cfRule type="cellIs" dxfId="174" priority="423" operator="between">
      <formula>$U14</formula>
      <formula>$V14</formula>
    </cfRule>
    <cfRule type="cellIs" dxfId="173" priority="424" operator="between">
      <formula>$H14</formula>
      <formula>$I14</formula>
    </cfRule>
    <cfRule type="cellIs" dxfId="172" priority="425" operator="between">
      <formula>$E14</formula>
      <formula>$F14</formula>
    </cfRule>
  </conditionalFormatting>
  <conditionalFormatting sqref="X16:BU16">
    <cfRule type="cellIs" dxfId="171" priority="416" operator="between">
      <formula>$B16</formula>
      <formula>$C16</formula>
    </cfRule>
    <cfRule type="cellIs" dxfId="170" priority="417" operator="equal">
      <formula>$C16</formula>
    </cfRule>
    <cfRule type="cellIs" dxfId="169" priority="418" operator="equal">
      <formula>$B16</formula>
    </cfRule>
  </conditionalFormatting>
  <conditionalFormatting sqref="X16:BU16">
    <cfRule type="cellIs" dxfId="168" priority="409" operator="equal">
      <formula>$R16</formula>
    </cfRule>
    <cfRule type="cellIs" dxfId="167" priority="410" operator="equal">
      <formula>$P16</formula>
    </cfRule>
    <cfRule type="cellIs" dxfId="166" priority="411" operator="equal">
      <formula>$M16</formula>
    </cfRule>
    <cfRule type="cellIs" dxfId="165" priority="412" operator="equal">
      <formula>$K16</formula>
    </cfRule>
    <cfRule type="cellIs" dxfId="164" priority="413" operator="between">
      <formula>$U16</formula>
      <formula>$V16</formula>
    </cfRule>
    <cfRule type="cellIs" dxfId="163" priority="414" operator="between">
      <formula>$H16</formula>
      <formula>$I16</formula>
    </cfRule>
    <cfRule type="cellIs" dxfId="162" priority="415" operator="between">
      <formula>$E16</formula>
      <formula>$F16</formula>
    </cfRule>
  </conditionalFormatting>
  <conditionalFormatting sqref="X15:BU15">
    <cfRule type="cellIs" dxfId="161" priority="406" operator="between">
      <formula>$B15</formula>
      <formula>$C15</formula>
    </cfRule>
    <cfRule type="cellIs" dxfId="160" priority="407" operator="equal">
      <formula>$C15</formula>
    </cfRule>
    <cfRule type="cellIs" dxfId="159" priority="408" operator="equal">
      <formula>$B15</formula>
    </cfRule>
  </conditionalFormatting>
  <conditionalFormatting sqref="X15:BU15">
    <cfRule type="cellIs" dxfId="158" priority="399" operator="equal">
      <formula>$R15</formula>
    </cfRule>
    <cfRule type="cellIs" dxfId="157" priority="400" operator="equal">
      <formula>$P15</formula>
    </cfRule>
    <cfRule type="cellIs" dxfId="156" priority="401" operator="equal">
      <formula>$M15</formula>
    </cfRule>
    <cfRule type="cellIs" dxfId="155" priority="402" operator="equal">
      <formula>$K15</formula>
    </cfRule>
    <cfRule type="cellIs" dxfId="154" priority="403" operator="between">
      <formula>$U15</formula>
      <formula>$V15</formula>
    </cfRule>
    <cfRule type="cellIs" dxfId="153" priority="404" operator="between">
      <formula>$H15</formula>
      <formula>$I15</formula>
    </cfRule>
    <cfRule type="cellIs" dxfId="152" priority="405" operator="between">
      <formula>$E15</formula>
      <formula>$F15</formula>
    </cfRule>
  </conditionalFormatting>
  <conditionalFormatting sqref="X33:X36">
    <cfRule type="duplicateValues" dxfId="151" priority="347"/>
  </conditionalFormatting>
  <conditionalFormatting sqref="Y35:Y36">
    <cfRule type="duplicateValues" dxfId="150" priority="341"/>
  </conditionalFormatting>
  <conditionalFormatting sqref="AA35:AA36">
    <cfRule type="duplicateValues" dxfId="149" priority="340"/>
  </conditionalFormatting>
  <conditionalFormatting sqref="Z35:Z36">
    <cfRule type="duplicateValues" dxfId="148" priority="339"/>
  </conditionalFormatting>
  <conditionalFormatting sqref="AC35:AC36">
    <cfRule type="duplicateValues" dxfId="147" priority="338"/>
  </conditionalFormatting>
  <conditionalFormatting sqref="AB35:AB36">
    <cfRule type="duplicateValues" dxfId="146" priority="337"/>
  </conditionalFormatting>
  <conditionalFormatting sqref="AD35:AD36">
    <cfRule type="duplicateValues" dxfId="145" priority="336"/>
  </conditionalFormatting>
  <conditionalFormatting sqref="AE35:AE36">
    <cfRule type="duplicateValues" dxfId="144" priority="335"/>
  </conditionalFormatting>
  <conditionalFormatting sqref="AG35:AG36">
    <cfRule type="duplicateValues" dxfId="143" priority="334"/>
  </conditionalFormatting>
  <conditionalFormatting sqref="AF35:AF36">
    <cfRule type="duplicateValues" dxfId="142" priority="333"/>
  </conditionalFormatting>
  <conditionalFormatting sqref="AI35:AI36">
    <cfRule type="duplicateValues" dxfId="141" priority="332"/>
  </conditionalFormatting>
  <conditionalFormatting sqref="AH35:AH36">
    <cfRule type="duplicateValues" dxfId="140" priority="331"/>
  </conditionalFormatting>
  <conditionalFormatting sqref="AJ34:AJ36">
    <cfRule type="duplicateValues" dxfId="139" priority="330"/>
  </conditionalFormatting>
  <conditionalFormatting sqref="AK35:AK36">
    <cfRule type="duplicateValues" dxfId="138" priority="329"/>
  </conditionalFormatting>
  <conditionalFormatting sqref="AM35:AM36">
    <cfRule type="duplicateValues" dxfId="137" priority="328"/>
  </conditionalFormatting>
  <conditionalFormatting sqref="AL35:AL36">
    <cfRule type="duplicateValues" dxfId="136" priority="327"/>
  </conditionalFormatting>
  <conditionalFormatting sqref="AO35:AO36">
    <cfRule type="duplicateValues" dxfId="135" priority="326"/>
  </conditionalFormatting>
  <conditionalFormatting sqref="AN35:AN36">
    <cfRule type="duplicateValues" dxfId="134" priority="325"/>
  </conditionalFormatting>
  <conditionalFormatting sqref="AP36">
    <cfRule type="duplicateValues" dxfId="133" priority="324"/>
  </conditionalFormatting>
  <conditionalFormatting sqref="AQ36">
    <cfRule type="duplicateValues" dxfId="132" priority="323"/>
  </conditionalFormatting>
  <conditionalFormatting sqref="AS36">
    <cfRule type="duplicateValues" dxfId="131" priority="322"/>
  </conditionalFormatting>
  <conditionalFormatting sqref="AR36">
    <cfRule type="duplicateValues" dxfId="130" priority="321"/>
  </conditionalFormatting>
  <conditionalFormatting sqref="AU36">
    <cfRule type="duplicateValues" dxfId="129" priority="320"/>
  </conditionalFormatting>
  <conditionalFormatting sqref="AT36">
    <cfRule type="duplicateValues" dxfId="128" priority="319"/>
  </conditionalFormatting>
  <conditionalFormatting sqref="AV36">
    <cfRule type="duplicateValues" dxfId="127" priority="318"/>
  </conditionalFormatting>
  <conditionalFormatting sqref="AW36">
    <cfRule type="duplicateValues" dxfId="126" priority="317"/>
  </conditionalFormatting>
  <conditionalFormatting sqref="AY36">
    <cfRule type="duplicateValues" dxfId="125" priority="316"/>
  </conditionalFormatting>
  <conditionalFormatting sqref="AX36">
    <cfRule type="duplicateValues" dxfId="124" priority="315"/>
  </conditionalFormatting>
  <conditionalFormatting sqref="BA36">
    <cfRule type="duplicateValues" dxfId="123" priority="314"/>
  </conditionalFormatting>
  <conditionalFormatting sqref="AZ36">
    <cfRule type="duplicateValues" dxfId="122" priority="313"/>
  </conditionalFormatting>
  <conditionalFormatting sqref="BB36">
    <cfRule type="duplicateValues" dxfId="121" priority="312"/>
  </conditionalFormatting>
  <conditionalFormatting sqref="BC36">
    <cfRule type="duplicateValues" dxfId="120" priority="311"/>
  </conditionalFormatting>
  <conditionalFormatting sqref="BE36">
    <cfRule type="duplicateValues" dxfId="119" priority="310"/>
  </conditionalFormatting>
  <conditionalFormatting sqref="BD36">
    <cfRule type="duplicateValues" dxfId="118" priority="309"/>
  </conditionalFormatting>
  <conditionalFormatting sqref="BG36">
    <cfRule type="duplicateValues" dxfId="117" priority="308"/>
  </conditionalFormatting>
  <conditionalFormatting sqref="BF36">
    <cfRule type="duplicateValues" dxfId="116" priority="307"/>
  </conditionalFormatting>
  <conditionalFormatting sqref="BH36">
    <cfRule type="duplicateValues" dxfId="115" priority="306"/>
  </conditionalFormatting>
  <conditionalFormatting sqref="BI36">
    <cfRule type="duplicateValues" dxfId="114" priority="305"/>
  </conditionalFormatting>
  <conditionalFormatting sqref="BK36">
    <cfRule type="duplicateValues" dxfId="113" priority="304"/>
  </conditionalFormatting>
  <conditionalFormatting sqref="BJ36">
    <cfRule type="duplicateValues" dxfId="112" priority="303"/>
  </conditionalFormatting>
  <conditionalFormatting sqref="BM33 BM35:BM36">
    <cfRule type="duplicateValues" dxfId="111" priority="302"/>
  </conditionalFormatting>
  <conditionalFormatting sqref="BL35:BL36">
    <cfRule type="duplicateValues" dxfId="110" priority="301"/>
  </conditionalFormatting>
  <conditionalFormatting sqref="BN35:BN36">
    <cfRule type="duplicateValues" dxfId="109" priority="300"/>
  </conditionalFormatting>
  <conditionalFormatting sqref="BO35:BO36">
    <cfRule type="duplicateValues" dxfId="108" priority="299"/>
  </conditionalFormatting>
  <conditionalFormatting sqref="BQ35:BQ36">
    <cfRule type="duplicateValues" dxfId="107" priority="298"/>
  </conditionalFormatting>
  <conditionalFormatting sqref="BP35:BP36">
    <cfRule type="duplicateValues" dxfId="106" priority="297"/>
  </conditionalFormatting>
  <conditionalFormatting sqref="BS35:BS36">
    <cfRule type="duplicateValues" dxfId="105" priority="296"/>
  </conditionalFormatting>
  <conditionalFormatting sqref="BR35:BR36">
    <cfRule type="duplicateValues" dxfId="104" priority="295"/>
  </conditionalFormatting>
  <conditionalFormatting sqref="AJ33">
    <cfRule type="duplicateValues" dxfId="103" priority="283"/>
  </conditionalFormatting>
  <conditionalFormatting sqref="AZ33">
    <cfRule type="duplicateValues" dxfId="102" priority="267"/>
  </conditionalFormatting>
  <conditionalFormatting sqref="AZ34">
    <cfRule type="duplicateValues" dxfId="101" priority="248"/>
  </conditionalFormatting>
  <conditionalFormatting sqref="AZ35">
    <cfRule type="duplicateValues" dxfId="100" priority="241"/>
  </conditionalFormatting>
  <conditionalFormatting sqref="AK34">
    <cfRule type="duplicateValues" dxfId="99" priority="198"/>
  </conditionalFormatting>
  <conditionalFormatting sqref="AL34">
    <cfRule type="duplicateValues" dxfId="98" priority="196"/>
  </conditionalFormatting>
  <conditionalFormatting sqref="AT35">
    <cfRule type="duplicateValues" dxfId="97" priority="181"/>
  </conditionalFormatting>
  <conditionalFormatting sqref="AT33">
    <cfRule type="duplicateValues" dxfId="96" priority="180"/>
  </conditionalFormatting>
  <conditionalFormatting sqref="AT34">
    <cfRule type="duplicateValues" dxfId="95" priority="179"/>
  </conditionalFormatting>
  <conditionalFormatting sqref="AU35">
    <cfRule type="duplicateValues" dxfId="94" priority="178"/>
  </conditionalFormatting>
  <conditionalFormatting sqref="AU33">
    <cfRule type="duplicateValues" dxfId="93" priority="177"/>
  </conditionalFormatting>
  <conditionalFormatting sqref="AU34">
    <cfRule type="duplicateValues" dxfId="92" priority="176"/>
  </conditionalFormatting>
  <conditionalFormatting sqref="AV35">
    <cfRule type="duplicateValues" dxfId="91" priority="175"/>
  </conditionalFormatting>
  <conditionalFormatting sqref="AW35">
    <cfRule type="duplicateValues" dxfId="90" priority="172"/>
  </conditionalFormatting>
  <conditionalFormatting sqref="AX35">
    <cfRule type="duplicateValues" dxfId="89" priority="169"/>
  </conditionalFormatting>
  <conditionalFormatting sqref="AY35">
    <cfRule type="duplicateValues" dxfId="88" priority="166"/>
  </conditionalFormatting>
  <conditionalFormatting sqref="BA33">
    <cfRule type="duplicateValues" dxfId="87" priority="163"/>
  </conditionalFormatting>
  <conditionalFormatting sqref="BA34">
    <cfRule type="duplicateValues" dxfId="86" priority="162"/>
  </conditionalFormatting>
  <conditionalFormatting sqref="BB34">
    <cfRule type="duplicateValues" dxfId="85" priority="159"/>
  </conditionalFormatting>
  <conditionalFormatting sqref="BA35">
    <cfRule type="duplicateValues" dxfId="84" priority="154"/>
  </conditionalFormatting>
  <conditionalFormatting sqref="BB35">
    <cfRule type="duplicateValues" dxfId="83" priority="153"/>
  </conditionalFormatting>
  <conditionalFormatting sqref="BL34">
    <cfRule type="duplicateValues" dxfId="82" priority="122"/>
  </conditionalFormatting>
  <conditionalFormatting sqref="BL33">
    <cfRule type="duplicateValues" dxfId="81" priority="121"/>
  </conditionalFormatting>
  <conditionalFormatting sqref="BM34">
    <cfRule type="duplicateValues" dxfId="80" priority="120"/>
  </conditionalFormatting>
  <conditionalFormatting sqref="Y33:Y34">
    <cfRule type="duplicateValues" dxfId="79" priority="101"/>
  </conditionalFormatting>
  <conditionalFormatting sqref="Z33:Z34">
    <cfRule type="duplicateValues" dxfId="78" priority="100"/>
  </conditionalFormatting>
  <conditionalFormatting sqref="AA33:AA34">
    <cfRule type="duplicateValues" dxfId="77" priority="99"/>
  </conditionalFormatting>
  <conditionalFormatting sqref="AB33:AB34">
    <cfRule type="duplicateValues" dxfId="76" priority="98"/>
  </conditionalFormatting>
  <conditionalFormatting sqref="AC33:AC34">
    <cfRule type="duplicateValues" dxfId="75" priority="97"/>
  </conditionalFormatting>
  <conditionalFormatting sqref="AD33:AD34">
    <cfRule type="duplicateValues" dxfId="74" priority="96"/>
  </conditionalFormatting>
  <conditionalFormatting sqref="AE33:AE34">
    <cfRule type="duplicateValues" dxfId="73" priority="95"/>
  </conditionalFormatting>
  <conditionalFormatting sqref="AF33:AF34">
    <cfRule type="duplicateValues" dxfId="72" priority="94"/>
  </conditionalFormatting>
  <conditionalFormatting sqref="AG33:AG34">
    <cfRule type="duplicateValues" dxfId="71" priority="93"/>
  </conditionalFormatting>
  <conditionalFormatting sqref="AH33:AH34">
    <cfRule type="duplicateValues" dxfId="70" priority="92"/>
  </conditionalFormatting>
  <conditionalFormatting sqref="AI33">
    <cfRule type="duplicateValues" dxfId="69" priority="91"/>
  </conditionalFormatting>
  <conditionalFormatting sqref="AI34">
    <cfRule type="duplicateValues" dxfId="68" priority="90"/>
  </conditionalFormatting>
  <conditionalFormatting sqref="AK33">
    <cfRule type="duplicateValues" dxfId="67" priority="89"/>
  </conditionalFormatting>
  <conditionalFormatting sqref="AL33">
    <cfRule type="duplicateValues" dxfId="66" priority="88"/>
  </conditionalFormatting>
  <conditionalFormatting sqref="AM34">
    <cfRule type="duplicateValues" dxfId="65" priority="87"/>
  </conditionalFormatting>
  <conditionalFormatting sqref="AM33">
    <cfRule type="duplicateValues" dxfId="64" priority="86"/>
  </conditionalFormatting>
  <conditionalFormatting sqref="AN34">
    <cfRule type="duplicateValues" dxfId="63" priority="83"/>
  </conditionalFormatting>
  <conditionalFormatting sqref="AN33">
    <cfRule type="duplicateValues" dxfId="62" priority="82"/>
  </conditionalFormatting>
  <conditionalFormatting sqref="AO34">
    <cfRule type="duplicateValues" dxfId="61" priority="81"/>
  </conditionalFormatting>
  <conditionalFormatting sqref="AO33">
    <cfRule type="duplicateValues" dxfId="60" priority="80"/>
  </conditionalFormatting>
  <conditionalFormatting sqref="AP34">
    <cfRule type="duplicateValues" dxfId="59" priority="79"/>
  </conditionalFormatting>
  <conditionalFormatting sqref="AP33">
    <cfRule type="duplicateValues" dxfId="58" priority="78"/>
  </conditionalFormatting>
  <conditionalFormatting sqref="AQ34">
    <cfRule type="duplicateValues" dxfId="57" priority="77"/>
  </conditionalFormatting>
  <conditionalFormatting sqref="AQ33">
    <cfRule type="duplicateValues" dxfId="56" priority="76"/>
  </conditionalFormatting>
  <conditionalFormatting sqref="AR34">
    <cfRule type="duplicateValues" dxfId="55" priority="75"/>
  </conditionalFormatting>
  <conditionalFormatting sqref="AR33">
    <cfRule type="duplicateValues" dxfId="54" priority="74"/>
  </conditionalFormatting>
  <conditionalFormatting sqref="AS34">
    <cfRule type="duplicateValues" dxfId="53" priority="73"/>
  </conditionalFormatting>
  <conditionalFormatting sqref="AS33">
    <cfRule type="duplicateValues" dxfId="52" priority="72"/>
  </conditionalFormatting>
  <conditionalFormatting sqref="AP35">
    <cfRule type="duplicateValues" dxfId="51" priority="71"/>
  </conditionalFormatting>
  <conditionalFormatting sqref="AQ35">
    <cfRule type="duplicateValues" dxfId="50" priority="70"/>
  </conditionalFormatting>
  <conditionalFormatting sqref="AR35">
    <cfRule type="duplicateValues" dxfId="49" priority="69"/>
  </conditionalFormatting>
  <conditionalFormatting sqref="AS35">
    <cfRule type="duplicateValues" dxfId="48" priority="68"/>
  </conditionalFormatting>
  <conditionalFormatting sqref="AV33">
    <cfRule type="duplicateValues" dxfId="47" priority="67"/>
  </conditionalFormatting>
  <conditionalFormatting sqref="AV34">
    <cfRule type="duplicateValues" dxfId="46" priority="66"/>
  </conditionalFormatting>
  <conditionalFormatting sqref="AW33">
    <cfRule type="duplicateValues" dxfId="45" priority="65"/>
  </conditionalFormatting>
  <conditionalFormatting sqref="AW34">
    <cfRule type="duplicateValues" dxfId="44" priority="64"/>
  </conditionalFormatting>
  <conditionalFormatting sqref="AX33">
    <cfRule type="duplicateValues" dxfId="43" priority="63"/>
  </conditionalFormatting>
  <conditionalFormatting sqref="AX34">
    <cfRule type="duplicateValues" dxfId="42" priority="62"/>
  </conditionalFormatting>
  <conditionalFormatting sqref="AY33">
    <cfRule type="duplicateValues" dxfId="41" priority="61"/>
  </conditionalFormatting>
  <conditionalFormatting sqref="AY34">
    <cfRule type="duplicateValues" dxfId="40" priority="60"/>
  </conditionalFormatting>
  <conditionalFormatting sqref="BB33">
    <cfRule type="duplicateValues" dxfId="39" priority="59"/>
  </conditionalFormatting>
  <conditionalFormatting sqref="BC34">
    <cfRule type="duplicateValues" dxfId="38" priority="49"/>
  </conditionalFormatting>
  <conditionalFormatting sqref="BC35">
    <cfRule type="duplicateValues" dxfId="37" priority="48"/>
  </conditionalFormatting>
  <conditionalFormatting sqref="BC33">
    <cfRule type="duplicateValues" dxfId="36" priority="47"/>
  </conditionalFormatting>
  <conditionalFormatting sqref="BD34">
    <cfRule type="duplicateValues" dxfId="35" priority="46"/>
  </conditionalFormatting>
  <conditionalFormatting sqref="BD35">
    <cfRule type="duplicateValues" dxfId="34" priority="45"/>
  </conditionalFormatting>
  <conditionalFormatting sqref="BD33">
    <cfRule type="duplicateValues" dxfId="33" priority="44"/>
  </conditionalFormatting>
  <conditionalFormatting sqref="BE34">
    <cfRule type="duplicateValues" dxfId="32" priority="43"/>
  </conditionalFormatting>
  <conditionalFormatting sqref="BE35">
    <cfRule type="duplicateValues" dxfId="31" priority="42"/>
  </conditionalFormatting>
  <conditionalFormatting sqref="BE33">
    <cfRule type="duplicateValues" dxfId="30" priority="41"/>
  </conditionalFormatting>
  <conditionalFormatting sqref="BF34">
    <cfRule type="duplicateValues" dxfId="29" priority="40"/>
  </conditionalFormatting>
  <conditionalFormatting sqref="BF33">
    <cfRule type="duplicateValues" dxfId="28" priority="38"/>
  </conditionalFormatting>
  <conditionalFormatting sqref="BG34">
    <cfRule type="duplicateValues" dxfId="27" priority="37"/>
  </conditionalFormatting>
  <conditionalFormatting sqref="BG33">
    <cfRule type="duplicateValues" dxfId="26" priority="35"/>
  </conditionalFormatting>
  <conditionalFormatting sqref="BH35">
    <cfRule type="duplicateValues" dxfId="25" priority="33"/>
  </conditionalFormatting>
  <conditionalFormatting sqref="BH33">
    <cfRule type="duplicateValues" dxfId="24" priority="32"/>
  </conditionalFormatting>
  <conditionalFormatting sqref="BI35">
    <cfRule type="duplicateValues" dxfId="23" priority="30"/>
  </conditionalFormatting>
  <conditionalFormatting sqref="BI33">
    <cfRule type="duplicateValues" dxfId="22" priority="29"/>
  </conditionalFormatting>
  <conditionalFormatting sqref="BJ35">
    <cfRule type="duplicateValues" dxfId="21" priority="27"/>
  </conditionalFormatting>
  <conditionalFormatting sqref="BJ33">
    <cfRule type="duplicateValues" dxfId="20" priority="26"/>
  </conditionalFormatting>
  <conditionalFormatting sqref="BK35">
    <cfRule type="duplicateValues" dxfId="19" priority="24"/>
  </conditionalFormatting>
  <conditionalFormatting sqref="BK33">
    <cfRule type="duplicateValues" dxfId="18" priority="23"/>
  </conditionalFormatting>
  <conditionalFormatting sqref="BN33">
    <cfRule type="duplicateValues" dxfId="17" priority="22"/>
  </conditionalFormatting>
  <conditionalFormatting sqref="BN34">
    <cfRule type="duplicateValues" dxfId="16" priority="21"/>
  </conditionalFormatting>
  <conditionalFormatting sqref="BO33">
    <cfRule type="duplicateValues" dxfId="15" priority="20"/>
  </conditionalFormatting>
  <conditionalFormatting sqref="BO34">
    <cfRule type="duplicateValues" dxfId="14" priority="19"/>
  </conditionalFormatting>
  <conditionalFormatting sqref="BP33">
    <cfRule type="duplicateValues" dxfId="13" priority="18"/>
  </conditionalFormatting>
  <conditionalFormatting sqref="BP34">
    <cfRule type="duplicateValues" dxfId="12" priority="17"/>
  </conditionalFormatting>
  <conditionalFormatting sqref="BQ33">
    <cfRule type="duplicateValues" dxfId="11" priority="16"/>
  </conditionalFormatting>
  <conditionalFormatting sqref="BQ34">
    <cfRule type="duplicateValues" dxfId="10" priority="15"/>
  </conditionalFormatting>
  <conditionalFormatting sqref="BR33">
    <cfRule type="duplicateValues" dxfId="9" priority="14"/>
  </conditionalFormatting>
  <conditionalFormatting sqref="BR34">
    <cfRule type="duplicateValues" dxfId="8" priority="13"/>
  </conditionalFormatting>
  <conditionalFormatting sqref="BS33">
    <cfRule type="duplicateValues" dxfId="7" priority="12"/>
  </conditionalFormatting>
  <conditionalFormatting sqref="BS34">
    <cfRule type="duplicateValues" dxfId="6" priority="11"/>
  </conditionalFormatting>
  <conditionalFormatting sqref="BH34">
    <cfRule type="duplicateValues" dxfId="5" priority="7"/>
  </conditionalFormatting>
  <conditionalFormatting sqref="BI34">
    <cfRule type="duplicateValues" dxfId="4" priority="6"/>
  </conditionalFormatting>
  <conditionalFormatting sqref="BK34">
    <cfRule type="duplicateValues" dxfId="3" priority="4"/>
  </conditionalFormatting>
  <conditionalFormatting sqref="BF35">
    <cfRule type="duplicateValues" dxfId="2" priority="3"/>
  </conditionalFormatting>
  <conditionalFormatting sqref="BG35">
    <cfRule type="duplicateValues" dxfId="1" priority="2"/>
  </conditionalFormatting>
  <conditionalFormatting sqref="BJ34">
    <cfRule type="duplicateValues" dxfId="0" priority="1"/>
  </conditionalFormatting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'Staff Caisse'!$B$3:$B$12</xm:f>
          </x14:formula1>
          <xm:sqref>X33:BS36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26"/>
  <sheetViews>
    <sheetView workbookViewId="0">
      <selection activeCell="C32" sqref="C32"/>
    </sheetView>
  </sheetViews>
  <sheetFormatPr baseColWidth="10" defaultRowHeight="15" x14ac:dyDescent="0.25"/>
  <cols>
    <col min="1" max="1" width="37.7109375" bestFit="1" customWidth="1"/>
    <col min="3" max="3" width="35.42578125" bestFit="1" customWidth="1"/>
  </cols>
  <sheetData>
    <row r="2" spans="1:1" x14ac:dyDescent="0.25">
      <c r="A2" s="45" t="s">
        <v>125</v>
      </c>
    </row>
    <row r="3" spans="1:1" s="59" customFormat="1" x14ac:dyDescent="0.25">
      <c r="A3" s="2" t="s">
        <v>126</v>
      </c>
    </row>
    <row r="4" spans="1:1" s="59" customFormat="1" x14ac:dyDescent="0.25">
      <c r="A4" s="2" t="s">
        <v>132</v>
      </c>
    </row>
    <row r="5" spans="1:1" s="59" customFormat="1" x14ac:dyDescent="0.25">
      <c r="A5" s="2" t="s">
        <v>131</v>
      </c>
    </row>
    <row r="6" spans="1:1" s="59" customFormat="1" x14ac:dyDescent="0.25">
      <c r="A6" s="2" t="s">
        <v>127</v>
      </c>
    </row>
    <row r="7" spans="1:1" x14ac:dyDescent="0.25">
      <c r="A7" s="2" t="s">
        <v>164</v>
      </c>
    </row>
    <row r="8" spans="1:1" x14ac:dyDescent="0.25">
      <c r="A8" s="2" t="s">
        <v>165</v>
      </c>
    </row>
    <row r="9" spans="1:1" s="56" customFormat="1" x14ac:dyDescent="0.25">
      <c r="A9" s="2" t="s">
        <v>129</v>
      </c>
    </row>
    <row r="10" spans="1:1" s="59" customFormat="1" x14ac:dyDescent="0.25">
      <c r="A10" s="2"/>
    </row>
    <row r="11" spans="1:1" s="56" customFormat="1" x14ac:dyDescent="0.25">
      <c r="A11" s="2" t="s">
        <v>130</v>
      </c>
    </row>
    <row r="12" spans="1:1" s="59" customFormat="1" x14ac:dyDescent="0.25">
      <c r="A12" s="2" t="s">
        <v>128</v>
      </c>
    </row>
    <row r="13" spans="1:1" s="18" customFormat="1" x14ac:dyDescent="0.25">
      <c r="A13" s="2" t="s">
        <v>156</v>
      </c>
    </row>
    <row r="14" spans="1:1" s="57" customFormat="1" x14ac:dyDescent="0.25">
      <c r="A14" s="2" t="s">
        <v>157</v>
      </c>
    </row>
    <row r="15" spans="1:1" s="57" customFormat="1" x14ac:dyDescent="0.25">
      <c r="A15" s="2" t="s">
        <v>148</v>
      </c>
    </row>
    <row r="16" spans="1:1" s="58" customFormat="1" x14ac:dyDescent="0.25">
      <c r="A16" s="2" t="s">
        <v>149</v>
      </c>
    </row>
    <row r="17" spans="1:1" s="59" customFormat="1" x14ac:dyDescent="0.25">
      <c r="A17" s="2" t="s">
        <v>126</v>
      </c>
    </row>
    <row r="18" spans="1:1" s="59" customFormat="1" x14ac:dyDescent="0.25">
      <c r="A18" s="2" t="s">
        <v>132</v>
      </c>
    </row>
    <row r="19" spans="1:1" s="59" customFormat="1" x14ac:dyDescent="0.25">
      <c r="A19" s="2" t="s">
        <v>166</v>
      </c>
    </row>
    <row r="20" spans="1:1" s="59" customFormat="1" x14ac:dyDescent="0.25">
      <c r="A20" s="2" t="s">
        <v>131</v>
      </c>
    </row>
    <row r="21" spans="1:1" s="59" customFormat="1" x14ac:dyDescent="0.25">
      <c r="A21" s="2" t="s">
        <v>6</v>
      </c>
    </row>
    <row r="22" spans="1:1" s="58" customFormat="1" x14ac:dyDescent="0.25">
      <c r="A22" s="2" t="s">
        <v>152</v>
      </c>
    </row>
    <row r="23" spans="1:1" s="57" customFormat="1" x14ac:dyDescent="0.25">
      <c r="A23" s="2" t="s">
        <v>153</v>
      </c>
    </row>
    <row r="24" spans="1:1" s="57" customFormat="1" x14ac:dyDescent="0.25">
      <c r="A24" s="2" t="s">
        <v>154</v>
      </c>
    </row>
    <row r="25" spans="1:1" s="18" customFormat="1" x14ac:dyDescent="0.25">
      <c r="A25" s="2" t="s">
        <v>151</v>
      </c>
    </row>
    <row r="26" spans="1:1" x14ac:dyDescent="0.25">
      <c r="A26" s="2"/>
    </row>
  </sheetData>
  <sortState ref="A3:A20">
    <sortCondition ref="A3:A20"/>
  </sortState>
  <pageMargins left="0.7" right="0.7" top="0.75" bottom="0.75" header="0.3" footer="0.3"/>
  <pageSetup orientation="portrait" verticalDpi="599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2"/>
  <sheetViews>
    <sheetView workbookViewId="0">
      <selection activeCell="B3" sqref="B3:B12"/>
    </sheetView>
  </sheetViews>
  <sheetFormatPr baseColWidth="10" defaultRowHeight="15" x14ac:dyDescent="0.25"/>
  <cols>
    <col min="1" max="1" width="35.42578125" bestFit="1" customWidth="1"/>
    <col min="3" max="3" width="8.28515625" bestFit="1" customWidth="1"/>
  </cols>
  <sheetData>
    <row r="2" spans="1:3" x14ac:dyDescent="0.25">
      <c r="A2" s="42" t="s">
        <v>123</v>
      </c>
      <c r="C2" t="s">
        <v>168</v>
      </c>
    </row>
    <row r="3" spans="1:3" x14ac:dyDescent="0.25">
      <c r="A3" t="s">
        <v>107</v>
      </c>
      <c r="B3" t="s">
        <v>138</v>
      </c>
      <c r="C3">
        <v>10</v>
      </c>
    </row>
    <row r="4" spans="1:3" x14ac:dyDescent="0.25">
      <c r="A4" s="18" t="s">
        <v>108</v>
      </c>
      <c r="B4" s="18" t="s">
        <v>139</v>
      </c>
      <c r="C4">
        <v>9</v>
      </c>
    </row>
    <row r="5" spans="1:3" s="18" customFormat="1" x14ac:dyDescent="0.25">
      <c r="A5" s="57" t="s">
        <v>150</v>
      </c>
      <c r="B5" s="57" t="s">
        <v>155</v>
      </c>
      <c r="C5" s="18">
        <v>1</v>
      </c>
    </row>
    <row r="6" spans="1:3" x14ac:dyDescent="0.25">
      <c r="A6" s="18" t="s">
        <v>110</v>
      </c>
      <c r="B6" s="18" t="s">
        <v>140</v>
      </c>
      <c r="C6">
        <v>8</v>
      </c>
    </row>
    <row r="7" spans="1:3" x14ac:dyDescent="0.25">
      <c r="A7" s="18" t="s">
        <v>109</v>
      </c>
      <c r="B7" s="18" t="s">
        <v>141</v>
      </c>
      <c r="C7">
        <v>7</v>
      </c>
    </row>
    <row r="8" spans="1:3" x14ac:dyDescent="0.25">
      <c r="A8" s="18" t="s">
        <v>98</v>
      </c>
      <c r="B8" s="18" t="s">
        <v>142</v>
      </c>
      <c r="C8">
        <v>6</v>
      </c>
    </row>
    <row r="9" spans="1:3" x14ac:dyDescent="0.25">
      <c r="A9" s="18" t="s">
        <v>111</v>
      </c>
      <c r="B9" s="18" t="s">
        <v>143</v>
      </c>
      <c r="C9">
        <v>4</v>
      </c>
    </row>
    <row r="10" spans="1:3" x14ac:dyDescent="0.25">
      <c r="A10" s="18" t="s">
        <v>112</v>
      </c>
      <c r="B10" s="18" t="s">
        <v>144</v>
      </c>
      <c r="C10">
        <v>3</v>
      </c>
    </row>
    <row r="11" spans="1:3" x14ac:dyDescent="0.25">
      <c r="A11" s="18" t="s">
        <v>113</v>
      </c>
      <c r="B11" s="18" t="s">
        <v>145</v>
      </c>
      <c r="C11">
        <v>2</v>
      </c>
    </row>
    <row r="12" spans="1:3" x14ac:dyDescent="0.25">
      <c r="A12" s="18" t="s">
        <v>99</v>
      </c>
      <c r="B12" s="18" t="s">
        <v>146</v>
      </c>
      <c r="C12">
        <v>5</v>
      </c>
    </row>
  </sheetData>
  <pageMargins left="0.7" right="0.7" top="0.75" bottom="0.75" header="0.3" footer="0.3"/>
  <pageSetup orientation="portrait" verticalDpi="599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Vendredi</vt:lpstr>
      <vt:lpstr>Split Vend</vt:lpstr>
      <vt:lpstr>Tâches</vt:lpstr>
      <vt:lpstr>Staff Caisse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 Omni19 mai</dc:creator>
  <cp:lastModifiedBy>Lm Omni19 mai</cp:lastModifiedBy>
  <cp:lastPrinted>2018-11-14T17:14:19Z</cp:lastPrinted>
  <dcterms:created xsi:type="dcterms:W3CDTF">2018-09-24T14:18:52Z</dcterms:created>
  <dcterms:modified xsi:type="dcterms:W3CDTF">2018-11-21T13:09:35Z</dcterms:modified>
</cp:coreProperties>
</file>