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n Perraud\Documents\TECSOL\EN COURS PV\échirolles opportunite 15 bâtiments\"/>
    </mc:Choice>
  </mc:AlternateContent>
  <xr:revisionPtr revIDLastSave="0" documentId="8_{22C7129B-2809-48FB-82AC-47D31C6DB443}" xr6:coauthVersionLast="34" xr6:coauthVersionMax="34" xr10:uidLastSave="{00000000-0000-0000-0000-000000000000}"/>
  <bookViews>
    <workbookView xWindow="360" yWindow="375" windowWidth="11715" windowHeight="9780" tabRatio="767" firstSheet="1" activeTab="2" xr2:uid="{00000000-000D-0000-FFFF-FFFF00000000}"/>
  </bookViews>
  <sheets>
    <sheet name="liste des bâtiments" sheetId="47" state="hidden" r:id="rId1"/>
    <sheet name="listes sites" sheetId="52" r:id="rId2"/>
    <sheet name="1" sheetId="4" r:id="rId3"/>
    <sheet name="RECAPITULATIF" sheetId="20" state="hidden" r:id="rId4"/>
  </sheets>
  <definedNames>
    <definedName name="_xlnm.Print_Area" localSheetId="2">'1'!$A$1:$F$103</definedName>
    <definedName name="_xlnm.Print_Area" localSheetId="0">'liste des bâtiments'!$A$1:$F$15</definedName>
  </definedNames>
  <calcPr calcId="162913"/>
</workbook>
</file>

<file path=xl/calcChain.xml><?xml version="1.0" encoding="utf-8"?>
<calcChain xmlns="http://schemas.openxmlformats.org/spreadsheetml/2006/main">
  <c r="C81" i="4" l="1"/>
  <c r="B81" i="4"/>
  <c r="A81" i="4"/>
  <c r="D55" i="4" s="1"/>
  <c r="B16" i="4"/>
  <c r="B46" i="4"/>
  <c r="B18" i="4"/>
  <c r="E17" i="4"/>
  <c r="B17" i="4"/>
  <c r="B15" i="4"/>
  <c r="C4" i="4"/>
  <c r="E5" i="4"/>
  <c r="C2" i="4"/>
  <c r="C3" i="4"/>
  <c r="L27" i="20" l="1"/>
  <c r="J27" i="20"/>
  <c r="O27" i="20" l="1"/>
  <c r="P27" i="20" l="1"/>
  <c r="K27" i="20"/>
  <c r="M27" i="20" l="1"/>
  <c r="P28" i="20"/>
  <c r="K28" i="20"/>
  <c r="L28" i="20"/>
  <c r="M28" i="20"/>
  <c r="J28" i="20"/>
  <c r="D56" i="4"/>
  <c r="D73" i="4" s="1"/>
  <c r="D54" i="4"/>
  <c r="D68" i="4"/>
  <c r="D74" i="4"/>
  <c r="D53" i="4"/>
  <c r="D60" i="4"/>
  <c r="D59" i="4"/>
  <c r="D58" i="4"/>
  <c r="D57" i="4"/>
  <c r="D70" i="4" l="1"/>
  <c r="N27" i="20"/>
  <c r="I27" i="20" s="1"/>
  <c r="Q27" i="20"/>
  <c r="R27" i="20"/>
  <c r="N28" i="20"/>
  <c r="I28" i="20" s="1"/>
  <c r="O28" i="20"/>
  <c r="R28" i="20" l="1"/>
  <c r="Q28" i="20"/>
  <c r="D75" i="4" l="1"/>
  <c r="L20" i="20" l="1"/>
  <c r="J20" i="20"/>
  <c r="E20" i="20"/>
  <c r="P20" i="20" l="1"/>
  <c r="O20" i="20" l="1"/>
  <c r="K20" i="20"/>
  <c r="M20" i="20"/>
  <c r="N20" i="20" l="1"/>
  <c r="I20" i="20" s="1"/>
  <c r="Q20" i="20" l="1"/>
  <c r="L12" i="20"/>
  <c r="L13" i="20"/>
  <c r="L14" i="20"/>
  <c r="L15" i="20"/>
  <c r="L16" i="20"/>
  <c r="L18" i="20"/>
  <c r="L19" i="20"/>
  <c r="L21" i="20"/>
  <c r="L22" i="20"/>
  <c r="L23" i="20"/>
  <c r="L24" i="20"/>
  <c r="L25" i="20"/>
  <c r="L26" i="20"/>
  <c r="J26" i="20"/>
  <c r="J25" i="20"/>
  <c r="J24" i="20"/>
  <c r="J23" i="20"/>
  <c r="J22" i="20"/>
  <c r="J21" i="20"/>
  <c r="J19" i="20"/>
  <c r="J18" i="20"/>
  <c r="J16" i="20"/>
  <c r="J15" i="20"/>
  <c r="J14" i="20"/>
  <c r="J13" i="20"/>
  <c r="E26" i="20"/>
  <c r="E25" i="20"/>
  <c r="E24" i="20"/>
  <c r="E23" i="20"/>
  <c r="E22" i="20"/>
  <c r="E21" i="20"/>
  <c r="E19" i="20"/>
  <c r="E18" i="20"/>
  <c r="E16" i="20"/>
  <c r="E15" i="20"/>
  <c r="E14" i="20"/>
  <c r="E13" i="20"/>
  <c r="P26" i="20" l="1"/>
  <c r="P25" i="20"/>
  <c r="P24" i="20"/>
  <c r="P23" i="20"/>
  <c r="P22" i="20"/>
  <c r="P14" i="20"/>
  <c r="J12" i="20"/>
  <c r="P21" i="20" l="1"/>
  <c r="P16" i="20"/>
  <c r="M13" i="20"/>
  <c r="K26" i="20"/>
  <c r="K25" i="20"/>
  <c r="K24" i="20"/>
  <c r="K23" i="20"/>
  <c r="K22" i="20"/>
  <c r="K21" i="20"/>
  <c r="K19" i="20"/>
  <c r="K18" i="20"/>
  <c r="K16" i="20"/>
  <c r="K15" i="20"/>
  <c r="K14" i="20"/>
  <c r="P13" i="20"/>
  <c r="K13" i="20"/>
  <c r="O26" i="20"/>
  <c r="M25" i="20"/>
  <c r="O24" i="20"/>
  <c r="O23" i="20"/>
  <c r="O22" i="20"/>
  <c r="O21" i="20"/>
  <c r="M19" i="20"/>
  <c r="P19" i="20"/>
  <c r="O19" i="20"/>
  <c r="P18" i="20"/>
  <c r="M18" i="20"/>
  <c r="O18" i="20"/>
  <c r="M16" i="20"/>
  <c r="O16" i="20"/>
  <c r="P15" i="20"/>
  <c r="O15" i="20"/>
  <c r="O14" i="20"/>
  <c r="O25" i="20" l="1"/>
  <c r="M24" i="20"/>
  <c r="N24" i="20" s="1"/>
  <c r="I24" i="20" s="1"/>
  <c r="M15" i="20"/>
  <c r="N13" i="20"/>
  <c r="I13" i="20" s="1"/>
  <c r="M26" i="20"/>
  <c r="N26" i="20" s="1"/>
  <c r="Q25" i="20"/>
  <c r="R25" i="20"/>
  <c r="N25" i="20"/>
  <c r="I25" i="20" s="1"/>
  <c r="N19" i="20"/>
  <c r="I19" i="20" s="1"/>
  <c r="Q19" i="20"/>
  <c r="R19" i="20"/>
  <c r="N18" i="20"/>
  <c r="I18" i="20" s="1"/>
  <c r="Q18" i="20"/>
  <c r="R18" i="20"/>
  <c r="R16" i="20"/>
  <c r="Q16" i="20"/>
  <c r="N16" i="20"/>
  <c r="I16" i="20" s="1"/>
  <c r="O13" i="20"/>
  <c r="M23" i="20"/>
  <c r="M22" i="20"/>
  <c r="M21" i="20"/>
  <c r="M14" i="20"/>
  <c r="R24" i="20" l="1"/>
  <c r="Q24" i="20"/>
  <c r="Q15" i="20"/>
  <c r="R15" i="20"/>
  <c r="N15" i="20"/>
  <c r="I15" i="20" s="1"/>
  <c r="I26" i="20"/>
  <c r="Q26" i="20"/>
  <c r="R26" i="20"/>
  <c r="N23" i="20"/>
  <c r="I23" i="20" s="1"/>
  <c r="Q23" i="20"/>
  <c r="R23" i="20"/>
  <c r="N22" i="20"/>
  <c r="I22" i="20" s="1"/>
  <c r="Q22" i="20"/>
  <c r="R22" i="20"/>
  <c r="N21" i="20"/>
  <c r="I21" i="20" s="1"/>
  <c r="R21" i="20"/>
  <c r="Q21" i="20"/>
  <c r="N14" i="20"/>
  <c r="I14" i="20" s="1"/>
  <c r="Q14" i="20"/>
  <c r="R14" i="20"/>
  <c r="Q13" i="20"/>
  <c r="R13" i="20"/>
  <c r="E12" i="20" l="1"/>
  <c r="A12" i="20"/>
  <c r="B84" i="4" l="1"/>
  <c r="O12" i="20" s="1"/>
  <c r="K12" i="20"/>
  <c r="R20" i="20" l="1"/>
  <c r="D81" i="4" l="1"/>
  <c r="E81" i="4" s="1"/>
  <c r="D71" i="4"/>
  <c r="F84" i="4"/>
  <c r="D84" i="4" l="1"/>
  <c r="D72" i="4"/>
  <c r="C84" i="4" l="1"/>
  <c r="P12" i="20" l="1"/>
  <c r="E84" i="4"/>
  <c r="M12" i="20"/>
  <c r="F81" i="4"/>
  <c r="Q12" i="20" l="1"/>
  <c r="N12" i="20"/>
  <c r="I12" i="20" s="1"/>
  <c r="R12" i="20"/>
</calcChain>
</file>

<file path=xl/sharedStrings.xml><?xml version="1.0" encoding="utf-8"?>
<sst xmlns="http://schemas.openxmlformats.org/spreadsheetml/2006/main" count="242" uniqueCount="165">
  <si>
    <t>Niveau :</t>
  </si>
  <si>
    <t>Toiture</t>
  </si>
  <si>
    <t>Orientation générale :</t>
  </si>
  <si>
    <t>Inclinaison :</t>
  </si>
  <si>
    <t>Besoins électriques</t>
  </si>
  <si>
    <t>Puissance souscrite :</t>
  </si>
  <si>
    <t>POTENTIEL PHOTOVOLTAÏQUE</t>
  </si>
  <si>
    <t>Possibilités d’implantation</t>
  </si>
  <si>
    <t>Puissance installée</t>
  </si>
  <si>
    <t>Production annuelle</t>
  </si>
  <si>
    <t>Productible</t>
  </si>
  <si>
    <t>Prix au kWh</t>
  </si>
  <si>
    <t>Prix au Wc</t>
  </si>
  <si>
    <t>Masques :</t>
  </si>
  <si>
    <t>Sécurisation de la zone :</t>
  </si>
  <si>
    <t>Interaction autres corps d’état</t>
  </si>
  <si>
    <t>Contraintes potentielles</t>
  </si>
  <si>
    <t>Implantation / Structure</t>
  </si>
  <si>
    <t>Encombrement</t>
  </si>
  <si>
    <t>NOM DU SITE</t>
  </si>
  <si>
    <t>Catégorie d'ERP</t>
  </si>
  <si>
    <t>Année de Construction</t>
  </si>
  <si>
    <r>
      <t xml:space="preserve">Parcelle cadastrale </t>
    </r>
    <r>
      <rPr>
        <i/>
        <u/>
        <sz val="8"/>
        <color theme="1"/>
        <rFont val="Garamond"/>
        <family val="1"/>
      </rPr>
      <t>(Source : Cadastre.gouv)</t>
    </r>
  </si>
  <si>
    <t>DATE de la visite</t>
  </si>
  <si>
    <t>Personnes rencontrées</t>
  </si>
  <si>
    <t>Documents transmis</t>
  </si>
  <si>
    <t>Etat de la couverture</t>
  </si>
  <si>
    <t>Isolation :</t>
  </si>
  <si>
    <t>N°PDL :</t>
  </si>
  <si>
    <t>N°Compteur :</t>
  </si>
  <si>
    <t>Implantation compteurs :</t>
  </si>
  <si>
    <t>Vue d'ensemble du projet</t>
  </si>
  <si>
    <t>kWc</t>
  </si>
  <si>
    <t>kWh/an</t>
  </si>
  <si>
    <t>kWh/kWc.an</t>
  </si>
  <si>
    <t>€ HT</t>
  </si>
  <si>
    <t>€ HT/kWh</t>
  </si>
  <si>
    <t>€ HT / Wc</t>
  </si>
  <si>
    <t>Charges d'exploitation</t>
  </si>
  <si>
    <t>Temps de retour net</t>
  </si>
  <si>
    <t>(cf. vue aérienne ci-dessous)</t>
  </si>
  <si>
    <t>Champ photovoltaïque</t>
  </si>
  <si>
    <t>c€ /kWh</t>
  </si>
  <si>
    <t>Métrés</t>
  </si>
  <si>
    <t>Description</t>
  </si>
  <si>
    <t xml:space="preserve">LIAISONS A PREVOIR </t>
  </si>
  <si>
    <t>Courant</t>
  </si>
  <si>
    <t>DC</t>
  </si>
  <si>
    <t>Modules → Local Onduleur</t>
  </si>
  <si>
    <t>Onduleur → Point de Livraison</t>
  </si>
  <si>
    <t>AC</t>
  </si>
  <si>
    <t>€ HT / an</t>
  </si>
  <si>
    <t>€ /an</t>
  </si>
  <si>
    <t>Temps de retour Brut</t>
  </si>
  <si>
    <t>ans</t>
  </si>
  <si>
    <t>Cheminement des câbles</t>
  </si>
  <si>
    <t>Local Onduleur</t>
  </si>
  <si>
    <t>Raccordement au réseau</t>
  </si>
  <si>
    <t>Local onduleur</t>
  </si>
  <si>
    <t>Tranformateur EDF</t>
  </si>
  <si>
    <t xml:space="preserve">Tranchée à prévoir </t>
  </si>
  <si>
    <t>Surface toiture (m²) :</t>
  </si>
  <si>
    <t>Implantation des Capteurs</t>
  </si>
  <si>
    <t>Travaux Générateur Photovoltaïque</t>
  </si>
  <si>
    <t>€HT/Wc</t>
  </si>
  <si>
    <t xml:space="preserve">     Modules PV (Fourniture + Pose)</t>
  </si>
  <si>
    <t xml:space="preserve">     Système d'Intégration (Fourniture + Pose)</t>
  </si>
  <si>
    <t xml:space="preserve">     Onduleurs</t>
  </si>
  <si>
    <t xml:space="preserve">     Câblage BT (Câbles / boitiers DC+AC / TDGS)</t>
  </si>
  <si>
    <t xml:space="preserve">     Préparation Chantier, Sécurité, grutage</t>
  </si>
  <si>
    <t xml:space="preserve">     Télésuivi (matériel installé + configuration)</t>
  </si>
  <si>
    <t xml:space="preserve">     Arrêt d'urgence</t>
  </si>
  <si>
    <t xml:space="preserve">     Signalisation - DOE</t>
  </si>
  <si>
    <t>Frais annexes</t>
  </si>
  <si>
    <t xml:space="preserve">     Maîtrise d'œuvre PV</t>
  </si>
  <si>
    <t xml:space="preserve">     Assurances DO</t>
  </si>
  <si>
    <t xml:space="preserve">     Raccordement ERDF</t>
  </si>
  <si>
    <t>INVESTISSEMENT PHOTOVOLTAÏQUE [Ipv]</t>
  </si>
  <si>
    <t>CHARGES D'EXPLOITATION [CEX]</t>
  </si>
  <si>
    <t>€HT/an</t>
  </si>
  <si>
    <t xml:space="preserve">     Maintenance</t>
  </si>
  <si>
    <t xml:space="preserve">     Télésuivi</t>
  </si>
  <si>
    <t xml:space="preserve">     Assurances RC</t>
  </si>
  <si>
    <t xml:space="preserve">     Location compteur (TURPE)</t>
  </si>
  <si>
    <t>INVESTISSEMENT</t>
  </si>
  <si>
    <t xml:space="preserve">     Raccordement au Point De Livraison (Tranchée, aérien,…)</t>
  </si>
  <si>
    <t>Investissement total [I]</t>
  </si>
  <si>
    <t xml:space="preserve">     Local technique (Armoire électrique en extérieur)</t>
  </si>
  <si>
    <t>-</t>
  </si>
  <si>
    <t>Bâtiment</t>
  </si>
  <si>
    <r>
      <t>CO</t>
    </r>
    <r>
      <rPr>
        <b/>
        <vertAlign val="subscript"/>
        <sz val="9"/>
        <color theme="0"/>
        <rFont val="Georgia"/>
        <family val="1"/>
      </rPr>
      <t xml:space="preserve">2 </t>
    </r>
    <r>
      <rPr>
        <b/>
        <sz val="9"/>
        <color theme="0"/>
        <rFont val="Georgia"/>
        <family val="1"/>
      </rPr>
      <t>évité eq.</t>
    </r>
  </si>
  <si>
    <t>30 m</t>
  </si>
  <si>
    <t>INITITULE SITE</t>
  </si>
  <si>
    <t>Investissement</t>
  </si>
  <si>
    <t>Temps de retour brut</t>
  </si>
  <si>
    <t>Production</t>
  </si>
  <si>
    <t>€ HT/an</t>
  </si>
  <si>
    <t>€ HT /an</t>
  </si>
  <si>
    <t xml:space="preserve">     CONSUEL</t>
  </si>
  <si>
    <t>Plan de masse, Coupe du bâtiment</t>
  </si>
  <si>
    <t>Dans coffrets EDF, sur la voie d'accès.</t>
  </si>
  <si>
    <t>Tarif Jaune partagé avec la salle des fêtes et l'école primaire.</t>
  </si>
  <si>
    <t>108 kVA</t>
  </si>
  <si>
    <t>Sous-compteur propre à l'école mat.</t>
  </si>
  <si>
    <t>CAS PRINCIPAL</t>
  </si>
  <si>
    <t>Le 05/09/2016</t>
  </si>
  <si>
    <t>ERT</t>
  </si>
  <si>
    <t>M.Sébastien CRETET</t>
  </si>
  <si>
    <r>
      <t xml:space="preserve"> </t>
    </r>
    <r>
      <rPr>
        <sz val="14"/>
        <color rgb="FFFFFFFF"/>
        <rFont val="Berlin Sans FB Demi"/>
        <family val="2"/>
      </rPr>
      <t>PRESENTATION GENERALE DE L’ETABLISSEMENT 1</t>
    </r>
  </si>
  <si>
    <t>R+2 (hauteur à confirmer avec étude topographique)</t>
  </si>
  <si>
    <r>
      <t xml:space="preserve">Plan de situation </t>
    </r>
    <r>
      <rPr>
        <i/>
        <u/>
        <sz val="8"/>
        <color theme="1"/>
        <rFont val="Garamond"/>
        <family val="1"/>
      </rPr>
      <t>(Source : google maps)</t>
    </r>
  </si>
  <si>
    <t>Mardi 29 mai 2018</t>
  </si>
  <si>
    <t>Numéro zone</t>
  </si>
  <si>
    <t>Puissance kWc</t>
  </si>
  <si>
    <t>Economie annuelle</t>
  </si>
  <si>
    <t>Tarif moyen de l'électricité réseau</t>
  </si>
  <si>
    <t>économie annuelle</t>
  </si>
  <si>
    <t>Chemin de câbles le long de la facade Nord. Eventuellement carottage à prévoir.</t>
  </si>
  <si>
    <t xml:space="preserve">5 m </t>
  </si>
  <si>
    <t>Au sol (gaine ou goulotte coupe-feu).</t>
  </si>
  <si>
    <t>La couverture trop souple ne permet pas l'implantation de panneaux solaires</t>
  </si>
  <si>
    <t>Toiture Flottateurs</t>
  </si>
  <si>
    <t>OUI</t>
  </si>
  <si>
    <t>NON</t>
  </si>
  <si>
    <t>scénario 1</t>
  </si>
  <si>
    <t>scénario 3</t>
  </si>
  <si>
    <t>scénario 2</t>
  </si>
  <si>
    <t>SILA ANNECY</t>
  </si>
  <si>
    <t>Câble DC</t>
  </si>
  <si>
    <t>cheminement AC</t>
  </si>
  <si>
    <t>Complexité de raccordement</t>
  </si>
  <si>
    <t>Masque et ombrage</t>
  </si>
  <si>
    <t>Critère de selection des toitures</t>
  </si>
  <si>
    <t>Coût au Wc</t>
  </si>
  <si>
    <t xml:space="preserve">     Sécurisation de la toiture</t>
  </si>
  <si>
    <t>VRD</t>
  </si>
  <si>
    <t>OPTION</t>
  </si>
  <si>
    <t>Ancien stade de foot entier</t>
  </si>
  <si>
    <t>Bac acier vitre</t>
  </si>
  <si>
    <t>non</t>
  </si>
  <si>
    <t>oui</t>
  </si>
  <si>
    <t>Numéro SIG</t>
  </si>
  <si>
    <t>Nom du site officiel</t>
  </si>
  <si>
    <t>Adresse du site</t>
  </si>
  <si>
    <t>Date du bâtiment</t>
  </si>
  <si>
    <t>Surface des toitures
(horizontale)</t>
  </si>
  <si>
    <t>Nature des toitures</t>
  </si>
  <si>
    <t>Structure des toitures</t>
  </si>
  <si>
    <t>type d’abonnement</t>
  </si>
  <si>
    <t>Réfection programmée</t>
  </si>
  <si>
    <t>[17]</t>
  </si>
  <si>
    <t>Gymnase Auguste Delaune</t>
  </si>
  <si>
    <t>8 RUE MISSAK MANOUCHIAN</t>
  </si>
  <si>
    <t>1 152 m²</t>
  </si>
  <si>
    <t>Traditionnelle Fibro-ciment</t>
  </si>
  <si>
    <t>Numéro SIG du site</t>
  </si>
  <si>
    <t>Adresse :</t>
  </si>
  <si>
    <t>Puissance souscrite</t>
  </si>
  <si>
    <t xml:space="preserve">orientation </t>
  </si>
  <si>
    <t>inclinaison</t>
  </si>
  <si>
    <t>Coût du kWh</t>
  </si>
  <si>
    <t>Type de Structure</t>
  </si>
  <si>
    <t xml:space="preserve">nombre de sites : </t>
  </si>
  <si>
    <t>.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</si>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</sst>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"/>
    <numFmt numFmtId="165" formatCode="#,##0.0"/>
    <numFmt numFmtId="166" formatCode="#,##0.00\ &quot;€&quot;"/>
    <numFmt numFmtId="167" formatCode="0.000"/>
  </numFmts>
  <fonts count="43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sz val="14"/>
      <color rgb="FFFFFFFF"/>
      <name val="Berlin Sans FB Demi"/>
      <family val="2"/>
    </font>
    <font>
      <b/>
      <sz val="12"/>
      <color rgb="FFFFFFFF"/>
      <name val="Garamond"/>
      <family val="1"/>
    </font>
    <font>
      <b/>
      <sz val="12"/>
      <color theme="1"/>
      <name val="Garamond"/>
      <family val="1"/>
    </font>
    <font>
      <i/>
      <sz val="10"/>
      <color theme="1"/>
      <name val="Garamond"/>
      <family val="1"/>
    </font>
    <font>
      <i/>
      <u/>
      <sz val="10"/>
      <color theme="1"/>
      <name val="Garamond"/>
      <family val="1"/>
    </font>
    <font>
      <b/>
      <sz val="9"/>
      <name val="Georgia"/>
      <family val="1"/>
    </font>
    <font>
      <b/>
      <sz val="9"/>
      <color theme="1"/>
      <name val="Georgia"/>
      <family val="1"/>
    </font>
    <font>
      <b/>
      <sz val="9"/>
      <color rgb="FFFFFFFF"/>
      <name val="Georgia"/>
      <family val="1"/>
    </font>
    <font>
      <sz val="9"/>
      <color theme="1"/>
      <name val="Georgia"/>
      <family val="1"/>
    </font>
    <font>
      <b/>
      <u/>
      <sz val="9"/>
      <color theme="1"/>
      <name val="Garamond"/>
      <family val="1"/>
    </font>
    <font>
      <i/>
      <u/>
      <sz val="8"/>
      <color theme="1"/>
      <name val="Garamond"/>
      <family val="1"/>
    </font>
    <font>
      <sz val="8"/>
      <color theme="1"/>
      <name val="Georgia"/>
      <family val="1"/>
    </font>
    <font>
      <sz val="8"/>
      <color theme="1"/>
      <name val="Calibri"/>
      <family val="2"/>
      <scheme val="minor"/>
    </font>
    <font>
      <sz val="9"/>
      <color rgb="FFFF0000"/>
      <name val="Georgia"/>
      <family val="1"/>
    </font>
    <font>
      <i/>
      <sz val="9"/>
      <color theme="1"/>
      <name val="Georgia"/>
      <family val="1"/>
    </font>
    <font>
      <sz val="12"/>
      <color rgb="FFFFFFFF"/>
      <name val="Garamond"/>
      <family val="1"/>
    </font>
    <font>
      <sz val="8"/>
      <name val="Georgia"/>
      <family val="1"/>
    </font>
    <font>
      <b/>
      <sz val="9"/>
      <color theme="0"/>
      <name val="Georgia"/>
      <family val="1"/>
    </font>
    <font>
      <sz val="8"/>
      <color theme="0"/>
      <name val="Georgia"/>
      <family val="1"/>
    </font>
    <font>
      <b/>
      <vertAlign val="subscript"/>
      <sz val="9"/>
      <color theme="0"/>
      <name val="Georgia"/>
      <family val="1"/>
    </font>
    <font>
      <sz val="11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9"/>
      <name val="Georgia"/>
      <family val="1"/>
    </font>
    <font>
      <b/>
      <sz val="8"/>
      <color theme="0"/>
      <name val="Georgia"/>
      <family val="1"/>
    </font>
    <font>
      <b/>
      <sz val="8"/>
      <color theme="1"/>
      <name val="Georgia"/>
      <family val="1"/>
    </font>
    <font>
      <sz val="9"/>
      <color theme="0"/>
      <name val="Georgia"/>
      <family val="1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Georgia"/>
      <family val="1"/>
    </font>
    <font>
      <sz val="12"/>
      <color theme="1"/>
      <name val="Georgia"/>
      <family val="1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9"/>
      <color rgb="FFFF0000"/>
      <name val="Georgia"/>
      <family val="1"/>
    </font>
    <font>
      <sz val="8"/>
      <color rgb="FF000000"/>
      <name val="Tahoma"/>
      <family val="2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2DBDB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2843A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9966"/>
        <bgColor rgb="FF669966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</fills>
  <borders count="120">
    <border>
      <left/>
      <right/>
      <top/>
      <bottom/>
      <diagonal/>
    </border>
    <border>
      <left/>
      <right/>
      <top style="medium">
        <color rgb="FF1F497D"/>
      </top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rgb="FF1F497D"/>
      </bottom>
      <diagonal/>
    </border>
    <border>
      <left/>
      <right style="thick">
        <color rgb="FFFFFFFF"/>
      </right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thick">
        <color rgb="FFFFFFFF"/>
      </top>
      <bottom style="medium">
        <color rgb="FF1F497D"/>
      </bottom>
      <diagonal/>
    </border>
    <border>
      <left style="thick">
        <color rgb="FFFFFFFF"/>
      </left>
      <right/>
      <top style="medium">
        <color rgb="FF1F497D"/>
      </top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/>
      <diagonal/>
    </border>
    <border>
      <left style="thick">
        <color rgb="FFFFFFFF"/>
      </left>
      <right/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/>
      <top style="medium">
        <color theme="3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thick">
        <color rgb="FFFFFFFF"/>
      </top>
      <bottom style="medium">
        <color theme="3"/>
      </bottom>
      <diagonal/>
    </border>
    <border>
      <left style="thick">
        <color rgb="FFFFFFFF"/>
      </left>
      <right/>
      <top style="medium">
        <color theme="3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theme="3"/>
      </left>
      <right/>
      <top style="medium">
        <color theme="3"/>
      </top>
      <bottom style="thick">
        <color rgb="FFFFFFFF"/>
      </bottom>
      <diagonal/>
    </border>
    <border>
      <left/>
      <right style="medium">
        <color theme="3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thick">
        <color rgb="FFFFFFFF"/>
      </bottom>
      <diagonal/>
    </border>
    <border>
      <left/>
      <right style="medium">
        <color theme="3"/>
      </right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/>
      <diagonal/>
    </border>
    <border>
      <left/>
      <right style="medium">
        <color theme="3"/>
      </right>
      <top style="thick">
        <color rgb="FFFFFFFF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 style="thick">
        <color rgb="FFFFFFFF"/>
      </top>
      <bottom style="medium">
        <color rgb="FF1F497D"/>
      </bottom>
      <diagonal/>
    </border>
    <border>
      <left/>
      <right style="medium">
        <color theme="3"/>
      </right>
      <top style="thick">
        <color rgb="FFFFFFFF"/>
      </top>
      <bottom style="medium">
        <color rgb="FF1F497D"/>
      </bottom>
      <diagonal/>
    </border>
    <border>
      <left style="medium">
        <color theme="3"/>
      </left>
      <right/>
      <top style="medium">
        <color rgb="FF1F497D"/>
      </top>
      <bottom style="thick">
        <color rgb="FFFFFFFF"/>
      </bottom>
      <diagonal/>
    </border>
    <border>
      <left/>
      <right style="medium">
        <color theme="3"/>
      </right>
      <top style="medium">
        <color rgb="FF1F497D"/>
      </top>
      <bottom style="thick">
        <color rgb="FFFFFFFF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3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medium">
        <color theme="3"/>
      </right>
      <top/>
      <bottom style="thick">
        <color theme="0"/>
      </bottom>
      <diagonal/>
    </border>
    <border>
      <left style="medium">
        <color theme="3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thick">
        <color theme="0"/>
      </top>
      <bottom style="thick">
        <color theme="0"/>
      </bottom>
      <diagonal/>
    </border>
    <border>
      <left style="medium">
        <color theme="3"/>
      </left>
      <right/>
      <top/>
      <bottom style="thick">
        <color rgb="FFFFFFFF"/>
      </bottom>
      <diagonal/>
    </border>
    <border>
      <left/>
      <right style="medium">
        <color theme="3"/>
      </right>
      <top/>
      <bottom style="thick">
        <color rgb="FFFFFFFF"/>
      </bottom>
      <diagonal/>
    </border>
    <border>
      <left style="medium">
        <color theme="3"/>
      </left>
      <right/>
      <top style="thick">
        <color rgb="FFFFFFFF"/>
      </top>
      <bottom style="medium">
        <color theme="3"/>
      </bottom>
      <diagonal/>
    </border>
    <border>
      <left/>
      <right style="medium">
        <color theme="3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rgb="FFFFFFFF"/>
      </right>
      <top/>
      <bottom style="thick">
        <color rgb="FFFFFFFF"/>
      </bottom>
      <diagonal/>
    </border>
    <border>
      <left style="medium">
        <color theme="3"/>
      </left>
      <right style="thick">
        <color rgb="FFFFFFFF"/>
      </right>
      <top/>
      <bottom/>
      <diagonal/>
    </border>
    <border>
      <left style="medium">
        <color theme="3"/>
      </left>
      <right style="thick">
        <color rgb="FFFFFFFF"/>
      </right>
      <top style="medium">
        <color theme="3"/>
      </top>
      <bottom style="thick">
        <color rgb="FFFFFFFF"/>
      </bottom>
      <diagonal/>
    </border>
    <border>
      <left style="medium">
        <color theme="3"/>
      </left>
      <right style="thick">
        <color rgb="FFFFFFFF"/>
      </right>
      <top style="medium">
        <color theme="3"/>
      </top>
      <bottom/>
      <diagonal/>
    </border>
    <border>
      <left style="medium">
        <color theme="3"/>
      </left>
      <right style="thick">
        <color rgb="FFFFFFFF"/>
      </right>
      <top style="thick">
        <color rgb="FFFFFFFF"/>
      </top>
      <bottom/>
      <diagonal/>
    </border>
    <border>
      <left/>
      <right style="thick">
        <color rgb="FFFFFFFF"/>
      </right>
      <top style="thick">
        <color rgb="FFFFFFFF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thick">
        <color theme="0"/>
      </right>
      <top style="medium">
        <color theme="3"/>
      </top>
      <bottom/>
      <diagonal/>
    </border>
    <border>
      <left style="thick">
        <color theme="0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 style="thick">
        <color theme="0"/>
      </top>
      <bottom style="medium">
        <color theme="3"/>
      </bottom>
      <diagonal/>
    </border>
    <border>
      <left style="thick">
        <color rgb="FFFFFFFF"/>
      </left>
      <right/>
      <top style="thick">
        <color theme="0"/>
      </top>
      <bottom style="medium">
        <color theme="3"/>
      </bottom>
      <diagonal/>
    </border>
    <border>
      <left/>
      <right/>
      <top style="thick">
        <color theme="0"/>
      </top>
      <bottom style="medium">
        <color theme="3"/>
      </bottom>
      <diagonal/>
    </border>
    <border>
      <left/>
      <right style="medium">
        <color theme="3"/>
      </right>
      <top style="thick">
        <color theme="0"/>
      </top>
      <bottom style="medium">
        <color theme="3"/>
      </bottom>
      <diagonal/>
    </border>
    <border>
      <left style="medium">
        <color theme="3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theme="3"/>
      </top>
      <bottom style="thick">
        <color theme="0"/>
      </bottom>
      <diagonal/>
    </border>
    <border>
      <left style="thick">
        <color theme="0"/>
      </left>
      <right style="medium">
        <color theme="3"/>
      </right>
      <top style="medium">
        <color theme="3"/>
      </top>
      <bottom style="thick">
        <color theme="0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medium">
        <color theme="3"/>
      </left>
      <right style="thick">
        <color theme="0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/>
      <top style="thick">
        <color rgb="FFFFFFFF"/>
      </top>
      <bottom style="thick">
        <color rgb="FFFFFFFF"/>
      </bottom>
      <diagonal/>
    </border>
    <border>
      <left style="medium">
        <color theme="3"/>
      </left>
      <right/>
      <top style="thick">
        <color theme="0"/>
      </top>
      <bottom/>
      <diagonal/>
    </border>
    <border>
      <left style="medium">
        <color theme="3"/>
      </left>
      <right/>
      <top/>
      <bottom style="thick">
        <color theme="0"/>
      </bottom>
      <diagonal/>
    </border>
    <border>
      <left style="medium">
        <color theme="3"/>
      </left>
      <right/>
      <top style="thick">
        <color theme="0"/>
      </top>
      <bottom style="thick">
        <color theme="0"/>
      </bottom>
      <diagonal/>
    </border>
    <border>
      <left style="medium">
        <color theme="3"/>
      </left>
      <right style="thick">
        <color theme="0"/>
      </right>
      <top/>
      <bottom style="medium">
        <color theme="3"/>
      </bottom>
      <diagonal/>
    </border>
    <border>
      <left style="thick">
        <color theme="0"/>
      </left>
      <right/>
      <top/>
      <bottom style="medium">
        <color theme="3"/>
      </bottom>
      <diagonal/>
    </border>
    <border>
      <left style="medium">
        <color theme="3"/>
      </left>
      <right style="thick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/>
      <bottom style="medium">
        <color theme="0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6" tint="-0.499984740745262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/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6" tint="-0.499984740745262"/>
      </top>
      <bottom/>
      <diagonal/>
    </border>
    <border>
      <left style="medium">
        <color theme="0"/>
      </left>
      <right style="medium">
        <color theme="6" tint="-0.499984740745262"/>
      </right>
      <top style="medium">
        <color theme="0"/>
      </top>
      <bottom/>
      <diagonal/>
    </border>
    <border>
      <left style="medium">
        <color theme="6" tint="-0.499984740745262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6" tint="-0.499984740745262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/>
      <bottom style="medium">
        <color theme="0"/>
      </bottom>
      <diagonal/>
    </border>
    <border>
      <left style="medium">
        <color theme="6" tint="-0.499984740745262"/>
      </left>
      <right style="medium">
        <color theme="0"/>
      </right>
      <top style="medium">
        <color theme="6" tint="-0.499984740745262"/>
      </top>
      <bottom/>
      <diagonal/>
    </border>
    <border>
      <left style="medium">
        <color theme="6" tint="-0.499984740745262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6" tint="-0.499984740745262"/>
      </top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6" tint="-0.499984740745262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/>
      </top>
      <bottom style="medium">
        <color theme="6" tint="-0.499984740745262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</cellStyleXfs>
  <cellXfs count="421">
    <xf numFmtId="0" fontId="0" fillId="0" borderId="0" xfId="0"/>
    <xf numFmtId="0" fontId="0" fillId="0" borderId="0" xfId="0" applyAlignment="1">
      <alignment vertical="center"/>
    </xf>
    <xf numFmtId="0" fontId="10" fillId="12" borderId="17" xfId="0" applyFont="1" applyFill="1" applyBorder="1" applyAlignment="1">
      <alignment wrapText="1"/>
    </xf>
    <xf numFmtId="0" fontId="10" fillId="12" borderId="16" xfId="0" applyFont="1" applyFill="1" applyBorder="1" applyAlignment="1">
      <alignment wrapText="1"/>
    </xf>
    <xf numFmtId="0" fontId="8" fillId="12" borderId="18" xfId="0" applyFont="1" applyFill="1" applyBorder="1" applyAlignment="1">
      <alignment wrapText="1"/>
    </xf>
    <xf numFmtId="0" fontId="10" fillId="12" borderId="12" xfId="0" applyFont="1" applyFill="1" applyBorder="1" applyAlignment="1">
      <alignment wrapText="1"/>
    </xf>
    <xf numFmtId="0" fontId="10" fillId="12" borderId="13" xfId="0" applyFont="1" applyFill="1" applyBorder="1" applyAlignment="1">
      <alignment wrapText="1"/>
    </xf>
    <xf numFmtId="0" fontId="10" fillId="12" borderId="0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center" wrapText="1"/>
    </xf>
    <xf numFmtId="0" fontId="10" fillId="12" borderId="0" xfId="0" applyFont="1" applyFill="1" applyBorder="1" applyAlignment="1">
      <alignment wrapText="1"/>
    </xf>
    <xf numFmtId="0" fontId="8" fillId="12" borderId="11" xfId="0" applyFont="1" applyFill="1" applyBorder="1" applyAlignment="1">
      <alignment wrapText="1"/>
    </xf>
    <xf numFmtId="0" fontId="8" fillId="12" borderId="0" xfId="0" applyFont="1" applyFill="1" applyBorder="1" applyAlignment="1">
      <alignment wrapText="1"/>
    </xf>
    <xf numFmtId="0" fontId="8" fillId="11" borderId="19" xfId="0" applyFont="1" applyFill="1" applyBorder="1" applyAlignment="1">
      <alignment wrapText="1"/>
    </xf>
    <xf numFmtId="0" fontId="8" fillId="12" borderId="19" xfId="0" applyFont="1" applyFill="1" applyBorder="1" applyAlignment="1">
      <alignment wrapText="1"/>
    </xf>
    <xf numFmtId="0" fontId="10" fillId="4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4" borderId="10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7" fillId="4" borderId="30" xfId="0" applyFont="1" applyFill="1" applyBorder="1" applyAlignment="1">
      <alignment wrapText="1"/>
    </xf>
    <xf numFmtId="0" fontId="18" fillId="4" borderId="32" xfId="0" applyFont="1" applyFill="1" applyBorder="1" applyAlignment="1">
      <alignment wrapText="1"/>
    </xf>
    <xf numFmtId="0" fontId="8" fillId="4" borderId="27" xfId="0" applyFont="1" applyFill="1" applyBorder="1" applyAlignment="1">
      <alignment wrapText="1"/>
    </xf>
    <xf numFmtId="4" fontId="10" fillId="5" borderId="41" xfId="0" applyNumberFormat="1" applyFont="1" applyFill="1" applyBorder="1" applyAlignment="1">
      <alignment horizontal="center" vertical="center" wrapText="1"/>
    </xf>
    <xf numFmtId="4" fontId="10" fillId="6" borderId="42" xfId="0" applyNumberFormat="1" applyFont="1" applyFill="1" applyBorder="1" applyAlignment="1">
      <alignment horizontal="center" vertical="center" wrapText="1"/>
    </xf>
    <xf numFmtId="0" fontId="8" fillId="0" borderId="27" xfId="0" applyFont="1" applyBorder="1" applyAlignment="1">
      <alignment wrapText="1"/>
    </xf>
    <xf numFmtId="0" fontId="9" fillId="2" borderId="47" xfId="0" applyFont="1" applyFill="1" applyBorder="1" applyAlignment="1">
      <alignment wrapText="1"/>
    </xf>
    <xf numFmtId="0" fontId="8" fillId="12" borderId="47" xfId="0" applyFont="1" applyFill="1" applyBorder="1" applyAlignment="1">
      <alignment wrapText="1"/>
    </xf>
    <xf numFmtId="0" fontId="8" fillId="12" borderId="48" xfId="0" applyFont="1" applyFill="1" applyBorder="1" applyAlignment="1">
      <alignment wrapText="1"/>
    </xf>
    <xf numFmtId="0" fontId="10" fillId="12" borderId="46" xfId="0" applyFont="1" applyFill="1" applyBorder="1" applyAlignment="1">
      <alignment wrapText="1"/>
    </xf>
    <xf numFmtId="0" fontId="9" fillId="2" borderId="49" xfId="0" applyFont="1" applyFill="1" applyBorder="1" applyAlignment="1">
      <alignment wrapText="1"/>
    </xf>
    <xf numFmtId="0" fontId="16" fillId="12" borderId="47" xfId="0" applyFont="1" applyFill="1" applyBorder="1" applyAlignment="1">
      <alignment wrapText="1"/>
    </xf>
    <xf numFmtId="0" fontId="10" fillId="12" borderId="32" xfId="0" applyFont="1" applyFill="1" applyBorder="1" applyAlignment="1">
      <alignment horizontal="center" wrapText="1"/>
    </xf>
    <xf numFmtId="0" fontId="8" fillId="12" borderId="51" xfId="0" applyFont="1" applyFill="1" applyBorder="1" applyAlignment="1">
      <alignment wrapText="1"/>
    </xf>
    <xf numFmtId="0" fontId="8" fillId="11" borderId="41" xfId="0" applyFont="1" applyFill="1" applyBorder="1" applyAlignment="1">
      <alignment wrapText="1"/>
    </xf>
    <xf numFmtId="0" fontId="10" fillId="12" borderId="32" xfId="0" applyFont="1" applyFill="1" applyBorder="1" applyAlignment="1">
      <alignment wrapText="1"/>
    </xf>
    <xf numFmtId="0" fontId="10" fillId="0" borderId="19" xfId="0" applyFont="1" applyBorder="1" applyAlignment="1">
      <alignment horizontal="center" vertical="center"/>
    </xf>
    <xf numFmtId="0" fontId="10" fillId="0" borderId="41" xfId="0" applyFont="1" applyBorder="1" applyAlignment="1">
      <alignment horizontal="left" vertical="center"/>
    </xf>
    <xf numFmtId="0" fontId="10" fillId="11" borderId="41" xfId="0" applyFont="1" applyFill="1" applyBorder="1" applyAlignment="1">
      <alignment horizontal="left" vertical="center"/>
    </xf>
    <xf numFmtId="0" fontId="10" fillId="11" borderId="19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5" borderId="23" xfId="0" applyFont="1" applyFill="1" applyBorder="1" applyAlignment="1">
      <alignment horizontal="center" vertical="center" wrapText="1"/>
    </xf>
    <xf numFmtId="0" fontId="13" fillId="15" borderId="39" xfId="0" applyFont="1" applyFill="1" applyBorder="1" applyAlignment="1">
      <alignment horizontal="center" vertical="center" wrapText="1"/>
    </xf>
    <xf numFmtId="0" fontId="13" fillId="15" borderId="24" xfId="0" applyFont="1" applyFill="1" applyBorder="1" applyAlignment="1">
      <alignment horizontal="center" vertical="center" wrapText="1"/>
    </xf>
    <xf numFmtId="0" fontId="8" fillId="17" borderId="23" xfId="0" applyFont="1" applyFill="1" applyBorder="1" applyAlignment="1">
      <alignment horizontal="center" vertical="center" wrapText="1"/>
    </xf>
    <xf numFmtId="0" fontId="13" fillId="17" borderId="24" xfId="0" applyFont="1" applyFill="1" applyBorder="1" applyAlignment="1">
      <alignment horizontal="center" vertical="center" wrapText="1"/>
    </xf>
    <xf numFmtId="0" fontId="13" fillId="19" borderId="24" xfId="0" applyFont="1" applyFill="1" applyBorder="1" applyAlignment="1">
      <alignment horizontal="center" vertical="center" wrapText="1"/>
    </xf>
    <xf numFmtId="0" fontId="13" fillId="19" borderId="40" xfId="0" applyFont="1" applyFill="1" applyBorder="1" applyAlignment="1">
      <alignment horizontal="center" vertical="center" wrapText="1"/>
    </xf>
    <xf numFmtId="0" fontId="13" fillId="22" borderId="39" xfId="0" applyFont="1" applyFill="1" applyBorder="1" applyAlignment="1">
      <alignment horizontal="center" vertical="center" wrapText="1"/>
    </xf>
    <xf numFmtId="0" fontId="13" fillId="22" borderId="24" xfId="0" applyFont="1" applyFill="1" applyBorder="1" applyAlignment="1">
      <alignment horizontal="center" vertical="center" wrapText="1"/>
    </xf>
    <xf numFmtId="0" fontId="8" fillId="0" borderId="43" xfId="0" applyFont="1" applyBorder="1" applyAlignment="1">
      <alignment wrapText="1"/>
    </xf>
    <xf numFmtId="0" fontId="8" fillId="22" borderId="53" xfId="0" applyFont="1" applyFill="1" applyBorder="1" applyAlignment="1">
      <alignment horizontal="center" vertical="center" wrapText="1"/>
    </xf>
    <xf numFmtId="0" fontId="8" fillId="22" borderId="54" xfId="0" applyFont="1" applyFill="1" applyBorder="1" applyAlignment="1">
      <alignment horizontal="center" vertical="center" wrapText="1"/>
    </xf>
    <xf numFmtId="0" fontId="8" fillId="19" borderId="54" xfId="0" applyFont="1" applyFill="1" applyBorder="1" applyAlignment="1">
      <alignment horizontal="center" vertical="center" wrapText="1"/>
    </xf>
    <xf numFmtId="0" fontId="8" fillId="19" borderId="55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wrapText="1"/>
    </xf>
    <xf numFmtId="0" fontId="19" fillId="13" borderId="60" xfId="0" applyFont="1" applyFill="1" applyBorder="1" applyAlignment="1">
      <alignment wrapText="1"/>
    </xf>
    <xf numFmtId="0" fontId="19" fillId="20" borderId="38" xfId="0" applyFont="1" applyFill="1" applyBorder="1" applyAlignment="1">
      <alignment horizontal="center" vertical="center" wrapText="1"/>
    </xf>
    <xf numFmtId="0" fontId="20" fillId="20" borderId="40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left" vertical="top" wrapText="1"/>
    </xf>
    <xf numFmtId="0" fontId="8" fillId="0" borderId="29" xfId="0" applyFont="1" applyBorder="1" applyAlignment="1">
      <alignment vertical="top" wrapText="1"/>
    </xf>
    <xf numFmtId="0" fontId="8" fillId="21" borderId="31" xfId="0" applyFont="1" applyFill="1" applyBorder="1" applyAlignment="1">
      <alignment horizontal="left" vertical="top" wrapText="1"/>
    </xf>
    <xf numFmtId="0" fontId="8" fillId="8" borderId="51" xfId="0" applyFont="1" applyFill="1" applyBorder="1" applyAlignment="1">
      <alignment horizontal="left" vertical="top" wrapText="1"/>
    </xf>
    <xf numFmtId="0" fontId="10" fillId="12" borderId="30" xfId="0" applyFont="1" applyFill="1" applyBorder="1" applyAlignment="1">
      <alignment horizontal="left" wrapText="1"/>
    </xf>
    <xf numFmtId="0" fontId="18" fillId="4" borderId="0" xfId="0" applyFont="1" applyFill="1" applyBorder="1" applyAlignment="1"/>
    <xf numFmtId="0" fontId="0" fillId="12" borderId="0" xfId="0" applyFill="1"/>
    <xf numFmtId="0" fontId="18" fillId="12" borderId="32" xfId="0" applyFont="1" applyFill="1" applyBorder="1" applyAlignment="1">
      <alignment wrapText="1"/>
    </xf>
    <xf numFmtId="0" fontId="10" fillId="12" borderId="5" xfId="0" applyFont="1" applyFill="1" applyBorder="1" applyAlignment="1">
      <alignment horizontal="left"/>
    </xf>
    <xf numFmtId="0" fontId="10" fillId="12" borderId="28" xfId="0" applyFont="1" applyFill="1" applyBorder="1" applyAlignment="1">
      <alignment horizontal="left"/>
    </xf>
    <xf numFmtId="0" fontId="8" fillId="11" borderId="27" xfId="0" applyFont="1" applyFill="1" applyBorder="1" applyAlignment="1">
      <alignment wrapText="1"/>
    </xf>
    <xf numFmtId="0" fontId="10" fillId="12" borderId="4" xfId="0" applyFont="1" applyFill="1" applyBorder="1" applyAlignment="1">
      <alignment wrapText="1"/>
    </xf>
    <xf numFmtId="0" fontId="19" fillId="13" borderId="61" xfId="0" applyFont="1" applyFill="1" applyBorder="1" applyAlignment="1">
      <alignment horizontal="center" wrapText="1"/>
    </xf>
    <xf numFmtId="0" fontId="23" fillId="12" borderId="19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left" wrapText="1"/>
    </xf>
    <xf numFmtId="0" fontId="8" fillId="12" borderId="0" xfId="0" applyFont="1" applyFill="1" applyBorder="1" applyAlignment="1">
      <alignment horizontal="center" wrapText="1"/>
    </xf>
    <xf numFmtId="0" fontId="8" fillId="12" borderId="32" xfId="0" applyFont="1" applyFill="1" applyBorder="1" applyAlignment="1">
      <alignment horizontal="center" wrapText="1"/>
    </xf>
    <xf numFmtId="0" fontId="8" fillId="9" borderId="35" xfId="0" applyFont="1" applyFill="1" applyBorder="1" applyAlignment="1">
      <alignment wrapText="1"/>
    </xf>
    <xf numFmtId="0" fontId="8" fillId="13" borderId="71" xfId="0" applyFont="1" applyFill="1" applyBorder="1" applyAlignment="1">
      <alignment horizontal="center" wrapText="1"/>
    </xf>
    <xf numFmtId="0" fontId="19" fillId="13" borderId="67" xfId="0" applyFont="1" applyFill="1" applyBorder="1" applyAlignment="1">
      <alignment horizontal="center" vertical="center"/>
    </xf>
    <xf numFmtId="0" fontId="19" fillId="24" borderId="22" xfId="0" applyFont="1" applyFill="1" applyBorder="1" applyAlignment="1">
      <alignment horizontal="center" vertical="center"/>
    </xf>
    <xf numFmtId="0" fontId="24" fillId="12" borderId="22" xfId="0" applyFont="1" applyFill="1" applyBorder="1" applyAlignment="1">
      <alignment horizontal="center" vertical="center"/>
    </xf>
    <xf numFmtId="0" fontId="24" fillId="21" borderId="22" xfId="0" applyFont="1" applyFill="1" applyBorder="1" applyAlignment="1">
      <alignment horizontal="center" vertical="center"/>
    </xf>
    <xf numFmtId="3" fontId="10" fillId="12" borderId="19" xfId="0" applyNumberFormat="1" applyFont="1" applyFill="1" applyBorder="1" applyAlignment="1">
      <alignment horizontal="center" wrapText="1"/>
    </xf>
    <xf numFmtId="0" fontId="8" fillId="23" borderId="19" xfId="0" applyFont="1" applyFill="1" applyBorder="1" applyAlignment="1">
      <alignment horizontal="center" wrapText="1"/>
    </xf>
    <xf numFmtId="3" fontId="10" fillId="23" borderId="19" xfId="0" applyNumberFormat="1" applyFont="1" applyFill="1" applyBorder="1" applyAlignment="1">
      <alignment horizontal="center" wrapText="1"/>
    </xf>
    <xf numFmtId="3" fontId="10" fillId="11" borderId="19" xfId="0" applyNumberFormat="1" applyFont="1" applyFill="1" applyBorder="1" applyAlignment="1">
      <alignment horizontal="center" wrapText="1"/>
    </xf>
    <xf numFmtId="3" fontId="10" fillId="21" borderId="19" xfId="0" applyNumberFormat="1" applyFont="1" applyFill="1" applyBorder="1" applyAlignment="1">
      <alignment horizontal="center" wrapText="1"/>
    </xf>
    <xf numFmtId="3" fontId="27" fillId="13" borderId="23" xfId="0" applyNumberFormat="1" applyFont="1" applyFill="1" applyBorder="1" applyAlignment="1">
      <alignment horizontal="center" wrapText="1"/>
    </xf>
    <xf numFmtId="4" fontId="27" fillId="13" borderId="24" xfId="0" applyNumberFormat="1" applyFont="1" applyFill="1" applyBorder="1" applyAlignment="1">
      <alignment horizontal="center" wrapText="1"/>
    </xf>
    <xf numFmtId="3" fontId="10" fillId="14" borderId="19" xfId="0" applyNumberFormat="1" applyFont="1" applyFill="1" applyBorder="1" applyAlignment="1">
      <alignment horizontal="center" vertical="center" wrapText="1"/>
    </xf>
    <xf numFmtId="3" fontId="27" fillId="24" borderId="19" xfId="0" applyNumberFormat="1" applyFont="1" applyFill="1" applyBorder="1" applyAlignment="1">
      <alignment horizontal="center" wrapText="1"/>
    </xf>
    <xf numFmtId="164" fontId="10" fillId="18" borderId="19" xfId="0" applyNumberFormat="1" applyFont="1" applyFill="1" applyBorder="1" applyAlignment="1">
      <alignment horizontal="center" vertical="center" wrapText="1"/>
    </xf>
    <xf numFmtId="3" fontId="10" fillId="12" borderId="19" xfId="0" quotePrefix="1" applyNumberFormat="1" applyFont="1" applyFill="1" applyBorder="1" applyAlignment="1">
      <alignment horizontal="center" wrapText="1"/>
    </xf>
    <xf numFmtId="0" fontId="26" fillId="15" borderId="23" xfId="0" applyFont="1" applyFill="1" applyBorder="1" applyAlignment="1">
      <alignment horizontal="center" vertical="center" wrapText="1"/>
    </xf>
    <xf numFmtId="4" fontId="24" fillId="6" borderId="19" xfId="0" applyNumberFormat="1" applyFont="1" applyFill="1" applyBorder="1" applyAlignment="1">
      <alignment horizontal="center" vertical="center" wrapText="1"/>
    </xf>
    <xf numFmtId="4" fontId="24" fillId="14" borderId="19" xfId="0" applyNumberFormat="1" applyFont="1" applyFill="1" applyBorder="1" applyAlignment="1">
      <alignment horizontal="center" vertical="center" wrapText="1"/>
    </xf>
    <xf numFmtId="4" fontId="10" fillId="16" borderId="42" xfId="0" applyNumberFormat="1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left" vertical="top" wrapText="1"/>
    </xf>
    <xf numFmtId="0" fontId="28" fillId="0" borderId="0" xfId="0" applyFont="1"/>
    <xf numFmtId="0" fontId="0" fillId="0" borderId="0" xfId="0" applyBorder="1"/>
    <xf numFmtId="0" fontId="0" fillId="12" borderId="0" xfId="0" applyFill="1" applyBorder="1"/>
    <xf numFmtId="0" fontId="7" fillId="12" borderId="72" xfId="0" applyFont="1" applyFill="1" applyBorder="1" applyAlignment="1">
      <alignment horizontal="left" vertical="top" wrapText="1"/>
    </xf>
    <xf numFmtId="0" fontId="8" fillId="8" borderId="77" xfId="0" applyFont="1" applyFill="1" applyBorder="1" applyAlignment="1">
      <alignment horizontal="left" vertical="top" wrapText="1"/>
    </xf>
    <xf numFmtId="0" fontId="8" fillId="21" borderId="48" xfId="0" applyFont="1" applyFill="1" applyBorder="1" applyAlignment="1">
      <alignment horizontal="left" vertical="top" wrapText="1"/>
    </xf>
    <xf numFmtId="3" fontId="10" fillId="5" borderId="19" xfId="0" applyNumberFormat="1" applyFont="1" applyFill="1" applyBorder="1" applyAlignment="1">
      <alignment horizontal="center" vertical="center" wrapText="1"/>
    </xf>
    <xf numFmtId="3" fontId="10" fillId="6" borderId="19" xfId="0" applyNumberFormat="1" applyFont="1" applyFill="1" applyBorder="1" applyAlignment="1">
      <alignment horizontal="center" vertical="center" wrapText="1"/>
    </xf>
    <xf numFmtId="0" fontId="8" fillId="21" borderId="79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wrapText="1"/>
    </xf>
    <xf numFmtId="0" fontId="29" fillId="12" borderId="0" xfId="0" applyFont="1" applyFill="1"/>
    <xf numFmtId="0" fontId="29" fillId="0" borderId="0" xfId="0" applyFont="1"/>
    <xf numFmtId="0" fontId="29" fillId="9" borderId="0" xfId="0" applyFont="1" applyFill="1" applyAlignment="1"/>
    <xf numFmtId="0" fontId="35" fillId="0" borderId="80" xfId="0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29" fillId="12" borderId="0" xfId="0" applyFont="1" applyFill="1" applyAlignment="1">
      <alignment horizontal="center" vertical="center"/>
    </xf>
    <xf numFmtId="0" fontId="29" fillId="9" borderId="0" xfId="0" applyFont="1" applyFill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34" fillId="26" borderId="66" xfId="0" applyFont="1" applyFill="1" applyBorder="1" applyAlignment="1">
      <alignment horizontal="center" vertical="center" wrapText="1"/>
    </xf>
    <xf numFmtId="0" fontId="34" fillId="26" borderId="66" xfId="0" applyFont="1" applyFill="1" applyBorder="1" applyAlignment="1">
      <alignment vertical="center" wrapText="1"/>
    </xf>
    <xf numFmtId="0" fontId="33" fillId="19" borderId="66" xfId="0" applyFont="1" applyFill="1" applyBorder="1" applyAlignment="1">
      <alignment horizontal="center" vertical="center" wrapText="1"/>
    </xf>
    <xf numFmtId="0" fontId="34" fillId="15" borderId="66" xfId="0" applyFont="1" applyFill="1" applyBorder="1" applyAlignment="1">
      <alignment horizontal="center" vertical="center" wrapText="1"/>
    </xf>
    <xf numFmtId="0" fontId="34" fillId="17" borderId="66" xfId="0" applyFont="1" applyFill="1" applyBorder="1" applyAlignment="1">
      <alignment horizontal="center" vertical="center" wrapText="1"/>
    </xf>
    <xf numFmtId="3" fontId="36" fillId="0" borderId="80" xfId="0" applyNumberFormat="1" applyFont="1" applyBorder="1" applyAlignment="1">
      <alignment horizontal="center" vertical="center"/>
    </xf>
    <xf numFmtId="0" fontId="35" fillId="27" borderId="80" xfId="0" applyFont="1" applyFill="1" applyBorder="1" applyAlignment="1">
      <alignment horizontal="center" vertical="center"/>
    </xf>
    <xf numFmtId="3" fontId="36" fillId="27" borderId="80" xfId="0" applyNumberFormat="1" applyFont="1" applyFill="1" applyBorder="1" applyAlignment="1">
      <alignment horizontal="center" vertical="center"/>
    </xf>
    <xf numFmtId="4" fontId="36" fillId="0" borderId="85" xfId="0" applyNumberFormat="1" applyFont="1" applyBorder="1" applyAlignment="1">
      <alignment horizontal="center" vertical="center"/>
    </xf>
    <xf numFmtId="4" fontId="36" fillId="27" borderId="85" xfId="0" applyNumberFormat="1" applyFont="1" applyFill="1" applyBorder="1" applyAlignment="1">
      <alignment horizontal="center" vertical="center"/>
    </xf>
    <xf numFmtId="0" fontId="0" fillId="0" borderId="65" xfId="0" applyBorder="1"/>
    <xf numFmtId="0" fontId="0" fillId="0" borderId="91" xfId="0" applyBorder="1"/>
    <xf numFmtId="0" fontId="36" fillId="0" borderId="87" xfId="0" applyFont="1" applyFill="1" applyBorder="1" applyAlignment="1">
      <alignment horizontal="center" vertical="center" wrapText="1"/>
    </xf>
    <xf numFmtId="0" fontId="36" fillId="27" borderId="87" xfId="0" applyFont="1" applyFill="1" applyBorder="1" applyAlignment="1">
      <alignment horizontal="center" vertical="center" wrapText="1"/>
    </xf>
    <xf numFmtId="0" fontId="37" fillId="27" borderId="87" xfId="0" applyFont="1" applyFill="1" applyBorder="1" applyAlignment="1">
      <alignment horizontal="center" vertical="center" wrapText="1"/>
    </xf>
    <xf numFmtId="0" fontId="35" fillId="0" borderId="89" xfId="0" applyFont="1" applyFill="1" applyBorder="1" applyAlignment="1">
      <alignment horizontal="center" vertical="center"/>
    </xf>
    <xf numFmtId="0" fontId="36" fillId="0" borderId="90" xfId="0" applyFont="1" applyFill="1" applyBorder="1" applyAlignment="1">
      <alignment horizontal="center" vertical="center" wrapText="1"/>
    </xf>
    <xf numFmtId="4" fontId="36" fillId="0" borderId="88" xfId="0" applyNumberFormat="1" applyFont="1" applyBorder="1" applyAlignment="1">
      <alignment horizontal="center" vertical="center"/>
    </xf>
    <xf numFmtId="0" fontId="31" fillId="9" borderId="0" xfId="0" applyFont="1" applyFill="1" applyAlignment="1">
      <alignment vertical="center"/>
    </xf>
    <xf numFmtId="0" fontId="26" fillId="12" borderId="0" xfId="0" applyFont="1" applyFill="1" applyAlignment="1">
      <alignment vertical="center"/>
    </xf>
    <xf numFmtId="0" fontId="34" fillId="15" borderId="81" xfId="0" applyFont="1" applyFill="1" applyBorder="1" applyAlignment="1">
      <alignment horizontal="center" vertical="center" wrapText="1"/>
    </xf>
    <xf numFmtId="3" fontId="36" fillId="0" borderId="93" xfId="0" applyNumberFormat="1" applyFont="1" applyBorder="1" applyAlignment="1">
      <alignment horizontal="center" vertical="center"/>
    </xf>
    <xf numFmtId="0" fontId="34" fillId="17" borderId="86" xfId="0" applyFont="1" applyFill="1" applyBorder="1" applyAlignment="1">
      <alignment horizontal="center" vertical="center" wrapText="1"/>
    </xf>
    <xf numFmtId="0" fontId="0" fillId="12" borderId="0" xfId="0" applyFill="1" applyAlignment="1">
      <alignment vertical="center"/>
    </xf>
    <xf numFmtId="0" fontId="0" fillId="12" borderId="0" xfId="0" applyFill="1" applyAlignment="1">
      <alignment horizontal="center" vertical="center"/>
    </xf>
    <xf numFmtId="0" fontId="14" fillId="12" borderId="0" xfId="0" applyFont="1" applyFill="1" applyAlignment="1">
      <alignment horizontal="center" vertical="center"/>
    </xf>
    <xf numFmtId="0" fontId="28" fillId="12" borderId="0" xfId="0" applyFont="1" applyFill="1"/>
    <xf numFmtId="0" fontId="38" fillId="12" borderId="0" xfId="0" applyFont="1" applyFill="1" applyBorder="1" applyAlignment="1">
      <alignment horizontal="left"/>
    </xf>
    <xf numFmtId="0" fontId="8" fillId="12" borderId="47" xfId="0" applyFont="1" applyFill="1" applyBorder="1" applyAlignment="1">
      <alignment vertical="center" wrapText="1"/>
    </xf>
    <xf numFmtId="0" fontId="8" fillId="12" borderId="19" xfId="0" applyFont="1" applyFill="1" applyBorder="1" applyAlignment="1">
      <alignment vertical="center" wrapText="1"/>
    </xf>
    <xf numFmtId="0" fontId="26" fillId="12" borderId="0" xfId="0" applyFont="1" applyFill="1" applyAlignment="1">
      <alignment horizontal="center" vertical="center"/>
    </xf>
    <xf numFmtId="0" fontId="10" fillId="12" borderId="4" xfId="0" applyFont="1" applyFill="1" applyBorder="1" applyAlignment="1">
      <alignment wrapText="1"/>
    </xf>
    <xf numFmtId="0" fontId="36" fillId="0" borderId="87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wrapText="1"/>
    </xf>
    <xf numFmtId="0" fontId="8" fillId="12" borderId="28" xfId="0" applyFont="1" applyFill="1" applyBorder="1" applyAlignment="1">
      <alignment wrapText="1"/>
    </xf>
    <xf numFmtId="0" fontId="8" fillId="12" borderId="4" xfId="0" applyFont="1" applyFill="1" applyBorder="1" applyAlignment="1">
      <alignment horizontal="left"/>
    </xf>
    <xf numFmtId="0" fontId="10" fillId="12" borderId="51" xfId="0" applyFont="1" applyFill="1" applyBorder="1" applyAlignment="1">
      <alignment wrapText="1"/>
    </xf>
    <xf numFmtId="0" fontId="36" fillId="27" borderId="98" xfId="0" applyFont="1" applyFill="1" applyBorder="1" applyAlignment="1">
      <alignment horizontal="center" vertical="center" wrapText="1"/>
    </xf>
    <xf numFmtId="4" fontId="36" fillId="27" borderId="99" xfId="0" applyNumberFormat="1" applyFont="1" applyFill="1" applyBorder="1" applyAlignment="1">
      <alignment horizontal="center" vertical="center"/>
    </xf>
    <xf numFmtId="4" fontId="36" fillId="0" borderId="85" xfId="0" applyNumberFormat="1" applyFont="1" applyFill="1" applyBorder="1" applyAlignment="1">
      <alignment horizontal="center" vertical="center"/>
    </xf>
    <xf numFmtId="0" fontId="36" fillId="0" borderId="0" xfId="0" applyFont="1" applyFill="1" applyAlignment="1">
      <alignment vertical="center"/>
    </xf>
    <xf numFmtId="3" fontId="36" fillId="0" borderId="85" xfId="0" applyNumberFormat="1" applyFont="1" applyBorder="1" applyAlignment="1">
      <alignment horizontal="center" vertical="center"/>
    </xf>
    <xf numFmtId="3" fontId="36" fillId="27" borderId="85" xfId="0" applyNumberFormat="1" applyFont="1" applyFill="1" applyBorder="1" applyAlignment="1">
      <alignment horizontal="center" vertical="center"/>
    </xf>
    <xf numFmtId="3" fontId="36" fillId="0" borderId="85" xfId="0" applyNumberFormat="1" applyFont="1" applyFill="1" applyBorder="1" applyAlignment="1">
      <alignment horizontal="center" vertical="center"/>
    </xf>
    <xf numFmtId="3" fontId="36" fillId="27" borderId="99" xfId="0" applyNumberFormat="1" applyFont="1" applyFill="1" applyBorder="1" applyAlignment="1">
      <alignment horizontal="center" vertical="center"/>
    </xf>
    <xf numFmtId="3" fontId="36" fillId="0" borderId="88" xfId="0" applyNumberFormat="1" applyFont="1" applyBorder="1" applyAlignment="1">
      <alignment horizontal="center" vertical="center"/>
    </xf>
    <xf numFmtId="166" fontId="36" fillId="0" borderId="85" xfId="0" applyNumberFormat="1" applyFont="1" applyBorder="1" applyAlignment="1">
      <alignment horizontal="center" vertical="center"/>
    </xf>
    <xf numFmtId="166" fontId="36" fillId="27" borderId="85" xfId="0" applyNumberFormat="1" applyFont="1" applyFill="1" applyBorder="1" applyAlignment="1">
      <alignment horizontal="center" vertical="center"/>
    </xf>
    <xf numFmtId="166" fontId="36" fillId="0" borderId="85" xfId="0" applyNumberFormat="1" applyFont="1" applyFill="1" applyBorder="1" applyAlignment="1">
      <alignment horizontal="center" vertical="center"/>
    </xf>
    <xf numFmtId="166" fontId="36" fillId="27" borderId="99" xfId="0" applyNumberFormat="1" applyFont="1" applyFill="1" applyBorder="1" applyAlignment="1">
      <alignment horizontal="center" vertical="center"/>
    </xf>
    <xf numFmtId="166" fontId="36" fillId="0" borderId="88" xfId="0" applyNumberFormat="1" applyFont="1" applyBorder="1" applyAlignment="1">
      <alignment horizontal="center" vertical="center"/>
    </xf>
    <xf numFmtId="165" fontId="36" fillId="0" borderId="80" xfId="0" applyNumberFormat="1" applyFont="1" applyBorder="1" applyAlignment="1">
      <alignment horizontal="center" vertical="center"/>
    </xf>
    <xf numFmtId="165" fontId="36" fillId="27" borderId="80" xfId="0" applyNumberFormat="1" applyFont="1" applyFill="1" applyBorder="1" applyAlignment="1">
      <alignment horizontal="center" vertical="center"/>
    </xf>
    <xf numFmtId="165" fontId="36" fillId="0" borderId="93" xfId="0" applyNumberFormat="1" applyFont="1" applyBorder="1" applyAlignment="1">
      <alignment horizontal="center" vertical="center"/>
    </xf>
    <xf numFmtId="4" fontId="36" fillId="0" borderId="80" xfId="0" applyNumberFormat="1" applyFont="1" applyBorder="1" applyAlignment="1">
      <alignment horizontal="center" vertical="center"/>
    </xf>
    <xf numFmtId="4" fontId="36" fillId="27" borderId="80" xfId="0" applyNumberFormat="1" applyFont="1" applyFill="1" applyBorder="1" applyAlignment="1">
      <alignment horizontal="center" vertical="center"/>
    </xf>
    <xf numFmtId="4" fontId="36" fillId="0" borderId="93" xfId="0" applyNumberFormat="1" applyFont="1" applyBorder="1" applyAlignment="1">
      <alignment horizontal="center" vertical="center"/>
    </xf>
    <xf numFmtId="165" fontId="36" fillId="0" borderId="101" xfId="0" applyNumberFormat="1" applyFont="1" applyBorder="1" applyAlignment="1">
      <alignment horizontal="center" vertical="center"/>
    </xf>
    <xf numFmtId="165" fontId="36" fillId="27" borderId="101" xfId="0" applyNumberFormat="1" applyFont="1" applyFill="1" applyBorder="1" applyAlignment="1">
      <alignment horizontal="center" vertical="center"/>
    </xf>
    <xf numFmtId="165" fontId="36" fillId="0" borderId="100" xfId="0" applyNumberFormat="1" applyFont="1" applyBorder="1" applyAlignment="1">
      <alignment horizontal="center" vertical="center"/>
    </xf>
    <xf numFmtId="0" fontId="32" fillId="25" borderId="108" xfId="0" applyFont="1" applyFill="1" applyBorder="1" applyAlignment="1">
      <alignment horizontal="center" vertical="center" wrapText="1"/>
    </xf>
    <xf numFmtId="0" fontId="32" fillId="25" borderId="109" xfId="0" applyFont="1" applyFill="1" applyBorder="1" applyAlignment="1">
      <alignment horizontal="center" vertical="center" wrapText="1"/>
    </xf>
    <xf numFmtId="0" fontId="32" fillId="25" borderId="110" xfId="0" applyFont="1" applyFill="1" applyBorder="1" applyAlignment="1">
      <alignment horizontal="center" vertical="center" wrapText="1"/>
    </xf>
    <xf numFmtId="0" fontId="35" fillId="0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91" xfId="0" applyFont="1" applyFill="1" applyBorder="1" applyAlignment="1">
      <alignment horizontal="center" vertical="center"/>
    </xf>
    <xf numFmtId="0" fontId="35" fillId="0" borderId="112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4" fontId="0" fillId="0" borderId="0" xfId="0" applyNumberFormat="1" applyAlignment="1">
      <alignment horizontal="center" vertical="center"/>
    </xf>
    <xf numFmtId="0" fontId="0" fillId="12" borderId="0" xfId="0" applyFill="1" applyAlignment="1">
      <alignment horizontal="center"/>
    </xf>
    <xf numFmtId="0" fontId="18" fillId="4" borderId="0" xfId="0" applyFont="1" applyFill="1" applyBorder="1" applyAlignment="1">
      <alignment wrapText="1"/>
    </xf>
    <xf numFmtId="0" fontId="0" fillId="12" borderId="0" xfId="0" applyFill="1"/>
    <xf numFmtId="0" fontId="36" fillId="0" borderId="103" xfId="0" applyFont="1" applyFill="1" applyBorder="1" applyAlignment="1">
      <alignment horizontal="center" vertical="center"/>
    </xf>
    <xf numFmtId="0" fontId="36" fillId="27" borderId="103" xfId="0" applyFont="1" applyFill="1" applyBorder="1" applyAlignment="1">
      <alignment horizontal="center" vertical="center" wrapText="1"/>
    </xf>
    <xf numFmtId="0" fontId="36" fillId="0" borderId="103" xfId="0" applyFont="1" applyFill="1" applyBorder="1" applyAlignment="1">
      <alignment horizontal="center" vertical="center" wrapText="1"/>
    </xf>
    <xf numFmtId="0" fontId="37" fillId="27" borderId="103" xfId="0" applyFont="1" applyFill="1" applyBorder="1" applyAlignment="1">
      <alignment horizontal="center" vertical="center" wrapText="1"/>
    </xf>
    <xf numFmtId="0" fontId="36" fillId="27" borderId="114" xfId="0" applyFont="1" applyFill="1" applyBorder="1" applyAlignment="1">
      <alignment horizontal="center" vertical="center" wrapText="1"/>
    </xf>
    <xf numFmtId="0" fontId="36" fillId="0" borderId="115" xfId="0" applyFont="1" applyFill="1" applyBorder="1" applyAlignment="1">
      <alignment horizontal="center" vertical="center" wrapText="1"/>
    </xf>
    <xf numFmtId="0" fontId="33" fillId="20" borderId="0" xfId="0" applyFont="1" applyFill="1" applyBorder="1" applyAlignment="1">
      <alignment horizontal="center" vertical="center" wrapText="1"/>
    </xf>
    <xf numFmtId="0" fontId="33" fillId="20" borderId="113" xfId="0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/>
    </xf>
    <xf numFmtId="2" fontId="36" fillId="27" borderId="103" xfId="0" applyNumberFormat="1" applyFont="1" applyFill="1" applyBorder="1" applyAlignment="1">
      <alignment horizontal="center" vertical="center" wrapText="1"/>
    </xf>
    <xf numFmtId="2" fontId="36" fillId="0" borderId="103" xfId="0" applyNumberFormat="1" applyFont="1" applyFill="1" applyBorder="1" applyAlignment="1">
      <alignment horizontal="center" vertical="center" wrapText="1"/>
    </xf>
    <xf numFmtId="2" fontId="37" fillId="27" borderId="103" xfId="0" applyNumberFormat="1" applyFont="1" applyFill="1" applyBorder="1" applyAlignment="1">
      <alignment horizontal="center" vertical="center" wrapText="1"/>
    </xf>
    <xf numFmtId="2" fontId="36" fillId="27" borderId="114" xfId="0" applyNumberFormat="1" applyFont="1" applyFill="1" applyBorder="1" applyAlignment="1">
      <alignment horizontal="center" vertical="center" wrapText="1"/>
    </xf>
    <xf numFmtId="2" fontId="36" fillId="0" borderId="115" xfId="0" applyNumberFormat="1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167" fontId="23" fillId="12" borderId="19" xfId="1" applyNumberFormat="1" applyFont="1" applyFill="1" applyBorder="1" applyAlignment="1">
      <alignment horizontal="center" vertical="center"/>
    </xf>
    <xf numFmtId="0" fontId="35" fillId="29" borderId="111" xfId="0" applyFont="1" applyFill="1" applyBorder="1" applyAlignment="1">
      <alignment horizontal="center" vertical="center"/>
    </xf>
    <xf numFmtId="0" fontId="35" fillId="29" borderId="91" xfId="0" applyFont="1" applyFill="1" applyBorder="1" applyAlignment="1">
      <alignment horizontal="center" vertical="center"/>
    </xf>
    <xf numFmtId="0" fontId="35" fillId="29" borderId="112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35" fillId="27" borderId="1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1" fillId="30" borderId="117" xfId="0" applyFont="1" applyFill="1" applyBorder="1" applyAlignment="1">
      <alignment horizontal="left" vertical="center"/>
    </xf>
    <xf numFmtId="0" fontId="41" fillId="30" borderId="117" xfId="0" applyFont="1" applyFill="1" applyBorder="1" applyAlignment="1">
      <alignment vertical="center"/>
    </xf>
    <xf numFmtId="0" fontId="42" fillId="31" borderId="117" xfId="0" applyFont="1" applyFill="1" applyBorder="1" applyAlignment="1">
      <alignment horizontal="left" vertical="top"/>
    </xf>
    <xf numFmtId="0" fontId="42" fillId="31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left" vertical="top"/>
    </xf>
    <xf numFmtId="0" fontId="42" fillId="32" borderId="117" xfId="0" applyFont="1" applyFill="1" applyBorder="1" applyAlignment="1">
      <alignment vertical="top"/>
    </xf>
    <xf numFmtId="0" fontId="42" fillId="32" borderId="117" xfId="0" applyFont="1" applyFill="1" applyBorder="1" applyAlignment="1">
      <alignment horizontal="right" vertical="top"/>
    </xf>
    <xf numFmtId="0" fontId="8" fillId="12" borderId="118" xfId="0" applyFont="1" applyFill="1" applyBorder="1" applyAlignment="1">
      <alignment horizontal="center" wrapText="1"/>
    </xf>
    <xf numFmtId="0" fontId="0" fillId="12" borderId="119" xfId="0" applyFill="1" applyBorder="1"/>
    <xf numFmtId="0" fontId="9" fillId="2" borderId="50" xfId="0" applyFont="1" applyFill="1" applyBorder="1" applyAlignment="1">
      <alignment vertical="top" wrapText="1"/>
    </xf>
    <xf numFmtId="0" fontId="9" fillId="2" borderId="47" xfId="0" applyFont="1" applyFill="1" applyBorder="1" applyAlignment="1">
      <alignment vertical="top" wrapText="1"/>
    </xf>
    <xf numFmtId="0" fontId="8" fillId="10" borderId="5" xfId="0" applyFont="1" applyFill="1" applyBorder="1" applyAlignment="1">
      <alignment wrapText="1"/>
    </xf>
    <xf numFmtId="0" fontId="8" fillId="10" borderId="28" xfId="0" applyFont="1" applyFill="1" applyBorder="1" applyAlignment="1">
      <alignment wrapText="1"/>
    </xf>
    <xf numFmtId="0" fontId="8" fillId="10" borderId="4" xfId="0" applyFont="1" applyFill="1" applyBorder="1" applyAlignment="1">
      <alignment horizontal="right" wrapText="1"/>
    </xf>
    <xf numFmtId="0" fontId="42" fillId="32" borderId="117" xfId="0" applyFont="1" applyFill="1" applyBorder="1" applyAlignment="1">
      <alignment horizontal="center" vertical="top"/>
    </xf>
    <xf numFmtId="0" fontId="0" fillId="28" borderId="0" xfId="0" applyFill="1"/>
    <xf numFmtId="0" fontId="10" fillId="11" borderId="4" xfId="0" applyFont="1" applyFill="1" applyBorder="1" applyAlignment="1"/>
    <xf numFmtId="0" fontId="10" fillId="11" borderId="5" xfId="0" applyFont="1" applyFill="1" applyBorder="1" applyAlignment="1"/>
    <xf numFmtId="0" fontId="10" fillId="11" borderId="28" xfId="0" applyFont="1" applyFill="1" applyBorder="1" applyAlignment="1"/>
    <xf numFmtId="0" fontId="10" fillId="0" borderId="5" xfId="0" applyFont="1" applyFill="1" applyBorder="1" applyAlignment="1"/>
    <xf numFmtId="0" fontId="10" fillId="0" borderId="28" xfId="0" applyFont="1" applyFill="1" applyBorder="1" applyAlignment="1"/>
    <xf numFmtId="0" fontId="10" fillId="4" borderId="33" xfId="0" applyFont="1" applyFill="1" applyBorder="1" applyAlignment="1">
      <alignment vertical="top" wrapText="1"/>
    </xf>
    <xf numFmtId="0" fontId="10" fillId="4" borderId="6" xfId="0" applyFont="1" applyFill="1" applyBorder="1" applyAlignment="1">
      <alignment vertical="top" wrapText="1"/>
    </xf>
    <xf numFmtId="0" fontId="10" fillId="4" borderId="7" xfId="0" applyFont="1" applyFill="1" applyBorder="1" applyAlignment="1">
      <alignment vertical="top" wrapText="1"/>
    </xf>
    <xf numFmtId="0" fontId="10" fillId="4" borderId="8" xfId="0" applyFont="1" applyFill="1" applyBorder="1" applyAlignment="1">
      <alignment horizontal="center" wrapText="1"/>
    </xf>
    <xf numFmtId="0" fontId="10" fillId="4" borderId="6" xfId="0" applyFont="1" applyFill="1" applyBorder="1" applyAlignment="1">
      <alignment horizontal="center" wrapText="1"/>
    </xf>
    <xf numFmtId="0" fontId="10" fillId="4" borderId="34" xfId="0" applyFont="1" applyFill="1" applyBorder="1" applyAlignment="1">
      <alignment horizontal="center" wrapText="1"/>
    </xf>
    <xf numFmtId="0" fontId="1" fillId="2" borderId="25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26" xfId="0" applyFont="1" applyFill="1" applyBorder="1" applyAlignment="1">
      <alignment vertical="center" wrapText="1"/>
    </xf>
    <xf numFmtId="0" fontId="9" fillId="2" borderId="27" xfId="0" applyFont="1" applyFill="1" applyBorder="1" applyAlignment="1">
      <alignment horizontal="left" wrapText="1"/>
    </xf>
    <xf numFmtId="0" fontId="9" fillId="2" borderId="3" xfId="0" applyFont="1" applyFill="1" applyBorder="1" applyAlignment="1">
      <alignment horizontal="left" wrapText="1"/>
    </xf>
    <xf numFmtId="0" fontId="8" fillId="11" borderId="27" xfId="0" applyFont="1" applyFill="1" applyBorder="1" applyAlignment="1">
      <alignment wrapText="1"/>
    </xf>
    <xf numFmtId="0" fontId="8" fillId="11" borderId="3" xfId="0" applyFont="1" applyFill="1" applyBorder="1" applyAlignment="1">
      <alignment wrapText="1"/>
    </xf>
    <xf numFmtId="0" fontId="10" fillId="11" borderId="4" xfId="0" applyFont="1" applyFill="1" applyBorder="1" applyAlignment="1">
      <alignment wrapText="1"/>
    </xf>
    <xf numFmtId="0" fontId="10" fillId="11" borderId="5" xfId="0" applyFont="1" applyFill="1" applyBorder="1" applyAlignment="1">
      <alignment wrapText="1"/>
    </xf>
    <xf numFmtId="0" fontId="10" fillId="11" borderId="28" xfId="0" applyFont="1" applyFill="1" applyBorder="1" applyAlignment="1">
      <alignment wrapText="1"/>
    </xf>
    <xf numFmtId="0" fontId="10" fillId="21" borderId="78" xfId="0" applyFont="1" applyFill="1" applyBorder="1" applyAlignment="1">
      <alignment horizontal="left" vertical="center" wrapText="1"/>
    </xf>
    <xf numFmtId="0" fontId="10" fillId="21" borderId="63" xfId="0" applyFont="1" applyFill="1" applyBorder="1" applyAlignment="1">
      <alignment horizontal="left" vertical="center" wrapText="1"/>
    </xf>
    <xf numFmtId="0" fontId="10" fillId="21" borderId="64" xfId="0" applyFont="1" applyFill="1" applyBorder="1" applyAlignment="1">
      <alignment horizontal="left" vertical="center" wrapText="1"/>
    </xf>
    <xf numFmtId="0" fontId="13" fillId="12" borderId="10" xfId="0" applyFont="1" applyFill="1" applyBorder="1" applyAlignment="1">
      <alignment horizontal="left" wrapText="1"/>
    </xf>
    <xf numFmtId="0" fontId="13" fillId="12" borderId="30" xfId="0" applyFont="1" applyFill="1" applyBorder="1" applyAlignment="1">
      <alignment horizontal="left" wrapText="1"/>
    </xf>
    <xf numFmtId="0" fontId="8" fillId="10" borderId="4" xfId="0" applyFont="1" applyFill="1" applyBorder="1" applyAlignment="1">
      <alignment horizontal="center" wrapText="1"/>
    </xf>
    <xf numFmtId="0" fontId="8" fillId="10" borderId="5" xfId="0" applyFont="1" applyFill="1" applyBorder="1" applyAlignment="1">
      <alignment horizontal="center" wrapText="1"/>
    </xf>
    <xf numFmtId="0" fontId="8" fillId="10" borderId="28" xfId="0" applyFont="1" applyFill="1" applyBorder="1" applyAlignment="1">
      <alignment horizontal="center" wrapText="1"/>
    </xf>
    <xf numFmtId="0" fontId="10" fillId="3" borderId="9" xfId="0" applyFont="1" applyFill="1" applyBorder="1" applyAlignment="1">
      <alignment wrapText="1"/>
    </xf>
    <xf numFmtId="0" fontId="10" fillId="3" borderId="1" xfId="0" applyFont="1" applyFill="1" applyBorder="1" applyAlignment="1">
      <alignment wrapText="1"/>
    </xf>
    <xf numFmtId="0" fontId="10" fillId="3" borderId="36" xfId="0" applyFont="1" applyFill="1" applyBorder="1" applyAlignment="1">
      <alignment wrapText="1"/>
    </xf>
    <xf numFmtId="0" fontId="10" fillId="12" borderId="4" xfId="0" applyFont="1" applyFill="1" applyBorder="1" applyAlignment="1">
      <alignment horizontal="left" wrapText="1"/>
    </xf>
    <xf numFmtId="0" fontId="10" fillId="12" borderId="5" xfId="0" applyFont="1" applyFill="1" applyBorder="1" applyAlignment="1">
      <alignment horizontal="left" wrapText="1"/>
    </xf>
    <xf numFmtId="0" fontId="10" fillId="12" borderId="28" xfId="0" applyFont="1" applyFill="1" applyBorder="1" applyAlignment="1">
      <alignment horizontal="left" wrapText="1"/>
    </xf>
    <xf numFmtId="0" fontId="13" fillId="12" borderId="15" xfId="0" applyFont="1" applyFill="1" applyBorder="1" applyAlignment="1">
      <alignment horizontal="left" wrapText="1"/>
    </xf>
    <xf numFmtId="0" fontId="13" fillId="12" borderId="26" xfId="0" applyFont="1" applyFill="1" applyBorder="1" applyAlignment="1">
      <alignment horizontal="left" wrapText="1"/>
    </xf>
    <xf numFmtId="0" fontId="13" fillId="12" borderId="5" xfId="0" applyFont="1" applyFill="1" applyBorder="1" applyAlignment="1">
      <alignment horizontal="left" wrapText="1"/>
    </xf>
    <xf numFmtId="0" fontId="13" fillId="12" borderId="28" xfId="0" applyFont="1" applyFill="1" applyBorder="1" applyAlignment="1">
      <alignment horizontal="left" wrapText="1"/>
    </xf>
    <xf numFmtId="0" fontId="8" fillId="11" borderId="4" xfId="0" applyFont="1" applyFill="1" applyBorder="1" applyAlignment="1">
      <alignment horizontal="center" wrapText="1"/>
    </xf>
    <xf numFmtId="0" fontId="8" fillId="11" borderId="5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28" xfId="0" applyFont="1" applyFill="1" applyBorder="1" applyAlignment="1">
      <alignment horizontal="center" wrapText="1"/>
    </xf>
    <xf numFmtId="0" fontId="11" fillId="4" borderId="27" xfId="0" applyFont="1" applyFill="1" applyBorder="1" applyAlignment="1">
      <alignment horizontal="center" wrapText="1"/>
    </xf>
    <xf numFmtId="0" fontId="11" fillId="4" borderId="5" xfId="0" applyFont="1" applyFill="1" applyBorder="1" applyAlignment="1">
      <alignment horizontal="center" wrapText="1"/>
    </xf>
    <xf numFmtId="0" fontId="11" fillId="4" borderId="3" xfId="0" applyFont="1" applyFill="1" applyBorder="1" applyAlignment="1">
      <alignment horizontal="center" wrapText="1"/>
    </xf>
    <xf numFmtId="0" fontId="11" fillId="4" borderId="4" xfId="0" applyFont="1" applyFill="1" applyBorder="1" applyAlignment="1">
      <alignment horizontal="center" wrapText="1"/>
    </xf>
    <xf numFmtId="0" fontId="11" fillId="4" borderId="28" xfId="0" applyFont="1" applyFill="1" applyBorder="1" applyAlignment="1">
      <alignment horizontal="center" wrapText="1"/>
    </xf>
    <xf numFmtId="0" fontId="10" fillId="12" borderId="13" xfId="0" applyFont="1" applyFill="1" applyBorder="1" applyAlignment="1">
      <alignment horizontal="left" vertical="center" wrapText="1"/>
    </xf>
    <xf numFmtId="0" fontId="10" fillId="12" borderId="0" xfId="0" applyFont="1" applyFill="1" applyBorder="1" applyAlignment="1">
      <alignment horizontal="left" vertical="center" wrapText="1"/>
    </xf>
    <xf numFmtId="0" fontId="10" fillId="12" borderId="32" xfId="0" applyFont="1" applyFill="1" applyBorder="1" applyAlignment="1">
      <alignment horizontal="left" vertical="center" wrapText="1"/>
    </xf>
    <xf numFmtId="0" fontId="10" fillId="21" borderId="13" xfId="0" applyFont="1" applyFill="1" applyBorder="1" applyAlignment="1">
      <alignment horizontal="left" vertical="center" wrapText="1"/>
    </xf>
    <xf numFmtId="0" fontId="10" fillId="21" borderId="0" xfId="0" applyFont="1" applyFill="1" applyBorder="1" applyAlignment="1">
      <alignment horizontal="left" vertical="center" wrapText="1"/>
    </xf>
    <xf numFmtId="0" fontId="10" fillId="21" borderId="32" xfId="0" applyFont="1" applyFill="1" applyBorder="1" applyAlignment="1">
      <alignment horizontal="left" vertical="center" wrapText="1"/>
    </xf>
    <xf numFmtId="0" fontId="10" fillId="12" borderId="4" xfId="0" applyFont="1" applyFill="1" applyBorder="1" applyAlignment="1">
      <alignment horizontal="left" vertical="center" wrapText="1"/>
    </xf>
    <xf numFmtId="0" fontId="10" fillId="12" borderId="20" xfId="0" applyFont="1" applyFill="1" applyBorder="1" applyAlignment="1">
      <alignment horizontal="left" vertical="center" wrapText="1"/>
    </xf>
    <xf numFmtId="0" fontId="10" fillId="12" borderId="19" xfId="0" applyFont="1" applyFill="1" applyBorder="1" applyAlignment="1">
      <alignment horizontal="left" vertical="center" wrapText="1"/>
    </xf>
    <xf numFmtId="0" fontId="10" fillId="12" borderId="42" xfId="0" applyFont="1" applyFill="1" applyBorder="1" applyAlignment="1">
      <alignment horizontal="left" vertical="center" wrapText="1"/>
    </xf>
    <xf numFmtId="0" fontId="4" fillId="12" borderId="27" xfId="0" applyFont="1" applyFill="1" applyBorder="1" applyAlignment="1">
      <alignment wrapText="1"/>
    </xf>
    <xf numFmtId="0" fontId="4" fillId="12" borderId="5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1" fillId="12" borderId="4" xfId="0" applyFont="1" applyFill="1" applyBorder="1" applyAlignment="1">
      <alignment wrapText="1"/>
    </xf>
    <xf numFmtId="0" fontId="1" fillId="12" borderId="5" xfId="0" applyFont="1" applyFill="1" applyBorder="1" applyAlignment="1">
      <alignment wrapText="1"/>
    </xf>
    <xf numFmtId="0" fontId="1" fillId="12" borderId="28" xfId="0" applyFont="1" applyFill="1" applyBorder="1" applyAlignment="1">
      <alignment wrapText="1"/>
    </xf>
    <xf numFmtId="0" fontId="6" fillId="12" borderId="45" xfId="0" applyFont="1" applyFill="1" applyBorder="1" applyAlignment="1">
      <alignment horizontal="center" wrapText="1"/>
    </xf>
    <xf numFmtId="0" fontId="6" fillId="12" borderId="16" xfId="0" applyFont="1" applyFill="1" applyBorder="1" applyAlignment="1">
      <alignment horizontal="center" wrapText="1"/>
    </xf>
    <xf numFmtId="0" fontId="6" fillId="12" borderId="52" xfId="0" applyFont="1" applyFill="1" applyBorder="1" applyAlignment="1">
      <alignment horizontal="center" wrapText="1"/>
    </xf>
    <xf numFmtId="0" fontId="6" fillId="12" borderId="17" xfId="0" applyFont="1" applyFill="1" applyBorder="1" applyAlignment="1">
      <alignment horizontal="center" wrapText="1"/>
    </xf>
    <xf numFmtId="0" fontId="6" fillId="12" borderId="46" xfId="0" applyFont="1" applyFill="1" applyBorder="1" applyAlignment="1">
      <alignment horizontal="center" wrapText="1"/>
    </xf>
    <xf numFmtId="0" fontId="2" fillId="2" borderId="25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26" xfId="0" applyFont="1" applyFill="1" applyBorder="1" applyAlignment="1">
      <alignment horizontal="center" wrapText="1"/>
    </xf>
    <xf numFmtId="0" fontId="3" fillId="2" borderId="27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10" fillId="3" borderId="18" xfId="0" applyFont="1" applyFill="1" applyBorder="1" applyAlignment="1"/>
    <xf numFmtId="0" fontId="10" fillId="3" borderId="15" xfId="0" applyFont="1" applyFill="1" applyBorder="1" applyAlignment="1"/>
    <xf numFmtId="0" fontId="10" fillId="3" borderId="26" xfId="0" applyFont="1" applyFill="1" applyBorder="1" applyAlignment="1"/>
    <xf numFmtId="0" fontId="24" fillId="3" borderId="4" xfId="0" applyFont="1" applyFill="1" applyBorder="1" applyAlignment="1">
      <alignment horizontal="left" wrapText="1"/>
    </xf>
    <xf numFmtId="0" fontId="15" fillId="3" borderId="5" xfId="0" applyFont="1" applyFill="1" applyBorder="1" applyAlignment="1">
      <alignment horizontal="left" wrapText="1"/>
    </xf>
    <xf numFmtId="0" fontId="15" fillId="3" borderId="28" xfId="0" applyFont="1" applyFill="1" applyBorder="1" applyAlignment="1">
      <alignment horizontal="left" wrapText="1"/>
    </xf>
    <xf numFmtId="0" fontId="10" fillId="11" borderId="21" xfId="0" applyFont="1" applyFill="1" applyBorder="1" applyAlignment="1">
      <alignment horizontal="left" wrapText="1"/>
    </xf>
    <xf numFmtId="0" fontId="10" fillId="11" borderId="22" xfId="0" applyFont="1" applyFill="1" applyBorder="1" applyAlignment="1">
      <alignment horizontal="left" wrapText="1"/>
    </xf>
    <xf numFmtId="0" fontId="10" fillId="11" borderId="19" xfId="0" applyFont="1" applyFill="1" applyBorder="1" applyAlignment="1">
      <alignment horizontal="left" wrapText="1"/>
    </xf>
    <xf numFmtId="0" fontId="10" fillId="11" borderId="42" xfId="0" applyFont="1" applyFill="1" applyBorder="1" applyAlignment="1">
      <alignment horizontal="left" wrapText="1"/>
    </xf>
    <xf numFmtId="0" fontId="24" fillId="12" borderId="75" xfId="0" applyFont="1" applyFill="1" applyBorder="1" applyAlignment="1">
      <alignment horizontal="center" vertical="center"/>
    </xf>
    <xf numFmtId="0" fontId="24" fillId="12" borderId="68" xfId="0" applyFont="1" applyFill="1" applyBorder="1" applyAlignment="1">
      <alignment horizontal="center" vertical="center"/>
    </xf>
    <xf numFmtId="0" fontId="24" fillId="12" borderId="67" xfId="0" applyFont="1" applyFill="1" applyBorder="1" applyAlignment="1">
      <alignment horizontal="center" vertical="center"/>
    </xf>
    <xf numFmtId="0" fontId="10" fillId="11" borderId="19" xfId="0" applyFont="1" applyFill="1" applyBorder="1" applyAlignment="1">
      <alignment horizontal="left" vertical="center" wrapText="1"/>
    </xf>
    <xf numFmtId="0" fontId="10" fillId="11" borderId="42" xfId="0" applyFont="1" applyFill="1" applyBorder="1" applyAlignment="1">
      <alignment horizontal="left" vertical="center" wrapText="1"/>
    </xf>
    <xf numFmtId="0" fontId="6" fillId="12" borderId="31" xfId="0" applyFont="1" applyFill="1" applyBorder="1" applyAlignment="1">
      <alignment horizontal="center"/>
    </xf>
    <xf numFmtId="0" fontId="6" fillId="12" borderId="0" xfId="0" applyFont="1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4" fillId="3" borderId="28" xfId="0" applyFont="1" applyFill="1" applyBorder="1" applyAlignment="1">
      <alignment horizontal="left" wrapText="1"/>
    </xf>
    <xf numFmtId="0" fontId="3" fillId="4" borderId="29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31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wrapText="1"/>
    </xf>
    <xf numFmtId="0" fontId="8" fillId="3" borderId="18" xfId="0" applyFont="1" applyFill="1" applyBorder="1" applyAlignment="1">
      <alignment wrapText="1"/>
    </xf>
    <xf numFmtId="0" fontId="8" fillId="3" borderId="15" xfId="0" applyFont="1" applyFill="1" applyBorder="1" applyAlignment="1">
      <alignment wrapText="1"/>
    </xf>
    <xf numFmtId="0" fontId="8" fillId="3" borderId="26" xfId="0" applyFont="1" applyFill="1" applyBorder="1" applyAlignment="1">
      <alignment wrapText="1"/>
    </xf>
    <xf numFmtId="0" fontId="10" fillId="12" borderId="20" xfId="0" applyFont="1" applyFill="1" applyBorder="1" applyAlignment="1">
      <alignment horizontal="left" wrapText="1"/>
    </xf>
    <xf numFmtId="0" fontId="10" fillId="12" borderId="19" xfId="0" applyFont="1" applyFill="1" applyBorder="1" applyAlignment="1">
      <alignment horizontal="left" wrapText="1"/>
    </xf>
    <xf numFmtId="0" fontId="10" fillId="12" borderId="42" xfId="0" applyFont="1" applyFill="1" applyBorder="1" applyAlignment="1">
      <alignment horizontal="left" wrapText="1"/>
    </xf>
    <xf numFmtId="0" fontId="10" fillId="0" borderId="19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wrapText="1"/>
    </xf>
    <xf numFmtId="0" fontId="10" fillId="3" borderId="1" xfId="0" applyFont="1" applyFill="1" applyBorder="1" applyAlignment="1">
      <alignment horizontal="left" wrapText="1"/>
    </xf>
    <xf numFmtId="0" fontId="10" fillId="3" borderId="36" xfId="0" applyFont="1" applyFill="1" applyBorder="1" applyAlignment="1">
      <alignment horizontal="left" wrapText="1"/>
    </xf>
    <xf numFmtId="0" fontId="10" fillId="8" borderId="12" xfId="0" applyFont="1" applyFill="1" applyBorder="1" applyAlignment="1">
      <alignment horizontal="left" vertical="center" wrapText="1"/>
    </xf>
    <xf numFmtId="0" fontId="8" fillId="8" borderId="10" xfId="0" applyFont="1" applyFill="1" applyBorder="1" applyAlignment="1">
      <alignment horizontal="left" vertical="center" wrapText="1"/>
    </xf>
    <xf numFmtId="0" fontId="8" fillId="8" borderId="30" xfId="0" applyFont="1" applyFill="1" applyBorder="1" applyAlignment="1">
      <alignment horizontal="left" vertical="center" wrapText="1"/>
    </xf>
    <xf numFmtId="0" fontId="7" fillId="23" borderId="75" xfId="0" applyFont="1" applyFill="1" applyBorder="1" applyAlignment="1">
      <alignment horizontal="left" vertical="center"/>
    </xf>
    <xf numFmtId="0" fontId="7" fillId="23" borderId="68" xfId="0" applyFont="1" applyFill="1" applyBorder="1" applyAlignment="1">
      <alignment horizontal="left" vertical="center"/>
    </xf>
    <xf numFmtId="0" fontId="7" fillId="23" borderId="67" xfId="0" applyFont="1" applyFill="1" applyBorder="1" applyAlignment="1">
      <alignment horizontal="left" vertical="center"/>
    </xf>
    <xf numFmtId="0" fontId="24" fillId="11" borderId="70" xfId="0" applyFont="1" applyFill="1" applyBorder="1" applyAlignment="1">
      <alignment horizontal="center" vertical="center"/>
    </xf>
    <xf numFmtId="0" fontId="24" fillId="11" borderId="22" xfId="0" applyFont="1" applyFill="1" applyBorder="1" applyAlignment="1">
      <alignment horizontal="center" vertical="center"/>
    </xf>
    <xf numFmtId="0" fontId="7" fillId="9" borderId="27" xfId="0" applyFont="1" applyFill="1" applyBorder="1" applyAlignment="1">
      <alignment wrapText="1"/>
    </xf>
    <xf numFmtId="0" fontId="7" fillId="9" borderId="3" xfId="0" applyFont="1" applyFill="1" applyBorder="1" applyAlignment="1">
      <alignment wrapText="1"/>
    </xf>
    <xf numFmtId="0" fontId="19" fillId="13" borderId="61" xfId="0" applyFont="1" applyFill="1" applyBorder="1" applyAlignment="1">
      <alignment horizontal="center" wrapText="1"/>
    </xf>
    <xf numFmtId="0" fontId="19" fillId="13" borderId="62" xfId="0" applyFont="1" applyFill="1" applyBorder="1" applyAlignment="1">
      <alignment horizontal="center" wrapText="1"/>
    </xf>
    <xf numFmtId="0" fontId="7" fillId="23" borderId="74" xfId="0" applyFont="1" applyFill="1" applyBorder="1" applyAlignment="1">
      <alignment horizontal="left" vertical="center"/>
    </xf>
    <xf numFmtId="0" fontId="7" fillId="23" borderId="69" xfId="0" applyFont="1" applyFill="1" applyBorder="1" applyAlignment="1">
      <alignment horizontal="left" vertical="center"/>
    </xf>
    <xf numFmtId="0" fontId="7" fillId="23" borderId="71" xfId="0" applyFont="1" applyFill="1" applyBorder="1" applyAlignment="1">
      <alignment horizontal="left" vertical="center"/>
    </xf>
    <xf numFmtId="0" fontId="18" fillId="12" borderId="76" xfId="0" applyFont="1" applyFill="1" applyBorder="1" applyAlignment="1">
      <alignment horizontal="left" vertical="center"/>
    </xf>
    <xf numFmtId="0" fontId="18" fillId="12" borderId="70" xfId="0" applyFont="1" applyFill="1" applyBorder="1" applyAlignment="1">
      <alignment horizontal="left" vertical="center"/>
    </xf>
    <xf numFmtId="0" fontId="24" fillId="11" borderId="75" xfId="0" applyFont="1" applyFill="1" applyBorder="1" applyAlignment="1">
      <alignment horizontal="left" vertical="center"/>
    </xf>
    <xf numFmtId="0" fontId="24" fillId="11" borderId="68" xfId="0" applyFont="1" applyFill="1" applyBorder="1" applyAlignment="1">
      <alignment horizontal="left" vertical="center"/>
    </xf>
    <xf numFmtId="0" fontId="24" fillId="11" borderId="67" xfId="0" applyFont="1" applyFill="1" applyBorder="1" applyAlignment="1">
      <alignment horizontal="left" vertical="center"/>
    </xf>
    <xf numFmtId="0" fontId="24" fillId="12" borderId="75" xfId="0" applyFont="1" applyFill="1" applyBorder="1" applyAlignment="1">
      <alignment horizontal="left" vertical="center"/>
    </xf>
    <xf numFmtId="0" fontId="24" fillId="12" borderId="68" xfId="0" applyFont="1" applyFill="1" applyBorder="1" applyAlignment="1">
      <alignment horizontal="left" vertical="center"/>
    </xf>
    <xf numFmtId="0" fontId="24" fillId="12" borderId="67" xfId="0" applyFont="1" applyFill="1" applyBorder="1" applyAlignment="1">
      <alignment horizontal="left" vertical="center"/>
    </xf>
    <xf numFmtId="0" fontId="25" fillId="13" borderId="74" xfId="0" applyFont="1" applyFill="1" applyBorder="1" applyAlignment="1">
      <alignment horizontal="left" vertical="center"/>
    </xf>
    <xf numFmtId="0" fontId="25" fillId="13" borderId="69" xfId="0" applyFont="1" applyFill="1" applyBorder="1" applyAlignment="1">
      <alignment horizontal="left" vertical="center"/>
    </xf>
    <xf numFmtId="0" fontId="18" fillId="21" borderId="76" xfId="0" applyFont="1" applyFill="1" applyBorder="1" applyAlignment="1">
      <alignment horizontal="left" vertical="center"/>
    </xf>
    <xf numFmtId="0" fontId="18" fillId="21" borderId="70" xfId="0" applyFont="1" applyFill="1" applyBorder="1" applyAlignment="1">
      <alignment horizontal="left" vertical="center"/>
    </xf>
    <xf numFmtId="0" fontId="25" fillId="13" borderId="75" xfId="0" applyFont="1" applyFill="1" applyBorder="1" applyAlignment="1">
      <alignment horizontal="left" vertical="center"/>
    </xf>
    <xf numFmtId="0" fontId="25" fillId="13" borderId="68" xfId="0" applyFont="1" applyFill="1" applyBorder="1" applyAlignment="1">
      <alignment horizontal="left" vertical="center"/>
    </xf>
    <xf numFmtId="0" fontId="25" fillId="24" borderId="76" xfId="0" applyFont="1" applyFill="1" applyBorder="1" applyAlignment="1">
      <alignment horizontal="left" vertical="center"/>
    </xf>
    <xf numFmtId="0" fontId="25" fillId="24" borderId="70" xfId="0" applyFont="1" applyFill="1" applyBorder="1" applyAlignment="1">
      <alignment horizontal="left" vertical="center"/>
    </xf>
    <xf numFmtId="0" fontId="24" fillId="12" borderId="73" xfId="0" applyFont="1" applyFill="1" applyBorder="1" applyAlignment="1">
      <alignment horizontal="left" vertical="center" wrapText="1"/>
    </xf>
    <xf numFmtId="0" fontId="24" fillId="12" borderId="5" xfId="0" applyFont="1" applyFill="1" applyBorder="1" applyAlignment="1">
      <alignment horizontal="left" vertical="center" wrapText="1"/>
    </xf>
    <xf numFmtId="0" fontId="24" fillId="12" borderId="28" xfId="0" applyFont="1" applyFill="1" applyBorder="1" applyAlignment="1">
      <alignment horizontal="left" vertical="center" wrapText="1"/>
    </xf>
    <xf numFmtId="0" fontId="10" fillId="21" borderId="82" xfId="0" applyFont="1" applyFill="1" applyBorder="1" applyAlignment="1">
      <alignment horizontal="left" vertical="center" wrapText="1"/>
    </xf>
    <xf numFmtId="0" fontId="10" fillId="0" borderId="57" xfId="0" applyFont="1" applyBorder="1" applyAlignment="1">
      <alignment horizontal="left" wrapText="1"/>
    </xf>
    <xf numFmtId="0" fontId="10" fillId="0" borderId="58" xfId="0" applyFont="1" applyBorder="1" applyAlignment="1">
      <alignment horizontal="left" wrapText="1"/>
    </xf>
    <xf numFmtId="0" fontId="10" fillId="0" borderId="59" xfId="0" applyFont="1" applyBorder="1" applyAlignment="1">
      <alignment horizontal="left" wrapText="1"/>
    </xf>
    <xf numFmtId="0" fontId="10" fillId="0" borderId="14" xfId="0" applyFont="1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44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5" xfId="0" applyFont="1" applyBorder="1" applyAlignment="1">
      <alignment horizontal="left" wrapText="1"/>
    </xf>
    <xf numFmtId="0" fontId="10" fillId="0" borderId="28" xfId="0" applyFont="1" applyBorder="1" applyAlignment="1">
      <alignment horizontal="left" wrapText="1"/>
    </xf>
    <xf numFmtId="0" fontId="10" fillId="0" borderId="17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9" fillId="7" borderId="25" xfId="0" applyFont="1" applyFill="1" applyBorder="1" applyAlignment="1">
      <alignment horizontal="left" wrapText="1"/>
    </xf>
    <xf numFmtId="0" fontId="19" fillId="7" borderId="15" xfId="0" applyFont="1" applyFill="1" applyBorder="1" applyAlignment="1">
      <alignment horizontal="left" wrapText="1"/>
    </xf>
    <xf numFmtId="0" fontId="19" fillId="7" borderId="26" xfId="0" applyFont="1" applyFill="1" applyBorder="1" applyAlignment="1">
      <alignment horizontal="left" wrapText="1"/>
    </xf>
    <xf numFmtId="0" fontId="30" fillId="9" borderId="0" xfId="0" applyFont="1" applyFill="1" applyAlignment="1">
      <alignment horizontal="center"/>
    </xf>
    <xf numFmtId="0" fontId="34" fillId="26" borderId="106" xfId="0" applyFont="1" applyFill="1" applyBorder="1" applyAlignment="1">
      <alignment horizontal="center" vertical="center" wrapText="1"/>
    </xf>
    <xf numFmtId="0" fontId="34" fillId="26" borderId="107" xfId="0" applyFont="1" applyFill="1" applyBorder="1" applyAlignment="1">
      <alignment horizontal="center" vertical="center" wrapText="1"/>
    </xf>
    <xf numFmtId="0" fontId="34" fillId="26" borderId="105" xfId="0" applyFont="1" applyFill="1" applyBorder="1" applyAlignment="1">
      <alignment horizontal="center" vertical="center" wrapText="1"/>
    </xf>
    <xf numFmtId="0" fontId="33" fillId="25" borderId="97" xfId="0" applyFont="1" applyFill="1" applyBorder="1" applyAlignment="1">
      <alignment horizontal="center" vertical="center" wrapText="1"/>
    </xf>
    <xf numFmtId="0" fontId="33" fillId="25" borderId="84" xfId="0" applyFont="1" applyFill="1" applyBorder="1" applyAlignment="1">
      <alignment horizontal="center" vertical="center" wrapText="1"/>
    </xf>
    <xf numFmtId="0" fontId="33" fillId="25" borderId="86" xfId="0" applyFont="1" applyFill="1" applyBorder="1" applyAlignment="1">
      <alignment horizontal="center" vertical="center" wrapText="1"/>
    </xf>
    <xf numFmtId="0" fontId="32" fillId="25" borderId="92" xfId="0" applyFont="1" applyFill="1" applyBorder="1" applyAlignment="1">
      <alignment horizontal="center" vertical="center" wrapText="1"/>
    </xf>
    <xf numFmtId="0" fontId="32" fillId="25" borderId="83" xfId="0" applyFont="1" applyFill="1" applyBorder="1" applyAlignment="1">
      <alignment horizontal="center" vertical="center" wrapText="1"/>
    </xf>
    <xf numFmtId="0" fontId="32" fillId="25" borderId="66" xfId="0" applyFont="1" applyFill="1" applyBorder="1" applyAlignment="1">
      <alignment horizontal="center" vertical="center" wrapText="1"/>
    </xf>
    <xf numFmtId="0" fontId="34" fillId="17" borderId="92" xfId="0" applyFont="1" applyFill="1" applyBorder="1" applyAlignment="1">
      <alignment horizontal="center" vertical="center" wrapText="1"/>
    </xf>
    <xf numFmtId="0" fontId="34" fillId="17" borderId="83" xfId="0" applyFont="1" applyFill="1" applyBorder="1" applyAlignment="1">
      <alignment horizontal="center" vertical="center" wrapText="1"/>
    </xf>
    <xf numFmtId="0" fontId="34" fillId="17" borderId="97" xfId="0" applyFont="1" applyFill="1" applyBorder="1" applyAlignment="1">
      <alignment horizontal="center" vertical="center" wrapText="1"/>
    </xf>
    <xf numFmtId="0" fontId="34" fillId="17" borderId="84" xfId="0" applyFont="1" applyFill="1" applyBorder="1" applyAlignment="1">
      <alignment horizontal="center" vertical="center" wrapText="1"/>
    </xf>
    <xf numFmtId="0" fontId="34" fillId="15" borderId="92" xfId="0" applyFont="1" applyFill="1" applyBorder="1" applyAlignment="1">
      <alignment horizontal="center" vertical="center" wrapText="1"/>
    </xf>
    <xf numFmtId="0" fontId="34" fillId="15" borderId="83" xfId="0" applyFont="1" applyFill="1" applyBorder="1" applyAlignment="1">
      <alignment horizontal="center" vertical="center" wrapText="1"/>
    </xf>
    <xf numFmtId="0" fontId="33" fillId="19" borderId="92" xfId="0" applyFont="1" applyFill="1" applyBorder="1" applyAlignment="1">
      <alignment horizontal="center" vertical="center" wrapText="1"/>
    </xf>
    <xf numFmtId="0" fontId="33" fillId="19" borderId="83" xfId="0" applyFont="1" applyFill="1" applyBorder="1" applyAlignment="1">
      <alignment horizontal="center" vertical="center" wrapText="1"/>
    </xf>
    <xf numFmtId="0" fontId="34" fillId="26" borderId="92" xfId="0" applyFont="1" applyFill="1" applyBorder="1" applyAlignment="1">
      <alignment horizontal="center" vertical="center" wrapText="1"/>
    </xf>
    <xf numFmtId="0" fontId="34" fillId="26" borderId="83" xfId="0" applyFont="1" applyFill="1" applyBorder="1" applyAlignment="1">
      <alignment horizontal="center" vertical="center" wrapText="1"/>
    </xf>
    <xf numFmtId="0" fontId="40" fillId="20" borderId="94" xfId="0" applyFont="1" applyFill="1" applyBorder="1" applyAlignment="1">
      <alignment horizontal="center" vertical="center" wrapText="1"/>
    </xf>
    <xf numFmtId="0" fontId="40" fillId="20" borderId="95" xfId="0" applyFont="1" applyFill="1" applyBorder="1" applyAlignment="1">
      <alignment horizontal="center" vertical="center" wrapText="1"/>
    </xf>
    <xf numFmtId="0" fontId="40" fillId="20" borderId="96" xfId="0" applyFont="1" applyFill="1" applyBorder="1" applyAlignment="1">
      <alignment horizontal="center" vertical="center" wrapText="1"/>
    </xf>
    <xf numFmtId="0" fontId="35" fillId="27" borderId="111" xfId="0" applyFont="1" applyFill="1" applyBorder="1" applyAlignment="1">
      <alignment horizontal="center" vertical="center"/>
    </xf>
    <xf numFmtId="0" fontId="35" fillId="27" borderId="103" xfId="0" applyFont="1" applyFill="1" applyBorder="1" applyAlignment="1">
      <alignment horizontal="center" vertical="center"/>
    </xf>
    <xf numFmtId="0" fontId="35" fillId="27" borderId="116" xfId="0" applyFont="1" applyFill="1" applyBorder="1" applyAlignment="1">
      <alignment horizontal="center" vertical="center"/>
    </xf>
    <xf numFmtId="4" fontId="36" fillId="27" borderId="102" xfId="0" applyNumberFormat="1" applyFont="1" applyFill="1" applyBorder="1" applyAlignment="1">
      <alignment horizontal="center" vertical="center"/>
    </xf>
    <xf numFmtId="4" fontId="36" fillId="27" borderId="103" xfId="0" applyNumberFormat="1" applyFont="1" applyFill="1" applyBorder="1" applyAlignment="1">
      <alignment horizontal="center" vertical="center"/>
    </xf>
    <xf numFmtId="4" fontId="36" fillId="27" borderId="104" xfId="0" applyNumberFormat="1" applyFont="1" applyFill="1" applyBorder="1" applyAlignment="1">
      <alignment horizontal="center" vertical="center"/>
    </xf>
    <xf numFmtId="0" fontId="31" fillId="9" borderId="0" xfId="0" applyFont="1" applyFill="1" applyAlignment="1">
      <alignment horizontal="center" vertical="center"/>
    </xf>
    <xf numFmtId="0" fontId="8" fillId="17" borderId="94" xfId="0" applyFont="1" applyFill="1" applyBorder="1" applyAlignment="1">
      <alignment horizontal="center" wrapText="1"/>
    </xf>
    <xf numFmtId="0" fontId="8" fillId="17" borderId="95" xfId="0" applyFont="1" applyFill="1" applyBorder="1" applyAlignment="1">
      <alignment horizontal="center" wrapText="1"/>
    </xf>
    <xf numFmtId="0" fontId="8" fillId="17" borderId="96" xfId="0" applyFont="1" applyFill="1" applyBorder="1" applyAlignment="1">
      <alignment horizontal="center" wrapText="1"/>
    </xf>
  </cellXfs>
  <cellStyles count="3">
    <cellStyle name="Monétaire 2" xfId="2" xr:uid="{00000000-0005-0000-0000-00002F000000}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60093"/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991240</xdr:colOff>
      <xdr:row>5</xdr:row>
      <xdr:rowOff>1032279</xdr:rowOff>
    </xdr:from>
    <xdr:to>
      <xdr:col>4</xdr:col>
      <xdr:colOff>647056</xdr:colOff>
      <xdr:row>5</xdr:row>
      <xdr:rowOff>1434696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77465" y="2365779"/>
          <a:ext cx="703566" cy="4024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</xdr:row>
          <xdr:rowOff>0</xdr:rowOff>
        </xdr:from>
        <xdr:to>
          <xdr:col>2</xdr:col>
          <xdr:colOff>28575</xdr:colOff>
          <xdr:row>10</xdr:row>
          <xdr:rowOff>9525</xdr:rowOff>
        </xdr:to>
        <xdr:sp macro="" textlink="">
          <xdr:nvSpPr>
            <xdr:cNvPr id="70657" name="Case à cocher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00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Plans 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</xdr:row>
          <xdr:rowOff>0</xdr:rowOff>
        </xdr:from>
        <xdr:to>
          <xdr:col>1</xdr:col>
          <xdr:colOff>933450</xdr:colOff>
          <xdr:row>11</xdr:row>
          <xdr:rowOff>19050</xdr:rowOff>
        </xdr:to>
        <xdr:sp macro="" textlink="">
          <xdr:nvSpPr>
            <xdr:cNvPr id="70658" name="Case à cocher 2" hidden="1">
              <a:extLst>
                <a:ext uri="{63B3BB69-23CF-44E3-9099-C40C66FF867C}">
                  <a14:compatExt spid="_x0000_s70658"/>
                </a:ext>
                <a:ext uri="{FF2B5EF4-FFF2-40B4-BE49-F238E27FC236}">
                  <a16:creationId xmlns:a16="http://schemas.microsoft.com/office/drawing/2014/main" id="{00000000-0008-0000-0000-000002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Factures EDF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</xdr:row>
          <xdr:rowOff>9525</xdr:rowOff>
        </xdr:from>
        <xdr:to>
          <xdr:col>1</xdr:col>
          <xdr:colOff>838200</xdr:colOff>
          <xdr:row>12</xdr:row>
          <xdr:rowOff>28575</xdr:rowOff>
        </xdr:to>
        <xdr:sp macro="" textlink="">
          <xdr:nvSpPr>
            <xdr:cNvPr id="70659" name="Case à cocher 3" hidden="1">
              <a:extLst>
                <a:ext uri="{63B3BB69-23CF-44E3-9099-C40C66FF867C}">
                  <a14:compatExt spid="_x0000_s70659"/>
                </a:ext>
                <a:ext uri="{FF2B5EF4-FFF2-40B4-BE49-F238E27FC236}">
                  <a16:creationId xmlns:a16="http://schemas.microsoft.com/office/drawing/2014/main" id="{00000000-0008-0000-0000-000003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Autres :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561975</xdr:colOff>
      <xdr:row>5</xdr:row>
      <xdr:rowOff>142874</xdr:rowOff>
    </xdr:from>
    <xdr:to>
      <xdr:col>5</xdr:col>
      <xdr:colOff>694938</xdr:colOff>
      <xdr:row>5</xdr:row>
      <xdr:rowOff>2247475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8200" y="1476374"/>
          <a:ext cx="2228463" cy="2104601"/>
        </a:xfrm>
        <a:prstGeom prst="rect">
          <a:avLst/>
        </a:prstGeom>
      </xdr:spPr>
    </xdr:pic>
    <xdr:clientData/>
  </xdr:twoCellAnchor>
  <xdr:twoCellAnchor editAs="oneCell">
    <xdr:from>
      <xdr:col>0</xdr:col>
      <xdr:colOff>800100</xdr:colOff>
      <xdr:row>5</xdr:row>
      <xdr:rowOff>66675</xdr:rowOff>
    </xdr:from>
    <xdr:to>
      <xdr:col>2</xdr:col>
      <xdr:colOff>371475</xdr:colOff>
      <xdr:row>5</xdr:row>
      <xdr:rowOff>2215292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0100" y="1400175"/>
          <a:ext cx="2333625" cy="21486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44824</xdr:rowOff>
    </xdr:from>
    <xdr:to>
      <xdr:col>3</xdr:col>
      <xdr:colOff>488711</xdr:colOff>
      <xdr:row>13</xdr:row>
      <xdr:rowOff>3776382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230471"/>
          <a:ext cx="4578858" cy="3731558"/>
        </a:xfrm>
        <a:prstGeom prst="rect">
          <a:avLst/>
        </a:prstGeom>
      </xdr:spPr>
    </xdr:pic>
    <xdr:clientData/>
  </xdr:twoCellAnchor>
  <xdr:twoCellAnchor editAs="oneCell">
    <xdr:from>
      <xdr:col>3</xdr:col>
      <xdr:colOff>459442</xdr:colOff>
      <xdr:row>13</xdr:row>
      <xdr:rowOff>190500</xdr:rowOff>
    </xdr:from>
    <xdr:to>
      <xdr:col>5</xdr:col>
      <xdr:colOff>1238450</xdr:colOff>
      <xdr:row>13</xdr:row>
      <xdr:rowOff>3457167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549589" y="6376147"/>
          <a:ext cx="2885714" cy="32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666227</xdr:colOff>
      <xdr:row>32</xdr:row>
      <xdr:rowOff>85724</xdr:rowOff>
    </xdr:from>
    <xdr:to>
      <xdr:col>3</xdr:col>
      <xdr:colOff>829235</xdr:colOff>
      <xdr:row>33</xdr:row>
      <xdr:rowOff>11205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756374" y="7907430"/>
          <a:ext cx="163008" cy="115981"/>
        </a:xfrm>
        <a:prstGeom prst="ellipse">
          <a:avLst/>
        </a:prstGeom>
        <a:solidFill>
          <a:srgbClr val="FFFF00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991240</xdr:colOff>
      <xdr:row>6</xdr:row>
      <xdr:rowOff>1032279</xdr:rowOff>
    </xdr:from>
    <xdr:to>
      <xdr:col>4</xdr:col>
      <xdr:colOff>647056</xdr:colOff>
      <xdr:row>6</xdr:row>
      <xdr:rowOff>1434696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801240" y="2994429"/>
          <a:ext cx="703566" cy="40241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615203</xdr:colOff>
      <xdr:row>28</xdr:row>
      <xdr:rowOff>47625</xdr:rowOff>
    </xdr:from>
    <xdr:to>
      <xdr:col>3</xdr:col>
      <xdr:colOff>862853</xdr:colOff>
      <xdr:row>29</xdr:row>
      <xdr:rowOff>0</xdr:rowOff>
    </xdr:to>
    <xdr:sp macro="" textlink="">
      <xdr:nvSpPr>
        <xdr:cNvPr id="4105" name="Rectangle 9">
          <a:extLst>
            <a:ext uri="{FF2B5EF4-FFF2-40B4-BE49-F238E27FC236}">
              <a16:creationId xmlns:a16="http://schemas.microsoft.com/office/drawing/2014/main" id="{00000000-0008-0000-0200-000009100000}"/>
            </a:ext>
          </a:extLst>
        </xdr:cNvPr>
        <xdr:cNvSpPr>
          <a:spLocks noChangeArrowheads="1"/>
        </xdr:cNvSpPr>
      </xdr:nvSpPr>
      <xdr:spPr bwMode="auto">
        <a:xfrm>
          <a:off x="4705350" y="7107331"/>
          <a:ext cx="247650" cy="142875"/>
        </a:xfrm>
        <a:prstGeom prst="rect">
          <a:avLst/>
        </a:prstGeom>
        <a:solidFill>
          <a:srgbClr val="FFC000"/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633693</xdr:colOff>
      <xdr:row>30</xdr:row>
      <xdr:rowOff>64994</xdr:rowOff>
    </xdr:from>
    <xdr:to>
      <xdr:col>3</xdr:col>
      <xdr:colOff>818030</xdr:colOff>
      <xdr:row>30</xdr:row>
      <xdr:rowOff>179293</xdr:rowOff>
    </xdr:to>
    <xdr:sp macro="" textlink="">
      <xdr:nvSpPr>
        <xdr:cNvPr id="4106" name="Rectangle 10">
          <a:extLst>
            <a:ext uri="{FF2B5EF4-FFF2-40B4-BE49-F238E27FC236}">
              <a16:creationId xmlns:a16="http://schemas.microsoft.com/office/drawing/2014/main" id="{00000000-0008-0000-0200-00000A100000}"/>
            </a:ext>
          </a:extLst>
        </xdr:cNvPr>
        <xdr:cNvSpPr>
          <a:spLocks noChangeArrowheads="1"/>
        </xdr:cNvSpPr>
      </xdr:nvSpPr>
      <xdr:spPr bwMode="auto">
        <a:xfrm>
          <a:off x="4723840" y="7505700"/>
          <a:ext cx="184337" cy="114299"/>
        </a:xfrm>
        <a:prstGeom prst="rect">
          <a:avLst/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586628</xdr:colOff>
      <xdr:row>36</xdr:row>
      <xdr:rowOff>141194</xdr:rowOff>
    </xdr:from>
    <xdr:to>
      <xdr:col>3</xdr:col>
      <xdr:colOff>910478</xdr:colOff>
      <xdr:row>36</xdr:row>
      <xdr:rowOff>141194</xdr:rowOff>
    </xdr:to>
    <xdr:cxnSp macro="">
      <xdr:nvCxnSpPr>
        <xdr:cNvPr id="16" name="Connecteur droit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676775" y="8724900"/>
          <a:ext cx="323850" cy="0"/>
        </a:xfrm>
        <a:prstGeom prst="line">
          <a:avLst/>
        </a:prstGeom>
        <a:ln w="28575">
          <a:solidFill>
            <a:srgbClr val="D60093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276225</xdr:colOff>
      <xdr:row>81</xdr:row>
      <xdr:rowOff>238125</xdr:rowOff>
    </xdr:from>
    <xdr:to>
      <xdr:col>5</xdr:col>
      <xdr:colOff>763505</xdr:colOff>
      <xdr:row>104</xdr:row>
      <xdr:rowOff>28573</xdr:rowOff>
    </xdr:to>
    <xdr:pic>
      <xdr:nvPicPr>
        <xdr:cNvPr id="19" name="Picture 1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81725" y="22536150"/>
          <a:ext cx="487280" cy="228600"/>
        </a:xfrm>
        <a:prstGeom prst="rect">
          <a:avLst/>
        </a:prstGeom>
        <a:noFill/>
      </xdr:spPr>
    </xdr:pic>
    <xdr:clientData/>
  </xdr:twoCellAnchor>
  <xdr:twoCellAnchor>
    <xdr:from>
      <xdr:col>3</xdr:col>
      <xdr:colOff>596153</xdr:colOff>
      <xdr:row>34</xdr:row>
      <xdr:rowOff>133350</xdr:rowOff>
    </xdr:from>
    <xdr:to>
      <xdr:col>3</xdr:col>
      <xdr:colOff>920003</xdr:colOff>
      <xdr:row>34</xdr:row>
      <xdr:rowOff>133350</xdr:rowOff>
    </xdr:to>
    <xdr:cxnSp macro="">
      <xdr:nvCxnSpPr>
        <xdr:cNvPr id="20" name="Connecteur droit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>
          <a:off x="4686300" y="8336056"/>
          <a:ext cx="323850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2</xdr:col>
      <xdr:colOff>295275</xdr:colOff>
      <xdr:row>1</xdr:row>
      <xdr:rowOff>114300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8100"/>
          <a:ext cx="1457325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DCA95-CE9D-435E-A59C-AE2E689723BA}">
  <sheetPr>
    <tabColor rgb="FF92D050"/>
  </sheetPr>
  <dimension ref="A1:S15"/>
  <sheetViews>
    <sheetView zoomScale="85" zoomScaleNormal="85" workbookViewId="0">
      <selection activeCell="I6" sqref="I6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65"/>
    <col min="8" max="10" width="11.42578125" style="65" customWidth="1"/>
    <col min="11" max="19" width="11.42578125" style="65"/>
  </cols>
  <sheetData>
    <row r="1" spans="1:19" s="1" customFormat="1" ht="22.5" customHeight="1" thickBot="1" x14ac:dyDescent="0.3">
      <c r="A1" s="239" t="s">
        <v>108</v>
      </c>
      <c r="B1" s="240"/>
      <c r="C1" s="240"/>
      <c r="D1" s="240"/>
      <c r="E1" s="240"/>
      <c r="F1" s="241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19" ht="16.5" customHeight="1" thickTop="1" thickBot="1" x14ac:dyDescent="0.3">
      <c r="A2" s="242" t="s">
        <v>19</v>
      </c>
      <c r="B2" s="243"/>
      <c r="C2" s="254" t="s">
        <v>127</v>
      </c>
      <c r="D2" s="255"/>
      <c r="E2" s="255"/>
      <c r="F2" s="256"/>
    </row>
    <row r="3" spans="1:19" ht="16.5" thickTop="1" thickBot="1" x14ac:dyDescent="0.3">
      <c r="A3" s="244" t="s">
        <v>0</v>
      </c>
      <c r="B3" s="245"/>
      <c r="C3" s="246" t="s">
        <v>109</v>
      </c>
      <c r="D3" s="247"/>
      <c r="E3" s="247"/>
      <c r="F3" s="248"/>
    </row>
    <row r="4" spans="1:19" ht="16.5" customHeight="1" thickTop="1" thickBot="1" x14ac:dyDescent="0.3">
      <c r="A4" s="185" t="s">
        <v>20</v>
      </c>
      <c r="B4" s="108" t="s">
        <v>106</v>
      </c>
      <c r="C4" s="267" t="s">
        <v>21</v>
      </c>
      <c r="D4" s="268"/>
      <c r="E4" s="269">
        <v>1996</v>
      </c>
      <c r="F4" s="270"/>
    </row>
    <row r="5" spans="1:19" ht="16.5" thickTop="1" thickBot="1" x14ac:dyDescent="0.3">
      <c r="A5" s="271" t="s">
        <v>110</v>
      </c>
      <c r="B5" s="272"/>
      <c r="C5" s="273"/>
      <c r="D5" s="274" t="s">
        <v>22</v>
      </c>
      <c r="E5" s="272"/>
      <c r="F5" s="275"/>
    </row>
    <row r="6" spans="1:19" ht="190.15" customHeight="1" thickTop="1" thickBot="1" x14ac:dyDescent="0.3">
      <c r="A6" s="233"/>
      <c r="B6" s="234"/>
      <c r="C6" s="235"/>
      <c r="D6" s="236"/>
      <c r="E6" s="237"/>
      <c r="F6" s="238"/>
    </row>
    <row r="7" spans="1:19" ht="15.75" thickBot="1" x14ac:dyDescent="0.3">
      <c r="A7" s="26" t="s">
        <v>23</v>
      </c>
      <c r="B7" s="257" t="s">
        <v>111</v>
      </c>
      <c r="C7" s="258"/>
      <c r="D7" s="258"/>
      <c r="E7" s="258"/>
      <c r="F7" s="259"/>
    </row>
    <row r="8" spans="1:19" ht="16.5" customHeight="1" thickTop="1" thickBot="1" x14ac:dyDescent="0.3">
      <c r="A8" s="27" t="s">
        <v>24</v>
      </c>
      <c r="B8" s="260" t="s">
        <v>107</v>
      </c>
      <c r="C8" s="261"/>
      <c r="D8" s="261"/>
      <c r="E8" s="261"/>
      <c r="F8" s="262"/>
    </row>
    <row r="9" spans="1:19" ht="17.25" customHeight="1" thickTop="1" thickBot="1" x14ac:dyDescent="0.3">
      <c r="A9" s="28"/>
      <c r="B9" s="2"/>
      <c r="C9" s="3"/>
      <c r="D9" s="3"/>
      <c r="E9" s="3"/>
      <c r="F9" s="29"/>
    </row>
    <row r="10" spans="1:19" ht="16.5" customHeight="1" thickBot="1" x14ac:dyDescent="0.3">
      <c r="A10" s="30" t="s">
        <v>25</v>
      </c>
      <c r="B10" s="4"/>
      <c r="C10" s="263" t="s">
        <v>99</v>
      </c>
      <c r="D10" s="263"/>
      <c r="E10" s="263"/>
      <c r="F10" s="264"/>
    </row>
    <row r="11" spans="1:19" ht="16.5" thickTop="1" thickBot="1" x14ac:dyDescent="0.3">
      <c r="A11" s="31"/>
      <c r="B11" s="148"/>
      <c r="C11" s="265"/>
      <c r="D11" s="265"/>
      <c r="E11" s="265"/>
      <c r="F11" s="266"/>
    </row>
    <row r="12" spans="1:19" ht="15.75" thickTop="1" x14ac:dyDescent="0.25">
      <c r="A12" s="28"/>
      <c r="B12" s="5"/>
      <c r="C12" s="252"/>
      <c r="D12" s="252"/>
      <c r="E12" s="252"/>
      <c r="F12" s="253"/>
    </row>
    <row r="13" spans="1:19" ht="4.5" customHeight="1" x14ac:dyDescent="0.25">
      <c r="A13" s="28"/>
      <c r="B13" s="6"/>
      <c r="C13" s="7"/>
      <c r="D13" s="7"/>
      <c r="E13" s="7"/>
      <c r="F13" s="32"/>
    </row>
    <row r="14" spans="1:19" s="65" customFormat="1" ht="302.25" customHeight="1" x14ac:dyDescent="0.25">
      <c r="E14" s="187"/>
      <c r="F14" s="35"/>
    </row>
    <row r="15" spans="1:19" s="65" customFormat="1" ht="5.45" customHeight="1" thickBot="1" x14ac:dyDescent="0.3">
      <c r="A15" s="103"/>
      <c r="B15" s="249"/>
      <c r="C15" s="250"/>
      <c r="D15" s="250"/>
      <c r="E15" s="250"/>
      <c r="F15" s="251"/>
    </row>
  </sheetData>
  <sheetProtection selectLockedCells="1" selectUnlockedCells="1"/>
  <mergeCells count="18">
    <mergeCell ref="B15:F15"/>
    <mergeCell ref="C12:F12"/>
    <mergeCell ref="C2:F2"/>
    <mergeCell ref="B7:F7"/>
    <mergeCell ref="B8:C8"/>
    <mergeCell ref="D8:F8"/>
    <mergeCell ref="C10:F10"/>
    <mergeCell ref="C11:F11"/>
    <mergeCell ref="C4:D4"/>
    <mergeCell ref="E4:F4"/>
    <mergeCell ref="A5:C5"/>
    <mergeCell ref="D5:F5"/>
    <mergeCell ref="A6:C6"/>
    <mergeCell ref="D6:F6"/>
    <mergeCell ref="A1:F1"/>
    <mergeCell ref="A2:B2"/>
    <mergeCell ref="A3:B3"/>
    <mergeCell ref="C3:F3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Header>&amp;L&amp;10SILA ANNECY &amp;R&amp;"-,Gras"&amp;10Pré-étude TECSOL</oddHeader>
    <oddFooter>&amp;L&amp;10&amp;D&amp;R&amp;10&amp;P/&amp;N</oddFooter>
  </headerFooter>
  <colBreaks count="1" manualBreakCount="1">
    <brk id="6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Case à cocher 1">
              <controlPr defaultSize="0" autoFill="0" autoLine="0" autoPict="0">
                <anchor moveWithCells="1">
                  <from>
                    <xdr:col>1</xdr:col>
                    <xdr:colOff>28575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Case à cocher 2">
              <controlPr defaultSize="0" autoFill="0" autoLine="0" autoPict="0">
                <anchor moveWithCells="1">
                  <from>
                    <xdr:col>1</xdr:col>
                    <xdr:colOff>28575</xdr:colOff>
                    <xdr:row>10</xdr:row>
                    <xdr:rowOff>0</xdr:rowOff>
                  </from>
                  <to>
                    <xdr:col>1</xdr:col>
                    <xdr:colOff>933450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9" r:id="rId6" name="Case à cocher 3">
              <controlPr defaultSize="0" autoFill="0" autoLine="0" autoPict="0">
                <anchor moveWithCells="1">
                  <from>
                    <xdr:col>1</xdr:col>
                    <xdr:colOff>28575</xdr:colOff>
                    <xdr:row>11</xdr:row>
                    <xdr:rowOff>9525</xdr:rowOff>
                  </from>
                  <to>
                    <xdr:col>1</xdr:col>
                    <xdr:colOff>838200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21D3-DC7B-4677-B999-5BA23243AAC7}">
  <sheetPr>
    <tabColor rgb="FF92D050"/>
  </sheetPr>
  <dimension ref="A1:U9"/>
  <sheetViews>
    <sheetView workbookViewId="0">
      <selection activeCell="E4" sqref="E4"/>
    </sheetView>
  </sheetViews>
  <sheetFormatPr baseColWidth="10" defaultRowHeight="15" x14ac:dyDescent="0.25"/>
  <cols>
    <col min="1" max="1" width="16.85546875" bestFit="1" customWidth="1"/>
    <col min="2" max="2" width="11.7109375" bestFit="1" customWidth="1"/>
    <col min="3" max="3" width="44.7109375" bestFit="1" customWidth="1"/>
    <col min="4" max="4" width="29.85546875" bestFit="1" customWidth="1"/>
    <col min="5" max="5" width="16.5703125" bestFit="1" customWidth="1"/>
    <col min="6" max="6" width="31.85546875" bestFit="1" customWidth="1"/>
    <col min="7" max="7" width="83.7109375" bestFit="1" customWidth="1"/>
    <col min="8" max="8" width="20.28515625" bestFit="1" customWidth="1"/>
    <col min="11" max="11" width="22.42578125" bestFit="1" customWidth="1"/>
    <col min="12" max="12" width="18.7109375" bestFit="1" customWidth="1"/>
    <col min="13" max="13" width="17" bestFit="1" customWidth="1"/>
    <col min="14" max="14" width="27.5703125" bestFit="1" customWidth="1"/>
  </cols>
  <sheetData>
    <row r="1" spans="1:21" x14ac:dyDescent="0.25">
      <c r="A1" s="227" t="s">
        <v>162</v>
      </c>
      <c r="B1" s="227">
        <v>10</v>
      </c>
    </row>
    <row r="2" spans="1:21" x14ac:dyDescent="0.25">
      <c r="A2" s="212"/>
      <c r="B2" s="213" t="s">
        <v>141</v>
      </c>
      <c r="C2" s="213" t="s">
        <v>142</v>
      </c>
      <c r="D2" s="213" t="s">
        <v>143</v>
      </c>
      <c r="E2" s="213" t="s">
        <v>144</v>
      </c>
      <c r="F2" s="213" t="s">
        <v>145</v>
      </c>
      <c r="G2" s="213" t="s">
        <v>146</v>
      </c>
      <c r="H2" s="213" t="s">
        <v>147</v>
      </c>
      <c r="I2" s="213" t="s">
        <v>158</v>
      </c>
      <c r="J2" s="213" t="s">
        <v>159</v>
      </c>
      <c r="K2" s="213" t="s">
        <v>157</v>
      </c>
      <c r="L2" s="213" t="s">
        <v>148</v>
      </c>
      <c r="M2" s="213" t="s">
        <v>160</v>
      </c>
      <c r="N2" s="213" t="s">
        <v>149</v>
      </c>
      <c r="O2" s="213"/>
      <c r="P2" s="213"/>
      <c r="Q2" s="213"/>
      <c r="R2" s="213"/>
      <c r="S2" s="213"/>
      <c r="T2" s="213"/>
      <c r="U2" s="213"/>
    </row>
    <row r="3" spans="1:21" x14ac:dyDescent="0.25">
      <c r="A3" s="214"/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</row>
    <row r="4" spans="1:21" x14ac:dyDescent="0.25">
      <c r="A4" s="226">
        <v>1</v>
      </c>
      <c r="B4" s="216" t="s">
        <v>150</v>
      </c>
      <c r="C4" s="216" t="s">
        <v>151</v>
      </c>
      <c r="D4" s="217" t="s">
        <v>152</v>
      </c>
      <c r="E4" s="217">
        <v>1962</v>
      </c>
      <c r="F4" s="218" t="s">
        <v>153</v>
      </c>
      <c r="G4" s="217" t="s">
        <v>154</v>
      </c>
      <c r="H4" s="217"/>
      <c r="I4" s="217">
        <v>1</v>
      </c>
      <c r="J4" s="217">
        <v>1</v>
      </c>
      <c r="K4" s="217"/>
      <c r="L4" s="217"/>
      <c r="M4" s="217"/>
      <c r="N4" s="217" t="s">
        <v>149</v>
      </c>
      <c r="O4" s="217"/>
      <c r="P4" s="217"/>
      <c r="Q4" s="217"/>
      <c r="R4" s="217"/>
      <c r="S4" s="217"/>
      <c r="T4" s="217"/>
      <c r="U4" s="217"/>
    </row>
    <row r="5" spans="1:21" x14ac:dyDescent="0.25">
      <c r="A5" s="211">
        <v>2</v>
      </c>
    </row>
    <row r="6" spans="1:21" x14ac:dyDescent="0.25">
      <c r="A6" s="211" t="s">
        <v>163</v>
      </c>
    </row>
    <row r="7" spans="1:21" x14ac:dyDescent="0.25">
      <c r="A7" s="211" t="s">
        <v>163</v>
      </c>
    </row>
    <row r="8" spans="1:21" x14ac:dyDescent="0.25">
      <c r="A8" s="211" t="s">
        <v>163</v>
      </c>
    </row>
    <row r="9" spans="1:21" x14ac:dyDescent="0.25">
      <c r="A9" s="211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S112"/>
  <sheetViews>
    <sheetView tabSelected="1" zoomScaleNormal="100" zoomScaleSheetLayoutView="115" zoomScalePageLayoutView="40" workbookViewId="0">
      <selection activeCell="E5" sqref="E5"/>
    </sheetView>
  </sheetViews>
  <sheetFormatPr baseColWidth="10" defaultColWidth="11.42578125" defaultRowHeight="15" x14ac:dyDescent="0.25"/>
  <cols>
    <col min="1" max="1" width="25.7109375" customWidth="1"/>
    <col min="2" max="2" width="15.7109375" customWidth="1"/>
    <col min="3" max="3" width="19.85546875" customWidth="1"/>
    <col min="4" max="5" width="15.7109375" customWidth="1"/>
    <col min="6" max="6" width="19.28515625" customWidth="1"/>
    <col min="7" max="7" width="11.42578125" style="65"/>
    <col min="8" max="8" width="11.42578125" style="65" customWidth="1"/>
    <col min="9" max="9" width="13.5703125" style="65" bestFit="1" customWidth="1"/>
    <col min="10" max="10" width="24.42578125" style="65" bestFit="1" customWidth="1"/>
    <col min="11" max="11" width="11.42578125" style="65"/>
    <col min="12" max="12" width="34.42578125" style="65" bestFit="1" customWidth="1"/>
    <col min="13" max="13" width="19" style="65" bestFit="1" customWidth="1"/>
    <col min="14" max="19" width="11.42578125" style="65"/>
  </cols>
  <sheetData>
    <row r="1" spans="1:19" s="1" customFormat="1" ht="22.5" customHeight="1" thickBot="1" x14ac:dyDescent="0.3">
      <c r="A1" s="239" t="s">
        <v>108</v>
      </c>
      <c r="B1" s="240"/>
      <c r="C1" s="240"/>
      <c r="D1" s="240"/>
      <c r="E1" s="240"/>
      <c r="F1" s="241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19" ht="16.5" thickTop="1" thickBot="1" x14ac:dyDescent="0.3">
      <c r="A2" s="346" t="s">
        <v>155</v>
      </c>
      <c r="B2" s="347"/>
      <c r="C2" s="225" t="str">
        <f>'listes sites'!B4</f>
        <v>[17]</v>
      </c>
      <c r="D2" s="223"/>
      <c r="E2" s="223"/>
      <c r="F2" s="224"/>
    </row>
    <row r="3" spans="1:19" ht="16.5" customHeight="1" thickTop="1" thickBot="1" x14ac:dyDescent="0.3">
      <c r="A3" s="242" t="s">
        <v>19</v>
      </c>
      <c r="B3" s="243"/>
      <c r="C3" s="152" t="str">
        <f>'listes sites'!C4</f>
        <v>Gymnase Auguste Delaune</v>
      </c>
      <c r="D3" s="150"/>
      <c r="E3" s="150"/>
      <c r="F3" s="151"/>
    </row>
    <row r="4" spans="1:19" ht="16.5" customHeight="1" thickTop="1" thickBot="1" x14ac:dyDescent="0.3">
      <c r="A4" s="244" t="s">
        <v>156</v>
      </c>
      <c r="B4" s="245"/>
      <c r="C4" s="228" t="str">
        <f>'listes sites'!D4</f>
        <v>8 RUE MISSAK MANOUCHIAN</v>
      </c>
      <c r="D4" s="229"/>
      <c r="E4" s="229"/>
      <c r="F4" s="230"/>
    </row>
    <row r="5" spans="1:19" ht="16.5" thickTop="1" thickBot="1" x14ac:dyDescent="0.3">
      <c r="A5" s="69" t="s">
        <v>20</v>
      </c>
      <c r="B5" s="108" t="s">
        <v>106</v>
      </c>
      <c r="C5" s="267" t="s">
        <v>21</v>
      </c>
      <c r="D5" s="268"/>
      <c r="E5" s="231">
        <f>'listes sites'!E4</f>
        <v>1962</v>
      </c>
      <c r="F5" s="232"/>
    </row>
    <row r="6" spans="1:19" ht="16.5" hidden="1" thickTop="1" thickBot="1" x14ac:dyDescent="0.3">
      <c r="A6" s="271" t="s">
        <v>110</v>
      </c>
      <c r="B6" s="272"/>
      <c r="C6" s="273"/>
      <c r="D6" s="274" t="s">
        <v>22</v>
      </c>
      <c r="E6" s="272"/>
      <c r="F6" s="275"/>
    </row>
    <row r="7" spans="1:19" ht="16.5" hidden="1" thickTop="1" thickBot="1" x14ac:dyDescent="0.3">
      <c r="A7" s="233"/>
      <c r="B7" s="234"/>
      <c r="C7" s="235"/>
      <c r="D7" s="236"/>
      <c r="E7" s="237"/>
      <c r="F7" s="238"/>
    </row>
    <row r="8" spans="1:19" ht="15.75" hidden="1" thickBot="1" x14ac:dyDescent="0.3">
      <c r="A8" s="26" t="s">
        <v>23</v>
      </c>
      <c r="B8" s="257" t="s">
        <v>111</v>
      </c>
      <c r="C8" s="258"/>
      <c r="D8" s="258"/>
      <c r="E8" s="258"/>
      <c r="F8" s="259"/>
    </row>
    <row r="9" spans="1:19" ht="16.5" hidden="1" thickTop="1" thickBot="1" x14ac:dyDescent="0.3">
      <c r="A9" s="27" t="s">
        <v>24</v>
      </c>
      <c r="B9" s="260" t="s">
        <v>107</v>
      </c>
      <c r="C9" s="261"/>
      <c r="D9" s="261"/>
      <c r="E9" s="261"/>
      <c r="F9" s="262"/>
    </row>
    <row r="10" spans="1:19" ht="16.5" hidden="1" thickTop="1" thickBot="1" x14ac:dyDescent="0.3">
      <c r="A10" s="28"/>
      <c r="B10" s="2"/>
      <c r="C10" s="3"/>
      <c r="D10" s="3"/>
      <c r="E10" s="3"/>
      <c r="F10" s="29"/>
    </row>
    <row r="11" spans="1:19" ht="15.75" hidden="1" thickBot="1" x14ac:dyDescent="0.3">
      <c r="A11" s="30" t="s">
        <v>25</v>
      </c>
      <c r="B11" s="4"/>
      <c r="C11" s="263" t="s">
        <v>99</v>
      </c>
      <c r="D11" s="263"/>
      <c r="E11" s="263"/>
      <c r="F11" s="264"/>
    </row>
    <row r="12" spans="1:19" ht="16.5" hidden="1" thickTop="1" thickBot="1" x14ac:dyDescent="0.3">
      <c r="A12" s="31"/>
      <c r="B12" s="70"/>
      <c r="C12" s="265"/>
      <c r="D12" s="265"/>
      <c r="E12" s="265"/>
      <c r="F12" s="266"/>
    </row>
    <row r="13" spans="1:19" ht="15.75" hidden="1" thickTop="1" x14ac:dyDescent="0.25">
      <c r="A13" s="28"/>
      <c r="B13" s="5"/>
      <c r="C13" s="252"/>
      <c r="D13" s="252"/>
      <c r="E13" s="252"/>
      <c r="F13" s="253"/>
    </row>
    <row r="14" spans="1:19" ht="4.5" customHeight="1" thickTop="1" thickBot="1" x14ac:dyDescent="0.3">
      <c r="A14" s="28"/>
      <c r="B14" s="6"/>
      <c r="C14" s="7"/>
      <c r="D14" s="7"/>
      <c r="E14" s="7"/>
      <c r="F14" s="32"/>
    </row>
    <row r="15" spans="1:19" ht="27.75" customHeight="1" thickBot="1" x14ac:dyDescent="0.3">
      <c r="A15" s="221" t="s">
        <v>1</v>
      </c>
      <c r="B15" s="302" t="str">
        <f>'listes sites'!G4</f>
        <v>Traditionnelle Fibro-ciment</v>
      </c>
      <c r="C15" s="303"/>
      <c r="D15" s="303"/>
      <c r="E15" s="303"/>
      <c r="F15" s="304"/>
    </row>
    <row r="16" spans="1:19" ht="16.5" thickTop="1" thickBot="1" x14ac:dyDescent="0.3">
      <c r="A16" s="222" t="s">
        <v>161</v>
      </c>
      <c r="B16" s="305">
        <f>'listes sites'!H4</f>
        <v>0</v>
      </c>
      <c r="C16" s="306"/>
      <c r="D16" s="306"/>
      <c r="E16" s="306"/>
      <c r="F16" s="307"/>
    </row>
    <row r="17" spans="1:6" ht="16.5" customHeight="1" thickTop="1" thickBot="1" x14ac:dyDescent="0.3">
      <c r="A17" s="33" t="s">
        <v>2</v>
      </c>
      <c r="B17" s="153">
        <f>'listes sites'!I3</f>
        <v>0</v>
      </c>
      <c r="C17" s="33"/>
      <c r="D17" s="10" t="s">
        <v>3</v>
      </c>
      <c r="E17" s="63">
        <f>'listes sites'!J3</f>
        <v>0</v>
      </c>
      <c r="F17" s="63"/>
    </row>
    <row r="18" spans="1:6" ht="16.5" customHeight="1" thickTop="1" thickBot="1" x14ac:dyDescent="0.3">
      <c r="A18" s="34" t="s">
        <v>26</v>
      </c>
      <c r="B18" s="308" t="str">
        <f>'listes sites'!N4</f>
        <v>Réfection programmée</v>
      </c>
      <c r="C18" s="309"/>
      <c r="D18" s="12" t="s">
        <v>27</v>
      </c>
      <c r="E18" s="310"/>
      <c r="F18" s="311"/>
    </row>
    <row r="19" spans="1:6" ht="9" hidden="1" customHeight="1" thickTop="1" x14ac:dyDescent="0.25">
      <c r="A19" s="28"/>
      <c r="B19" s="8"/>
      <c r="C19" s="7"/>
      <c r="D19" s="9"/>
      <c r="E19" s="11"/>
      <c r="F19" s="35"/>
    </row>
    <row r="20" spans="1:6" ht="15.75" hidden="1" thickBot="1" x14ac:dyDescent="0.3">
      <c r="A20" s="30" t="s">
        <v>4</v>
      </c>
      <c r="B20" s="327" t="s">
        <v>101</v>
      </c>
      <c r="C20" s="328"/>
      <c r="D20" s="328"/>
      <c r="E20" s="328"/>
      <c r="F20" s="329"/>
    </row>
    <row r="21" spans="1:6" ht="16.5" hidden="1" thickTop="1" thickBot="1" x14ac:dyDescent="0.3">
      <c r="A21" s="27" t="s">
        <v>5</v>
      </c>
      <c r="B21" s="260" t="s">
        <v>102</v>
      </c>
      <c r="C21" s="330"/>
      <c r="D21" s="13" t="s">
        <v>28</v>
      </c>
      <c r="E21" s="331"/>
      <c r="F21" s="332"/>
    </row>
    <row r="22" spans="1:6" ht="16.5" hidden="1" thickTop="1" thickBot="1" x14ac:dyDescent="0.3">
      <c r="A22" s="145" t="s">
        <v>30</v>
      </c>
      <c r="B22" s="282" t="s">
        <v>100</v>
      </c>
      <c r="C22" s="283"/>
      <c r="D22" s="146" t="s">
        <v>29</v>
      </c>
      <c r="E22" s="284" t="s">
        <v>103</v>
      </c>
      <c r="F22" s="285"/>
    </row>
    <row r="23" spans="1:6" ht="17.25" hidden="1" thickTop="1" thickBot="1" x14ac:dyDescent="0.3">
      <c r="A23" s="286"/>
      <c r="B23" s="287"/>
      <c r="C23" s="288"/>
      <c r="D23" s="289"/>
      <c r="E23" s="290"/>
      <c r="F23" s="291"/>
    </row>
    <row r="24" spans="1:6" ht="16.5" hidden="1" thickTop="1" thickBot="1" x14ac:dyDescent="0.3">
      <c r="A24" s="292"/>
      <c r="B24" s="293"/>
      <c r="C24" s="294"/>
      <c r="D24" s="295"/>
      <c r="E24" s="293"/>
      <c r="F24" s="296"/>
    </row>
    <row r="25" spans="1:6" ht="15.75" hidden="1" thickBot="1" x14ac:dyDescent="0.3">
      <c r="A25" s="65"/>
      <c r="B25" s="65"/>
      <c r="C25" s="65"/>
      <c r="D25" s="65"/>
      <c r="E25" s="65"/>
      <c r="F25" s="65"/>
    </row>
    <row r="26" spans="1:6" ht="18.75" hidden="1" customHeight="1" thickBot="1" x14ac:dyDescent="0.3">
      <c r="A26" s="297" t="s">
        <v>6</v>
      </c>
      <c r="B26" s="298"/>
      <c r="C26" s="298"/>
      <c r="D26" s="298"/>
      <c r="E26" s="298"/>
      <c r="F26" s="299"/>
    </row>
    <row r="27" spans="1:6" ht="17.25" hidden="1" customHeight="1" thickTop="1" thickBot="1" x14ac:dyDescent="0.3">
      <c r="A27" s="300" t="s">
        <v>7</v>
      </c>
      <c r="B27" s="301"/>
      <c r="C27" s="320" t="s">
        <v>40</v>
      </c>
      <c r="D27" s="321"/>
      <c r="E27" s="321"/>
      <c r="F27" s="322"/>
    </row>
    <row r="28" spans="1:6" ht="16.5" hidden="1" thickTop="1" x14ac:dyDescent="0.25">
      <c r="A28" s="323"/>
      <c r="B28" s="324"/>
      <c r="C28" s="324"/>
      <c r="D28" s="18"/>
      <c r="E28" s="18"/>
      <c r="F28" s="20"/>
    </row>
    <row r="29" spans="1:6" ht="15.6" hidden="1" customHeight="1" x14ac:dyDescent="0.25">
      <c r="A29" s="325"/>
      <c r="B29" s="326"/>
      <c r="C29" s="326"/>
      <c r="E29" s="64" t="s">
        <v>41</v>
      </c>
      <c r="F29" s="21"/>
    </row>
    <row r="30" spans="1:6" ht="15.6" hidden="1" customHeight="1" x14ac:dyDescent="0.25">
      <c r="A30" s="325"/>
      <c r="B30" s="326"/>
      <c r="C30" s="326"/>
      <c r="D30" s="64"/>
      <c r="E30" s="19"/>
      <c r="F30" s="21"/>
    </row>
    <row r="31" spans="1:6" ht="15.6" hidden="1" customHeight="1" x14ac:dyDescent="0.25">
      <c r="A31" s="325"/>
      <c r="B31" s="326"/>
      <c r="C31" s="326"/>
      <c r="E31" s="64" t="s">
        <v>58</v>
      </c>
      <c r="F31" s="21"/>
    </row>
    <row r="32" spans="1:6" ht="15.6" hidden="1" customHeight="1" x14ac:dyDescent="0.25">
      <c r="A32" s="325"/>
      <c r="B32" s="326"/>
      <c r="C32" s="326"/>
      <c r="D32" s="64"/>
      <c r="E32" s="19"/>
      <c r="F32" s="21"/>
    </row>
    <row r="33" spans="1:15" ht="15.6" hidden="1" customHeight="1" x14ac:dyDescent="0.25">
      <c r="A33" s="325"/>
      <c r="B33" s="326"/>
      <c r="C33" s="326"/>
      <c r="E33" s="64" t="s">
        <v>59</v>
      </c>
      <c r="F33" s="184"/>
    </row>
    <row r="34" spans="1:15" ht="15.6" hidden="1" customHeight="1" x14ac:dyDescent="0.25">
      <c r="A34" s="325"/>
      <c r="B34" s="326"/>
      <c r="C34" s="326"/>
      <c r="D34" s="64"/>
      <c r="E34" s="19"/>
      <c r="F34" s="21"/>
    </row>
    <row r="35" spans="1:15" ht="15.6" hidden="1" customHeight="1" x14ac:dyDescent="0.25">
      <c r="A35" s="325"/>
      <c r="B35" s="326"/>
      <c r="C35" s="326"/>
      <c r="E35" s="64" t="s">
        <v>128</v>
      </c>
      <c r="F35" s="184"/>
    </row>
    <row r="36" spans="1:15" ht="15.6" hidden="1" customHeight="1" x14ac:dyDescent="0.25">
      <c r="A36" s="325"/>
      <c r="B36" s="326"/>
      <c r="C36" s="326"/>
      <c r="D36" s="19"/>
      <c r="E36" s="19"/>
      <c r="F36" s="21"/>
    </row>
    <row r="37" spans="1:15" ht="15.6" hidden="1" customHeight="1" x14ac:dyDescent="0.25">
      <c r="A37" s="325"/>
      <c r="B37" s="326"/>
      <c r="C37" s="326"/>
      <c r="D37" s="19"/>
      <c r="E37" s="64" t="s">
        <v>129</v>
      </c>
      <c r="F37" s="21"/>
    </row>
    <row r="38" spans="1:15" ht="15.6" hidden="1" customHeight="1" x14ac:dyDescent="0.25">
      <c r="A38" s="325"/>
      <c r="B38" s="326"/>
      <c r="C38" s="326"/>
      <c r="D38" s="19"/>
      <c r="E38" s="19"/>
      <c r="F38" s="21"/>
    </row>
    <row r="39" spans="1:15" ht="15.6" hidden="1" customHeight="1" x14ac:dyDescent="0.25">
      <c r="A39" s="325"/>
      <c r="B39" s="326"/>
      <c r="C39" s="326"/>
      <c r="D39" s="19"/>
      <c r="E39" s="64" t="s">
        <v>60</v>
      </c>
      <c r="F39" s="21"/>
    </row>
    <row r="40" spans="1:15" ht="15.6" hidden="1" customHeight="1" x14ac:dyDescent="0.25">
      <c r="A40" s="325"/>
      <c r="B40" s="326"/>
      <c r="C40" s="326"/>
      <c r="D40" s="19"/>
      <c r="E40" s="19"/>
      <c r="F40" s="21"/>
    </row>
    <row r="41" spans="1:15" ht="15.6" hidden="1" customHeight="1" x14ac:dyDescent="0.25">
      <c r="A41" s="325"/>
      <c r="B41" s="326"/>
      <c r="C41" s="326"/>
      <c r="E41" s="19"/>
      <c r="F41" s="21"/>
    </row>
    <row r="42" spans="1:15" ht="15.6" hidden="1" customHeight="1" x14ac:dyDescent="0.25">
      <c r="A42" s="325"/>
      <c r="B42" s="326"/>
      <c r="C42" s="326"/>
      <c r="D42" s="101"/>
      <c r="E42" s="101"/>
      <c r="F42" s="66"/>
    </row>
    <row r="43" spans="1:15" ht="222.75" hidden="1" customHeight="1" x14ac:dyDescent="0.25">
      <c r="A43" s="188"/>
      <c r="B43" s="188"/>
      <c r="C43" s="188"/>
      <c r="D43" s="188"/>
      <c r="E43" s="19"/>
      <c r="F43" s="21"/>
    </row>
    <row r="44" spans="1:15" hidden="1" x14ac:dyDescent="0.25">
      <c r="A44" s="317" t="s">
        <v>31</v>
      </c>
      <c r="B44" s="318"/>
      <c r="C44" s="318"/>
      <c r="D44" s="318"/>
      <c r="E44" s="318"/>
      <c r="F44" s="319"/>
      <c r="J44" s="189"/>
      <c r="K44" s="189"/>
      <c r="L44" s="189"/>
      <c r="M44" s="189"/>
      <c r="N44" s="189"/>
      <c r="O44" s="189"/>
    </row>
    <row r="45" spans="1:15" ht="15.75" hidden="1" thickBot="1" x14ac:dyDescent="0.3">
      <c r="A45" s="317" t="s">
        <v>62</v>
      </c>
      <c r="B45" s="318"/>
      <c r="C45" s="318"/>
      <c r="D45" s="318"/>
      <c r="E45" s="318"/>
      <c r="F45" s="319"/>
      <c r="J45" s="189"/>
      <c r="K45" s="189"/>
      <c r="L45" s="189"/>
      <c r="M45" s="189"/>
      <c r="N45" s="189"/>
      <c r="O45" s="189"/>
    </row>
    <row r="46" spans="1:15" ht="16.5" thickTop="1" thickBot="1" x14ac:dyDescent="0.3">
      <c r="A46" s="22" t="s">
        <v>61</v>
      </c>
      <c r="B46" s="14" t="str">
        <f>'listes sites'!F4</f>
        <v>1 152 m²</v>
      </c>
      <c r="C46" s="15"/>
      <c r="D46" s="67"/>
      <c r="E46" s="67"/>
      <c r="F46" s="68"/>
      <c r="J46" s="189"/>
      <c r="K46" s="189"/>
      <c r="L46" s="189"/>
      <c r="M46" s="189"/>
      <c r="N46" s="189"/>
      <c r="O46" s="189"/>
    </row>
    <row r="47" spans="1:15" ht="16.5" hidden="1" thickTop="1" thickBot="1" x14ac:dyDescent="0.3">
      <c r="A47" s="56" t="s">
        <v>45</v>
      </c>
      <c r="B47" s="71" t="s">
        <v>46</v>
      </c>
      <c r="C47" s="71" t="s">
        <v>43</v>
      </c>
      <c r="D47" s="348" t="s">
        <v>44</v>
      </c>
      <c r="E47" s="348"/>
      <c r="F47" s="349"/>
      <c r="J47" s="189"/>
      <c r="K47" s="189"/>
      <c r="L47" s="189"/>
      <c r="M47" s="189"/>
      <c r="N47" s="189"/>
      <c r="O47" s="189"/>
    </row>
    <row r="48" spans="1:15" ht="16.5" hidden="1" thickTop="1" thickBot="1" x14ac:dyDescent="0.3">
      <c r="A48" s="37" t="s">
        <v>48</v>
      </c>
      <c r="B48" s="36" t="s">
        <v>47</v>
      </c>
      <c r="C48" s="36" t="s">
        <v>118</v>
      </c>
      <c r="D48" s="333" t="s">
        <v>119</v>
      </c>
      <c r="E48" s="333"/>
      <c r="F48" s="334"/>
      <c r="J48" s="189"/>
      <c r="K48" s="189"/>
      <c r="L48" s="189"/>
      <c r="M48" s="189"/>
      <c r="N48" s="189"/>
      <c r="O48" s="189"/>
    </row>
    <row r="49" spans="1:15" ht="16.5" hidden="1" thickTop="1" thickBot="1" x14ac:dyDescent="0.3">
      <c r="A49" s="38" t="s">
        <v>49</v>
      </c>
      <c r="B49" s="39" t="s">
        <v>50</v>
      </c>
      <c r="C49" s="39" t="s">
        <v>91</v>
      </c>
      <c r="D49" s="315" t="s">
        <v>117</v>
      </c>
      <c r="E49" s="315"/>
      <c r="F49" s="316"/>
      <c r="J49" s="189"/>
      <c r="K49" s="189"/>
      <c r="L49" s="189"/>
      <c r="M49" s="189"/>
      <c r="N49" s="189"/>
      <c r="O49" s="189"/>
    </row>
    <row r="50" spans="1:15" ht="16.5" hidden="1" customHeight="1" thickTop="1" thickBot="1" x14ac:dyDescent="0.3">
      <c r="A50" s="77" t="s">
        <v>84</v>
      </c>
      <c r="B50" s="335"/>
      <c r="C50" s="336"/>
      <c r="D50" s="336"/>
      <c r="E50" s="336"/>
      <c r="F50" s="337"/>
      <c r="H50" s="189"/>
      <c r="I50" s="189"/>
      <c r="J50" s="189"/>
      <c r="K50" s="189"/>
      <c r="L50" s="189"/>
      <c r="M50" s="189"/>
      <c r="N50" s="189"/>
      <c r="O50" s="189"/>
    </row>
    <row r="51" spans="1:15" ht="6" hidden="1" customHeight="1" thickTop="1" thickBot="1" x14ac:dyDescent="0.3">
      <c r="A51" s="73"/>
      <c r="B51" s="74"/>
      <c r="C51" s="75"/>
      <c r="D51" s="75"/>
      <c r="E51" s="75"/>
      <c r="F51" s="76"/>
      <c r="H51" s="189"/>
      <c r="I51" s="189"/>
      <c r="J51" s="189"/>
      <c r="K51" s="189"/>
      <c r="L51" s="189"/>
      <c r="M51" s="189"/>
      <c r="N51" s="189"/>
      <c r="O51" s="189"/>
    </row>
    <row r="52" spans="1:15" ht="16.5" hidden="1" thickTop="1" thickBot="1" x14ac:dyDescent="0.3">
      <c r="A52" s="350" t="s">
        <v>63</v>
      </c>
      <c r="B52" s="351"/>
      <c r="C52" s="352"/>
      <c r="D52" s="84"/>
      <c r="E52" s="75"/>
      <c r="F52" s="76"/>
      <c r="H52" s="189"/>
      <c r="I52" s="189"/>
      <c r="J52" s="189"/>
      <c r="K52" s="189"/>
      <c r="L52" s="189"/>
      <c r="M52" s="189"/>
      <c r="N52" s="189"/>
      <c r="O52" s="189"/>
    </row>
    <row r="53" spans="1:15" ht="16.5" hidden="1" thickTop="1" thickBot="1" x14ac:dyDescent="0.3">
      <c r="A53" s="312" t="s">
        <v>69</v>
      </c>
      <c r="B53" s="313"/>
      <c r="C53" s="314"/>
      <c r="D53" s="83">
        <f>H53</f>
        <v>0</v>
      </c>
      <c r="E53" s="75"/>
      <c r="F53" s="76"/>
      <c r="H53" s="189"/>
      <c r="I53" s="189"/>
      <c r="J53" s="189"/>
      <c r="K53" s="189"/>
      <c r="L53" s="189"/>
      <c r="M53" s="189"/>
      <c r="N53" s="189"/>
      <c r="O53" s="189"/>
    </row>
    <row r="54" spans="1:15" ht="16.5" hidden="1" thickTop="1" thickBot="1" x14ac:dyDescent="0.3">
      <c r="A54" s="344" t="s">
        <v>65</v>
      </c>
      <c r="B54" s="344"/>
      <c r="C54" s="345"/>
      <c r="D54" s="86" t="e">
        <f>$A$81*1000*H54</f>
        <v>#REF!</v>
      </c>
      <c r="E54" s="75"/>
      <c r="F54" s="76"/>
      <c r="H54" s="189"/>
      <c r="I54" s="189"/>
      <c r="J54" s="189"/>
      <c r="K54" s="189"/>
      <c r="L54" s="189"/>
      <c r="M54" s="189"/>
      <c r="N54" s="189"/>
      <c r="O54" s="189"/>
    </row>
    <row r="55" spans="1:15" ht="16.5" hidden="1" thickTop="1" thickBot="1" x14ac:dyDescent="0.3">
      <c r="A55" s="312" t="s">
        <v>66</v>
      </c>
      <c r="B55" s="313"/>
      <c r="C55" s="314"/>
      <c r="D55" s="83" t="e">
        <f>$A$81*1000*H55+I55</f>
        <v>#REF!</v>
      </c>
      <c r="E55" s="144"/>
      <c r="F55" s="76"/>
      <c r="H55" s="189"/>
      <c r="I55" s="189"/>
      <c r="J55" s="189"/>
      <c r="K55" s="189"/>
      <c r="L55" s="189"/>
      <c r="M55" s="189"/>
      <c r="N55" s="189"/>
      <c r="O55" s="189"/>
    </row>
    <row r="56" spans="1:15" ht="16.5" hidden="1" thickTop="1" thickBot="1" x14ac:dyDescent="0.3">
      <c r="A56" s="344" t="s">
        <v>67</v>
      </c>
      <c r="B56" s="344"/>
      <c r="C56" s="345"/>
      <c r="D56" s="86" t="e">
        <f>$A$81*1000*H56</f>
        <v>#REF!</v>
      </c>
      <c r="E56" s="75"/>
      <c r="F56" s="76"/>
      <c r="H56" s="189"/>
      <c r="I56" s="189"/>
      <c r="J56" s="189"/>
      <c r="K56" s="189"/>
      <c r="L56" s="189"/>
      <c r="M56" s="189"/>
      <c r="N56" s="189"/>
      <c r="O56" s="189"/>
    </row>
    <row r="57" spans="1:15" ht="16.5" hidden="1" thickTop="1" thickBot="1" x14ac:dyDescent="0.3">
      <c r="A57" s="312" t="s">
        <v>134</v>
      </c>
      <c r="B57" s="313"/>
      <c r="C57" s="314"/>
      <c r="D57" s="83">
        <f>H57*M51</f>
        <v>0</v>
      </c>
      <c r="E57" s="75"/>
      <c r="F57" s="219"/>
      <c r="H57" s="189"/>
      <c r="I57" s="189"/>
      <c r="J57" s="189"/>
      <c r="K57" s="189"/>
      <c r="L57" s="189"/>
      <c r="M57" s="189"/>
      <c r="N57" s="189"/>
      <c r="O57" s="189"/>
    </row>
    <row r="58" spans="1:15" ht="16.5" hidden="1" thickTop="1" thickBot="1" x14ac:dyDescent="0.3">
      <c r="A58" s="344" t="s">
        <v>68</v>
      </c>
      <c r="B58" s="344"/>
      <c r="C58" s="345"/>
      <c r="D58" s="86" t="e">
        <f>$A$81*1000*H58</f>
        <v>#REF!</v>
      </c>
      <c r="E58" s="75"/>
      <c r="F58" s="75"/>
      <c r="G58" s="220"/>
      <c r="H58" s="189"/>
      <c r="I58" s="189"/>
      <c r="J58" s="189"/>
      <c r="K58" s="189"/>
      <c r="L58" s="189"/>
      <c r="M58" s="189"/>
      <c r="N58" s="189"/>
      <c r="O58" s="189"/>
    </row>
    <row r="59" spans="1:15" ht="16.5" hidden="1" thickTop="1" thickBot="1" x14ac:dyDescent="0.3">
      <c r="A59" s="312" t="s">
        <v>87</v>
      </c>
      <c r="B59" s="313"/>
      <c r="C59" s="314"/>
      <c r="D59" s="83" t="e">
        <f>$A$81*1000*H59</f>
        <v>#REF!</v>
      </c>
      <c r="E59" s="75"/>
      <c r="F59" s="76"/>
      <c r="H59" s="189"/>
      <c r="I59" s="189"/>
      <c r="J59" s="189"/>
      <c r="K59" s="189"/>
      <c r="L59" s="189"/>
      <c r="M59" s="189"/>
      <c r="N59" s="189"/>
      <c r="O59" s="189"/>
    </row>
    <row r="60" spans="1:15" ht="16.5" hidden="1" thickTop="1" thickBot="1" x14ac:dyDescent="0.3">
      <c r="A60" s="344" t="s">
        <v>85</v>
      </c>
      <c r="B60" s="344"/>
      <c r="C60" s="345"/>
      <c r="D60" s="86" t="e">
        <f>$A$81*1000*H60</f>
        <v>#REF!</v>
      </c>
      <c r="E60" s="75"/>
      <c r="F60" s="76"/>
      <c r="H60" s="72"/>
      <c r="J60" s="189"/>
      <c r="K60" s="189"/>
      <c r="L60" s="189"/>
      <c r="M60" s="189"/>
      <c r="N60" s="189"/>
      <c r="O60" s="189"/>
    </row>
    <row r="61" spans="1:15" ht="16.5" hidden="1" thickTop="1" thickBot="1" x14ac:dyDescent="0.3">
      <c r="A61" s="312" t="s">
        <v>135</v>
      </c>
      <c r="B61" s="313"/>
      <c r="C61" s="314"/>
      <c r="D61" s="83">
        <v>0</v>
      </c>
      <c r="E61" s="75"/>
      <c r="F61" s="76"/>
      <c r="H61" s="72"/>
      <c r="J61" s="189"/>
      <c r="K61" s="189"/>
      <c r="L61" s="189"/>
      <c r="M61" s="189"/>
      <c r="N61" s="189"/>
      <c r="O61" s="189"/>
    </row>
    <row r="62" spans="1:15" ht="16.5" hidden="1" thickTop="1" thickBot="1" x14ac:dyDescent="0.3">
      <c r="A62" s="344" t="s">
        <v>70</v>
      </c>
      <c r="B62" s="344"/>
      <c r="C62" s="345"/>
      <c r="D62" s="86">
        <v>1000</v>
      </c>
      <c r="E62" s="75"/>
      <c r="F62" s="76"/>
      <c r="H62" s="72"/>
      <c r="J62" s="189"/>
      <c r="K62" s="189"/>
      <c r="L62" s="189"/>
      <c r="M62" s="189"/>
      <c r="N62" s="189"/>
      <c r="O62" s="189"/>
    </row>
    <row r="63" spans="1:15" ht="16.5" hidden="1" thickTop="1" thickBot="1" x14ac:dyDescent="0.3">
      <c r="A63" s="312" t="s">
        <v>71</v>
      </c>
      <c r="B63" s="313"/>
      <c r="C63" s="314"/>
      <c r="D63" s="83">
        <v>500</v>
      </c>
      <c r="E63" s="75"/>
      <c r="F63" s="76"/>
      <c r="J63" s="189"/>
      <c r="K63" s="189"/>
      <c r="L63" s="189"/>
      <c r="M63" s="189"/>
      <c r="N63" s="189"/>
      <c r="O63" s="189"/>
    </row>
    <row r="64" spans="1:15" ht="16.5" hidden="1" thickTop="1" thickBot="1" x14ac:dyDescent="0.3">
      <c r="A64" s="344" t="s">
        <v>72</v>
      </c>
      <c r="B64" s="344"/>
      <c r="C64" s="345"/>
      <c r="D64" s="86">
        <v>500</v>
      </c>
      <c r="E64" s="75"/>
      <c r="F64" s="76"/>
      <c r="H64" s="72"/>
      <c r="J64" s="189"/>
      <c r="K64" s="189"/>
      <c r="L64" s="189"/>
      <c r="M64" s="189"/>
      <c r="N64" s="189"/>
      <c r="O64" s="189"/>
    </row>
    <row r="65" spans="1:19" ht="16.5" hidden="1" thickTop="1" thickBot="1" x14ac:dyDescent="0.3">
      <c r="A65" s="312" t="s">
        <v>98</v>
      </c>
      <c r="B65" s="313"/>
      <c r="C65" s="314"/>
      <c r="D65" s="83">
        <v>200</v>
      </c>
      <c r="E65" s="75"/>
      <c r="F65" s="76"/>
      <c r="H65" s="72"/>
      <c r="J65" s="189"/>
      <c r="K65" s="189"/>
      <c r="L65" s="189"/>
      <c r="M65" s="189"/>
      <c r="N65" s="189"/>
      <c r="O65" s="189"/>
    </row>
    <row r="66" spans="1:19" ht="16.5" hidden="1" thickTop="1" thickBot="1" x14ac:dyDescent="0.3">
      <c r="A66" s="341" t="s">
        <v>73</v>
      </c>
      <c r="B66" s="342"/>
      <c r="C66" s="343"/>
      <c r="D66" s="85"/>
      <c r="E66" s="75"/>
      <c r="F66" s="76"/>
      <c r="H66" s="72"/>
      <c r="J66" s="189"/>
      <c r="K66" s="189"/>
      <c r="L66" s="189"/>
      <c r="M66" s="189"/>
      <c r="N66" s="189"/>
      <c r="O66" s="189"/>
    </row>
    <row r="67" spans="1:19" ht="16.5" hidden="1" thickTop="1" thickBot="1" x14ac:dyDescent="0.3">
      <c r="A67" s="358" t="s">
        <v>74</v>
      </c>
      <c r="B67" s="359"/>
      <c r="C67" s="360"/>
      <c r="D67" s="93" t="s">
        <v>88</v>
      </c>
      <c r="E67" s="75"/>
      <c r="F67" s="76"/>
      <c r="J67" s="189"/>
      <c r="K67" s="189"/>
      <c r="L67" s="189"/>
      <c r="M67" s="189"/>
      <c r="N67" s="189"/>
      <c r="O67" s="189"/>
    </row>
    <row r="68" spans="1:19" ht="16.5" hidden="1" thickTop="1" thickBot="1" x14ac:dyDescent="0.3">
      <c r="A68" s="355" t="s">
        <v>75</v>
      </c>
      <c r="B68" s="356"/>
      <c r="C68" s="357"/>
      <c r="D68" s="86" t="e">
        <f>$A$81*1000*H68</f>
        <v>#REF!</v>
      </c>
      <c r="E68" s="75"/>
      <c r="F68" s="76"/>
      <c r="H68" s="72"/>
      <c r="J68" s="189"/>
      <c r="K68" s="189"/>
      <c r="L68" s="189"/>
      <c r="M68" s="189"/>
      <c r="N68" s="189"/>
      <c r="O68" s="189"/>
    </row>
    <row r="69" spans="1:19" ht="16.5" hidden="1" thickTop="1" thickBot="1" x14ac:dyDescent="0.3">
      <c r="A69" s="358" t="s">
        <v>76</v>
      </c>
      <c r="B69" s="359"/>
      <c r="C69" s="360"/>
      <c r="D69" s="83">
        <v>0</v>
      </c>
      <c r="E69" s="75"/>
      <c r="F69" s="76"/>
      <c r="H69" s="72"/>
      <c r="J69" s="189"/>
      <c r="K69" s="189"/>
      <c r="L69" s="189"/>
      <c r="M69" s="189"/>
      <c r="N69" s="189"/>
      <c r="O69" s="189"/>
    </row>
    <row r="70" spans="1:19" ht="15.75" hidden="1" thickTop="1" x14ac:dyDescent="0.25">
      <c r="A70" s="361" t="s">
        <v>77</v>
      </c>
      <c r="B70" s="362"/>
      <c r="C70" s="78"/>
      <c r="D70" s="88" t="e">
        <f>SUM(D53:D69)</f>
        <v>#REF!</v>
      </c>
      <c r="E70" s="75"/>
      <c r="F70" s="76"/>
      <c r="J70" s="189"/>
      <c r="K70" s="189"/>
      <c r="L70" s="189"/>
      <c r="M70" s="189"/>
      <c r="N70" s="189"/>
      <c r="O70" s="189"/>
    </row>
    <row r="71" spans="1:19" ht="15.75" hidden="1" thickBot="1" x14ac:dyDescent="0.3">
      <c r="A71" s="365"/>
      <c r="B71" s="366"/>
      <c r="C71" s="79" t="s">
        <v>64</v>
      </c>
      <c r="D71" s="89" t="e">
        <f>D70/(A81*1000)</f>
        <v>#REF!</v>
      </c>
      <c r="E71" s="75"/>
      <c r="F71" s="76"/>
      <c r="J71" s="189"/>
      <c r="K71" s="189"/>
      <c r="L71" s="189"/>
      <c r="M71" s="189"/>
      <c r="N71" s="189"/>
      <c r="O71" s="189"/>
    </row>
    <row r="72" spans="1:19" ht="16.5" hidden="1" thickTop="1" thickBot="1" x14ac:dyDescent="0.3">
      <c r="A72" s="367" t="s">
        <v>78</v>
      </c>
      <c r="B72" s="368"/>
      <c r="C72" s="80" t="s">
        <v>79</v>
      </c>
      <c r="D72" s="91" t="e">
        <f>SUM(D73:D76)</f>
        <v>#REF!</v>
      </c>
      <c r="E72" s="75"/>
      <c r="F72" s="76"/>
      <c r="J72" s="189"/>
      <c r="K72" s="189"/>
      <c r="L72" s="189"/>
      <c r="M72" s="189"/>
      <c r="N72" s="189"/>
      <c r="O72" s="189"/>
    </row>
    <row r="73" spans="1:19" ht="16.5" hidden="1" thickTop="1" thickBot="1" x14ac:dyDescent="0.3">
      <c r="A73" s="353" t="s">
        <v>80</v>
      </c>
      <c r="B73" s="354"/>
      <c r="C73" s="81" t="s">
        <v>79</v>
      </c>
      <c r="D73" s="83" t="e">
        <f>MROUND($A$81*1000*H73+D56/25,1)</f>
        <v>#REF!</v>
      </c>
      <c r="E73" s="75"/>
      <c r="F73" s="76"/>
      <c r="H73" s="72"/>
      <c r="J73" s="189"/>
      <c r="K73" s="189"/>
      <c r="L73" s="189"/>
      <c r="M73" s="189"/>
      <c r="N73" s="189"/>
      <c r="O73" s="189"/>
    </row>
    <row r="74" spans="1:19" ht="16.5" hidden="1" thickTop="1" thickBot="1" x14ac:dyDescent="0.3">
      <c r="A74" s="363" t="s">
        <v>81</v>
      </c>
      <c r="B74" s="364"/>
      <c r="C74" s="82" t="s">
        <v>79</v>
      </c>
      <c r="D74" s="87">
        <f>12*H74</f>
        <v>0</v>
      </c>
      <c r="E74" s="75"/>
      <c r="F74" s="76"/>
      <c r="H74" s="72"/>
      <c r="J74" s="189"/>
      <c r="K74" s="189"/>
      <c r="L74" s="189"/>
      <c r="M74" s="189"/>
      <c r="N74" s="189"/>
      <c r="O74" s="189"/>
    </row>
    <row r="75" spans="1:19" ht="16.5" hidden="1" thickTop="1" thickBot="1" x14ac:dyDescent="0.3">
      <c r="A75" s="353" t="s">
        <v>82</v>
      </c>
      <c r="B75" s="354"/>
      <c r="C75" s="81" t="s">
        <v>79</v>
      </c>
      <c r="D75" s="83" t="e">
        <f>$A$81*1000*H75</f>
        <v>#REF!</v>
      </c>
      <c r="E75" s="75"/>
      <c r="F75" s="76"/>
      <c r="H75" s="205"/>
      <c r="J75" s="189"/>
      <c r="K75" s="189"/>
      <c r="L75" s="189"/>
      <c r="M75" s="189"/>
      <c r="N75" s="189"/>
      <c r="O75" s="189"/>
    </row>
    <row r="76" spans="1:19" ht="16.5" hidden="1" thickTop="1" thickBot="1" x14ac:dyDescent="0.3">
      <c r="A76" s="363" t="s">
        <v>83</v>
      </c>
      <c r="B76" s="364"/>
      <c r="C76" s="82" t="s">
        <v>79</v>
      </c>
      <c r="D76" s="87">
        <v>0</v>
      </c>
      <c r="E76" s="75"/>
      <c r="F76" s="76"/>
      <c r="H76" s="72"/>
      <c r="J76" s="189"/>
      <c r="K76" s="189"/>
      <c r="L76" s="189"/>
      <c r="M76" s="189"/>
      <c r="N76" s="189"/>
      <c r="O76" s="189"/>
    </row>
    <row r="77" spans="1:19" ht="15.75" hidden="1" thickTop="1" x14ac:dyDescent="0.25">
      <c r="A77" s="73"/>
      <c r="B77" s="74"/>
      <c r="C77" s="75"/>
      <c r="D77" s="75"/>
      <c r="E77" s="75"/>
      <c r="F77" s="76"/>
      <c r="J77" s="189"/>
      <c r="K77" s="189"/>
      <c r="L77" s="189"/>
      <c r="M77" s="189"/>
      <c r="N77" s="189"/>
      <c r="O77" s="189"/>
    </row>
    <row r="78" spans="1:19" ht="15.75" hidden="1" thickBot="1" x14ac:dyDescent="0.3">
      <c r="A78" s="73"/>
      <c r="B78" s="74"/>
      <c r="C78" s="75"/>
      <c r="D78" s="75"/>
      <c r="E78" s="75"/>
      <c r="F78" s="76"/>
      <c r="J78" s="189"/>
      <c r="K78" s="189"/>
      <c r="L78" s="189"/>
      <c r="M78" s="189"/>
      <c r="N78" s="189"/>
      <c r="O78" s="189"/>
    </row>
    <row r="79" spans="1:19" s="16" customFormat="1" ht="24" hidden="1" x14ac:dyDescent="0.25">
      <c r="A79" s="51" t="s">
        <v>8</v>
      </c>
      <c r="B79" s="52" t="s">
        <v>9</v>
      </c>
      <c r="C79" s="52" t="s">
        <v>10</v>
      </c>
      <c r="D79" s="53" t="s">
        <v>86</v>
      </c>
      <c r="E79" s="53" t="s">
        <v>11</v>
      </c>
      <c r="F79" s="54" t="s">
        <v>12</v>
      </c>
      <c r="G79" s="141"/>
      <c r="H79" s="141"/>
      <c r="I79" s="141"/>
      <c r="J79" s="189"/>
      <c r="K79" s="189"/>
      <c r="L79" s="189"/>
      <c r="M79" s="189"/>
      <c r="N79" s="189"/>
      <c r="O79" s="189"/>
      <c r="P79" s="141"/>
      <c r="Q79" s="141"/>
      <c r="R79" s="141"/>
      <c r="S79" s="141"/>
    </row>
    <row r="80" spans="1:19" s="17" customFormat="1" ht="15.75" hidden="1" thickBot="1" x14ac:dyDescent="0.3">
      <c r="A80" s="48" t="s">
        <v>32</v>
      </c>
      <c r="B80" s="49" t="s">
        <v>33</v>
      </c>
      <c r="C80" s="49" t="s">
        <v>34</v>
      </c>
      <c r="D80" s="46" t="s">
        <v>35</v>
      </c>
      <c r="E80" s="46" t="s">
        <v>36</v>
      </c>
      <c r="F80" s="47" t="s">
        <v>37</v>
      </c>
      <c r="G80" s="142"/>
      <c r="H80" s="142"/>
      <c r="I80" s="142"/>
      <c r="J80" s="189"/>
      <c r="K80" s="189"/>
      <c r="L80" s="189"/>
      <c r="M80" s="189"/>
      <c r="N80" s="189"/>
      <c r="O80" s="189"/>
      <c r="P80" s="142"/>
      <c r="Q80" s="142"/>
      <c r="R80" s="142"/>
      <c r="S80" s="142"/>
    </row>
    <row r="81" spans="1:19" s="16" customFormat="1" ht="16.5" hidden="1" thickTop="1" thickBot="1" x14ac:dyDescent="0.3">
      <c r="A81" s="23" t="e">
        <f>#REF!</f>
        <v>#REF!</v>
      </c>
      <c r="B81" s="105" t="e">
        <f>#REF!*1000</f>
        <v>#REF!</v>
      </c>
      <c r="C81" s="105" t="e">
        <f>#REF!</f>
        <v>#REF!</v>
      </c>
      <c r="D81" s="106" t="e">
        <f>D70</f>
        <v>#REF!</v>
      </c>
      <c r="E81" s="95" t="e">
        <f>D81/B81/20</f>
        <v>#REF!</v>
      </c>
      <c r="F81" s="24" t="e">
        <f>D81/(A81*1000)</f>
        <v>#REF!</v>
      </c>
      <c r="G81" s="141"/>
      <c r="H81" s="141"/>
      <c r="I81" s="141"/>
      <c r="J81" s="189"/>
      <c r="K81" s="189"/>
      <c r="L81" s="189"/>
      <c r="M81" s="189"/>
      <c r="N81" s="189"/>
      <c r="O81" s="189"/>
      <c r="P81" s="141"/>
      <c r="Q81" s="141"/>
      <c r="R81" s="141"/>
      <c r="S81" s="141"/>
    </row>
    <row r="82" spans="1:19" s="16" customFormat="1" ht="24.75" hidden="1" thickTop="1" x14ac:dyDescent="0.25">
      <c r="A82" s="40" t="s">
        <v>115</v>
      </c>
      <c r="B82" s="41" t="s">
        <v>116</v>
      </c>
      <c r="C82" s="94" t="s">
        <v>38</v>
      </c>
      <c r="D82" s="44" t="s">
        <v>53</v>
      </c>
      <c r="E82" s="44" t="s">
        <v>39</v>
      </c>
      <c r="F82" s="57" t="s">
        <v>90</v>
      </c>
      <c r="G82" s="141"/>
      <c r="H82" s="141"/>
      <c r="I82" s="141"/>
      <c r="J82" s="189"/>
      <c r="K82" s="189"/>
      <c r="L82" s="189"/>
      <c r="M82" s="189"/>
      <c r="N82" s="189"/>
      <c r="O82" s="189"/>
      <c r="P82" s="141"/>
      <c r="Q82" s="141"/>
      <c r="R82" s="141"/>
      <c r="S82" s="141"/>
    </row>
    <row r="83" spans="1:19" s="16" customFormat="1" ht="15.75" hidden="1" thickBot="1" x14ac:dyDescent="0.3">
      <c r="A83" s="42" t="s">
        <v>42</v>
      </c>
      <c r="B83" s="43" t="s">
        <v>52</v>
      </c>
      <c r="C83" s="43" t="s">
        <v>51</v>
      </c>
      <c r="D83" s="45" t="s">
        <v>54</v>
      </c>
      <c r="E83" s="45" t="s">
        <v>54</v>
      </c>
      <c r="F83" s="58"/>
      <c r="G83" s="141"/>
      <c r="H83" s="141"/>
      <c r="I83" s="141"/>
      <c r="J83" s="189"/>
      <c r="K83" s="189"/>
      <c r="L83" s="189"/>
      <c r="M83" s="189"/>
      <c r="N83" s="189"/>
      <c r="O83" s="189"/>
      <c r="P83" s="141"/>
      <c r="Q83" s="141"/>
      <c r="R83" s="141"/>
      <c r="S83" s="141"/>
    </row>
    <row r="84" spans="1:19" s="16" customFormat="1" ht="16.5" hidden="1" thickTop="1" thickBot="1" x14ac:dyDescent="0.3">
      <c r="A84" s="204">
        <v>10.119999999999999</v>
      </c>
      <c r="B84" s="96" t="e">
        <f>A84*B81/100</f>
        <v>#REF!</v>
      </c>
      <c r="C84" s="90" t="e">
        <f>D72</f>
        <v>#REF!</v>
      </c>
      <c r="D84" s="92" t="e">
        <f>D81/B84</f>
        <v>#REF!</v>
      </c>
      <c r="E84" s="92" t="e">
        <f>D81/(B84-C84)</f>
        <v>#REF!</v>
      </c>
      <c r="F84" s="97" t="e">
        <f>(B81*120)/(130*12000)</f>
        <v>#REF!</v>
      </c>
      <c r="G84" s="141"/>
      <c r="H84" s="141"/>
      <c r="I84" s="141"/>
      <c r="J84" s="189"/>
      <c r="K84" s="189"/>
      <c r="L84" s="189"/>
      <c r="M84" s="189"/>
      <c r="N84" s="189"/>
      <c r="O84" s="189"/>
      <c r="P84" s="141"/>
      <c r="Q84" s="141"/>
      <c r="R84" s="141"/>
      <c r="S84" s="141"/>
    </row>
    <row r="85" spans="1:19" ht="18.75" hidden="1" customHeight="1" thickTop="1" thickBot="1" x14ac:dyDescent="0.3">
      <c r="A85" s="55"/>
      <c r="B85" s="373"/>
      <c r="C85" s="374"/>
      <c r="D85" s="374"/>
      <c r="E85" s="374"/>
      <c r="F85" s="375"/>
      <c r="J85" s="189"/>
      <c r="K85" s="189"/>
      <c r="L85" s="189"/>
      <c r="M85" s="189"/>
      <c r="N85" s="189"/>
      <c r="O85" s="189"/>
    </row>
    <row r="86" spans="1:19" ht="34.5" hidden="1" customHeight="1" thickBot="1" x14ac:dyDescent="0.3">
      <c r="A86" s="50" t="s">
        <v>13</v>
      </c>
      <c r="B86" s="376"/>
      <c r="C86" s="377"/>
      <c r="D86" s="377"/>
      <c r="E86" s="377"/>
      <c r="F86" s="378"/>
      <c r="J86" s="189"/>
      <c r="K86" s="189"/>
      <c r="L86" s="189"/>
      <c r="M86" s="189"/>
      <c r="N86" s="189"/>
      <c r="O86" s="189"/>
    </row>
    <row r="87" spans="1:19" ht="17.25" hidden="1" customHeight="1" thickTop="1" thickBot="1" x14ac:dyDescent="0.3">
      <c r="A87" s="25" t="s">
        <v>14</v>
      </c>
      <c r="B87" s="379"/>
      <c r="C87" s="380"/>
      <c r="D87" s="380"/>
      <c r="E87" s="380"/>
      <c r="F87" s="381"/>
      <c r="J87" s="189"/>
      <c r="K87" s="189"/>
      <c r="L87" s="189"/>
      <c r="M87" s="189"/>
      <c r="N87" s="189"/>
      <c r="O87" s="189"/>
    </row>
    <row r="88" spans="1:19" ht="31.5" hidden="1" customHeight="1" thickTop="1" thickBot="1" x14ac:dyDescent="0.3">
      <c r="A88" s="60" t="s">
        <v>15</v>
      </c>
      <c r="B88" s="382"/>
      <c r="C88" s="383"/>
      <c r="D88" s="383"/>
      <c r="E88" s="383"/>
      <c r="F88" s="384"/>
      <c r="J88" s="189"/>
      <c r="K88" s="189"/>
      <c r="L88" s="189"/>
      <c r="M88" s="189"/>
      <c r="N88" s="189"/>
      <c r="O88" s="189"/>
    </row>
    <row r="89" spans="1:19" ht="15.75" hidden="1" thickBot="1" x14ac:dyDescent="0.3">
      <c r="A89" s="385" t="s">
        <v>16</v>
      </c>
      <c r="B89" s="386"/>
      <c r="C89" s="386"/>
      <c r="D89" s="386"/>
      <c r="E89" s="386"/>
      <c r="F89" s="387"/>
      <c r="J89" s="189"/>
      <c r="K89" s="189"/>
      <c r="L89" s="189"/>
      <c r="M89" s="189"/>
      <c r="N89" s="189"/>
      <c r="O89" s="189"/>
    </row>
    <row r="90" spans="1:19" s="99" customFormat="1" ht="32.25" hidden="1" customHeight="1" thickTop="1" thickBot="1" x14ac:dyDescent="0.3">
      <c r="A90" s="102" t="s">
        <v>89</v>
      </c>
      <c r="B90" s="369"/>
      <c r="C90" s="370"/>
      <c r="D90" s="370"/>
      <c r="E90" s="370"/>
      <c r="F90" s="371"/>
      <c r="G90" s="143"/>
      <c r="H90" s="143"/>
      <c r="I90" s="143"/>
      <c r="J90" s="189"/>
      <c r="K90" s="189"/>
      <c r="L90" s="189"/>
      <c r="M90" s="189"/>
      <c r="N90" s="189"/>
      <c r="O90" s="189"/>
      <c r="P90" s="143"/>
      <c r="Q90" s="143"/>
      <c r="R90" s="143"/>
      <c r="S90" s="143"/>
    </row>
    <row r="91" spans="1:19" ht="51.75" hidden="1" customHeight="1" thickTop="1" x14ac:dyDescent="0.25">
      <c r="A91" s="62" t="s">
        <v>17</v>
      </c>
      <c r="B91" s="338"/>
      <c r="C91" s="339"/>
      <c r="D91" s="339"/>
      <c r="E91" s="339"/>
      <c r="F91" s="340"/>
      <c r="J91" s="189"/>
      <c r="K91" s="189"/>
      <c r="L91" s="189"/>
      <c r="M91" s="189"/>
      <c r="N91" s="189"/>
      <c r="O91" s="189"/>
    </row>
    <row r="92" spans="1:19" ht="55.5" hidden="1" customHeight="1" x14ac:dyDescent="0.25">
      <c r="A92" s="98"/>
      <c r="B92" s="279"/>
      <c r="C92" s="280"/>
      <c r="D92" s="280"/>
      <c r="E92" s="280"/>
      <c r="F92" s="281"/>
      <c r="J92" s="189"/>
      <c r="K92" s="189"/>
      <c r="L92" s="189"/>
      <c r="M92" s="189"/>
      <c r="N92" s="189"/>
      <c r="O92" s="189"/>
    </row>
    <row r="93" spans="1:19" ht="45.75" hidden="1" customHeight="1" x14ac:dyDescent="0.25">
      <c r="A93" s="98"/>
      <c r="B93" s="279"/>
      <c r="C93" s="280"/>
      <c r="D93" s="280"/>
      <c r="E93" s="280"/>
      <c r="F93" s="281"/>
      <c r="J93" s="189"/>
      <c r="K93" s="189"/>
      <c r="L93" s="189"/>
      <c r="M93" s="189"/>
      <c r="N93" s="189"/>
      <c r="O93" s="189"/>
    </row>
    <row r="94" spans="1:19" ht="8.25" hidden="1" customHeight="1" x14ac:dyDescent="0.25">
      <c r="A94" s="98"/>
      <c r="B94" s="279"/>
      <c r="C94" s="280"/>
      <c r="D94" s="280"/>
      <c r="E94" s="280"/>
      <c r="F94" s="281"/>
      <c r="J94" s="189"/>
      <c r="K94" s="189"/>
      <c r="L94" s="189"/>
      <c r="M94" s="189"/>
      <c r="N94" s="189"/>
      <c r="O94" s="189"/>
    </row>
    <row r="95" spans="1:19" ht="4.5" hidden="1" customHeight="1" x14ac:dyDescent="0.25">
      <c r="A95" s="98"/>
      <c r="B95" s="279"/>
      <c r="C95" s="280"/>
      <c r="D95" s="280"/>
      <c r="E95" s="280"/>
      <c r="F95" s="281"/>
      <c r="J95" s="189"/>
      <c r="K95" s="189"/>
      <c r="L95" s="189"/>
      <c r="M95" s="189"/>
      <c r="N95" s="189"/>
      <c r="O95" s="189"/>
    </row>
    <row r="96" spans="1:19" ht="4.5" hidden="1" customHeight="1" x14ac:dyDescent="0.25">
      <c r="A96" s="98"/>
      <c r="B96" s="279"/>
      <c r="C96" s="280"/>
      <c r="D96" s="280"/>
      <c r="E96" s="280"/>
      <c r="F96" s="281"/>
      <c r="J96" s="189"/>
      <c r="K96" s="189"/>
      <c r="L96" s="189"/>
      <c r="M96" s="189"/>
      <c r="N96" s="189"/>
      <c r="O96" s="189"/>
    </row>
    <row r="97" spans="1:15" ht="25.5" hidden="1" customHeight="1" x14ac:dyDescent="0.25">
      <c r="A97" s="59" t="s">
        <v>18</v>
      </c>
      <c r="B97" s="276"/>
      <c r="C97" s="277"/>
      <c r="D97" s="277"/>
      <c r="E97" s="277"/>
      <c r="F97" s="278"/>
      <c r="J97" s="189"/>
      <c r="K97" s="189"/>
      <c r="L97" s="189"/>
      <c r="M97" s="189"/>
      <c r="N97" s="189"/>
      <c r="O97" s="189"/>
    </row>
    <row r="98" spans="1:15" ht="15" hidden="1" customHeight="1" x14ac:dyDescent="0.25">
      <c r="A98" s="59"/>
      <c r="B98" s="276"/>
      <c r="C98" s="277"/>
      <c r="D98" s="277"/>
      <c r="E98" s="277"/>
      <c r="F98" s="278"/>
      <c r="J98" s="189"/>
      <c r="K98" s="189"/>
      <c r="L98" s="189"/>
      <c r="M98" s="189"/>
      <c r="N98" s="189"/>
      <c r="O98" s="189"/>
    </row>
    <row r="99" spans="1:15" ht="35.25" hidden="1" customHeight="1" x14ac:dyDescent="0.25">
      <c r="A99" s="107" t="s">
        <v>55</v>
      </c>
      <c r="B99" s="372"/>
      <c r="C99" s="280"/>
      <c r="D99" s="280"/>
      <c r="E99" s="280"/>
      <c r="F99" s="281"/>
      <c r="J99" s="189"/>
      <c r="K99" s="189"/>
      <c r="L99" s="189"/>
      <c r="M99" s="189"/>
      <c r="N99" s="189"/>
      <c r="O99" s="189"/>
    </row>
    <row r="100" spans="1:15" ht="8.25" hidden="1" customHeight="1" x14ac:dyDescent="0.25">
      <c r="A100" s="61"/>
      <c r="B100" s="372"/>
      <c r="C100" s="280"/>
      <c r="D100" s="280"/>
      <c r="E100" s="280"/>
      <c r="F100" s="281"/>
      <c r="J100" s="189"/>
      <c r="K100" s="189"/>
      <c r="L100" s="189"/>
      <c r="M100" s="189"/>
      <c r="N100" s="189"/>
      <c r="O100" s="189"/>
    </row>
    <row r="101" spans="1:15" ht="31.5" hidden="1" customHeight="1" x14ac:dyDescent="0.25">
      <c r="A101" s="59" t="s">
        <v>56</v>
      </c>
      <c r="B101" s="276"/>
      <c r="C101" s="277"/>
      <c r="D101" s="277"/>
      <c r="E101" s="277"/>
      <c r="F101" s="278"/>
      <c r="J101" s="189"/>
      <c r="K101" s="189"/>
      <c r="L101" s="189"/>
      <c r="M101" s="189"/>
      <c r="N101" s="189"/>
      <c r="O101" s="189"/>
    </row>
    <row r="102" spans="1:15" ht="30" hidden="1" customHeight="1" x14ac:dyDescent="0.25">
      <c r="A102" s="104" t="s">
        <v>57</v>
      </c>
      <c r="B102" s="372"/>
      <c r="C102" s="280"/>
      <c r="D102" s="280"/>
      <c r="E102" s="280"/>
      <c r="F102" s="281"/>
      <c r="J102" s="189"/>
      <c r="K102" s="189"/>
      <c r="L102" s="189"/>
      <c r="M102" s="189"/>
      <c r="N102" s="189"/>
      <c r="O102" s="189"/>
    </row>
    <row r="103" spans="1:15" ht="16.5" hidden="1" customHeight="1" thickTop="1" thickBot="1" x14ac:dyDescent="0.3">
      <c r="A103" s="103"/>
      <c r="B103" s="249"/>
      <c r="C103" s="250"/>
      <c r="D103" s="250"/>
      <c r="E103" s="250"/>
      <c r="F103" s="251"/>
      <c r="J103" s="189"/>
      <c r="K103" s="189"/>
      <c r="L103" s="189"/>
      <c r="M103" s="189"/>
      <c r="N103" s="189"/>
      <c r="O103" s="189"/>
    </row>
    <row r="104" spans="1:15" ht="15.75" thickTop="1" x14ac:dyDescent="0.25">
      <c r="J104" s="189"/>
      <c r="K104" s="189"/>
      <c r="L104" s="189"/>
      <c r="M104" s="189"/>
      <c r="N104" s="189"/>
      <c r="O104" s="189"/>
    </row>
    <row r="105" spans="1:15" x14ac:dyDescent="0.25">
      <c r="J105" s="189"/>
      <c r="K105" s="189"/>
      <c r="L105" s="189"/>
      <c r="M105" s="189"/>
      <c r="N105" s="189"/>
      <c r="O105" s="189"/>
    </row>
    <row r="106" spans="1:15" x14ac:dyDescent="0.25">
      <c r="J106" s="189"/>
      <c r="K106" s="189"/>
      <c r="L106" s="189"/>
      <c r="M106" s="189"/>
      <c r="N106" s="189"/>
      <c r="O106" s="189"/>
    </row>
    <row r="107" spans="1:15" x14ac:dyDescent="0.25">
      <c r="J107" s="189"/>
      <c r="K107" s="189"/>
      <c r="L107" s="189"/>
      <c r="M107" s="189"/>
      <c r="N107" s="189"/>
      <c r="O107" s="189"/>
    </row>
    <row r="108" spans="1:15" x14ac:dyDescent="0.25">
      <c r="J108" s="189"/>
      <c r="K108" s="189"/>
      <c r="L108" s="189"/>
      <c r="M108" s="189"/>
      <c r="N108" s="189"/>
      <c r="O108" s="189"/>
    </row>
    <row r="109" spans="1:15" x14ac:dyDescent="0.25">
      <c r="J109" s="189"/>
      <c r="K109" s="189"/>
      <c r="L109" s="189"/>
      <c r="M109" s="189"/>
      <c r="N109" s="189"/>
      <c r="O109" s="189"/>
    </row>
    <row r="110" spans="1:15" x14ac:dyDescent="0.25">
      <c r="J110" s="189"/>
      <c r="K110" s="189"/>
      <c r="L110" s="189"/>
      <c r="M110" s="189"/>
      <c r="N110" s="189"/>
      <c r="O110" s="189"/>
    </row>
    <row r="111" spans="1:15" x14ac:dyDescent="0.25">
      <c r="J111" s="189"/>
      <c r="K111" s="189"/>
      <c r="L111" s="189"/>
      <c r="M111" s="189"/>
      <c r="N111" s="189"/>
      <c r="O111" s="189"/>
    </row>
    <row r="112" spans="1:15" x14ac:dyDescent="0.25">
      <c r="J112" s="189"/>
      <c r="K112" s="189"/>
      <c r="L112" s="189"/>
      <c r="M112" s="189"/>
      <c r="N112" s="189"/>
      <c r="O112" s="189"/>
    </row>
  </sheetData>
  <sheetProtection selectLockedCells="1" selectUnlockedCells="1"/>
  <mergeCells count="83">
    <mergeCell ref="B103:F103"/>
    <mergeCell ref="A76:B76"/>
    <mergeCell ref="B93:F93"/>
    <mergeCell ref="B90:F90"/>
    <mergeCell ref="B99:F99"/>
    <mergeCell ref="B101:F101"/>
    <mergeCell ref="B102:F102"/>
    <mergeCell ref="B85:F85"/>
    <mergeCell ref="B86:F86"/>
    <mergeCell ref="B87:F87"/>
    <mergeCell ref="B100:F100"/>
    <mergeCell ref="B92:F92"/>
    <mergeCell ref="B88:F88"/>
    <mergeCell ref="B96:F96"/>
    <mergeCell ref="B95:F95"/>
    <mergeCell ref="A89:F89"/>
    <mergeCell ref="A61:C61"/>
    <mergeCell ref="A75:B75"/>
    <mergeCell ref="A68:C68"/>
    <mergeCell ref="A69:C69"/>
    <mergeCell ref="A70:B70"/>
    <mergeCell ref="A67:C67"/>
    <mergeCell ref="A73:B73"/>
    <mergeCell ref="A74:B74"/>
    <mergeCell ref="A63:C63"/>
    <mergeCell ref="A64:C64"/>
    <mergeCell ref="A65:C65"/>
    <mergeCell ref="A71:B71"/>
    <mergeCell ref="A72:B72"/>
    <mergeCell ref="A59:C59"/>
    <mergeCell ref="A55:C55"/>
    <mergeCell ref="A57:C57"/>
    <mergeCell ref="A60:C60"/>
    <mergeCell ref="A58:C58"/>
    <mergeCell ref="D47:F47"/>
    <mergeCell ref="A45:C45"/>
    <mergeCell ref="A54:C54"/>
    <mergeCell ref="A56:C56"/>
    <mergeCell ref="A52:C52"/>
    <mergeCell ref="A1:F1"/>
    <mergeCell ref="A2:B2"/>
    <mergeCell ref="A3:B3"/>
    <mergeCell ref="D6:F6"/>
    <mergeCell ref="A4:B4"/>
    <mergeCell ref="C5:D5"/>
    <mergeCell ref="A6:C6"/>
    <mergeCell ref="B9:C9"/>
    <mergeCell ref="D9:F9"/>
    <mergeCell ref="C11:F11"/>
    <mergeCell ref="C12:F12"/>
    <mergeCell ref="C13:F13"/>
    <mergeCell ref="E18:F18"/>
    <mergeCell ref="B97:F97"/>
    <mergeCell ref="A53:C53"/>
    <mergeCell ref="D49:F49"/>
    <mergeCell ref="A44:F44"/>
    <mergeCell ref="C27:F27"/>
    <mergeCell ref="A28:C42"/>
    <mergeCell ref="B20:F20"/>
    <mergeCell ref="B21:C21"/>
    <mergeCell ref="E21:F21"/>
    <mergeCell ref="D48:F48"/>
    <mergeCell ref="B50:F50"/>
    <mergeCell ref="B91:F91"/>
    <mergeCell ref="A66:C66"/>
    <mergeCell ref="A62:C62"/>
    <mergeCell ref="D45:F45"/>
    <mergeCell ref="B98:F98"/>
    <mergeCell ref="B94:F94"/>
    <mergeCell ref="A7:C7"/>
    <mergeCell ref="D7:F7"/>
    <mergeCell ref="B8:F8"/>
    <mergeCell ref="B22:C22"/>
    <mergeCell ref="E22:F22"/>
    <mergeCell ref="A23:C23"/>
    <mergeCell ref="D23:F23"/>
    <mergeCell ref="A24:C24"/>
    <mergeCell ref="D24:F24"/>
    <mergeCell ref="A26:F26"/>
    <mergeCell ref="A27:B27"/>
    <mergeCell ref="B15:F15"/>
    <mergeCell ref="B16:F16"/>
    <mergeCell ref="B18:C18"/>
  </mergeCells>
  <pageMargins left="0.70866141732283472" right="0.70866141732283472" top="0.74803149606299213" bottom="0.74803149606299213" header="0.31496062992125984" footer="0.31496062992125984"/>
  <pageSetup paperSize="9" scale="77" orientation="portrait" r:id="rId1"/>
  <headerFooter>
    <oddFooter>&amp;L&amp;10&amp;D&amp;R&amp;10&amp;P/&amp;N</oddFooter>
  </headerFooter>
  <rowBreaks count="2" manualBreakCount="2">
    <brk id="49" max="5" man="1"/>
    <brk id="88" max="5" man="1"/>
  </rowBreaks>
  <colBreaks count="1" manualBreakCount="1">
    <brk id="6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R32"/>
  <sheetViews>
    <sheetView topLeftCell="G6" zoomScale="115" zoomScaleNormal="115" workbookViewId="0">
      <selection activeCell="J13" sqref="J13"/>
    </sheetView>
  </sheetViews>
  <sheetFormatPr baseColWidth="10" defaultRowHeight="15" x14ac:dyDescent="0.25"/>
  <cols>
    <col min="5" max="5" width="32.42578125" customWidth="1"/>
    <col min="6" max="6" width="16.85546875" bestFit="1" customWidth="1"/>
    <col min="7" max="7" width="24.28515625" bestFit="1" customWidth="1"/>
    <col min="8" max="8" width="13.28515625" bestFit="1" customWidth="1"/>
    <col min="9" max="9" width="9.85546875" bestFit="1" customWidth="1"/>
    <col min="10" max="12" width="11.42578125" style="16"/>
    <col min="13" max="13" width="13.5703125" style="16" customWidth="1"/>
    <col min="14" max="15" width="11.42578125" style="16"/>
    <col min="16" max="16" width="13.140625" style="16" customWidth="1"/>
    <col min="17" max="18" width="11.42578125" style="16"/>
  </cols>
  <sheetData>
    <row r="1" spans="1:18" s="110" customFormat="1" ht="15" customHeight="1" x14ac:dyDescent="0.2">
      <c r="A1" s="109"/>
      <c r="B1" s="109"/>
      <c r="C1" s="109"/>
      <c r="D1" s="109"/>
      <c r="E1" s="109"/>
      <c r="F1" s="109"/>
      <c r="G1" s="109"/>
      <c r="H1" s="109"/>
      <c r="I1" s="109"/>
      <c r="J1" s="114"/>
      <c r="K1" s="114"/>
      <c r="L1" s="114"/>
      <c r="M1" s="114"/>
      <c r="O1" s="114"/>
      <c r="P1" s="114"/>
      <c r="Q1" s="116"/>
      <c r="R1" s="147" t="s">
        <v>105</v>
      </c>
    </row>
    <row r="2" spans="1:18" s="110" customFormat="1" ht="12.75" x14ac:dyDescent="0.2">
      <c r="A2" s="109"/>
      <c r="B2" s="109"/>
      <c r="C2" s="109"/>
      <c r="D2" s="109"/>
      <c r="E2" s="109"/>
      <c r="F2" s="109"/>
      <c r="G2" s="109"/>
      <c r="H2" s="109"/>
      <c r="I2" s="109"/>
      <c r="J2" s="114"/>
      <c r="K2" s="114"/>
      <c r="L2" s="114"/>
      <c r="M2" s="114"/>
      <c r="N2" s="136"/>
      <c r="O2" s="114"/>
      <c r="P2" s="114"/>
      <c r="Q2" s="116"/>
      <c r="R2" s="116"/>
    </row>
    <row r="3" spans="1:18" s="110" customFormat="1" ht="12.75" x14ac:dyDescent="0.2">
      <c r="A3" s="111"/>
      <c r="B3" s="111"/>
      <c r="C3" s="111"/>
      <c r="D3" s="111"/>
      <c r="E3" s="111"/>
      <c r="F3" s="111"/>
      <c r="G3" s="111"/>
      <c r="H3" s="111"/>
      <c r="I3" s="111"/>
      <c r="J3" s="115"/>
      <c r="K3" s="115"/>
      <c r="L3" s="115"/>
      <c r="M3" s="115"/>
      <c r="N3" s="115"/>
      <c r="O3" s="115"/>
      <c r="P3" s="115"/>
      <c r="Q3" s="115"/>
      <c r="R3" s="115"/>
    </row>
    <row r="4" spans="1:18" s="110" customFormat="1" ht="18" x14ac:dyDescent="0.25">
      <c r="A4" s="388"/>
      <c r="B4" s="388"/>
      <c r="C4" s="388"/>
      <c r="D4" s="388"/>
      <c r="E4" s="388"/>
      <c r="F4" s="388"/>
      <c r="G4" s="388"/>
      <c r="H4" s="388"/>
      <c r="I4" s="388"/>
      <c r="J4" s="388"/>
      <c r="K4" s="388"/>
      <c r="L4" s="388"/>
      <c r="M4" s="388"/>
      <c r="N4" s="388"/>
      <c r="O4" s="388"/>
      <c r="P4" s="388"/>
      <c r="Q4" s="388"/>
      <c r="R4" s="388"/>
    </row>
    <row r="5" spans="1:18" s="110" customFormat="1" ht="15" customHeight="1" x14ac:dyDescent="0.2">
      <c r="A5" s="417"/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</row>
    <row r="6" spans="1:18" s="110" customFormat="1" ht="12.75" customHeight="1" x14ac:dyDescent="0.2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</row>
    <row r="7" spans="1:18" ht="15.75" thickBot="1" x14ac:dyDescent="0.3"/>
    <row r="8" spans="1:18" ht="15.75" thickBot="1" x14ac:dyDescent="0.3">
      <c r="A8" s="127"/>
      <c r="B8" s="128"/>
      <c r="C8" s="128"/>
      <c r="D8" s="128"/>
      <c r="E8" s="128"/>
      <c r="F8" s="100"/>
      <c r="G8" s="100"/>
      <c r="H8" s="100"/>
      <c r="I8" s="100"/>
      <c r="J8" s="418" t="s">
        <v>104</v>
      </c>
      <c r="K8" s="419"/>
      <c r="L8" s="419"/>
      <c r="M8" s="419"/>
      <c r="N8" s="419"/>
      <c r="O8" s="419"/>
      <c r="P8" s="419"/>
      <c r="Q8" s="419"/>
      <c r="R8" s="420"/>
    </row>
    <row r="9" spans="1:18" ht="15.75" customHeight="1" x14ac:dyDescent="0.25">
      <c r="A9" s="395" t="s">
        <v>112</v>
      </c>
      <c r="B9" s="177"/>
      <c r="C9" s="177"/>
      <c r="D9" s="177"/>
      <c r="E9" s="392" t="s">
        <v>92</v>
      </c>
      <c r="F9" s="408" t="s">
        <v>132</v>
      </c>
      <c r="G9" s="409"/>
      <c r="H9" s="409"/>
      <c r="I9" s="410"/>
      <c r="J9" s="389" t="s">
        <v>113</v>
      </c>
      <c r="K9" s="406" t="s">
        <v>95</v>
      </c>
      <c r="L9" s="406" t="s">
        <v>10</v>
      </c>
      <c r="M9" s="404" t="s">
        <v>93</v>
      </c>
      <c r="N9" s="404" t="s">
        <v>12</v>
      </c>
      <c r="O9" s="402" t="s">
        <v>114</v>
      </c>
      <c r="P9" s="402" t="s">
        <v>38</v>
      </c>
      <c r="Q9" s="398" t="s">
        <v>94</v>
      </c>
      <c r="R9" s="400" t="s">
        <v>39</v>
      </c>
    </row>
    <row r="10" spans="1:18" x14ac:dyDescent="0.25">
      <c r="A10" s="396"/>
      <c r="B10" s="178" t="s">
        <v>124</v>
      </c>
      <c r="C10" s="178" t="s">
        <v>126</v>
      </c>
      <c r="D10" s="178" t="s">
        <v>125</v>
      </c>
      <c r="E10" s="393"/>
      <c r="F10" s="196" t="s">
        <v>131</v>
      </c>
      <c r="G10" s="196" t="s">
        <v>130</v>
      </c>
      <c r="H10" s="196" t="s">
        <v>18</v>
      </c>
      <c r="I10" s="196" t="s">
        <v>133</v>
      </c>
      <c r="J10" s="390"/>
      <c r="K10" s="407"/>
      <c r="L10" s="407"/>
      <c r="M10" s="405"/>
      <c r="N10" s="405"/>
      <c r="O10" s="403"/>
      <c r="P10" s="403"/>
      <c r="Q10" s="399"/>
      <c r="R10" s="401"/>
    </row>
    <row r="11" spans="1:18" ht="15.75" thickBot="1" x14ac:dyDescent="0.3">
      <c r="A11" s="397"/>
      <c r="B11" s="179"/>
      <c r="C11" s="179"/>
      <c r="D11" s="179"/>
      <c r="E11" s="394"/>
      <c r="F11" s="197"/>
      <c r="G11" s="197"/>
      <c r="H11" s="197"/>
      <c r="I11" s="197"/>
      <c r="J11" s="391"/>
      <c r="K11" s="117" t="s">
        <v>33</v>
      </c>
      <c r="L11" s="118" t="s">
        <v>34</v>
      </c>
      <c r="M11" s="119" t="s">
        <v>35</v>
      </c>
      <c r="N11" s="119" t="s">
        <v>64</v>
      </c>
      <c r="O11" s="137" t="s">
        <v>96</v>
      </c>
      <c r="P11" s="120" t="s">
        <v>97</v>
      </c>
      <c r="Q11" s="121" t="s">
        <v>54</v>
      </c>
      <c r="R11" s="139" t="s">
        <v>54</v>
      </c>
    </row>
    <row r="12" spans="1:18" s="113" customFormat="1" ht="12.75" thickBot="1" x14ac:dyDescent="0.3">
      <c r="A12" s="112">
        <f>1</f>
        <v>1</v>
      </c>
      <c r="B12" s="180" t="s">
        <v>122</v>
      </c>
      <c r="C12" s="180" t="s">
        <v>122</v>
      </c>
      <c r="D12" s="180" t="s">
        <v>122</v>
      </c>
      <c r="E12" s="149" t="str">
        <f>'1'!C3</f>
        <v>Gymnase Auguste Delaune</v>
      </c>
      <c r="F12" s="190">
        <v>1</v>
      </c>
      <c r="G12" s="190">
        <v>2</v>
      </c>
      <c r="H12" s="190">
        <v>1</v>
      </c>
      <c r="I12" s="198" t="e">
        <f>N12</f>
        <v>#REF!</v>
      </c>
      <c r="J12" s="125" t="e">
        <f>'1'!A81</f>
        <v>#REF!</v>
      </c>
      <c r="K12" s="158" t="e">
        <f>'1'!B81</f>
        <v>#REF!</v>
      </c>
      <c r="L12" s="158" t="e">
        <f>'1'!C81</f>
        <v>#REF!</v>
      </c>
      <c r="M12" s="163" t="e">
        <f>'1'!D81</f>
        <v>#REF!</v>
      </c>
      <c r="N12" s="171" t="e">
        <f>M12/(J12*1000)</f>
        <v>#REF!</v>
      </c>
      <c r="O12" s="122" t="e">
        <f>'1'!B84</f>
        <v>#REF!</v>
      </c>
      <c r="P12" s="122" t="e">
        <f>'1'!C84</f>
        <v>#REF!</v>
      </c>
      <c r="Q12" s="168" t="e">
        <f>M12/O12</f>
        <v>#REF!</v>
      </c>
      <c r="R12" s="174" t="e">
        <f>M12/(O12-P12)</f>
        <v>#REF!</v>
      </c>
    </row>
    <row r="13" spans="1:18" s="113" customFormat="1" ht="12.75" thickBot="1" x14ac:dyDescent="0.3">
      <c r="A13" s="123">
        <v>2</v>
      </c>
      <c r="B13" s="181" t="s">
        <v>122</v>
      </c>
      <c r="C13" s="181" t="s">
        <v>122</v>
      </c>
      <c r="D13" s="181" t="s">
        <v>122</v>
      </c>
      <c r="E13" s="130" t="e">
        <f>#REF!</f>
        <v>#REF!</v>
      </c>
      <c r="F13" s="191">
        <v>1</v>
      </c>
      <c r="G13" s="191">
        <v>2</v>
      </c>
      <c r="H13" s="191">
        <v>1</v>
      </c>
      <c r="I13" s="199" t="e">
        <f t="shared" ref="I13:I25" si="0">N13</f>
        <v>#REF!</v>
      </c>
      <c r="J13" s="126" t="e">
        <f>#REF!</f>
        <v>#REF!</v>
      </c>
      <c r="K13" s="159" t="e">
        <f>#REF!</f>
        <v>#REF!</v>
      </c>
      <c r="L13" s="159" t="e">
        <f>#REF!</f>
        <v>#REF!</v>
      </c>
      <c r="M13" s="164" t="e">
        <f>#REF!</f>
        <v>#REF!</v>
      </c>
      <c r="N13" s="172" t="e">
        <f>M13/(J13*1000)</f>
        <v>#REF!</v>
      </c>
      <c r="O13" s="124" t="e">
        <f>#REF!</f>
        <v>#REF!</v>
      </c>
      <c r="P13" s="124" t="e">
        <f>#REF!</f>
        <v>#REF!</v>
      </c>
      <c r="Q13" s="169" t="e">
        <f>M13/O13</f>
        <v>#REF!</v>
      </c>
      <c r="R13" s="175" t="e">
        <f>M13/(O13-P13)</f>
        <v>#REF!</v>
      </c>
    </row>
    <row r="14" spans="1:18" s="113" customFormat="1" ht="27.75" customHeight="1" thickBot="1" x14ac:dyDescent="0.3">
      <c r="A14" s="112">
        <v>3</v>
      </c>
      <c r="B14" s="180" t="s">
        <v>122</v>
      </c>
      <c r="C14" s="180" t="s">
        <v>122</v>
      </c>
      <c r="D14" s="180" t="s">
        <v>122</v>
      </c>
      <c r="E14" s="129" t="e">
        <f>#REF!</f>
        <v>#REF!</v>
      </c>
      <c r="F14" s="192">
        <v>1</v>
      </c>
      <c r="G14" s="192">
        <v>2</v>
      </c>
      <c r="H14" s="192">
        <v>1</v>
      </c>
      <c r="I14" s="200" t="e">
        <f t="shared" si="0"/>
        <v>#REF!</v>
      </c>
      <c r="J14" s="125" t="e">
        <f>#REF!</f>
        <v>#REF!</v>
      </c>
      <c r="K14" s="158" t="e">
        <f>#REF!</f>
        <v>#REF!</v>
      </c>
      <c r="L14" s="158" t="e">
        <f>#REF!</f>
        <v>#REF!</v>
      </c>
      <c r="M14" s="163" t="e">
        <f>#REF!</f>
        <v>#REF!</v>
      </c>
      <c r="N14" s="171" t="e">
        <f>M14/(J14*1000)</f>
        <v>#REF!</v>
      </c>
      <c r="O14" s="122" t="e">
        <f>#REF!</f>
        <v>#REF!</v>
      </c>
      <c r="P14" s="122" t="e">
        <f>#REF!</f>
        <v>#REF!</v>
      </c>
      <c r="Q14" s="168" t="e">
        <f>M14/O14</f>
        <v>#REF!</v>
      </c>
      <c r="R14" s="174" t="e">
        <f>M14/(O14-P14)</f>
        <v>#REF!</v>
      </c>
    </row>
    <row r="15" spans="1:18" s="113" customFormat="1" ht="12.75" thickBot="1" x14ac:dyDescent="0.3">
      <c r="A15" s="123">
        <v>4</v>
      </c>
      <c r="B15" s="181" t="s">
        <v>122</v>
      </c>
      <c r="C15" s="209" t="s">
        <v>122</v>
      </c>
      <c r="D15" s="206" t="s">
        <v>140</v>
      </c>
      <c r="E15" s="130" t="e">
        <f>#REF!</f>
        <v>#REF!</v>
      </c>
      <c r="F15" s="191">
        <v>2</v>
      </c>
      <c r="G15" s="191">
        <v>2</v>
      </c>
      <c r="H15" s="191">
        <v>1</v>
      </c>
      <c r="I15" s="199" t="e">
        <f t="shared" si="0"/>
        <v>#REF!</v>
      </c>
      <c r="J15" s="126" t="e">
        <f>#REF!</f>
        <v>#REF!</v>
      </c>
      <c r="K15" s="159" t="e">
        <f>#REF!</f>
        <v>#REF!</v>
      </c>
      <c r="L15" s="159" t="e">
        <f>#REF!</f>
        <v>#REF!</v>
      </c>
      <c r="M15" s="164" t="e">
        <f>#REF!</f>
        <v>#REF!</v>
      </c>
      <c r="N15" s="172" t="e">
        <f>M15/(J15*1000)</f>
        <v>#REF!</v>
      </c>
      <c r="O15" s="124" t="e">
        <f>#REF!</f>
        <v>#REF!</v>
      </c>
      <c r="P15" s="124" t="e">
        <f>#REF!</f>
        <v>#REF!</v>
      </c>
      <c r="Q15" s="169" t="e">
        <f>M15/O15</f>
        <v>#REF!</v>
      </c>
      <c r="R15" s="175" t="e">
        <f>M15/(O15-P15)</f>
        <v>#REF!</v>
      </c>
    </row>
    <row r="16" spans="1:18" s="113" customFormat="1" ht="12.75" thickBot="1" x14ac:dyDescent="0.3">
      <c r="A16" s="112">
        <v>5</v>
      </c>
      <c r="B16" s="180" t="s">
        <v>140</v>
      </c>
      <c r="C16" s="180" t="s">
        <v>122</v>
      </c>
      <c r="D16" s="206" t="s">
        <v>140</v>
      </c>
      <c r="E16" s="129" t="e">
        <f>#REF!</f>
        <v>#REF!</v>
      </c>
      <c r="F16" s="192">
        <v>1</v>
      </c>
      <c r="G16" s="192">
        <v>2</v>
      </c>
      <c r="H16" s="192">
        <v>1</v>
      </c>
      <c r="I16" s="200" t="e">
        <f t="shared" si="0"/>
        <v>#REF!</v>
      </c>
      <c r="J16" s="125" t="e">
        <f>#REF!</f>
        <v>#REF!</v>
      </c>
      <c r="K16" s="158" t="e">
        <f>#REF!</f>
        <v>#REF!</v>
      </c>
      <c r="L16" s="158" t="e">
        <f>#REF!</f>
        <v>#REF!</v>
      </c>
      <c r="M16" s="163" t="e">
        <f>#REF!</f>
        <v>#REF!</v>
      </c>
      <c r="N16" s="171" t="e">
        <f>M16/(J16*1000)</f>
        <v>#REF!</v>
      </c>
      <c r="O16" s="122" t="e">
        <f>#REF!</f>
        <v>#REF!</v>
      </c>
      <c r="P16" s="122" t="e">
        <f>#REF!</f>
        <v>#REF!</v>
      </c>
      <c r="Q16" s="168" t="e">
        <f>M16/O16</f>
        <v>#REF!</v>
      </c>
      <c r="R16" s="174" t="e">
        <f>M16/(O16-P16)</f>
        <v>#REF!</v>
      </c>
    </row>
    <row r="17" spans="1:18" s="113" customFormat="1" ht="15.75" hidden="1" customHeight="1" thickBot="1" x14ac:dyDescent="0.3">
      <c r="A17" s="123">
        <v>6</v>
      </c>
      <c r="B17" s="411" t="s">
        <v>88</v>
      </c>
      <c r="C17" s="412"/>
      <c r="D17" s="413"/>
      <c r="E17" s="130" t="s">
        <v>121</v>
      </c>
      <c r="F17" s="191"/>
      <c r="G17" s="191"/>
      <c r="H17" s="191"/>
      <c r="I17" s="199"/>
      <c r="J17" s="414" t="s">
        <v>120</v>
      </c>
      <c r="K17" s="415"/>
      <c r="L17" s="415"/>
      <c r="M17" s="415"/>
      <c r="N17" s="415"/>
      <c r="O17" s="415"/>
      <c r="P17" s="415"/>
      <c r="Q17" s="415"/>
      <c r="R17" s="416"/>
    </row>
    <row r="18" spans="1:18" s="113" customFormat="1" ht="12.75" thickBot="1" x14ac:dyDescent="0.3">
      <c r="A18" s="112">
        <v>7</v>
      </c>
      <c r="B18" s="180" t="s">
        <v>140</v>
      </c>
      <c r="C18" s="180" t="s">
        <v>122</v>
      </c>
      <c r="D18" s="180" t="s">
        <v>122</v>
      </c>
      <c r="E18" s="129" t="e">
        <f>#REF!</f>
        <v>#REF!</v>
      </c>
      <c r="F18" s="192">
        <v>2</v>
      </c>
      <c r="G18" s="192">
        <v>1</v>
      </c>
      <c r="H18" s="192">
        <v>1</v>
      </c>
      <c r="I18" s="200" t="e">
        <f t="shared" si="0"/>
        <v>#REF!</v>
      </c>
      <c r="J18" s="125" t="e">
        <f>#REF!</f>
        <v>#REF!</v>
      </c>
      <c r="K18" s="158" t="e">
        <f>#REF!</f>
        <v>#REF!</v>
      </c>
      <c r="L18" s="158" t="e">
        <f>#REF!</f>
        <v>#REF!</v>
      </c>
      <c r="M18" s="163" t="e">
        <f>#REF!</f>
        <v>#REF!</v>
      </c>
      <c r="N18" s="171" t="e">
        <f t="shared" ref="N18:N25" si="1">M18/(J18*1000)</f>
        <v>#REF!</v>
      </c>
      <c r="O18" s="122" t="e">
        <f>#REF!</f>
        <v>#REF!</v>
      </c>
      <c r="P18" s="122" t="e">
        <f>#REF!</f>
        <v>#REF!</v>
      </c>
      <c r="Q18" s="168" t="e">
        <f t="shared" ref="Q18:Q25" si="2">M18/O18</f>
        <v>#REF!</v>
      </c>
      <c r="R18" s="174" t="e">
        <f t="shared" ref="R18:R25" si="3">M18/(O18-P18)</f>
        <v>#REF!</v>
      </c>
    </row>
    <row r="19" spans="1:18" s="113" customFormat="1" ht="12.75" thickBot="1" x14ac:dyDescent="0.3">
      <c r="A19" s="123">
        <v>8</v>
      </c>
      <c r="B19" s="181" t="s">
        <v>123</v>
      </c>
      <c r="C19" s="210" t="s">
        <v>123</v>
      </c>
      <c r="D19" s="181" t="s">
        <v>123</v>
      </c>
      <c r="E19" s="130" t="e">
        <f>#REF!</f>
        <v>#REF!</v>
      </c>
      <c r="F19" s="191">
        <v>1</v>
      </c>
      <c r="G19" s="191">
        <v>1</v>
      </c>
      <c r="H19" s="191">
        <v>1</v>
      </c>
      <c r="I19" s="199" t="e">
        <f t="shared" si="0"/>
        <v>#REF!</v>
      </c>
      <c r="J19" s="126" t="e">
        <f>#REF!</f>
        <v>#REF!</v>
      </c>
      <c r="K19" s="159" t="e">
        <f>#REF!</f>
        <v>#REF!</v>
      </c>
      <c r="L19" s="159" t="e">
        <f>#REF!</f>
        <v>#REF!</v>
      </c>
      <c r="M19" s="164" t="e">
        <f>#REF!</f>
        <v>#REF!</v>
      </c>
      <c r="N19" s="172" t="e">
        <f t="shared" si="1"/>
        <v>#REF!</v>
      </c>
      <c r="O19" s="124" t="e">
        <f>#REF!</f>
        <v>#REF!</v>
      </c>
      <c r="P19" s="124" t="e">
        <f>#REF!</f>
        <v>#REF!</v>
      </c>
      <c r="Q19" s="169" t="e">
        <f t="shared" si="2"/>
        <v>#REF!</v>
      </c>
      <c r="R19" s="175" t="e">
        <f t="shared" si="3"/>
        <v>#REF!</v>
      </c>
    </row>
    <row r="20" spans="1:18" s="113" customFormat="1" ht="12.75" thickBot="1" x14ac:dyDescent="0.3">
      <c r="A20" s="112">
        <v>9</v>
      </c>
      <c r="B20" s="180" t="s">
        <v>122</v>
      </c>
      <c r="C20" s="206" t="s">
        <v>139</v>
      </c>
      <c r="D20" s="180" t="s">
        <v>123</v>
      </c>
      <c r="E20" s="129" t="e">
        <f>#REF!</f>
        <v>#REF!</v>
      </c>
      <c r="F20" s="192">
        <v>1</v>
      </c>
      <c r="G20" s="192">
        <v>2</v>
      </c>
      <c r="H20" s="192">
        <v>1</v>
      </c>
      <c r="I20" s="200" t="e">
        <f t="shared" si="0"/>
        <v>#REF!</v>
      </c>
      <c r="J20" s="125" t="e">
        <f>#REF!</f>
        <v>#REF!</v>
      </c>
      <c r="K20" s="125" t="e">
        <f>#REF!</f>
        <v>#REF!</v>
      </c>
      <c r="L20" s="125" t="e">
        <f>#REF!</f>
        <v>#REF!</v>
      </c>
      <c r="M20" s="125" t="e">
        <f>#REF!</f>
        <v>#REF!</v>
      </c>
      <c r="N20" s="171" t="e">
        <f t="shared" si="1"/>
        <v>#REF!</v>
      </c>
      <c r="O20" s="122" t="e">
        <f>#REF!</f>
        <v>#REF!</v>
      </c>
      <c r="P20" s="122" t="e">
        <f>#REF!</f>
        <v>#REF!</v>
      </c>
      <c r="Q20" s="168" t="e">
        <f t="shared" si="2"/>
        <v>#REF!</v>
      </c>
      <c r="R20" s="174" t="e">
        <f t="shared" si="3"/>
        <v>#REF!</v>
      </c>
    </row>
    <row r="21" spans="1:18" s="113" customFormat="1" ht="12.75" thickBot="1" x14ac:dyDescent="0.3">
      <c r="A21" s="123">
        <v>10</v>
      </c>
      <c r="B21" s="181" t="s">
        <v>140</v>
      </c>
      <c r="C21" s="206" t="s">
        <v>139</v>
      </c>
      <c r="D21" s="210" t="s">
        <v>123</v>
      </c>
      <c r="E21" s="131" t="e">
        <f>#REF!</f>
        <v>#REF!</v>
      </c>
      <c r="F21" s="193">
        <v>3</v>
      </c>
      <c r="G21" s="193">
        <v>2</v>
      </c>
      <c r="H21" s="193">
        <v>2</v>
      </c>
      <c r="I21" s="201" t="e">
        <f t="shared" si="0"/>
        <v>#REF!</v>
      </c>
      <c r="J21" s="126" t="e">
        <f>#REF!</f>
        <v>#REF!</v>
      </c>
      <c r="K21" s="159" t="e">
        <f>#REF!</f>
        <v>#REF!</v>
      </c>
      <c r="L21" s="159" t="e">
        <f>#REF!</f>
        <v>#REF!</v>
      </c>
      <c r="M21" s="164" t="e">
        <f>#REF!</f>
        <v>#REF!</v>
      </c>
      <c r="N21" s="172" t="e">
        <f t="shared" si="1"/>
        <v>#REF!</v>
      </c>
      <c r="O21" s="124" t="e">
        <f>#REF!</f>
        <v>#REF!</v>
      </c>
      <c r="P21" s="124" t="e">
        <f>#REF!</f>
        <v>#REF!</v>
      </c>
      <c r="Q21" s="169" t="e">
        <f t="shared" si="2"/>
        <v>#REF!</v>
      </c>
      <c r="R21" s="175" t="e">
        <f t="shared" si="3"/>
        <v>#REF!</v>
      </c>
    </row>
    <row r="22" spans="1:18" s="113" customFormat="1" ht="12.75" thickBot="1" x14ac:dyDescent="0.3">
      <c r="A22" s="112">
        <v>11</v>
      </c>
      <c r="B22" s="180" t="s">
        <v>140</v>
      </c>
      <c r="C22" s="206" t="s">
        <v>123</v>
      </c>
      <c r="D22" s="180" t="s">
        <v>123</v>
      </c>
      <c r="E22" s="129" t="e">
        <f>#REF!</f>
        <v>#REF!</v>
      </c>
      <c r="F22" s="192">
        <v>3</v>
      </c>
      <c r="G22" s="192">
        <v>2</v>
      </c>
      <c r="H22" s="192">
        <v>2</v>
      </c>
      <c r="I22" s="200" t="e">
        <f t="shared" si="0"/>
        <v>#REF!</v>
      </c>
      <c r="J22" s="125" t="e">
        <f>#REF!</f>
        <v>#REF!</v>
      </c>
      <c r="K22" s="158" t="e">
        <f>#REF!</f>
        <v>#REF!</v>
      </c>
      <c r="L22" s="158" t="e">
        <f>#REF!</f>
        <v>#REF!</v>
      </c>
      <c r="M22" s="163" t="e">
        <f>#REF!</f>
        <v>#REF!</v>
      </c>
      <c r="N22" s="171" t="e">
        <f t="shared" si="1"/>
        <v>#REF!</v>
      </c>
      <c r="O22" s="122" t="e">
        <f>#REF!</f>
        <v>#REF!</v>
      </c>
      <c r="P22" s="122" t="e">
        <f>#REF!</f>
        <v>#REF!</v>
      </c>
      <c r="Q22" s="168" t="e">
        <f t="shared" si="2"/>
        <v>#REF!</v>
      </c>
      <c r="R22" s="174" t="e">
        <f t="shared" si="3"/>
        <v>#REF!</v>
      </c>
    </row>
    <row r="23" spans="1:18" s="113" customFormat="1" ht="24.75" thickBot="1" x14ac:dyDescent="0.3">
      <c r="A23" s="123">
        <v>12</v>
      </c>
      <c r="B23" s="181" t="s">
        <v>139</v>
      </c>
      <c r="C23" s="206" t="s">
        <v>139</v>
      </c>
      <c r="D23" s="181" t="s">
        <v>123</v>
      </c>
      <c r="E23" s="130" t="e">
        <f>#REF!</f>
        <v>#REF!</v>
      </c>
      <c r="F23" s="191">
        <v>3</v>
      </c>
      <c r="G23" s="191">
        <v>2</v>
      </c>
      <c r="H23" s="191">
        <v>3</v>
      </c>
      <c r="I23" s="199" t="e">
        <f t="shared" si="0"/>
        <v>#REF!</v>
      </c>
      <c r="J23" s="126" t="e">
        <f>#REF!</f>
        <v>#REF!</v>
      </c>
      <c r="K23" s="159" t="e">
        <f>#REF!</f>
        <v>#REF!</v>
      </c>
      <c r="L23" s="159" t="e">
        <f>#REF!</f>
        <v>#REF!</v>
      </c>
      <c r="M23" s="164" t="e">
        <f>#REF!</f>
        <v>#REF!</v>
      </c>
      <c r="N23" s="172" t="e">
        <f t="shared" si="1"/>
        <v>#REF!</v>
      </c>
      <c r="O23" s="124" t="e">
        <f>#REF!</f>
        <v>#REF!</v>
      </c>
      <c r="P23" s="124" t="e">
        <f>#REF!</f>
        <v>#REF!</v>
      </c>
      <c r="Q23" s="169" t="e">
        <f t="shared" si="2"/>
        <v>#REF!</v>
      </c>
      <c r="R23" s="175" t="e">
        <f t="shared" si="3"/>
        <v>#REF!</v>
      </c>
    </row>
    <row r="24" spans="1:18" s="157" customFormat="1" ht="12.75" thickBot="1" x14ac:dyDescent="0.3">
      <c r="A24" s="112">
        <v>13</v>
      </c>
      <c r="B24" s="180" t="s">
        <v>139</v>
      </c>
      <c r="C24" s="206" t="s">
        <v>123</v>
      </c>
      <c r="D24" s="180" t="s">
        <v>123</v>
      </c>
      <c r="E24" s="129" t="e">
        <f>#REF!</f>
        <v>#REF!</v>
      </c>
      <c r="F24" s="192">
        <v>3</v>
      </c>
      <c r="G24" s="192">
        <v>3</v>
      </c>
      <c r="H24" s="192">
        <v>3</v>
      </c>
      <c r="I24" s="200" t="e">
        <f t="shared" si="0"/>
        <v>#REF!</v>
      </c>
      <c r="J24" s="156" t="e">
        <f>#REF!</f>
        <v>#REF!</v>
      </c>
      <c r="K24" s="160" t="e">
        <f>#REF!</f>
        <v>#REF!</v>
      </c>
      <c r="L24" s="160" t="e">
        <f>#REF!</f>
        <v>#REF!</v>
      </c>
      <c r="M24" s="165" t="e">
        <f>#REF!</f>
        <v>#REF!</v>
      </c>
      <c r="N24" s="171" t="e">
        <f t="shared" si="1"/>
        <v>#REF!</v>
      </c>
      <c r="O24" s="122" t="e">
        <f>#REF!</f>
        <v>#REF!</v>
      </c>
      <c r="P24" s="122" t="e">
        <f>#REF!</f>
        <v>#REF!</v>
      </c>
      <c r="Q24" s="168" t="e">
        <f t="shared" si="2"/>
        <v>#REF!</v>
      </c>
      <c r="R24" s="174" t="e">
        <f t="shared" si="3"/>
        <v>#REF!</v>
      </c>
    </row>
    <row r="25" spans="1:18" s="113" customFormat="1" ht="12.75" thickBot="1" x14ac:dyDescent="0.3">
      <c r="A25" s="123">
        <v>14</v>
      </c>
      <c r="B25" s="182" t="s">
        <v>139</v>
      </c>
      <c r="C25" s="207" t="s">
        <v>123</v>
      </c>
      <c r="D25" s="182" t="s">
        <v>123</v>
      </c>
      <c r="E25" s="154" t="e">
        <f>#REF!</f>
        <v>#REF!</v>
      </c>
      <c r="F25" s="194">
        <v>3</v>
      </c>
      <c r="G25" s="194">
        <v>3</v>
      </c>
      <c r="H25" s="194">
        <v>3</v>
      </c>
      <c r="I25" s="202" t="e">
        <f t="shared" si="0"/>
        <v>#REF!</v>
      </c>
      <c r="J25" s="155" t="e">
        <f>#REF!</f>
        <v>#REF!</v>
      </c>
      <c r="K25" s="161" t="e">
        <f>#REF!</f>
        <v>#REF!</v>
      </c>
      <c r="L25" s="161" t="e">
        <f>#REF!</f>
        <v>#REF!</v>
      </c>
      <c r="M25" s="166" t="e">
        <f>#REF!</f>
        <v>#REF!</v>
      </c>
      <c r="N25" s="172" t="e">
        <f t="shared" si="1"/>
        <v>#REF!</v>
      </c>
      <c r="O25" s="124" t="e">
        <f>#REF!</f>
        <v>#REF!</v>
      </c>
      <c r="P25" s="124" t="e">
        <f>#REF!</f>
        <v>#REF!</v>
      </c>
      <c r="Q25" s="169" t="e">
        <f t="shared" si="2"/>
        <v>#REF!</v>
      </c>
      <c r="R25" s="175" t="e">
        <f t="shared" si="3"/>
        <v>#REF!</v>
      </c>
    </row>
    <row r="26" spans="1:18" s="113" customFormat="1" ht="12.75" thickBot="1" x14ac:dyDescent="0.3">
      <c r="A26" s="132">
        <v>15</v>
      </c>
      <c r="B26" s="183" t="s">
        <v>139</v>
      </c>
      <c r="C26" s="208" t="s">
        <v>123</v>
      </c>
      <c r="D26" s="183" t="s">
        <v>123</v>
      </c>
      <c r="E26" s="133" t="e">
        <f>#REF!</f>
        <v>#REF!</v>
      </c>
      <c r="F26" s="195">
        <v>3</v>
      </c>
      <c r="G26" s="195">
        <v>3</v>
      </c>
      <c r="H26" s="195">
        <v>3</v>
      </c>
      <c r="I26" s="203" t="e">
        <f>N26</f>
        <v>#REF!</v>
      </c>
      <c r="J26" s="134" t="e">
        <f>#REF!</f>
        <v>#REF!</v>
      </c>
      <c r="K26" s="162" t="e">
        <f>#REF!</f>
        <v>#REF!</v>
      </c>
      <c r="L26" s="162" t="e">
        <f>#REF!</f>
        <v>#REF!</v>
      </c>
      <c r="M26" s="167" t="e">
        <f>#REF!</f>
        <v>#REF!</v>
      </c>
      <c r="N26" s="173" t="e">
        <f>M26/(J26*1000)</f>
        <v>#REF!</v>
      </c>
      <c r="O26" s="138" t="e">
        <f>#REF!</f>
        <v>#REF!</v>
      </c>
      <c r="P26" s="138" t="e">
        <f>#REF!</f>
        <v>#REF!</v>
      </c>
      <c r="Q26" s="170" t="e">
        <f>M26/O26</f>
        <v>#REF!</v>
      </c>
      <c r="R26" s="176" t="e">
        <f>M26/(O26-P26)</f>
        <v>#REF!</v>
      </c>
    </row>
    <row r="27" spans="1:18" s="113" customFormat="1" ht="12.75" thickBot="1" x14ac:dyDescent="0.3">
      <c r="A27" s="123">
        <v>16</v>
      </c>
      <c r="B27" s="182" t="s">
        <v>140</v>
      </c>
      <c r="C27" s="182" t="s">
        <v>122</v>
      </c>
      <c r="D27" s="208" t="s">
        <v>140</v>
      </c>
      <c r="E27" s="154" t="s">
        <v>138</v>
      </c>
      <c r="F27" s="194">
        <v>1</v>
      </c>
      <c r="G27" s="194">
        <v>1</v>
      </c>
      <c r="H27" s="194">
        <v>1</v>
      </c>
      <c r="I27" s="202" t="e">
        <f>N27</f>
        <v>#REF!</v>
      </c>
      <c r="J27" s="155" t="e">
        <f>#REF!</f>
        <v>#REF!</v>
      </c>
      <c r="K27" s="161" t="e">
        <f>#REF!</f>
        <v>#REF!</v>
      </c>
      <c r="L27" s="161" t="e">
        <f>#REF!</f>
        <v>#REF!</v>
      </c>
      <c r="M27" s="166" t="e">
        <f>#REF!</f>
        <v>#REF!</v>
      </c>
      <c r="N27" s="172" t="e">
        <f>M27/(J27*1000)</f>
        <v>#REF!</v>
      </c>
      <c r="O27" s="124" t="e">
        <f>#REF!</f>
        <v>#REF!</v>
      </c>
      <c r="P27" s="124" t="e">
        <f>#REF!</f>
        <v>#REF!</v>
      </c>
      <c r="Q27" s="169" t="e">
        <f>M27/O27</f>
        <v>#REF!</v>
      </c>
      <c r="R27" s="175" t="e">
        <f>M27/(O27-P27)</f>
        <v>#REF!</v>
      </c>
    </row>
    <row r="28" spans="1:18" s="113" customFormat="1" ht="12.75" thickBot="1" x14ac:dyDescent="0.3">
      <c r="A28" s="132" t="s">
        <v>136</v>
      </c>
      <c r="B28" s="183" t="s">
        <v>140</v>
      </c>
      <c r="C28" s="183" t="s">
        <v>122</v>
      </c>
      <c r="D28" s="208" t="s">
        <v>139</v>
      </c>
      <c r="E28" s="133" t="s">
        <v>137</v>
      </c>
      <c r="F28" s="195">
        <v>3</v>
      </c>
      <c r="G28" s="195">
        <v>1</v>
      </c>
      <c r="H28" s="195">
        <v>1</v>
      </c>
      <c r="I28" s="203" t="e">
        <f>N28</f>
        <v>#REF!</v>
      </c>
      <c r="J28" s="134" t="e">
        <f>#REF!</f>
        <v>#REF!</v>
      </c>
      <c r="K28" s="162" t="e">
        <f>#REF!</f>
        <v>#REF!</v>
      </c>
      <c r="L28" s="162" t="e">
        <f>#REF!</f>
        <v>#REF!</v>
      </c>
      <c r="M28" s="167" t="e">
        <f>#REF!</f>
        <v>#REF!</v>
      </c>
      <c r="N28" s="173" t="e">
        <f>M28/(J28*1000)</f>
        <v>#REF!</v>
      </c>
      <c r="O28" s="138" t="e">
        <f>#REF!</f>
        <v>#REF!</v>
      </c>
      <c r="P28" s="138" t="e">
        <f>#REF!</f>
        <v>#REF!</v>
      </c>
      <c r="Q28" s="170" t="e">
        <f>#REF!</f>
        <v>#REF!</v>
      </c>
      <c r="R28" s="176" t="e">
        <f>#REF!</f>
        <v>#REF!</v>
      </c>
    </row>
    <row r="32" spans="1:18" x14ac:dyDescent="0.25">
      <c r="J32" s="186"/>
    </row>
  </sheetData>
  <sheetProtection selectLockedCells="1" selectUnlockedCells="1"/>
  <mergeCells count="17">
    <mergeCell ref="B17:D17"/>
    <mergeCell ref="J17:R17"/>
    <mergeCell ref="A5:R5"/>
    <mergeCell ref="J8:R8"/>
    <mergeCell ref="A4:R4"/>
    <mergeCell ref="J9:J11"/>
    <mergeCell ref="E9:E11"/>
    <mergeCell ref="A9:A11"/>
    <mergeCell ref="Q9:Q10"/>
    <mergeCell ref="R9:R10"/>
    <mergeCell ref="P9:P10"/>
    <mergeCell ref="O9:O10"/>
    <mergeCell ref="N9:N10"/>
    <mergeCell ref="M9:M10"/>
    <mergeCell ref="L9:L10"/>
    <mergeCell ref="K9:K10"/>
    <mergeCell ref="F9:I9"/>
  </mergeCells>
  <conditionalFormatting sqref="I12:I26">
    <cfRule type="iconSet" priority="15">
      <iconSet iconSet="3Symbols" reverse="1">
        <cfvo type="percent" val="0"/>
        <cfvo type="num" val="1.5"/>
        <cfvo type="num" val="2.5"/>
      </iconSet>
    </cfRule>
  </conditionalFormatting>
  <conditionalFormatting sqref="F11:H26">
    <cfRule type="iconSet" priority="17">
      <iconSet iconSet="3Symbols" reverse="1">
        <cfvo type="percent" val="0"/>
        <cfvo type="num" val="1.5"/>
        <cfvo type="num" val="2.5"/>
      </iconSet>
    </cfRule>
  </conditionalFormatting>
  <conditionalFormatting sqref="I27:I28">
    <cfRule type="iconSet" priority="1">
      <iconSet iconSet="3Symbols" reverse="1">
        <cfvo type="percent" val="0"/>
        <cfvo type="num" val="1.5"/>
        <cfvo type="num" val="2.5"/>
      </iconSet>
    </cfRule>
  </conditionalFormatting>
  <conditionalFormatting sqref="F27:H28">
    <cfRule type="iconSet" priority="2">
      <iconSet iconSet="3Symbols" reverse="1">
        <cfvo type="percent" val="0"/>
        <cfvo type="num" val="1.5"/>
        <cfvo type="num" val="2.5"/>
      </iconSet>
    </cfRule>
  </conditionalFormatting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 des bâtiments</vt:lpstr>
      <vt:lpstr>listes sites</vt:lpstr>
      <vt:lpstr>1</vt:lpstr>
      <vt:lpstr>RECAPITULATIF</vt:lpstr>
      <vt:lpstr>'1'!Zone_d_impression</vt:lpstr>
      <vt:lpstr>'liste des bâtiments'!Zone_d_impression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Julien Perraud</cp:lastModifiedBy>
  <cp:lastPrinted>2018-06-28T12:18:58Z</cp:lastPrinted>
  <dcterms:created xsi:type="dcterms:W3CDTF">2016-06-02T14:49:44Z</dcterms:created>
  <dcterms:modified xsi:type="dcterms:W3CDTF">2018-08-08T10:03:36Z</dcterms:modified>
</cp:coreProperties>
</file>