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120" yWindow="72" windowWidth="23256" windowHeight="13176"/>
  </bookViews>
  <sheets>
    <sheet name="Incription" sheetId="6" r:id="rId1"/>
    <sheet name="1er tour" sheetId="7" r:id="rId2"/>
    <sheet name="2nd tour" sheetId="8" r:id="rId3"/>
    <sheet name="3ème tour" sheetId="9" r:id="rId4"/>
    <sheet name="Score" sheetId="10" r:id="rId5"/>
    <sheet name="Finaliste" sheetId="5" r:id="rId6"/>
    <sheet name="Tableau Finale" sheetId="11" r:id="rId7"/>
    <sheet name="Liste" sheetId="12" state="hidden" r:id="rId8"/>
    <sheet name="1 contre 1" sheetId="1" state="hidden" r:id="rId9"/>
    <sheet name="tirage 2 contre 2" sheetId="2" r:id="rId10"/>
    <sheet name="3 contre 3" sheetId="3" state="hidden" r:id="rId11"/>
    <sheet name="Poules indépendantes" sheetId="4" state="hidden" r:id="rId12"/>
    <sheet name="Tirage" sheetId="15" r:id="rId13"/>
    <sheet name="Tirage Finale" sheetId="16" r:id="rId14"/>
    <sheet name="Finale" sheetId="17" r:id="rId15"/>
    <sheet name="Rapport" sheetId="18" r:id="rId16"/>
  </sheets>
  <functionGroups/>
  <definedNames>
    <definedName name="JMax" localSheetId="8">'1 contre 1'!$B$5</definedName>
    <definedName name="JMax" localSheetId="10">'3 contre 3'!$B$6</definedName>
    <definedName name="JMax" localSheetId="11">'Poules indépendantes'!$B$4</definedName>
    <definedName name="JMax" localSheetId="9">'tirage 2 contre 2'!$B$6</definedName>
    <definedName name="JMax" localSheetId="13">'Tirage Finale'!$B$6</definedName>
    <definedName name="JParP" localSheetId="11">'Poules indépendantes'!$E$4</definedName>
    <definedName name="MMax" localSheetId="8">'1 contre 1'!$E$5</definedName>
    <definedName name="MMax" localSheetId="10">'3 contre 3'!$E$6</definedName>
    <definedName name="MMax" localSheetId="11">'Poules indépendantes'!$H$4</definedName>
    <definedName name="MMax" localSheetId="9">'tirage 2 contre 2'!$E$6</definedName>
    <definedName name="MMax" localSheetId="13">'Tirage Finale'!$E$6</definedName>
    <definedName name="Rencontre" localSheetId="8">'1 contre 1'!$B$9:$I$20</definedName>
    <definedName name="Rencontre" localSheetId="10">'3 contre 3'!$B$10:$Y$15</definedName>
    <definedName name="Rencontre" localSheetId="11">'Poules indépendantes'!$C$8:$F$20</definedName>
    <definedName name="Rencontre" localSheetId="9">'tirage 2 contre 2'!$B$10:$M$15</definedName>
    <definedName name="Rencontre" localSheetId="13">'Tirage Finale'!$B$10:$E$11</definedName>
    <definedName name="_xlnm.Print_Area" localSheetId="1">'1er tour'!$A$1:$E$41</definedName>
    <definedName name="_xlnm.Print_Area" localSheetId="2">'2nd tour'!$A$1:$E$41</definedName>
    <definedName name="_xlnm.Print_Area" localSheetId="3">'3ème tour'!$A$1:$E$41</definedName>
    <definedName name="_xlnm.Print_Area" localSheetId="0">Incription!$A:$F</definedName>
    <definedName name="_xlnm.Print_Area" localSheetId="4">Score!$B$55:$P$82</definedName>
  </definedNames>
  <calcPr calcId="125725"/>
</workbook>
</file>

<file path=xl/calcChain.xml><?xml version="1.0" encoding="utf-8"?>
<calcChain xmlns="http://schemas.openxmlformats.org/spreadsheetml/2006/main">
  <c r="K9" i="18"/>
  <c r="M1"/>
  <c r="I4"/>
  <c r="I3"/>
  <c r="B20"/>
  <c r="A1" i="17"/>
  <c r="A14" i="11"/>
  <c r="A13"/>
  <c r="D10"/>
  <c r="A10"/>
  <c r="D9"/>
  <c r="A9"/>
  <c r="A5"/>
  <c r="E6"/>
  <c r="D6" s="1"/>
  <c r="E5"/>
  <c r="D5" s="1"/>
  <c r="B6"/>
  <c r="A6" s="1"/>
  <c r="B5"/>
  <c r="E4"/>
  <c r="D4" s="1"/>
  <c r="E3"/>
  <c r="D3" s="1"/>
  <c r="B4"/>
  <c r="A4" s="1"/>
  <c r="B3"/>
  <c r="A3" s="1"/>
  <c r="B9" i="5"/>
  <c r="B8"/>
  <c r="B7"/>
  <c r="B6"/>
  <c r="B5"/>
  <c r="B4"/>
  <c r="B3"/>
  <c r="B2"/>
  <c r="B8" i="16"/>
  <c r="I1" i="15"/>
  <c r="E1"/>
  <c r="A1"/>
  <c r="I41" i="6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I2"/>
  <c r="J2" s="1"/>
  <c r="K2" s="1"/>
  <c r="I5" i="18" s="1"/>
  <c r="I6" s="1"/>
  <c r="K41" i="15"/>
  <c r="I41"/>
  <c r="G41"/>
  <c r="E41"/>
  <c r="A41"/>
  <c r="C41"/>
  <c r="M82" i="10"/>
  <c r="L82"/>
  <c r="K82"/>
  <c r="H82"/>
  <c r="E82"/>
  <c r="M81"/>
  <c r="L81"/>
  <c r="K81"/>
  <c r="H81"/>
  <c r="E81"/>
  <c r="N81" s="1"/>
  <c r="M80"/>
  <c r="L80"/>
  <c r="K80"/>
  <c r="H80"/>
  <c r="E80"/>
  <c r="M79"/>
  <c r="L79"/>
  <c r="K79"/>
  <c r="H79"/>
  <c r="E79"/>
  <c r="N79" s="1"/>
  <c r="M78"/>
  <c r="L78"/>
  <c r="K78"/>
  <c r="H78"/>
  <c r="E78"/>
  <c r="M77"/>
  <c r="L77"/>
  <c r="K77"/>
  <c r="H77"/>
  <c r="E77"/>
  <c r="N77" s="1"/>
  <c r="M76"/>
  <c r="L76"/>
  <c r="K76"/>
  <c r="H76"/>
  <c r="E76"/>
  <c r="M75"/>
  <c r="L75"/>
  <c r="K75"/>
  <c r="H75"/>
  <c r="E75"/>
  <c r="N75" s="1"/>
  <c r="M74"/>
  <c r="L74"/>
  <c r="K74"/>
  <c r="H74"/>
  <c r="E74"/>
  <c r="M73"/>
  <c r="L73"/>
  <c r="K73"/>
  <c r="H73"/>
  <c r="E73"/>
  <c r="N73" s="1"/>
  <c r="M72"/>
  <c r="L72"/>
  <c r="K72"/>
  <c r="H72"/>
  <c r="E72"/>
  <c r="M71"/>
  <c r="L71"/>
  <c r="K71"/>
  <c r="H71"/>
  <c r="E71"/>
  <c r="N71" s="1"/>
  <c r="M70"/>
  <c r="L70"/>
  <c r="K70"/>
  <c r="H70"/>
  <c r="E70"/>
  <c r="M69"/>
  <c r="L69"/>
  <c r="K69"/>
  <c r="H69"/>
  <c r="E69"/>
  <c r="N69" s="1"/>
  <c r="M68"/>
  <c r="L68"/>
  <c r="K68"/>
  <c r="H68"/>
  <c r="E68"/>
  <c r="M67"/>
  <c r="L67"/>
  <c r="K67"/>
  <c r="H67"/>
  <c r="E67"/>
  <c r="N67" s="1"/>
  <c r="M66"/>
  <c r="L66"/>
  <c r="K66"/>
  <c r="H66"/>
  <c r="E66"/>
  <c r="M65"/>
  <c r="L65"/>
  <c r="K65"/>
  <c r="H65"/>
  <c r="E65"/>
  <c r="N65" s="1"/>
  <c r="M64"/>
  <c r="L64"/>
  <c r="K64"/>
  <c r="H64"/>
  <c r="E64"/>
  <c r="M63"/>
  <c r="L63"/>
  <c r="K63"/>
  <c r="H63"/>
  <c r="E63"/>
  <c r="N63" s="1"/>
  <c r="M62"/>
  <c r="L62"/>
  <c r="K62"/>
  <c r="H62"/>
  <c r="E62"/>
  <c r="M61"/>
  <c r="L61"/>
  <c r="K61"/>
  <c r="H61"/>
  <c r="E61"/>
  <c r="N61" s="1"/>
  <c r="M60"/>
  <c r="L60"/>
  <c r="K60"/>
  <c r="H60"/>
  <c r="E60"/>
  <c r="M59"/>
  <c r="L59"/>
  <c r="K59"/>
  <c r="H59"/>
  <c r="E59"/>
  <c r="N59" s="1"/>
  <c r="M58"/>
  <c r="L58"/>
  <c r="K58"/>
  <c r="H58"/>
  <c r="E58"/>
  <c r="M57"/>
  <c r="L57"/>
  <c r="K57"/>
  <c r="H57"/>
  <c r="E57"/>
  <c r="N57" s="1"/>
  <c r="M56"/>
  <c r="L56"/>
  <c r="K56"/>
  <c r="H56"/>
  <c r="E56"/>
  <c r="M55"/>
  <c r="L55"/>
  <c r="K55"/>
  <c r="H55"/>
  <c r="E55"/>
  <c r="N55" s="1"/>
  <c r="M54"/>
  <c r="L54"/>
  <c r="K54"/>
  <c r="H54"/>
  <c r="E54"/>
  <c r="M53"/>
  <c r="L53"/>
  <c r="K53"/>
  <c r="H53"/>
  <c r="E53"/>
  <c r="N53" s="1"/>
  <c r="M52"/>
  <c r="L52"/>
  <c r="K52"/>
  <c r="H52"/>
  <c r="E52"/>
  <c r="M51"/>
  <c r="L51"/>
  <c r="K51"/>
  <c r="H51"/>
  <c r="E51"/>
  <c r="N51" s="1"/>
  <c r="M50"/>
  <c r="L50"/>
  <c r="K50"/>
  <c r="H50"/>
  <c r="E50"/>
  <c r="M49"/>
  <c r="L49"/>
  <c r="K49"/>
  <c r="H49"/>
  <c r="E49"/>
  <c r="N49" s="1"/>
  <c r="M48"/>
  <c r="L48"/>
  <c r="K48"/>
  <c r="H48"/>
  <c r="E48"/>
  <c r="M47"/>
  <c r="L47"/>
  <c r="K47"/>
  <c r="H47"/>
  <c r="E47"/>
  <c r="N47" s="1"/>
  <c r="M46"/>
  <c r="L46"/>
  <c r="K46"/>
  <c r="H46"/>
  <c r="E46"/>
  <c r="M45"/>
  <c r="L45"/>
  <c r="K45"/>
  <c r="H45"/>
  <c r="E45"/>
  <c r="N45" s="1"/>
  <c r="M44"/>
  <c r="L44"/>
  <c r="K44"/>
  <c r="H44"/>
  <c r="E44"/>
  <c r="M43"/>
  <c r="L43"/>
  <c r="K43"/>
  <c r="H43"/>
  <c r="E43"/>
  <c r="N43" s="1"/>
  <c r="M42"/>
  <c r="L42"/>
  <c r="K42"/>
  <c r="H42"/>
  <c r="E42"/>
  <c r="M41"/>
  <c r="L41"/>
  <c r="K41"/>
  <c r="H41"/>
  <c r="E41"/>
  <c r="N41" s="1"/>
  <c r="M40"/>
  <c r="L40"/>
  <c r="K40"/>
  <c r="H40"/>
  <c r="E40"/>
  <c r="M39"/>
  <c r="L39"/>
  <c r="K39"/>
  <c r="H39"/>
  <c r="E39"/>
  <c r="N39" s="1"/>
  <c r="M38"/>
  <c r="L38"/>
  <c r="K38"/>
  <c r="H38"/>
  <c r="E38"/>
  <c r="M37"/>
  <c r="L37"/>
  <c r="K37"/>
  <c r="H37"/>
  <c r="E37"/>
  <c r="N37" s="1"/>
  <c r="M36"/>
  <c r="L36"/>
  <c r="K36"/>
  <c r="H36"/>
  <c r="E36"/>
  <c r="M35"/>
  <c r="L35"/>
  <c r="K35"/>
  <c r="H35"/>
  <c r="E35"/>
  <c r="N35" s="1"/>
  <c r="M34"/>
  <c r="L34"/>
  <c r="K34"/>
  <c r="H34"/>
  <c r="E34"/>
  <c r="M33"/>
  <c r="L33"/>
  <c r="K33"/>
  <c r="H33"/>
  <c r="E33"/>
  <c r="N33" s="1"/>
  <c r="M32"/>
  <c r="L32"/>
  <c r="K32"/>
  <c r="H32"/>
  <c r="E32"/>
  <c r="M31"/>
  <c r="L31"/>
  <c r="K31"/>
  <c r="H31"/>
  <c r="E31"/>
  <c r="N31" s="1"/>
  <c r="M30"/>
  <c r="L30"/>
  <c r="K30"/>
  <c r="H30"/>
  <c r="E30"/>
  <c r="M29"/>
  <c r="L29"/>
  <c r="K29"/>
  <c r="H29"/>
  <c r="E29"/>
  <c r="M28"/>
  <c r="L28"/>
  <c r="K28"/>
  <c r="H28"/>
  <c r="E28"/>
  <c r="M27"/>
  <c r="L27"/>
  <c r="K27"/>
  <c r="H27"/>
  <c r="E27"/>
  <c r="N27" s="1"/>
  <c r="M26"/>
  <c r="L26"/>
  <c r="K26"/>
  <c r="H26"/>
  <c r="E26"/>
  <c r="M25"/>
  <c r="L25"/>
  <c r="K25"/>
  <c r="H25"/>
  <c r="E25"/>
  <c r="N25" s="1"/>
  <c r="M24"/>
  <c r="L24"/>
  <c r="K24"/>
  <c r="H24"/>
  <c r="E24"/>
  <c r="M23"/>
  <c r="L23"/>
  <c r="K23"/>
  <c r="H23"/>
  <c r="E23"/>
  <c r="N23" s="1"/>
  <c r="M22"/>
  <c r="L22"/>
  <c r="K22"/>
  <c r="H22"/>
  <c r="E22"/>
  <c r="M21"/>
  <c r="L21"/>
  <c r="K21"/>
  <c r="H21"/>
  <c r="E21"/>
  <c r="M20"/>
  <c r="L20"/>
  <c r="K20"/>
  <c r="H20"/>
  <c r="E20"/>
  <c r="M19"/>
  <c r="L19"/>
  <c r="K19"/>
  <c r="H19"/>
  <c r="E19"/>
  <c r="N19" s="1"/>
  <c r="M18"/>
  <c r="L18"/>
  <c r="K18"/>
  <c r="H18"/>
  <c r="E18"/>
  <c r="M17"/>
  <c r="L17"/>
  <c r="K17"/>
  <c r="H17"/>
  <c r="E17"/>
  <c r="M16"/>
  <c r="L16"/>
  <c r="K16"/>
  <c r="H16"/>
  <c r="E16"/>
  <c r="M15"/>
  <c r="L15"/>
  <c r="K15"/>
  <c r="H15"/>
  <c r="E15"/>
  <c r="N15" s="1"/>
  <c r="M14"/>
  <c r="L14"/>
  <c r="K14"/>
  <c r="H14"/>
  <c r="E14"/>
  <c r="M13"/>
  <c r="L13"/>
  <c r="K13"/>
  <c r="H13"/>
  <c r="E13"/>
  <c r="M12"/>
  <c r="L12"/>
  <c r="K12"/>
  <c r="H12"/>
  <c r="E12"/>
  <c r="M11"/>
  <c r="L11"/>
  <c r="K11"/>
  <c r="H11"/>
  <c r="E11"/>
  <c r="N11" s="1"/>
  <c r="M10"/>
  <c r="L10"/>
  <c r="K10"/>
  <c r="H10"/>
  <c r="E10"/>
  <c r="M9"/>
  <c r="L9"/>
  <c r="K9"/>
  <c r="H9"/>
  <c r="E9"/>
  <c r="M8"/>
  <c r="L8"/>
  <c r="K8"/>
  <c r="H8"/>
  <c r="E8"/>
  <c r="M7"/>
  <c r="L7"/>
  <c r="K7"/>
  <c r="H7"/>
  <c r="E7"/>
  <c r="N7" s="1"/>
  <c r="M6"/>
  <c r="L6"/>
  <c r="K6"/>
  <c r="H6"/>
  <c r="E6"/>
  <c r="M5"/>
  <c r="L5"/>
  <c r="K5"/>
  <c r="H5"/>
  <c r="E5"/>
  <c r="M4"/>
  <c r="L4"/>
  <c r="K4"/>
  <c r="H4"/>
  <c r="E4"/>
  <c r="M3"/>
  <c r="L3"/>
  <c r="K3"/>
  <c r="H3"/>
  <c r="E3"/>
  <c r="E41" i="9"/>
  <c r="E39"/>
  <c r="E37"/>
  <c r="E35"/>
  <c r="E33"/>
  <c r="E31"/>
  <c r="E29"/>
  <c r="E27"/>
  <c r="E25"/>
  <c r="E23"/>
  <c r="E21"/>
  <c r="E19"/>
  <c r="E17"/>
  <c r="E15"/>
  <c r="E13"/>
  <c r="E11"/>
  <c r="E9"/>
  <c r="E7"/>
  <c r="E5"/>
  <c r="E3"/>
  <c r="E40"/>
  <c r="E38"/>
  <c r="E36"/>
  <c r="E34"/>
  <c r="E32"/>
  <c r="E30"/>
  <c r="E28"/>
  <c r="E26"/>
  <c r="E24"/>
  <c r="E22"/>
  <c r="E20"/>
  <c r="E18"/>
  <c r="E16"/>
  <c r="E14"/>
  <c r="E12"/>
  <c r="E10"/>
  <c r="E8"/>
  <c r="E6"/>
  <c r="E4"/>
  <c r="E2"/>
  <c r="B41"/>
  <c r="B39"/>
  <c r="B37"/>
  <c r="B35"/>
  <c r="B33"/>
  <c r="B31"/>
  <c r="B29"/>
  <c r="B27"/>
  <c r="B25"/>
  <c r="B23"/>
  <c r="B21"/>
  <c r="B19"/>
  <c r="B17"/>
  <c r="B15"/>
  <c r="B13"/>
  <c r="B11"/>
  <c r="B9"/>
  <c r="B7"/>
  <c r="B5"/>
  <c r="B3"/>
  <c r="B40"/>
  <c r="B38"/>
  <c r="B36"/>
  <c r="B34"/>
  <c r="B32"/>
  <c r="B30"/>
  <c r="B28"/>
  <c r="B26"/>
  <c r="B24"/>
  <c r="B22"/>
  <c r="B20"/>
  <c r="B18"/>
  <c r="B16"/>
  <c r="B14"/>
  <c r="B12"/>
  <c r="B10"/>
  <c r="B8"/>
  <c r="B6"/>
  <c r="B4"/>
  <c r="B2"/>
  <c r="E40" i="8"/>
  <c r="E38"/>
  <c r="E36"/>
  <c r="E34"/>
  <c r="E32"/>
  <c r="E30"/>
  <c r="E28"/>
  <c r="E26"/>
  <c r="E24"/>
  <c r="E22"/>
  <c r="E20"/>
  <c r="E18"/>
  <c r="E16"/>
  <c r="E14"/>
  <c r="E12"/>
  <c r="E10"/>
  <c r="E8"/>
  <c r="E6"/>
  <c r="E4"/>
  <c r="E2"/>
  <c r="E41"/>
  <c r="E39"/>
  <c r="E37"/>
  <c r="E35"/>
  <c r="E33"/>
  <c r="E31"/>
  <c r="E29"/>
  <c r="E27"/>
  <c r="E25"/>
  <c r="E23"/>
  <c r="E21"/>
  <c r="E19"/>
  <c r="E17"/>
  <c r="E15"/>
  <c r="E13"/>
  <c r="E11"/>
  <c r="E9"/>
  <c r="E7"/>
  <c r="E5"/>
  <c r="E3"/>
  <c r="B41"/>
  <c r="B39"/>
  <c r="B37"/>
  <c r="B35"/>
  <c r="B33"/>
  <c r="B31"/>
  <c r="B29"/>
  <c r="B27"/>
  <c r="B25"/>
  <c r="B23"/>
  <c r="B21"/>
  <c r="B19"/>
  <c r="B17"/>
  <c r="B15"/>
  <c r="B13"/>
  <c r="B11"/>
  <c r="B9"/>
  <c r="B7"/>
  <c r="B5"/>
  <c r="B3"/>
  <c r="B40"/>
  <c r="B38"/>
  <c r="B36"/>
  <c r="B34"/>
  <c r="B32"/>
  <c r="B30"/>
  <c r="B28"/>
  <c r="B26"/>
  <c r="B24"/>
  <c r="B22"/>
  <c r="B20"/>
  <c r="B18"/>
  <c r="B16"/>
  <c r="B14"/>
  <c r="B12"/>
  <c r="B10"/>
  <c r="B8"/>
  <c r="B6"/>
  <c r="B4"/>
  <c r="B2"/>
  <c r="E36" i="7"/>
  <c r="B36"/>
  <c r="E41"/>
  <c r="E39"/>
  <c r="E37"/>
  <c r="E35"/>
  <c r="E33"/>
  <c r="E31"/>
  <c r="E29"/>
  <c r="E27"/>
  <c r="E25"/>
  <c r="E23"/>
  <c r="E40"/>
  <c r="E38"/>
  <c r="E34"/>
  <c r="E32"/>
  <c r="E30"/>
  <c r="E28"/>
  <c r="E26"/>
  <c r="E24"/>
  <c r="E22"/>
  <c r="B40"/>
  <c r="B41"/>
  <c r="B39"/>
  <c r="B38"/>
  <c r="B37"/>
  <c r="B35"/>
  <c r="B34"/>
  <c r="B33"/>
  <c r="B32"/>
  <c r="B31"/>
  <c r="B30"/>
  <c r="B29"/>
  <c r="B28"/>
  <c r="B27"/>
  <c r="B26"/>
  <c r="B25"/>
  <c r="B24"/>
  <c r="B23"/>
  <c r="B22"/>
  <c r="B8"/>
  <c r="B16"/>
  <c r="E21"/>
  <c r="E20"/>
  <c r="E19"/>
  <c r="E18"/>
  <c r="E17"/>
  <c r="E16"/>
  <c r="B21"/>
  <c r="B20"/>
  <c r="B19"/>
  <c r="B18"/>
  <c r="B17"/>
  <c r="E15"/>
  <c r="E14"/>
  <c r="B15"/>
  <c r="B14"/>
  <c r="E13"/>
  <c r="E12"/>
  <c r="E11"/>
  <c r="E10"/>
  <c r="E9"/>
  <c r="E8"/>
  <c r="E7"/>
  <c r="B13"/>
  <c r="B12"/>
  <c r="B11"/>
  <c r="B10"/>
  <c r="B9"/>
  <c r="B7"/>
  <c r="B6"/>
  <c r="E5"/>
  <c r="E6"/>
  <c r="E4"/>
  <c r="B5"/>
  <c r="B4"/>
  <c r="E3"/>
  <c r="E2"/>
  <c r="B3"/>
  <c r="B2"/>
  <c r="F8" i="2"/>
  <c r="K43" i="15" l="1"/>
  <c r="E47" i="9" s="1"/>
  <c r="G43" i="15"/>
  <c r="E47" i="8" s="1"/>
  <c r="C43" i="15"/>
  <c r="E47" i="7" s="1"/>
  <c r="N4" i="10"/>
  <c r="N8"/>
  <c r="N12"/>
  <c r="N16"/>
  <c r="N20"/>
  <c r="N24"/>
  <c r="N28"/>
  <c r="N32"/>
  <c r="N36"/>
  <c r="N40"/>
  <c r="N44"/>
  <c r="N48"/>
  <c r="N52"/>
  <c r="N56"/>
  <c r="N60"/>
  <c r="N64"/>
  <c r="N68"/>
  <c r="N72"/>
  <c r="N76"/>
  <c r="N80"/>
  <c r="N6"/>
  <c r="N10"/>
  <c r="N14"/>
  <c r="N18"/>
  <c r="N22"/>
  <c r="N26"/>
  <c r="N30"/>
  <c r="N34"/>
  <c r="N38"/>
  <c r="N42"/>
  <c r="N46"/>
  <c r="N50"/>
  <c r="N54"/>
  <c r="N58"/>
  <c r="N62"/>
  <c r="N66"/>
  <c r="N70"/>
  <c r="N74"/>
  <c r="N78"/>
  <c r="N82"/>
  <c r="N5"/>
  <c r="N9"/>
  <c r="N13"/>
  <c r="N17"/>
  <c r="N21"/>
  <c r="N29"/>
  <c r="N3"/>
  <c r="B44" i="8"/>
  <c r="B44" i="9"/>
  <c r="E44" i="8"/>
  <c r="E44" i="9"/>
  <c r="E44" i="7"/>
  <c r="B81" i="12"/>
  <c r="B82" i="10" s="1"/>
  <c r="B80" i="12"/>
  <c r="B81" i="10" s="1"/>
  <c r="B79" i="12"/>
  <c r="B80" i="10" s="1"/>
  <c r="B78" i="12"/>
  <c r="B79" i="10" s="1"/>
  <c r="B77" i="12"/>
  <c r="B78" i="10" s="1"/>
  <c r="B76" i="12"/>
  <c r="B77" i="10" s="1"/>
  <c r="B75" i="12"/>
  <c r="B76" i="10" s="1"/>
  <c r="B74" i="12"/>
  <c r="B75" i="10" s="1"/>
  <c r="B73" i="12"/>
  <c r="B74" i="10" s="1"/>
  <c r="B72" i="12"/>
  <c r="B73" i="10" s="1"/>
  <c r="B71" i="12"/>
  <c r="B72" i="10" s="1"/>
  <c r="B70" i="12"/>
  <c r="B71" i="10" s="1"/>
  <c r="B69" i="12"/>
  <c r="B70" i="10" s="1"/>
  <c r="B68" i="12"/>
  <c r="B69" i="10" s="1"/>
  <c r="B67" i="12"/>
  <c r="B68" i="10" s="1"/>
  <c r="B66" i="12"/>
  <c r="B67" i="10" s="1"/>
  <c r="B65" i="12"/>
  <c r="B66" i="10" s="1"/>
  <c r="B64" i="12"/>
  <c r="B65" i="10" s="1"/>
  <c r="B63" i="12"/>
  <c r="B64" i="10" s="1"/>
  <c r="B62" i="12"/>
  <c r="B63" i="10" s="1"/>
  <c r="B61" i="12"/>
  <c r="B62" i="10" s="1"/>
  <c r="B60" i="12"/>
  <c r="B61" i="10" s="1"/>
  <c r="B59" i="12"/>
  <c r="B60" i="10" s="1"/>
  <c r="B58" i="12"/>
  <c r="B59" i="10" s="1"/>
  <c r="B57" i="12"/>
  <c r="B58" i="10" s="1"/>
  <c r="B56" i="12"/>
  <c r="B57" i="10" s="1"/>
  <c r="B55" i="12"/>
  <c r="B56" i="10" s="1"/>
  <c r="B54" i="12"/>
  <c r="B55" i="10" s="1"/>
  <c r="B53" i="12"/>
  <c r="B54" i="10" s="1"/>
  <c r="B52" i="12"/>
  <c r="B53" i="10" s="1"/>
  <c r="B51" i="12"/>
  <c r="B52" i="10" s="1"/>
  <c r="B50" i="12"/>
  <c r="B51" i="10" s="1"/>
  <c r="B49" i="12"/>
  <c r="B50" i="10" s="1"/>
  <c r="B48" i="12"/>
  <c r="B49" i="10" s="1"/>
  <c r="B47" i="12"/>
  <c r="B48" i="10" s="1"/>
  <c r="B46" i="12"/>
  <c r="B47" i="10" s="1"/>
  <c r="B45" i="12"/>
  <c r="B46" i="10" s="1"/>
  <c r="B44" i="12"/>
  <c r="B45" i="10" s="1"/>
  <c r="D43" i="12"/>
  <c r="A43" s="1"/>
  <c r="A44" i="10" s="1"/>
  <c r="B43" i="12"/>
  <c r="B44" i="10" s="1"/>
  <c r="D42" i="12"/>
  <c r="A42" s="1"/>
  <c r="A43" i="10" s="1"/>
  <c r="B42" i="12"/>
  <c r="B43" i="10" s="1"/>
  <c r="B41" i="12"/>
  <c r="B42" i="10" s="1"/>
  <c r="B40" i="12"/>
  <c r="B41" i="10" s="1"/>
  <c r="B39" i="12"/>
  <c r="B40" i="10" s="1"/>
  <c r="B38" i="12"/>
  <c r="B39" i="10" s="1"/>
  <c r="B37" i="12"/>
  <c r="B38" i="10" s="1"/>
  <c r="B36" i="12"/>
  <c r="B37" i="10" s="1"/>
  <c r="B35" i="12"/>
  <c r="B36" i="10" s="1"/>
  <c r="B34" i="12"/>
  <c r="B35" i="10" s="1"/>
  <c r="B33" i="12"/>
  <c r="B34" i="10" s="1"/>
  <c r="B32" i="12"/>
  <c r="B33" i="10" s="1"/>
  <c r="B31" i="12"/>
  <c r="B32" i="10" s="1"/>
  <c r="B30" i="12"/>
  <c r="B31" i="10" s="1"/>
  <c r="B29" i="12"/>
  <c r="B30" i="10" s="1"/>
  <c r="B28" i="12"/>
  <c r="B29" i="10" s="1"/>
  <c r="B27" i="12"/>
  <c r="B28" i="10" s="1"/>
  <c r="B26" i="12"/>
  <c r="B27" i="10" s="1"/>
  <c r="B25" i="12"/>
  <c r="B26" i="10" s="1"/>
  <c r="B24" i="12"/>
  <c r="B25" i="10" s="1"/>
  <c r="B23" i="12"/>
  <c r="B24" i="10" s="1"/>
  <c r="B22" i="12"/>
  <c r="B23" i="10" s="1"/>
  <c r="B21" i="12"/>
  <c r="B22" i="10" s="1"/>
  <c r="B20" i="12"/>
  <c r="B21" i="10" s="1"/>
  <c r="B19" i="12"/>
  <c r="B20" i="10" s="1"/>
  <c r="B18" i="12"/>
  <c r="B19" i="10" s="1"/>
  <c r="B17" i="12"/>
  <c r="B18" i="10" s="1"/>
  <c r="B16" i="12"/>
  <c r="B17" i="10" s="1"/>
  <c r="B15" i="12"/>
  <c r="B16" i="10" s="1"/>
  <c r="B14" i="12"/>
  <c r="B15" i="10" s="1"/>
  <c r="B13" i="12"/>
  <c r="B14" i="10" s="1"/>
  <c r="B12" i="12"/>
  <c r="B13" i="10" s="1"/>
  <c r="B11" i="12"/>
  <c r="B12" i="10" s="1"/>
  <c r="B10" i="12"/>
  <c r="B11" i="10" s="1"/>
  <c r="B9" i="12"/>
  <c r="B10" i="10" s="1"/>
  <c r="B8" i="12"/>
  <c r="B9" i="10" s="1"/>
  <c r="B7" i="12"/>
  <c r="B8" i="10" s="1"/>
  <c r="B6" i="12"/>
  <c r="B7" i="10" s="1"/>
  <c r="B5" i="12"/>
  <c r="B6" i="10" s="1"/>
  <c r="B4" i="12"/>
  <c r="B5" i="10" s="1"/>
  <c r="B3" i="12"/>
  <c r="B4" i="10" s="1"/>
  <c r="D2" i="12"/>
  <c r="A2" s="1"/>
  <c r="A3" i="10" s="1"/>
  <c r="B2" i="12"/>
  <c r="B3" i="10" s="1"/>
  <c r="P4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42" s="1"/>
  <c r="P43" s="1"/>
  <c r="P44" s="1"/>
  <c r="P45" s="1"/>
  <c r="P46" s="1"/>
  <c r="P47" s="1"/>
  <c r="P48" s="1"/>
  <c r="P49" s="1"/>
  <c r="P50" s="1"/>
  <c r="P51" s="1"/>
  <c r="P52" s="1"/>
  <c r="P53" s="1"/>
  <c r="P54" s="1"/>
  <c r="P55" s="1"/>
  <c r="P56" s="1"/>
  <c r="P57" s="1"/>
  <c r="P58" s="1"/>
  <c r="P59" s="1"/>
  <c r="P60" s="1"/>
  <c r="P61" s="1"/>
  <c r="P62" s="1"/>
  <c r="P63" s="1"/>
  <c r="P64" s="1"/>
  <c r="P65" s="1"/>
  <c r="P66" s="1"/>
  <c r="P67" s="1"/>
  <c r="P68" s="1"/>
  <c r="P69" s="1"/>
  <c r="P70" s="1"/>
  <c r="P71" s="1"/>
  <c r="P72" s="1"/>
  <c r="P73" s="1"/>
  <c r="P74" s="1"/>
  <c r="P75" s="1"/>
  <c r="P76" s="1"/>
  <c r="P77" s="1"/>
  <c r="P78" s="1"/>
  <c r="P79" s="1"/>
  <c r="P80" s="1"/>
  <c r="P81" s="1"/>
  <c r="P82" s="1"/>
  <c r="C23" i="6"/>
  <c r="D44" i="12" s="1"/>
  <c r="A44" s="1"/>
  <c r="A45" i="10" s="1"/>
  <c r="C3" i="6"/>
  <c r="D4" i="12" s="1"/>
  <c r="A4" s="1"/>
  <c r="A5" i="10" s="1"/>
  <c r="F2" i="6"/>
  <c r="D3" i="12" s="1"/>
  <c r="A3" s="1"/>
  <c r="A4" i="10" s="1"/>
  <c r="F1" i="6"/>
  <c r="D7" i="1"/>
  <c r="H8" i="3"/>
  <c r="E45" i="8" l="1"/>
  <c r="E45" i="9"/>
  <c r="B44" i="7"/>
  <c r="E45" s="1"/>
  <c r="C4" i="6"/>
  <c r="F3"/>
  <c r="D5" i="12" s="1"/>
  <c r="A5" s="1"/>
  <c r="A6" i="10" s="1"/>
  <c r="C24" i="6"/>
  <c r="F23"/>
  <c r="D45" i="12" s="1"/>
  <c r="A45" s="1"/>
  <c r="A46" i="10" s="1"/>
  <c r="B20" i="4"/>
  <c r="B19"/>
  <c r="B18"/>
  <c r="B17"/>
  <c r="B16"/>
  <c r="B15"/>
  <c r="B14"/>
  <c r="B13"/>
  <c r="B12"/>
  <c r="B11"/>
  <c r="B10"/>
  <c r="B9"/>
  <c r="B8"/>
  <c r="T8" i="3"/>
  <c r="N8"/>
  <c r="B8"/>
  <c r="J8" i="2"/>
  <c r="B8"/>
  <c r="H7" i="1"/>
  <c r="F7"/>
  <c r="B7"/>
  <c r="F4" i="6" l="1"/>
  <c r="D7" i="12" s="1"/>
  <c r="A7" s="1"/>
  <c r="A8" i="10" s="1"/>
  <c r="C5" i="6"/>
  <c r="D6" i="12"/>
  <c r="A6" s="1"/>
  <c r="A7" i="10" s="1"/>
  <c r="C25" i="6"/>
  <c r="D46" i="12"/>
  <c r="A46" s="1"/>
  <c r="A47" i="10" s="1"/>
  <c r="F24" i="6"/>
  <c r="D47" i="12" s="1"/>
  <c r="A47" s="1"/>
  <c r="A48" i="10" s="1"/>
  <c r="D8" i="12" l="1"/>
  <c r="A8" s="1"/>
  <c r="A9" i="10" s="1"/>
  <c r="F5" i="6"/>
  <c r="D9" i="12" s="1"/>
  <c r="A9" s="1"/>
  <c r="A10" i="10" s="1"/>
  <c r="C6" i="6"/>
  <c r="D48" i="12"/>
  <c r="A48" s="1"/>
  <c r="A49" i="10" s="1"/>
  <c r="F25" i="6"/>
  <c r="D49" i="12" s="1"/>
  <c r="A49" s="1"/>
  <c r="A50" i="10" s="1"/>
  <c r="C26" i="6"/>
  <c r="F6" l="1"/>
  <c r="D11" i="12" s="1"/>
  <c r="A11" s="1"/>
  <c r="A12" i="10" s="1"/>
  <c r="C7" i="6"/>
  <c r="D10" i="12"/>
  <c r="A10" s="1"/>
  <c r="A11" i="10" s="1"/>
  <c r="C27" i="6"/>
  <c r="D50" i="12"/>
  <c r="A50" s="1"/>
  <c r="A51" i="10" s="1"/>
  <c r="F26" i="6"/>
  <c r="D51" i="12" s="1"/>
  <c r="A51" s="1"/>
  <c r="A52" i="10" s="1"/>
  <c r="D12" i="12" l="1"/>
  <c r="A12" s="1"/>
  <c r="A13" i="10" s="1"/>
  <c r="F7" i="6"/>
  <c r="D13" i="12" s="1"/>
  <c r="A13" s="1"/>
  <c r="A14" i="10" s="1"/>
  <c r="C8" i="6"/>
  <c r="D52" i="12"/>
  <c r="A52" s="1"/>
  <c r="A53" i="10" s="1"/>
  <c r="F27" i="6"/>
  <c r="D53" i="12" s="1"/>
  <c r="A53" s="1"/>
  <c r="A54" i="10" s="1"/>
  <c r="C28" i="6"/>
  <c r="F8" l="1"/>
  <c r="D15" i="12" s="1"/>
  <c r="A15" s="1"/>
  <c r="A16" i="10" s="1"/>
  <c r="C9" i="6"/>
  <c r="D14" i="12"/>
  <c r="A14" s="1"/>
  <c r="A15" i="10" s="1"/>
  <c r="C29" i="6"/>
  <c r="D54" i="12"/>
  <c r="A54" s="1"/>
  <c r="A55" i="10" s="1"/>
  <c r="F28" i="6"/>
  <c r="D55" i="12" s="1"/>
  <c r="A55" s="1"/>
  <c r="A56" i="10" s="1"/>
  <c r="D16" i="12" l="1"/>
  <c r="A16" s="1"/>
  <c r="A17" i="10" s="1"/>
  <c r="F9" i="6"/>
  <c r="D17" i="12" s="1"/>
  <c r="A17" s="1"/>
  <c r="A18" i="10" s="1"/>
  <c r="C10" i="6"/>
  <c r="D56" i="12"/>
  <c r="A56" s="1"/>
  <c r="A57" i="10" s="1"/>
  <c r="F29" i="6"/>
  <c r="D57" i="12" s="1"/>
  <c r="A57" s="1"/>
  <c r="A58" i="10" s="1"/>
  <c r="C30" i="6"/>
  <c r="C31" l="1"/>
  <c r="D58" i="12"/>
  <c r="A58" s="1"/>
  <c r="A59" i="10" s="1"/>
  <c r="F30" i="6"/>
  <c r="D59" i="12" s="1"/>
  <c r="A59" s="1"/>
  <c r="A60" i="10" s="1"/>
  <c r="F10" i="6"/>
  <c r="D19" i="12" s="1"/>
  <c r="A19" s="1"/>
  <c r="A20" i="10" s="1"/>
  <c r="C11" i="6"/>
  <c r="D18" i="12"/>
  <c r="A18" s="1"/>
  <c r="A19" i="10" s="1"/>
  <c r="D20" i="12" l="1"/>
  <c r="A20" s="1"/>
  <c r="A21" i="10" s="1"/>
  <c r="F11" i="6"/>
  <c r="D21" i="12" s="1"/>
  <c r="A21" s="1"/>
  <c r="A22" i="10" s="1"/>
  <c r="C12" i="6"/>
  <c r="D60" i="12"/>
  <c r="A60" s="1"/>
  <c r="A61" i="10" s="1"/>
  <c r="F31" i="6"/>
  <c r="D61" i="12" s="1"/>
  <c r="A61" s="1"/>
  <c r="A62" i="10" s="1"/>
  <c r="C32" i="6"/>
  <c r="C33" l="1"/>
  <c r="D62" i="12"/>
  <c r="A62" s="1"/>
  <c r="A63" i="10" s="1"/>
  <c r="F32" i="6"/>
  <c r="D63" i="12" s="1"/>
  <c r="A63" s="1"/>
  <c r="A64" i="10" s="1"/>
  <c r="F12" i="6"/>
  <c r="D23" i="12" s="1"/>
  <c r="A23" s="1"/>
  <c r="A24" i="10" s="1"/>
  <c r="C13" i="6"/>
  <c r="D22" i="12"/>
  <c r="A22" s="1"/>
  <c r="A23" i="10" s="1"/>
  <c r="D24" i="12" l="1"/>
  <c r="A24" s="1"/>
  <c r="A25" i="10" s="1"/>
  <c r="F13" i="6"/>
  <c r="D25" i="12" s="1"/>
  <c r="A25" s="1"/>
  <c r="A26" i="10" s="1"/>
  <c r="C14" i="6"/>
  <c r="D64" i="12"/>
  <c r="A64" s="1"/>
  <c r="F33" i="6"/>
  <c r="D65" i="12" s="1"/>
  <c r="A65" s="1"/>
  <c r="A66" i="10" s="1"/>
  <c r="C34" i="6"/>
  <c r="A65" i="10" l="1"/>
  <c r="F14" i="6"/>
  <c r="D27" i="12" s="1"/>
  <c r="A27" s="1"/>
  <c r="A28" i="10" s="1"/>
  <c r="C15" i="6"/>
  <c r="D26" i="12"/>
  <c r="A26" s="1"/>
  <c r="A27" i="10" s="1"/>
  <c r="C35" i="6"/>
  <c r="D66" i="12"/>
  <c r="A66" s="1"/>
  <c r="A67" i="10" s="1"/>
  <c r="F34" i="6"/>
  <c r="D67" i="12" s="1"/>
  <c r="A67" s="1"/>
  <c r="A68" i="10" s="1"/>
  <c r="D28" i="12" l="1"/>
  <c r="A28" s="1"/>
  <c r="A29" i="10" s="1"/>
  <c r="F15" i="6"/>
  <c r="D29" i="12" s="1"/>
  <c r="A29" s="1"/>
  <c r="A30" i="10" s="1"/>
  <c r="C16" i="6"/>
  <c r="D68" i="12"/>
  <c r="A68" s="1"/>
  <c r="A69" i="10" s="1"/>
  <c r="F35" i="6"/>
  <c r="D69" i="12" s="1"/>
  <c r="A69" s="1"/>
  <c r="A70" i="10" s="1"/>
  <c r="C36" i="6"/>
  <c r="F16" l="1"/>
  <c r="D31" i="12" s="1"/>
  <c r="A31" s="1"/>
  <c r="A32" i="10" s="1"/>
  <c r="C17" i="6"/>
  <c r="D30" i="12"/>
  <c r="A30" s="1"/>
  <c r="A31" i="10" s="1"/>
  <c r="C37" i="6"/>
  <c r="D70" i="12"/>
  <c r="A70" s="1"/>
  <c r="A71" i="10" s="1"/>
  <c r="F36" i="6"/>
  <c r="D71" i="12" s="1"/>
  <c r="A71" s="1"/>
  <c r="A72" i="10" s="1"/>
  <c r="D72" i="12" l="1"/>
  <c r="A72" s="1"/>
  <c r="A73" i="10" s="1"/>
  <c r="F37" i="6"/>
  <c r="D73" i="12" s="1"/>
  <c r="A73" s="1"/>
  <c r="A74" i="10" s="1"/>
  <c r="C38" i="6"/>
  <c r="D32" i="12"/>
  <c r="A32" s="1"/>
  <c r="F17" i="6"/>
  <c r="D33" i="12" s="1"/>
  <c r="A33" s="1"/>
  <c r="A34" i="10" s="1"/>
  <c r="C18" i="6"/>
  <c r="A33" i="10" l="1"/>
  <c r="D27" i="9"/>
  <c r="A12"/>
  <c r="D19" i="8"/>
  <c r="A20"/>
  <c r="D41" i="7"/>
  <c r="D33"/>
  <c r="D30" i="9"/>
  <c r="D17"/>
  <c r="D4"/>
  <c r="D26" i="8"/>
  <c r="D6"/>
  <c r="D18"/>
  <c r="A26" i="9"/>
  <c r="D10"/>
  <c r="A38" i="8"/>
  <c r="A17"/>
  <c r="D29" i="7"/>
  <c r="A29" i="8"/>
  <c r="D35" i="9"/>
  <c r="A20"/>
  <c r="D5"/>
  <c r="D40" i="7"/>
  <c r="D28" i="8"/>
  <c r="D39" i="7"/>
  <c r="D18" i="9"/>
  <c r="A29" i="7"/>
  <c r="A16" i="9"/>
  <c r="A12" i="7"/>
  <c r="A36"/>
  <c r="A30" i="9"/>
  <c r="A4" i="7"/>
  <c r="A31"/>
  <c r="A30"/>
  <c r="A34" i="9"/>
  <c r="A14" i="7"/>
  <c r="D41" i="8"/>
  <c r="D40" i="9"/>
  <c r="A40" i="7"/>
  <c r="D39" i="8"/>
  <c r="A8" i="7"/>
  <c r="D21"/>
  <c r="A26"/>
  <c r="A18" i="9"/>
  <c r="D10" i="7"/>
  <c r="D33" i="8"/>
  <c r="D32" i="9"/>
  <c r="A37" i="7"/>
  <c r="D23" i="8"/>
  <c r="D39" i="9"/>
  <c r="D5" i="8"/>
  <c r="A15" i="7"/>
  <c r="A31" i="8"/>
  <c r="A12"/>
  <c r="D18" i="7"/>
  <c r="A31" i="9"/>
  <c r="D29"/>
  <c r="D14"/>
  <c r="A4"/>
  <c r="A25" i="8"/>
  <c r="A6"/>
  <c r="D14"/>
  <c r="D36" i="9"/>
  <c r="A21"/>
  <c r="D6"/>
  <c r="D30" i="8"/>
  <c r="A13"/>
  <c r="D32"/>
  <c r="D28" i="9"/>
  <c r="A13"/>
  <c r="A2"/>
  <c r="A22" i="8"/>
  <c r="D4"/>
  <c r="D3" i="9"/>
  <c r="D37"/>
  <c r="D22"/>
  <c r="D8"/>
  <c r="A5" i="8"/>
  <c r="A8"/>
  <c r="A34" i="7"/>
  <c r="A11" i="9"/>
  <c r="A17" i="7"/>
  <c r="D8" i="8"/>
  <c r="D14" i="7"/>
  <c r="D28"/>
  <c r="D22" i="8"/>
  <c r="A2"/>
  <c r="D20"/>
  <c r="D16" i="7"/>
  <c r="D3" i="8"/>
  <c r="A33"/>
  <c r="A36"/>
  <c r="A33" i="9"/>
  <c r="A24" i="7"/>
  <c r="A27" i="8"/>
  <c r="D15" i="9"/>
  <c r="D29" i="8"/>
  <c r="A18" i="7"/>
  <c r="A39" i="8"/>
  <c r="A32"/>
  <c r="A28"/>
  <c r="A25" i="9"/>
  <c r="A16" i="7"/>
  <c r="A19" i="8"/>
  <c r="A39" i="9"/>
  <c r="D8" i="7"/>
  <c r="D5"/>
  <c r="A14" i="8"/>
  <c r="D34" i="9"/>
  <c r="A33" i="7"/>
  <c r="A24" i="9"/>
  <c r="D9" i="7"/>
  <c r="A10" i="8"/>
  <c r="A38" i="9"/>
  <c r="A9" i="7"/>
  <c r="A39"/>
  <c r="A21"/>
  <c r="A23"/>
  <c r="D38" i="8"/>
  <c r="A36" i="9"/>
  <c r="D20"/>
  <c r="A6"/>
  <c r="A30" i="8"/>
  <c r="D12"/>
  <c r="D30" i="7"/>
  <c r="D41" i="9"/>
  <c r="D25"/>
  <c r="A10"/>
  <c r="A37" i="8"/>
  <c r="A16"/>
  <c r="D32" i="7"/>
  <c r="D33" i="9"/>
  <c r="D19"/>
  <c r="A5"/>
  <c r="D27" i="8"/>
  <c r="D9"/>
  <c r="D22" i="7"/>
  <c r="D26"/>
  <c r="D26" i="9"/>
  <c r="D11"/>
  <c r="A24" i="8"/>
  <c r="D36"/>
  <c r="D20" i="7"/>
  <c r="D11" i="8"/>
  <c r="D3" i="7"/>
  <c r="D17" i="8"/>
  <c r="A41" i="9"/>
  <c r="A28" i="7"/>
  <c r="A35" i="8"/>
  <c r="D23" i="9"/>
  <c r="A35" i="7"/>
  <c r="D7"/>
  <c r="A15" i="8"/>
  <c r="A19" i="7"/>
  <c r="D37"/>
  <c r="A40" i="9"/>
  <c r="D15" i="7"/>
  <c r="A26" i="8"/>
  <c r="A15" i="9"/>
  <c r="D17" i="7"/>
  <c r="A10"/>
  <c r="A7" i="8"/>
  <c r="A6" i="7"/>
  <c r="A38"/>
  <c r="A32" i="9"/>
  <c r="D13" i="7"/>
  <c r="A18" i="8"/>
  <c r="A7" i="9"/>
  <c r="A13" i="7"/>
  <c r="A9" i="8"/>
  <c r="A19" i="9"/>
  <c r="D16" i="8"/>
  <c r="D38" i="7"/>
  <c r="D4"/>
  <c r="D38" i="9"/>
  <c r="D24"/>
  <c r="D9"/>
  <c r="D34" i="8"/>
  <c r="D15"/>
  <c r="D23" i="7"/>
  <c r="A28" i="9"/>
  <c r="D12"/>
  <c r="D40" i="8"/>
  <c r="A21"/>
  <c r="D25" i="7"/>
  <c r="A37" i="9"/>
  <c r="D21"/>
  <c r="D7"/>
  <c r="D31" i="8"/>
  <c r="D13"/>
  <c r="D36" i="7"/>
  <c r="D10" i="8"/>
  <c r="A29" i="9"/>
  <c r="D13"/>
  <c r="A41" i="8"/>
  <c r="A40"/>
  <c r="D11" i="7"/>
  <c r="A23" i="8"/>
  <c r="A27" i="7"/>
  <c r="A4" i="8"/>
  <c r="A9" i="9"/>
  <c r="A20" i="7"/>
  <c r="A34" i="8"/>
  <c r="A23" i="9"/>
  <c r="A5" i="7"/>
  <c r="D37" i="8"/>
  <c r="D31" i="7"/>
  <c r="A35" i="9"/>
  <c r="A25" i="7"/>
  <c r="A8" i="9"/>
  <c r="A7" i="7"/>
  <c r="D35"/>
  <c r="A22" i="9"/>
  <c r="A11" i="7"/>
  <c r="D21" i="8"/>
  <c r="D24" i="7"/>
  <c r="A27" i="9"/>
  <c r="D19" i="7"/>
  <c r="D24" i="8"/>
  <c r="A41" i="7"/>
  <c r="D27"/>
  <c r="A14" i="9"/>
  <c r="A2" i="7"/>
  <c r="D12"/>
  <c r="A22"/>
  <c r="D35" i="8"/>
  <c r="D6" i="7"/>
  <c r="D25" i="8"/>
  <c r="D16" i="9"/>
  <c r="A32" i="7"/>
  <c r="D7" i="8"/>
  <c r="D31" i="9"/>
  <c r="D34" i="7"/>
  <c r="A17" i="9"/>
  <c r="A11" i="8"/>
  <c r="F18" i="6"/>
  <c r="D35" i="12" s="1"/>
  <c r="A35" s="1"/>
  <c r="A36" i="10" s="1"/>
  <c r="C19" i="6"/>
  <c r="D34" i="12"/>
  <c r="A34" s="1"/>
  <c r="A35" i="10" s="1"/>
  <c r="C39" i="6"/>
  <c r="D74" i="12"/>
  <c r="A74" s="1"/>
  <c r="A75" i="10" s="1"/>
  <c r="F38" i="6"/>
  <c r="D75" i="12" s="1"/>
  <c r="A75" s="1"/>
  <c r="A76" i="10" s="1"/>
  <c r="D36" i="12" l="1"/>
  <c r="A36" s="1"/>
  <c r="A37" i="10" s="1"/>
  <c r="F19" i="6"/>
  <c r="D37" i="12" s="1"/>
  <c r="A37" s="1"/>
  <c r="C20" i="6"/>
  <c r="D76" i="12"/>
  <c r="A76" s="1"/>
  <c r="A77" i="10" s="1"/>
  <c r="F39" i="6"/>
  <c r="D77" i="12" s="1"/>
  <c r="A77" s="1"/>
  <c r="A78" i="10" s="1"/>
  <c r="C40" i="6"/>
  <c r="D2" i="8" l="1"/>
  <c r="A38" i="10"/>
  <c r="A3" i="9"/>
  <c r="A3" i="8"/>
  <c r="D2" i="7"/>
  <c r="A3"/>
  <c r="D2" i="9"/>
  <c r="C41" i="6"/>
  <c r="D78" i="12"/>
  <c r="A78" s="1"/>
  <c r="A79" i="10" s="1"/>
  <c r="F40" i="6"/>
  <c r="D79" i="12" s="1"/>
  <c r="A79" s="1"/>
  <c r="A80" i="10" s="1"/>
  <c r="F20" i="6"/>
  <c r="D39" i="12" s="1"/>
  <c r="A39" s="1"/>
  <c r="A40" i="10" s="1"/>
  <c r="C21" i="6"/>
  <c r="D38" i="12"/>
  <c r="A38" s="1"/>
  <c r="A39" i="10" s="1"/>
  <c r="D40" i="12" l="1"/>
  <c r="A40" s="1"/>
  <c r="A41" i="10" s="1"/>
  <c r="F21" i="6"/>
  <c r="D41" i="12" s="1"/>
  <c r="A41" s="1"/>
  <c r="A42" i="10" s="1"/>
  <c r="D80" i="12"/>
  <c r="A80" s="1"/>
  <c r="A81" i="10" s="1"/>
  <c r="F41" i="6"/>
  <c r="D81" i="12" s="1"/>
  <c r="A81" s="1"/>
  <c r="A82" i="10" s="1"/>
</calcChain>
</file>

<file path=xl/sharedStrings.xml><?xml version="1.0" encoding="utf-8"?>
<sst xmlns="http://schemas.openxmlformats.org/spreadsheetml/2006/main" count="274" uniqueCount="74">
  <si>
    <t>Equipe</t>
  </si>
  <si>
    <t>Contre</t>
  </si>
  <si>
    <t xml:space="preserve">Tournois 2 contre 2. Ne se rencontrent ni ne sont partenaires plusieurs fois. </t>
  </si>
  <si>
    <t>Tournois 3 contre 3. Ne se rencontrent ni ne sont partenaires plusieurs fois.</t>
  </si>
  <si>
    <t xml:space="preserve"> joueurs</t>
  </si>
  <si>
    <t xml:space="preserve"> manches</t>
  </si>
  <si>
    <t>Il pourrait être empêché que deux personnes d'un même club ne soient adversaires.</t>
  </si>
  <si>
    <t>Tournois 1 contre 1. Ne se rencontrent plusieurs fois.</t>
  </si>
  <si>
    <t>Il pourrait être empêché que deux joueurs d'un même club ne soient adversaires.</t>
  </si>
  <si>
    <t>Ne peuvent participer qu'une fois à une rencontre en tête à tête si effectif non multiple de 4.</t>
  </si>
  <si>
    <t>Joueur</t>
  </si>
  <si>
    <t xml:space="preserve"> Advers</t>
  </si>
  <si>
    <t xml:space="preserve"> par poule</t>
  </si>
  <si>
    <t>Joueurs</t>
  </si>
  <si>
    <t>Poule</t>
  </si>
  <si>
    <t xml:space="preserve"> participations</t>
  </si>
  <si>
    <t>Tournois par poules indépendantes. Ne figurent plusieurs fois ensembles dans une poule.</t>
  </si>
  <si>
    <t>Ne peuvent participer qu'une fois à une rencontre en doublette si effectif non multiple de 6.</t>
  </si>
  <si>
    <t>Nom Prenom</t>
  </si>
  <si>
    <t>Participation</t>
  </si>
  <si>
    <t>N°</t>
  </si>
  <si>
    <t>Schots Christian</t>
  </si>
  <si>
    <t>Fognini Philippe</t>
  </si>
  <si>
    <t>Gérard Bouchard</t>
  </si>
  <si>
    <t>Henri Flos</t>
  </si>
  <si>
    <t>Jacky Puchades</t>
  </si>
  <si>
    <t>Henri Boyer</t>
  </si>
  <si>
    <t>Alice Faraud</t>
  </si>
  <si>
    <t>Jean-Luc Faraud</t>
  </si>
  <si>
    <t>Alex Brayle</t>
  </si>
  <si>
    <t>Sebastien Sumian</t>
  </si>
  <si>
    <t>Sylvie Chabrier</t>
  </si>
  <si>
    <t>Boris</t>
  </si>
  <si>
    <t xml:space="preserve"> </t>
  </si>
  <si>
    <t>1er tour</t>
  </si>
  <si>
    <t>2nd tour</t>
  </si>
  <si>
    <t>3ème tour</t>
  </si>
  <si>
    <t>Résultat</t>
  </si>
  <si>
    <t>Classement</t>
  </si>
  <si>
    <t>Goal average</t>
  </si>
  <si>
    <t>Raymond Duperret</t>
  </si>
  <si>
    <t>Felician Dylan</t>
  </si>
  <si>
    <t>Majorie Felician</t>
  </si>
  <si>
    <t>Fognini Bruno</t>
  </si>
  <si>
    <t>Furet Julien</t>
  </si>
  <si>
    <t>Furet Jean-Louis</t>
  </si>
  <si>
    <t>Danielle Guelfi</t>
  </si>
  <si>
    <t>Christian Meyer</t>
  </si>
  <si>
    <t>Christian Darras</t>
  </si>
  <si>
    <t>Thierry Tharaud</t>
  </si>
  <si>
    <t>Vs</t>
  </si>
  <si>
    <t>+</t>
  </si>
  <si>
    <t>-</t>
  </si>
  <si>
    <t>Contrôle</t>
  </si>
  <si>
    <t>Code</t>
  </si>
  <si>
    <t>Total Mises</t>
  </si>
  <si>
    <t>Mises Payées</t>
  </si>
  <si>
    <t>Nom</t>
  </si>
  <si>
    <t>Gagnant</t>
  </si>
  <si>
    <t>Achat Carte</t>
  </si>
  <si>
    <t>Julbut machin</t>
  </si>
  <si>
    <t>roberto Alianas</t>
  </si>
  <si>
    <t>Total</t>
  </si>
  <si>
    <t>Montant caisse départ</t>
  </si>
  <si>
    <t>Montant</t>
  </si>
  <si>
    <t>Achat carte adhérent</t>
  </si>
  <si>
    <t>Mises</t>
  </si>
  <si>
    <t>Boissons</t>
  </si>
  <si>
    <t>Montant caisse Finale</t>
  </si>
  <si>
    <t>Recettes</t>
  </si>
  <si>
    <t>Dépenses</t>
  </si>
  <si>
    <t>Allocations</t>
  </si>
  <si>
    <t>Lots</t>
  </si>
  <si>
    <t>Divers</t>
  </si>
</sst>
</file>

<file path=xl/styles.xml><?xml version="1.0" encoding="utf-8"?>
<styleSheet xmlns="http://schemas.openxmlformats.org/spreadsheetml/2006/main">
  <numFmts count="5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_-* #,##0.00\ [$€-40C]_-;\-* #,##0.00\ [$€-40C]_-;_-* &quot;-&quot;??\ [$€-40C]_-;_-@_-"/>
  </numFmts>
  <fonts count="43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i/>
      <sz val="8"/>
      <color rgb="FFFFEE00"/>
      <name val="Arial"/>
      <family val="2"/>
    </font>
    <font>
      <b/>
      <sz val="12"/>
      <color rgb="FF3F3F76"/>
      <name val="Calibri"/>
      <family val="2"/>
    </font>
    <font>
      <sz val="12"/>
      <color rgb="FF000000"/>
      <name val="Arial"/>
      <family val="2"/>
    </font>
    <font>
      <b/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53">
    <xf numFmtId="0" fontId="0" fillId="32" borderId="0"/>
    <xf numFmtId="167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9" fillId="32" borderId="0" applyNumberFormat="0" applyFill="0" applyBorder="0" applyAlignment="0" applyProtection="0"/>
    <xf numFmtId="0" fontId="10" fillId="32" borderId="20" applyNumberFormat="0" applyFill="0" applyAlignment="0" applyProtection="0"/>
    <xf numFmtId="0" fontId="11" fillId="32" borderId="21" applyNumberFormat="0" applyFill="0" applyAlignment="0" applyProtection="0"/>
    <xf numFmtId="0" fontId="12" fillId="0" borderId="22" applyNumberFormat="0" applyFill="0" applyAlignment="0" applyProtection="0"/>
    <xf numFmtId="0" fontId="12" fillId="0" borderId="0" applyNumberFormat="0" applyFill="0" applyBorder="0" applyAlignment="0" applyProtection="0"/>
    <xf numFmtId="0" fontId="13" fillId="2" borderId="0" applyNumberFormat="0" applyBorder="0" applyAlignment="0" applyProtection="0"/>
    <xf numFmtId="0" fontId="14" fillId="3" borderId="0" applyNumberFormat="0" applyBorder="0" applyAlignment="0" applyProtection="0"/>
    <xf numFmtId="0" fontId="15" fillId="4" borderId="0" applyNumberFormat="0" applyBorder="0" applyAlignment="0" applyProtection="0"/>
    <xf numFmtId="0" fontId="23" fillId="35" borderId="31" applyNumberFormat="0" applyAlignment="0" applyProtection="0"/>
    <xf numFmtId="0" fontId="16" fillId="5" borderId="24" applyNumberFormat="0" applyAlignment="0" applyProtection="0"/>
    <xf numFmtId="0" fontId="17" fillId="5" borderId="23" applyNumberFormat="0" applyAlignment="0" applyProtection="0"/>
    <xf numFmtId="0" fontId="18" fillId="0" borderId="25" applyNumberFormat="0" applyFill="0" applyAlignment="0" applyProtection="0"/>
    <xf numFmtId="0" fontId="19" fillId="6" borderId="26" applyNumberFormat="0" applyAlignment="0" applyProtection="0"/>
    <xf numFmtId="0" fontId="29" fillId="33" borderId="0" applyNumberFormat="0" applyBorder="0" applyAlignment="0" applyProtection="0"/>
    <xf numFmtId="0" fontId="8" fillId="7" borderId="27" applyNumberFormat="0" applyFont="0" applyAlignment="0" applyProtection="0"/>
    <xf numFmtId="0" fontId="20" fillId="32" borderId="0" applyNumberFormat="0" applyFill="0" applyBorder="0" applyAlignment="0" applyProtection="0"/>
    <xf numFmtId="0" fontId="21" fillId="0" borderId="28" applyNumberFormat="0" applyFill="0" applyAlignment="0" applyProtection="0"/>
    <xf numFmtId="0" fontId="22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22" fillId="11" borderId="0" applyNumberFormat="0" applyBorder="0" applyAlignment="0" applyProtection="0"/>
    <xf numFmtId="0" fontId="22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2" fillId="15" borderId="0" applyNumberFormat="0" applyBorder="0" applyAlignment="0" applyProtection="0"/>
    <xf numFmtId="0" fontId="22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2" fillId="31" borderId="0" applyNumberFormat="0" applyBorder="0" applyAlignment="0" applyProtection="0"/>
    <xf numFmtId="0" fontId="5" fillId="36" borderId="0" applyNumberFormat="0" applyFont="0" applyBorder="0" applyAlignment="0" applyProtection="0">
      <alignment vertical="center"/>
    </xf>
    <xf numFmtId="0" fontId="32" fillId="37" borderId="12" applyBorder="0">
      <alignment horizontal="right" vertical="center" indent="1"/>
    </xf>
    <xf numFmtId="0" fontId="25" fillId="38" borderId="1" applyBorder="0" applyAlignment="0">
      <alignment horizontal="centerContinuous" vertical="center"/>
    </xf>
    <xf numFmtId="0" fontId="24" fillId="34" borderId="0">
      <alignment horizontal="centerContinuous" vertical="center"/>
    </xf>
    <xf numFmtId="0" fontId="2" fillId="0" borderId="0"/>
    <xf numFmtId="0" fontId="23" fillId="35" borderId="31" applyNumberFormat="0" applyAlignment="0" applyProtection="0"/>
  </cellStyleXfs>
  <cellXfs count="129">
    <xf numFmtId="0" fontId="0" fillId="32" borderId="0" xfId="0"/>
    <xf numFmtId="0" fontId="23" fillId="35" borderId="31" xfId="14" applyAlignment="1">
      <alignment horizontal="center" vertical="center"/>
    </xf>
    <xf numFmtId="0" fontId="0" fillId="36" borderId="0" xfId="47" applyFont="1" applyAlignment="1">
      <alignment vertical="center"/>
    </xf>
    <xf numFmtId="0" fontId="6" fillId="36" borderId="0" xfId="47" applyFont="1" applyAlignment="1">
      <alignment vertical="center"/>
    </xf>
    <xf numFmtId="0" fontId="32" fillId="37" borderId="12" xfId="48" applyBorder="1">
      <alignment horizontal="right" vertical="center" indent="1"/>
    </xf>
    <xf numFmtId="0" fontId="32" fillId="37" borderId="16" xfId="48" applyBorder="1">
      <alignment horizontal="right" vertical="center" indent="1"/>
    </xf>
    <xf numFmtId="0" fontId="32" fillId="37" borderId="15" xfId="48" applyBorder="1">
      <alignment horizontal="right" vertical="center" indent="1"/>
    </xf>
    <xf numFmtId="0" fontId="32" fillId="37" borderId="3" xfId="48" applyBorder="1">
      <alignment horizontal="right" vertical="center" indent="1"/>
    </xf>
    <xf numFmtId="0" fontId="32" fillId="37" borderId="17" xfId="48" applyBorder="1">
      <alignment horizontal="right" vertical="center" indent="1"/>
    </xf>
    <xf numFmtId="0" fontId="32" fillId="37" borderId="4" xfId="48" applyBorder="1">
      <alignment horizontal="right" vertical="center" indent="1"/>
    </xf>
    <xf numFmtId="0" fontId="32" fillId="37" borderId="5" xfId="48" applyBorder="1">
      <alignment horizontal="right" vertical="center" indent="1"/>
    </xf>
    <xf numFmtId="0" fontId="32" fillId="37" borderId="18" xfId="48" applyBorder="1">
      <alignment horizontal="right" vertical="center" indent="1"/>
    </xf>
    <xf numFmtId="0" fontId="32" fillId="37" borderId="6" xfId="48" applyBorder="1">
      <alignment horizontal="right" vertical="center" indent="1"/>
    </xf>
    <xf numFmtId="0" fontId="25" fillId="38" borderId="7" xfId="49" applyBorder="1" applyAlignment="1">
      <alignment horizontal="centerContinuous" vertical="center"/>
    </xf>
    <xf numFmtId="0" fontId="25" fillId="38" borderId="8" xfId="49" applyBorder="1" applyAlignment="1">
      <alignment horizontal="centerContinuous" vertical="center"/>
    </xf>
    <xf numFmtId="0" fontId="25" fillId="38" borderId="2" xfId="49" applyBorder="1" applyAlignment="1">
      <alignment horizontal="centerContinuous" vertical="center"/>
    </xf>
    <xf numFmtId="0" fontId="26" fillId="38" borderId="1" xfId="49" applyFont="1" applyBorder="1" applyAlignment="1">
      <alignment horizontal="centerContinuous" vertical="center"/>
    </xf>
    <xf numFmtId="0" fontId="27" fillId="38" borderId="7" xfId="49" applyFont="1" applyBorder="1" applyAlignment="1">
      <alignment horizontal="centerContinuous" vertical="center"/>
    </xf>
    <xf numFmtId="0" fontId="27" fillId="38" borderId="8" xfId="49" applyFont="1" applyBorder="1" applyAlignment="1">
      <alignment horizontal="centerContinuous" vertical="center"/>
    </xf>
    <xf numFmtId="0" fontId="26" fillId="38" borderId="2" xfId="49" applyFont="1" applyBorder="1" applyAlignment="1">
      <alignment horizontal="centerContinuous" vertical="center"/>
    </xf>
    <xf numFmtId="0" fontId="27" fillId="38" borderId="2" xfId="49" applyFont="1" applyBorder="1" applyAlignment="1">
      <alignment horizontal="centerContinuous" vertical="center"/>
    </xf>
    <xf numFmtId="0" fontId="26" fillId="38" borderId="19" xfId="49" applyFont="1" applyBorder="1" applyAlignment="1">
      <alignment horizontal="centerContinuous" vertical="center"/>
    </xf>
    <xf numFmtId="0" fontId="28" fillId="36" borderId="0" xfId="47" applyFont="1" applyAlignment="1">
      <alignment horizontal="left" vertical="center"/>
    </xf>
    <xf numFmtId="0" fontId="24" fillId="34" borderId="0" xfId="50">
      <alignment horizontal="centerContinuous" vertical="center"/>
    </xf>
    <xf numFmtId="0" fontId="25" fillId="38" borderId="1" xfId="49" applyBorder="1" applyAlignment="1">
      <alignment horizontal="centerContinuous" vertical="center"/>
    </xf>
    <xf numFmtId="0" fontId="32" fillId="37" borderId="13" xfId="48" applyBorder="1">
      <alignment horizontal="right" vertical="center" indent="1"/>
    </xf>
    <xf numFmtId="0" fontId="32" fillId="37" borderId="14" xfId="48" applyBorder="1">
      <alignment horizontal="right" vertical="center" indent="1"/>
    </xf>
    <xf numFmtId="0" fontId="32" fillId="37" borderId="9" xfId="48" applyBorder="1">
      <alignment horizontal="right" vertical="center" indent="1"/>
    </xf>
    <xf numFmtId="0" fontId="32" fillId="37" borderId="10" xfId="48" applyBorder="1">
      <alignment horizontal="right" vertical="center" indent="1"/>
    </xf>
    <xf numFmtId="0" fontId="32" fillId="37" borderId="11" xfId="48" applyBorder="1">
      <alignment horizontal="right" vertical="center" indent="1"/>
    </xf>
    <xf numFmtId="0" fontId="30" fillId="35" borderId="31" xfId="14" applyFont="1" applyAlignment="1">
      <alignment horizontal="center" vertical="center"/>
    </xf>
    <xf numFmtId="0" fontId="31" fillId="36" borderId="0" xfId="47" applyFont="1" applyAlignment="1">
      <alignment vertical="center"/>
    </xf>
    <xf numFmtId="0" fontId="25" fillId="38" borderId="29" xfId="49" applyBorder="1" applyAlignment="1">
      <alignment horizontal="centerContinuous" vertical="center"/>
    </xf>
    <xf numFmtId="0" fontId="25" fillId="38" borderId="30" xfId="49" applyBorder="1" applyAlignment="1">
      <alignment horizontal="centerContinuous" vertical="center"/>
    </xf>
    <xf numFmtId="0" fontId="32" fillId="37" borderId="32" xfId="48" applyBorder="1">
      <alignment horizontal="right" vertical="center" indent="1"/>
    </xf>
    <xf numFmtId="0" fontId="32" fillId="37" borderId="33" xfId="48" applyBorder="1">
      <alignment horizontal="right" vertical="center" indent="1"/>
    </xf>
    <xf numFmtId="0" fontId="32" fillId="37" borderId="34" xfId="48" applyBorder="1">
      <alignment horizontal="right" vertical="center" indent="1"/>
    </xf>
    <xf numFmtId="0" fontId="32" fillId="37" borderId="35" xfId="48" applyBorder="1">
      <alignment horizontal="right" vertical="center" indent="1"/>
    </xf>
    <xf numFmtId="0" fontId="32" fillId="37" borderId="36" xfId="48" applyBorder="1">
      <alignment horizontal="right" vertical="center" indent="1"/>
    </xf>
    <xf numFmtId="0" fontId="26" fillId="38" borderId="29" xfId="49" applyFont="1" applyBorder="1" applyAlignment="1">
      <alignment horizontal="centerContinuous" vertical="center"/>
    </xf>
    <xf numFmtId="0" fontId="26" fillId="38" borderId="37" xfId="49" applyFont="1" applyBorder="1" applyAlignment="1">
      <alignment horizontal="centerContinuous" vertical="center"/>
    </xf>
    <xf numFmtId="0" fontId="32" fillId="37" borderId="8" xfId="48" applyBorder="1">
      <alignment horizontal="right" vertical="center" indent="1"/>
    </xf>
    <xf numFmtId="0" fontId="32" fillId="37" borderId="7" xfId="48" applyBorder="1">
      <alignment horizontal="right" vertical="center" indent="1"/>
    </xf>
    <xf numFmtId="0" fontId="32" fillId="37" borderId="38" xfId="48" applyBorder="1">
      <alignment horizontal="right" vertical="center" indent="1"/>
    </xf>
    <xf numFmtId="0" fontId="32" fillId="37" borderId="39" xfId="48" applyBorder="1">
      <alignment horizontal="right" vertical="center" indent="1"/>
    </xf>
    <xf numFmtId="0" fontId="26" fillId="38" borderId="40" xfId="49" applyFont="1" applyBorder="1" applyAlignment="1">
      <alignment horizontal="centerContinuous" vertical="center"/>
    </xf>
    <xf numFmtId="0" fontId="27" fillId="38" borderId="41" xfId="49" applyFont="1" applyBorder="1" applyAlignment="1">
      <alignment vertical="center"/>
    </xf>
    <xf numFmtId="0" fontId="26" fillId="38" borderId="41" xfId="49" applyFont="1" applyBorder="1" applyAlignment="1">
      <alignment horizontal="right" vertical="center" indent="1"/>
    </xf>
    <xf numFmtId="0" fontId="26" fillId="38" borderId="42" xfId="49" applyFont="1" applyBorder="1" applyAlignment="1">
      <alignment horizontal="left" vertical="center" indent="1"/>
    </xf>
    <xf numFmtId="0" fontId="27" fillId="38" borderId="41" xfId="49" applyFont="1" applyBorder="1" applyAlignment="1">
      <alignment horizontal="centerContinuous" vertical="center"/>
    </xf>
    <xf numFmtId="0" fontId="26" fillId="38" borderId="43" xfId="49" applyFont="1" applyBorder="1" applyAlignment="1">
      <alignment horizontal="right" vertical="center" indent="1"/>
    </xf>
    <xf numFmtId="0" fontId="25" fillId="38" borderId="45" xfId="49" applyBorder="1" applyAlignment="1">
      <alignment horizontal="centerContinuous" vertical="center"/>
    </xf>
    <xf numFmtId="0" fontId="25" fillId="38" borderId="46" xfId="49" applyBorder="1" applyAlignment="1">
      <alignment horizontal="right" vertical="center" indent="1"/>
    </xf>
    <xf numFmtId="0" fontId="25" fillId="38" borderId="47" xfId="49" applyBorder="1" applyAlignment="1">
      <alignment horizontal="left" vertical="center" indent="1"/>
    </xf>
    <xf numFmtId="0" fontId="25" fillId="38" borderId="48" xfId="49" applyBorder="1" applyAlignment="1">
      <alignment horizontal="centerContinuous" vertical="center"/>
    </xf>
    <xf numFmtId="0" fontId="0" fillId="36" borderId="49" xfId="47" applyFont="1" applyBorder="1" applyAlignment="1">
      <alignment vertical="center"/>
    </xf>
    <xf numFmtId="0" fontId="26" fillId="38" borderId="42" xfId="49" applyFont="1" applyBorder="1" applyAlignment="1">
      <alignment horizontal="centerContinuous" vertical="center"/>
    </xf>
    <xf numFmtId="0" fontId="26" fillId="38" borderId="50" xfId="49" applyFont="1" applyBorder="1" applyAlignment="1">
      <alignment horizontal="centerContinuous" vertical="center"/>
    </xf>
    <xf numFmtId="0" fontId="25" fillId="38" borderId="51" xfId="49" applyBorder="1" applyAlignment="1">
      <alignment horizontal="right" vertical="center"/>
    </xf>
    <xf numFmtId="0" fontId="25" fillId="38" borderId="52" xfId="49" applyBorder="1" applyAlignment="1">
      <alignment horizontal="left" vertical="center"/>
    </xf>
    <xf numFmtId="0" fontId="2" fillId="0" borderId="0" xfId="51"/>
    <xf numFmtId="0" fontId="33" fillId="0" borderId="0" xfId="51" applyFont="1" applyAlignment="1">
      <alignment horizontal="center" vertical="center"/>
    </xf>
    <xf numFmtId="0" fontId="34" fillId="0" borderId="17" xfId="51" applyFont="1" applyBorder="1" applyAlignment="1">
      <alignment horizontal="center" vertical="center"/>
    </xf>
    <xf numFmtId="0" fontId="35" fillId="0" borderId="17" xfId="51" applyFont="1" applyBorder="1" applyAlignment="1">
      <alignment horizontal="center" vertical="center"/>
    </xf>
    <xf numFmtId="0" fontId="2" fillId="0" borderId="17" xfId="51" applyBorder="1"/>
    <xf numFmtId="0" fontId="33" fillId="0" borderId="17" xfId="51" applyFont="1" applyBorder="1" applyAlignment="1">
      <alignment horizontal="center" vertical="center"/>
    </xf>
    <xf numFmtId="0" fontId="37" fillId="0" borderId="17" xfId="51" applyFont="1" applyBorder="1" applyAlignment="1">
      <alignment horizontal="center" vertical="center"/>
    </xf>
    <xf numFmtId="0" fontId="36" fillId="0" borderId="0" xfId="51" applyFont="1" applyAlignment="1">
      <alignment horizontal="center" vertical="center"/>
    </xf>
    <xf numFmtId="0" fontId="33" fillId="0" borderId="0" xfId="51" applyFont="1" applyBorder="1" applyAlignment="1">
      <alignment horizontal="center" vertical="center"/>
    </xf>
    <xf numFmtId="0" fontId="34" fillId="0" borderId="53" xfId="51" applyFont="1" applyBorder="1" applyAlignment="1">
      <alignment horizontal="center" vertical="center"/>
    </xf>
    <xf numFmtId="0" fontId="36" fillId="0" borderId="54" xfId="51" applyFont="1" applyBorder="1" applyAlignment="1">
      <alignment horizontal="center" vertical="center"/>
    </xf>
    <xf numFmtId="0" fontId="33" fillId="0" borderId="54" xfId="51" applyFont="1" applyBorder="1" applyAlignment="1">
      <alignment horizontal="center" vertical="center"/>
    </xf>
    <xf numFmtId="0" fontId="36" fillId="0" borderId="53" xfId="51" applyFont="1" applyBorder="1" applyAlignment="1">
      <alignment horizontal="center" vertical="center"/>
    </xf>
    <xf numFmtId="0" fontId="33" fillId="0" borderId="55" xfId="51" applyFont="1" applyBorder="1" applyAlignment="1">
      <alignment horizontal="center" vertical="center"/>
    </xf>
    <xf numFmtId="0" fontId="36" fillId="0" borderId="55" xfId="51" applyFont="1" applyBorder="1" applyAlignment="1">
      <alignment horizontal="center" vertical="center"/>
    </xf>
    <xf numFmtId="0" fontId="2" fillId="0" borderId="17" xfId="51" applyFont="1" applyBorder="1" applyAlignment="1">
      <alignment horizontal="center" vertical="center"/>
    </xf>
    <xf numFmtId="0" fontId="2" fillId="0" borderId="17" xfId="51" applyBorder="1" applyAlignment="1">
      <alignment horizontal="center" vertical="center"/>
    </xf>
    <xf numFmtId="0" fontId="40" fillId="0" borderId="54" xfId="51" applyFont="1" applyBorder="1" applyAlignment="1">
      <alignment horizontal="center" vertical="center"/>
    </xf>
    <xf numFmtId="0" fontId="40" fillId="0" borderId="55" xfId="51" applyFont="1" applyBorder="1" applyAlignment="1">
      <alignment horizontal="center" vertical="center"/>
    </xf>
    <xf numFmtId="0" fontId="40" fillId="0" borderId="0" xfId="51" applyFont="1" applyAlignment="1">
      <alignment horizontal="center" vertical="center"/>
    </xf>
    <xf numFmtId="0" fontId="34" fillId="0" borderId="54" xfId="51" applyFont="1" applyBorder="1" applyAlignment="1">
      <alignment horizontal="center" vertical="center"/>
    </xf>
    <xf numFmtId="0" fontId="0" fillId="39" borderId="0" xfId="47" applyFont="1" applyFill="1" applyAlignment="1">
      <alignment vertical="center"/>
    </xf>
    <xf numFmtId="0" fontId="2" fillId="0" borderId="0" xfId="51" applyAlignment="1">
      <alignment horizontal="center"/>
    </xf>
    <xf numFmtId="0" fontId="2" fillId="0" borderId="17" xfId="51" applyBorder="1" applyAlignment="1">
      <alignment horizontal="center"/>
    </xf>
    <xf numFmtId="0" fontId="33" fillId="0" borderId="53" xfId="51" applyFont="1" applyBorder="1" applyAlignment="1">
      <alignment horizontal="center" vertical="center" textRotation="180"/>
    </xf>
    <xf numFmtId="0" fontId="34" fillId="0" borderId="54" xfId="51" applyFont="1" applyBorder="1" applyAlignment="1" applyProtection="1">
      <alignment horizontal="center" vertical="center"/>
    </xf>
    <xf numFmtId="0" fontId="35" fillId="0" borderId="33" xfId="51" applyFont="1" applyBorder="1" applyAlignment="1" applyProtection="1">
      <alignment horizontal="center" vertical="center"/>
    </xf>
    <xf numFmtId="0" fontId="35" fillId="0" borderId="49" xfId="51" applyFont="1" applyBorder="1" applyAlignment="1" applyProtection="1">
      <alignment horizontal="center" vertical="center"/>
    </xf>
    <xf numFmtId="0" fontId="35" fillId="0" borderId="44" xfId="51" applyFont="1" applyBorder="1" applyAlignment="1" applyProtection="1">
      <alignment horizontal="center" vertical="center"/>
    </xf>
    <xf numFmtId="0" fontId="38" fillId="0" borderId="54" xfId="51" applyFont="1" applyBorder="1" applyAlignment="1" applyProtection="1">
      <alignment horizontal="center" vertical="center"/>
    </xf>
    <xf numFmtId="0" fontId="34" fillId="0" borderId="55" xfId="51" applyFont="1" applyBorder="1" applyAlignment="1" applyProtection="1">
      <alignment horizontal="center" vertical="center"/>
    </xf>
    <xf numFmtId="0" fontId="38" fillId="0" borderId="17" xfId="51" applyFont="1" applyBorder="1" applyAlignment="1" applyProtection="1">
      <alignment horizontal="center" vertical="center"/>
    </xf>
    <xf numFmtId="0" fontId="39" fillId="0" borderId="44" xfId="51" applyFont="1" applyBorder="1" applyAlignment="1" applyProtection="1">
      <alignment horizontal="center" vertical="center" wrapText="1"/>
    </xf>
    <xf numFmtId="0" fontId="38" fillId="0" borderId="55" xfId="51" applyFont="1" applyBorder="1" applyAlignment="1" applyProtection="1">
      <alignment horizontal="center" vertical="center"/>
    </xf>
    <xf numFmtId="0" fontId="2" fillId="0" borderId="17" xfId="51" applyBorder="1" applyProtection="1">
      <protection locked="0"/>
    </xf>
    <xf numFmtId="0" fontId="1" fillId="0" borderId="0" xfId="51" applyFont="1"/>
    <xf numFmtId="0" fontId="36" fillId="0" borderId="17" xfId="51" applyFont="1" applyBorder="1" applyAlignment="1" applyProtection="1">
      <alignment horizontal="center" vertical="center"/>
      <protection locked="0"/>
    </xf>
    <xf numFmtId="168" fontId="2" fillId="0" borderId="17" xfId="51" applyNumberFormat="1" applyBorder="1" applyAlignment="1" applyProtection="1">
      <alignment horizontal="center" vertical="center"/>
      <protection locked="0"/>
    </xf>
    <xf numFmtId="0" fontId="2" fillId="0" borderId="0" xfId="51" applyAlignment="1">
      <alignment horizontal="center" vertical="center"/>
    </xf>
    <xf numFmtId="168" fontId="2" fillId="0" borderId="17" xfId="51" applyNumberFormat="1" applyBorder="1" applyAlignment="1">
      <alignment horizontal="center" vertical="center"/>
    </xf>
    <xf numFmtId="0" fontId="41" fillId="0" borderId="17" xfId="51" applyFont="1" applyBorder="1" applyAlignment="1">
      <alignment horizontal="center" vertical="center" wrapText="1"/>
    </xf>
    <xf numFmtId="0" fontId="41" fillId="0" borderId="17" xfId="51" applyFont="1" applyBorder="1" applyAlignment="1">
      <alignment horizontal="center" vertical="center"/>
    </xf>
    <xf numFmtId="0" fontId="32" fillId="40" borderId="0" xfId="48" applyFill="1" applyBorder="1">
      <alignment horizontal="right" vertical="center" indent="1"/>
    </xf>
    <xf numFmtId="0" fontId="0" fillId="40" borderId="0" xfId="47" applyFont="1" applyFill="1" applyBorder="1" applyAlignment="1">
      <alignment vertical="center"/>
    </xf>
    <xf numFmtId="0" fontId="0" fillId="32" borderId="0" xfId="0" applyAlignment="1">
      <alignment horizontal="center"/>
    </xf>
    <xf numFmtId="0" fontId="33" fillId="0" borderId="56" xfId="51" applyFont="1" applyBorder="1" applyAlignment="1">
      <alignment horizontal="center" vertical="center"/>
    </xf>
    <xf numFmtId="0" fontId="33" fillId="0" borderId="57" xfId="51" applyFont="1" applyBorder="1" applyAlignment="1">
      <alignment horizontal="center" vertical="center"/>
    </xf>
    <xf numFmtId="0" fontId="33" fillId="0" borderId="58" xfId="51" applyFont="1" applyBorder="1" applyAlignment="1">
      <alignment horizontal="center" vertical="center"/>
    </xf>
    <xf numFmtId="0" fontId="33" fillId="0" borderId="53" xfId="51" applyFont="1" applyBorder="1" applyAlignment="1">
      <alignment horizontal="center" vertical="center"/>
    </xf>
    <xf numFmtId="0" fontId="33" fillId="0" borderId="59" xfId="51" applyFont="1" applyBorder="1" applyAlignment="1">
      <alignment horizontal="center" vertical="center" textRotation="180"/>
    </xf>
    <xf numFmtId="0" fontId="33" fillId="0" borderId="56" xfId="51" applyFont="1" applyBorder="1" applyAlignment="1" applyProtection="1">
      <alignment horizontal="center" vertical="center"/>
      <protection locked="0"/>
    </xf>
    <xf numFmtId="0" fontId="33" fillId="0" borderId="57" xfId="51" applyFont="1" applyBorder="1" applyAlignment="1" applyProtection="1">
      <alignment horizontal="center" vertical="center"/>
      <protection locked="0"/>
    </xf>
    <xf numFmtId="0" fontId="0" fillId="32" borderId="17" xfId="0" applyBorder="1" applyAlignment="1">
      <alignment horizontal="center" vertical="center"/>
    </xf>
    <xf numFmtId="0" fontId="0" fillId="32" borderId="17" xfId="0" applyBorder="1" applyAlignment="1">
      <alignment vertical="center"/>
    </xf>
    <xf numFmtId="0" fontId="0" fillId="32" borderId="17" xfId="0" applyBorder="1" applyAlignment="1">
      <alignment horizontal="center"/>
    </xf>
    <xf numFmtId="0" fontId="0" fillId="32" borderId="17" xfId="0" applyBorder="1"/>
    <xf numFmtId="168" fontId="0" fillId="32" borderId="0" xfId="0" applyNumberFormat="1"/>
    <xf numFmtId="168" fontId="0" fillId="32" borderId="17" xfId="0" applyNumberFormat="1" applyBorder="1"/>
    <xf numFmtId="0" fontId="0" fillId="32" borderId="33" xfId="0" applyBorder="1" applyAlignment="1">
      <alignment horizontal="center"/>
    </xf>
    <xf numFmtId="0" fontId="0" fillId="32" borderId="44" xfId="0" applyBorder="1" applyAlignment="1">
      <alignment horizontal="center"/>
    </xf>
    <xf numFmtId="0" fontId="42" fillId="32" borderId="17" xfId="0" applyFont="1" applyBorder="1" applyAlignment="1">
      <alignment horizontal="center"/>
    </xf>
    <xf numFmtId="168" fontId="42" fillId="32" borderId="17" xfId="0" applyNumberFormat="1" applyFont="1" applyBorder="1" applyAlignment="1">
      <alignment horizontal="center" vertical="center"/>
    </xf>
    <xf numFmtId="168" fontId="42" fillId="32" borderId="17" xfId="0" applyNumberFormat="1" applyFont="1" applyBorder="1"/>
    <xf numFmtId="0" fontId="42" fillId="32" borderId="17" xfId="0" applyFont="1" applyBorder="1" applyAlignment="1">
      <alignment horizontal="center"/>
    </xf>
    <xf numFmtId="0" fontId="42" fillId="32" borderId="33" xfId="0" applyFont="1" applyBorder="1" applyAlignment="1">
      <alignment horizontal="center" vertical="center" wrapText="1"/>
    </xf>
    <xf numFmtId="0" fontId="42" fillId="32" borderId="44" xfId="0" applyFont="1" applyBorder="1" applyAlignment="1">
      <alignment horizontal="center" vertical="center" wrapText="1"/>
    </xf>
    <xf numFmtId="0" fontId="42" fillId="32" borderId="17" xfId="0" applyFont="1" applyBorder="1" applyAlignment="1">
      <alignment horizontal="center" vertical="center" wrapText="1"/>
    </xf>
    <xf numFmtId="168" fontId="42" fillId="32" borderId="0" xfId="0" applyNumberFormat="1" applyFont="1" applyAlignment="1">
      <alignment horizontal="center" vertical="center"/>
    </xf>
    <xf numFmtId="0" fontId="42" fillId="32" borderId="17" xfId="0" applyFont="1" applyBorder="1" applyAlignment="1">
      <alignment horizontal="center" vertical="center"/>
    </xf>
  </cellXfs>
  <cellStyles count="53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mmentaire" xfId="20" builtinId="10" hidden="1"/>
    <cellStyle name="CorpsTirage" xfId="48"/>
    <cellStyle name="Encadré" xfId="50"/>
    <cellStyle name="Entrée" xfId="14" builtinId="20" customBuiltin="1"/>
    <cellStyle name="Entrée 2" xfId="52"/>
    <cellStyle name="FondFeuille" xfId="47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/>
    <cellStyle name="Total" xfId="22" builtinId="25" hidden="1"/>
    <cellStyle name="Vérification" xfId="18" builtinId="23" hidden="1"/>
  </cellStyles>
  <dxfs count="0"/>
  <tableStyles count="0" defaultTableStyle="TableStyleMedium2" defaultPivotStyle="PivotStyleLight16"/>
  <colors>
    <mruColors>
      <color rgb="FFFFB7B7"/>
      <color rgb="FF000000"/>
      <color rgb="FFFFFFFF"/>
      <color rgb="FFCC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185"/>
  <sheetViews>
    <sheetView tabSelected="1" zoomScaleNormal="100" workbookViewId="0">
      <selection activeCell="L10" sqref="L10"/>
    </sheetView>
  </sheetViews>
  <sheetFormatPr baseColWidth="10" defaultRowHeight="21"/>
  <cols>
    <col min="1" max="1" width="32.77734375" style="60" customWidth="1"/>
    <col min="2" max="2" width="11.5546875" style="60"/>
    <col min="3" max="3" width="11.5546875" style="61"/>
    <col min="4" max="4" width="31.6640625" style="60" customWidth="1"/>
    <col min="5" max="7" width="11.5546875" style="60"/>
    <col min="8" max="9" width="0" style="60" hidden="1" customWidth="1"/>
    <col min="10" max="16384" width="11.5546875" style="60"/>
  </cols>
  <sheetData>
    <row r="1" spans="1:11" ht="40.799999999999997" customHeight="1">
      <c r="A1" s="62" t="s">
        <v>18</v>
      </c>
      <c r="B1" s="63" t="s">
        <v>19</v>
      </c>
      <c r="C1" s="62" t="s">
        <v>20</v>
      </c>
      <c r="D1" s="62" t="s">
        <v>18</v>
      </c>
      <c r="E1" s="63" t="s">
        <v>19</v>
      </c>
      <c r="F1" s="62" t="str">
        <f>+C1</f>
        <v>N°</v>
      </c>
      <c r="I1" s="95" t="s">
        <v>54</v>
      </c>
      <c r="J1" s="100" t="s">
        <v>56</v>
      </c>
      <c r="K1" s="101" t="s">
        <v>55</v>
      </c>
    </row>
    <row r="2" spans="1:11" ht="39" customHeight="1">
      <c r="A2" s="96" t="s">
        <v>21</v>
      </c>
      <c r="B2" s="97">
        <v>5</v>
      </c>
      <c r="C2" s="65">
        <v>1</v>
      </c>
      <c r="D2" s="96" t="s">
        <v>22</v>
      </c>
      <c r="E2" s="97">
        <v>5</v>
      </c>
      <c r="F2" s="66">
        <f>+C2+1</f>
        <v>2</v>
      </c>
      <c r="I2" s="98">
        <f>+IF(B2=0,0,1)+IF(E2=0,0,1)</f>
        <v>2</v>
      </c>
      <c r="J2" s="76">
        <f>SUM(I2:I41)</f>
        <v>22</v>
      </c>
      <c r="K2" s="99">
        <f>+J2*5</f>
        <v>110</v>
      </c>
    </row>
    <row r="3" spans="1:11" ht="39" customHeight="1">
      <c r="A3" s="96" t="s">
        <v>23</v>
      </c>
      <c r="B3" s="97">
        <v>5</v>
      </c>
      <c r="C3" s="65">
        <f>+C2+2</f>
        <v>3</v>
      </c>
      <c r="D3" s="96" t="s">
        <v>24</v>
      </c>
      <c r="E3" s="97">
        <v>5</v>
      </c>
      <c r="F3" s="66">
        <f t="shared" ref="F3:F21" si="0">+C3+1</f>
        <v>4</v>
      </c>
      <c r="I3" s="98">
        <f t="shared" ref="I3:I41" si="1">+IF(B3=0,0,1)+IF(E3=0,0,1)</f>
        <v>2</v>
      </c>
    </row>
    <row r="4" spans="1:11" ht="39" customHeight="1">
      <c r="A4" s="96" t="s">
        <v>25</v>
      </c>
      <c r="B4" s="97">
        <v>5</v>
      </c>
      <c r="C4" s="65">
        <f t="shared" ref="C4:C21" si="2">+C3+2</f>
        <v>5</v>
      </c>
      <c r="D4" s="96" t="s">
        <v>26</v>
      </c>
      <c r="E4" s="97">
        <v>5</v>
      </c>
      <c r="F4" s="66">
        <f t="shared" si="0"/>
        <v>6</v>
      </c>
      <c r="I4" s="98">
        <f t="shared" si="1"/>
        <v>2</v>
      </c>
    </row>
    <row r="5" spans="1:11" ht="39" customHeight="1">
      <c r="A5" s="96" t="s">
        <v>27</v>
      </c>
      <c r="B5" s="97">
        <v>5</v>
      </c>
      <c r="C5" s="65">
        <f t="shared" si="2"/>
        <v>7</v>
      </c>
      <c r="D5" s="96" t="s">
        <v>28</v>
      </c>
      <c r="E5" s="97">
        <v>5</v>
      </c>
      <c r="F5" s="66">
        <f t="shared" si="0"/>
        <v>8</v>
      </c>
      <c r="I5" s="98">
        <f t="shared" si="1"/>
        <v>2</v>
      </c>
    </row>
    <row r="6" spans="1:11" ht="39" customHeight="1">
      <c r="A6" s="96" t="s">
        <v>29</v>
      </c>
      <c r="B6" s="97">
        <v>5</v>
      </c>
      <c r="C6" s="65">
        <f t="shared" si="2"/>
        <v>9</v>
      </c>
      <c r="D6" s="96" t="s">
        <v>30</v>
      </c>
      <c r="E6" s="97">
        <v>5</v>
      </c>
      <c r="F6" s="66">
        <f t="shared" si="0"/>
        <v>10</v>
      </c>
      <c r="I6" s="98">
        <f t="shared" si="1"/>
        <v>2</v>
      </c>
    </row>
    <row r="7" spans="1:11" ht="39" customHeight="1">
      <c r="A7" s="96" t="s">
        <v>31</v>
      </c>
      <c r="B7" s="97">
        <v>5</v>
      </c>
      <c r="C7" s="65">
        <f t="shared" si="2"/>
        <v>11</v>
      </c>
      <c r="D7" s="96" t="s">
        <v>32</v>
      </c>
      <c r="E7" s="97">
        <v>5</v>
      </c>
      <c r="F7" s="66">
        <f t="shared" si="0"/>
        <v>12</v>
      </c>
      <c r="I7" s="98">
        <f t="shared" si="1"/>
        <v>2</v>
      </c>
    </row>
    <row r="8" spans="1:11" ht="39" customHeight="1">
      <c r="A8" s="96" t="s">
        <v>40</v>
      </c>
      <c r="B8" s="97">
        <v>5</v>
      </c>
      <c r="C8" s="65">
        <f t="shared" si="2"/>
        <v>13</v>
      </c>
      <c r="D8" s="96" t="s">
        <v>41</v>
      </c>
      <c r="E8" s="97">
        <v>5</v>
      </c>
      <c r="F8" s="66">
        <f t="shared" si="0"/>
        <v>14</v>
      </c>
      <c r="I8" s="98">
        <f t="shared" si="1"/>
        <v>2</v>
      </c>
    </row>
    <row r="9" spans="1:11" ht="39" customHeight="1">
      <c r="A9" s="96" t="s">
        <v>42</v>
      </c>
      <c r="B9" s="97">
        <v>5</v>
      </c>
      <c r="C9" s="65">
        <f t="shared" si="2"/>
        <v>15</v>
      </c>
      <c r="D9" s="96" t="s">
        <v>43</v>
      </c>
      <c r="E9" s="97">
        <v>5</v>
      </c>
      <c r="F9" s="66">
        <f t="shared" si="0"/>
        <v>16</v>
      </c>
      <c r="I9" s="98">
        <f t="shared" si="1"/>
        <v>2</v>
      </c>
    </row>
    <row r="10" spans="1:11" ht="39" customHeight="1">
      <c r="A10" s="96" t="s">
        <v>44</v>
      </c>
      <c r="B10" s="97">
        <v>5</v>
      </c>
      <c r="C10" s="65">
        <f t="shared" si="2"/>
        <v>17</v>
      </c>
      <c r="D10" s="96" t="s">
        <v>45</v>
      </c>
      <c r="E10" s="97">
        <v>5</v>
      </c>
      <c r="F10" s="66">
        <f t="shared" si="0"/>
        <v>18</v>
      </c>
      <c r="I10" s="98">
        <f t="shared" si="1"/>
        <v>2</v>
      </c>
    </row>
    <row r="11" spans="1:11" ht="39" customHeight="1">
      <c r="A11" s="96" t="s">
        <v>46</v>
      </c>
      <c r="B11" s="97">
        <v>5</v>
      </c>
      <c r="C11" s="65">
        <f t="shared" si="2"/>
        <v>19</v>
      </c>
      <c r="D11" s="96" t="s">
        <v>47</v>
      </c>
      <c r="E11" s="97">
        <v>5</v>
      </c>
      <c r="F11" s="66">
        <f t="shared" si="0"/>
        <v>20</v>
      </c>
      <c r="I11" s="98">
        <f t="shared" si="1"/>
        <v>2</v>
      </c>
    </row>
    <row r="12" spans="1:11" ht="39" customHeight="1">
      <c r="A12" s="96" t="s">
        <v>48</v>
      </c>
      <c r="B12" s="97">
        <v>5</v>
      </c>
      <c r="C12" s="65">
        <f t="shared" si="2"/>
        <v>21</v>
      </c>
      <c r="D12" s="96" t="s">
        <v>49</v>
      </c>
      <c r="E12" s="97">
        <v>5</v>
      </c>
      <c r="F12" s="66">
        <f t="shared" si="0"/>
        <v>22</v>
      </c>
      <c r="I12" s="98">
        <f t="shared" si="1"/>
        <v>2</v>
      </c>
    </row>
    <row r="13" spans="1:11" ht="39" customHeight="1">
      <c r="A13" s="96" t="s">
        <v>33</v>
      </c>
      <c r="B13" s="97"/>
      <c r="C13" s="65">
        <f t="shared" si="2"/>
        <v>23</v>
      </c>
      <c r="D13" s="96" t="s">
        <v>33</v>
      </c>
      <c r="E13" s="97"/>
      <c r="F13" s="66">
        <f t="shared" si="0"/>
        <v>24</v>
      </c>
      <c r="I13" s="98">
        <f t="shared" si="1"/>
        <v>0</v>
      </c>
    </row>
    <row r="14" spans="1:11" ht="39" customHeight="1">
      <c r="A14" s="96" t="s">
        <v>33</v>
      </c>
      <c r="B14" s="97"/>
      <c r="C14" s="65">
        <f t="shared" si="2"/>
        <v>25</v>
      </c>
      <c r="D14" s="96" t="s">
        <v>33</v>
      </c>
      <c r="E14" s="97"/>
      <c r="F14" s="66">
        <f t="shared" si="0"/>
        <v>26</v>
      </c>
      <c r="I14" s="98">
        <f t="shared" si="1"/>
        <v>0</v>
      </c>
    </row>
    <row r="15" spans="1:11" ht="39" customHeight="1">
      <c r="A15" s="96" t="s">
        <v>33</v>
      </c>
      <c r="B15" s="97"/>
      <c r="C15" s="65">
        <f t="shared" si="2"/>
        <v>27</v>
      </c>
      <c r="D15" s="96" t="s">
        <v>33</v>
      </c>
      <c r="E15" s="97"/>
      <c r="F15" s="66">
        <f t="shared" si="0"/>
        <v>28</v>
      </c>
      <c r="I15" s="98">
        <f t="shared" si="1"/>
        <v>0</v>
      </c>
    </row>
    <row r="16" spans="1:11" ht="39" customHeight="1">
      <c r="A16" s="96" t="s">
        <v>33</v>
      </c>
      <c r="B16" s="97"/>
      <c r="C16" s="65">
        <f t="shared" si="2"/>
        <v>29</v>
      </c>
      <c r="D16" s="96" t="s">
        <v>33</v>
      </c>
      <c r="E16" s="97"/>
      <c r="F16" s="66">
        <f t="shared" si="0"/>
        <v>30</v>
      </c>
      <c r="I16" s="98">
        <f t="shared" si="1"/>
        <v>0</v>
      </c>
    </row>
    <row r="17" spans="1:9" ht="39" customHeight="1">
      <c r="A17" s="96" t="s">
        <v>33</v>
      </c>
      <c r="B17" s="97"/>
      <c r="C17" s="65">
        <f t="shared" si="2"/>
        <v>31</v>
      </c>
      <c r="D17" s="96" t="s">
        <v>33</v>
      </c>
      <c r="E17" s="97"/>
      <c r="F17" s="66">
        <f t="shared" si="0"/>
        <v>32</v>
      </c>
      <c r="I17" s="98">
        <f t="shared" si="1"/>
        <v>0</v>
      </c>
    </row>
    <row r="18" spans="1:9" ht="39" customHeight="1">
      <c r="A18" s="96" t="s">
        <v>33</v>
      </c>
      <c r="B18" s="97"/>
      <c r="C18" s="65">
        <f t="shared" si="2"/>
        <v>33</v>
      </c>
      <c r="D18" s="96" t="s">
        <v>33</v>
      </c>
      <c r="E18" s="97"/>
      <c r="F18" s="66">
        <f t="shared" si="0"/>
        <v>34</v>
      </c>
      <c r="I18" s="98">
        <f t="shared" si="1"/>
        <v>0</v>
      </c>
    </row>
    <row r="19" spans="1:9" ht="39" customHeight="1">
      <c r="A19" s="96" t="s">
        <v>33</v>
      </c>
      <c r="B19" s="97"/>
      <c r="C19" s="65">
        <f t="shared" si="2"/>
        <v>35</v>
      </c>
      <c r="D19" s="96" t="s">
        <v>33</v>
      </c>
      <c r="E19" s="97"/>
      <c r="F19" s="66">
        <f t="shared" si="0"/>
        <v>36</v>
      </c>
      <c r="I19" s="98">
        <f t="shared" si="1"/>
        <v>0</v>
      </c>
    </row>
    <row r="20" spans="1:9" ht="39" customHeight="1">
      <c r="A20" s="96" t="s">
        <v>33</v>
      </c>
      <c r="B20" s="97"/>
      <c r="C20" s="65">
        <f t="shared" si="2"/>
        <v>37</v>
      </c>
      <c r="D20" s="96" t="s">
        <v>33</v>
      </c>
      <c r="E20" s="97"/>
      <c r="F20" s="66">
        <f t="shared" si="0"/>
        <v>38</v>
      </c>
      <c r="I20" s="98">
        <f t="shared" si="1"/>
        <v>0</v>
      </c>
    </row>
    <row r="21" spans="1:9" ht="39" customHeight="1">
      <c r="A21" s="96" t="s">
        <v>33</v>
      </c>
      <c r="B21" s="97"/>
      <c r="C21" s="65">
        <f t="shared" si="2"/>
        <v>39</v>
      </c>
      <c r="D21" s="96" t="s">
        <v>33</v>
      </c>
      <c r="E21" s="97"/>
      <c r="F21" s="66">
        <f t="shared" si="0"/>
        <v>40</v>
      </c>
      <c r="I21" s="98">
        <f t="shared" si="1"/>
        <v>0</v>
      </c>
    </row>
    <row r="22" spans="1:9" ht="39" customHeight="1">
      <c r="A22" s="96" t="s">
        <v>33</v>
      </c>
      <c r="B22" s="97"/>
      <c r="C22" s="65">
        <v>41</v>
      </c>
      <c r="D22" s="96" t="s">
        <v>33</v>
      </c>
      <c r="E22" s="97"/>
      <c r="F22" s="66">
        <v>42</v>
      </c>
      <c r="I22" s="98">
        <f t="shared" si="1"/>
        <v>0</v>
      </c>
    </row>
    <row r="23" spans="1:9" ht="39" customHeight="1">
      <c r="A23" s="96" t="s">
        <v>33</v>
      </c>
      <c r="B23" s="97"/>
      <c r="C23" s="65">
        <f>+C22+2</f>
        <v>43</v>
      </c>
      <c r="D23" s="96" t="s">
        <v>33</v>
      </c>
      <c r="E23" s="97"/>
      <c r="F23" s="66">
        <f t="shared" ref="F23:F41" si="3">+C23+1</f>
        <v>44</v>
      </c>
      <c r="I23" s="98">
        <f t="shared" si="1"/>
        <v>0</v>
      </c>
    </row>
    <row r="24" spans="1:9" ht="39" customHeight="1">
      <c r="A24" s="96" t="s">
        <v>33</v>
      </c>
      <c r="B24" s="97"/>
      <c r="C24" s="65">
        <f>+C23+2</f>
        <v>45</v>
      </c>
      <c r="D24" s="96" t="s">
        <v>33</v>
      </c>
      <c r="E24" s="97"/>
      <c r="F24" s="66">
        <f t="shared" si="3"/>
        <v>46</v>
      </c>
      <c r="I24" s="98">
        <f t="shared" si="1"/>
        <v>0</v>
      </c>
    </row>
    <row r="25" spans="1:9" ht="39" customHeight="1">
      <c r="A25" s="96" t="s">
        <v>33</v>
      </c>
      <c r="B25" s="97"/>
      <c r="C25" s="65">
        <f>+C24+2</f>
        <v>47</v>
      </c>
      <c r="D25" s="96" t="s">
        <v>33</v>
      </c>
      <c r="E25" s="97"/>
      <c r="F25" s="66">
        <f t="shared" si="3"/>
        <v>48</v>
      </c>
      <c r="I25" s="98">
        <f t="shared" si="1"/>
        <v>0</v>
      </c>
    </row>
    <row r="26" spans="1:9" ht="39" customHeight="1">
      <c r="A26" s="96" t="s">
        <v>33</v>
      </c>
      <c r="B26" s="97"/>
      <c r="C26" s="65">
        <f t="shared" ref="C26:C41" si="4">+C25+2</f>
        <v>49</v>
      </c>
      <c r="D26" s="96" t="s">
        <v>33</v>
      </c>
      <c r="E26" s="97"/>
      <c r="F26" s="66">
        <f t="shared" si="3"/>
        <v>50</v>
      </c>
      <c r="I26" s="98">
        <f t="shared" si="1"/>
        <v>0</v>
      </c>
    </row>
    <row r="27" spans="1:9" ht="39" customHeight="1">
      <c r="A27" s="96" t="s">
        <v>33</v>
      </c>
      <c r="B27" s="97"/>
      <c r="C27" s="65">
        <f>+C26+2</f>
        <v>51</v>
      </c>
      <c r="D27" s="96" t="s">
        <v>33</v>
      </c>
      <c r="E27" s="97"/>
      <c r="F27" s="66">
        <f t="shared" si="3"/>
        <v>52</v>
      </c>
      <c r="I27" s="98">
        <f t="shared" si="1"/>
        <v>0</v>
      </c>
    </row>
    <row r="28" spans="1:9" ht="39" customHeight="1">
      <c r="A28" s="96" t="s">
        <v>33</v>
      </c>
      <c r="B28" s="97"/>
      <c r="C28" s="65">
        <f>+C27+2</f>
        <v>53</v>
      </c>
      <c r="D28" s="96" t="s">
        <v>33</v>
      </c>
      <c r="E28" s="97"/>
      <c r="F28" s="66">
        <f t="shared" si="3"/>
        <v>54</v>
      </c>
      <c r="I28" s="98">
        <f t="shared" si="1"/>
        <v>0</v>
      </c>
    </row>
    <row r="29" spans="1:9" ht="39" customHeight="1">
      <c r="A29" s="96" t="s">
        <v>33</v>
      </c>
      <c r="B29" s="97"/>
      <c r="C29" s="65">
        <f>+C28+2</f>
        <v>55</v>
      </c>
      <c r="D29" s="96" t="s">
        <v>33</v>
      </c>
      <c r="E29" s="97"/>
      <c r="F29" s="66">
        <f t="shared" si="3"/>
        <v>56</v>
      </c>
      <c r="I29" s="98">
        <f t="shared" si="1"/>
        <v>0</v>
      </c>
    </row>
    <row r="30" spans="1:9" ht="39" customHeight="1">
      <c r="A30" s="96" t="s">
        <v>33</v>
      </c>
      <c r="B30" s="97"/>
      <c r="C30" s="65">
        <f t="shared" si="4"/>
        <v>57</v>
      </c>
      <c r="D30" s="96" t="s">
        <v>33</v>
      </c>
      <c r="E30" s="97"/>
      <c r="F30" s="66">
        <f t="shared" si="3"/>
        <v>58</v>
      </c>
      <c r="I30" s="98">
        <f t="shared" si="1"/>
        <v>0</v>
      </c>
    </row>
    <row r="31" spans="1:9" ht="39" customHeight="1">
      <c r="A31" s="96" t="s">
        <v>33</v>
      </c>
      <c r="B31" s="97"/>
      <c r="C31" s="65">
        <f>+C30+2</f>
        <v>59</v>
      </c>
      <c r="D31" s="96" t="s">
        <v>33</v>
      </c>
      <c r="E31" s="97"/>
      <c r="F31" s="66">
        <f t="shared" si="3"/>
        <v>60</v>
      </c>
      <c r="I31" s="98">
        <f t="shared" si="1"/>
        <v>0</v>
      </c>
    </row>
    <row r="32" spans="1:9" ht="39" customHeight="1">
      <c r="A32" s="96" t="s">
        <v>33</v>
      </c>
      <c r="B32" s="97"/>
      <c r="C32" s="65">
        <f>+C31+2</f>
        <v>61</v>
      </c>
      <c r="D32" s="96" t="s">
        <v>33</v>
      </c>
      <c r="E32" s="97"/>
      <c r="F32" s="66">
        <f t="shared" si="3"/>
        <v>62</v>
      </c>
      <c r="I32" s="98">
        <f t="shared" si="1"/>
        <v>0</v>
      </c>
    </row>
    <row r="33" spans="1:9" ht="39" customHeight="1">
      <c r="A33" s="96" t="s">
        <v>33</v>
      </c>
      <c r="B33" s="97"/>
      <c r="C33" s="65">
        <f>+C32+2</f>
        <v>63</v>
      </c>
      <c r="D33" s="96" t="s">
        <v>33</v>
      </c>
      <c r="E33" s="97"/>
      <c r="F33" s="66">
        <f t="shared" si="3"/>
        <v>64</v>
      </c>
      <c r="I33" s="98">
        <f t="shared" si="1"/>
        <v>0</v>
      </c>
    </row>
    <row r="34" spans="1:9" ht="39" customHeight="1">
      <c r="A34" s="96" t="s">
        <v>33</v>
      </c>
      <c r="B34" s="97"/>
      <c r="C34" s="65">
        <f t="shared" si="4"/>
        <v>65</v>
      </c>
      <c r="D34" s="96" t="s">
        <v>33</v>
      </c>
      <c r="E34" s="97"/>
      <c r="F34" s="66">
        <f t="shared" si="3"/>
        <v>66</v>
      </c>
      <c r="I34" s="98">
        <f t="shared" si="1"/>
        <v>0</v>
      </c>
    </row>
    <row r="35" spans="1:9" ht="39" customHeight="1">
      <c r="A35" s="96" t="s">
        <v>33</v>
      </c>
      <c r="B35" s="97"/>
      <c r="C35" s="65">
        <f>+C34+2</f>
        <v>67</v>
      </c>
      <c r="D35" s="96" t="s">
        <v>33</v>
      </c>
      <c r="E35" s="97"/>
      <c r="F35" s="66">
        <f t="shared" si="3"/>
        <v>68</v>
      </c>
      <c r="I35" s="98">
        <f t="shared" si="1"/>
        <v>0</v>
      </c>
    </row>
    <row r="36" spans="1:9" ht="39" customHeight="1">
      <c r="A36" s="96" t="s">
        <v>33</v>
      </c>
      <c r="B36" s="97"/>
      <c r="C36" s="65">
        <f t="shared" si="4"/>
        <v>69</v>
      </c>
      <c r="D36" s="96" t="s">
        <v>33</v>
      </c>
      <c r="E36" s="97"/>
      <c r="F36" s="66">
        <f t="shared" si="3"/>
        <v>70</v>
      </c>
      <c r="I36" s="98">
        <f t="shared" si="1"/>
        <v>0</v>
      </c>
    </row>
    <row r="37" spans="1:9" ht="39" customHeight="1">
      <c r="A37" s="96" t="s">
        <v>33</v>
      </c>
      <c r="B37" s="97"/>
      <c r="C37" s="65">
        <f t="shared" si="4"/>
        <v>71</v>
      </c>
      <c r="D37" s="96" t="s">
        <v>33</v>
      </c>
      <c r="E37" s="97"/>
      <c r="F37" s="66">
        <f t="shared" si="3"/>
        <v>72</v>
      </c>
      <c r="I37" s="98">
        <f t="shared" si="1"/>
        <v>0</v>
      </c>
    </row>
    <row r="38" spans="1:9" ht="39" customHeight="1">
      <c r="A38" s="96" t="s">
        <v>33</v>
      </c>
      <c r="B38" s="97"/>
      <c r="C38" s="65">
        <f t="shared" si="4"/>
        <v>73</v>
      </c>
      <c r="D38" s="96" t="s">
        <v>33</v>
      </c>
      <c r="E38" s="97"/>
      <c r="F38" s="66">
        <f t="shared" si="3"/>
        <v>74</v>
      </c>
      <c r="I38" s="98">
        <f t="shared" si="1"/>
        <v>0</v>
      </c>
    </row>
    <row r="39" spans="1:9" ht="39" customHeight="1">
      <c r="A39" s="96" t="s">
        <v>33</v>
      </c>
      <c r="B39" s="97"/>
      <c r="C39" s="65">
        <f t="shared" si="4"/>
        <v>75</v>
      </c>
      <c r="D39" s="96" t="s">
        <v>33</v>
      </c>
      <c r="E39" s="97"/>
      <c r="F39" s="66">
        <f t="shared" si="3"/>
        <v>76</v>
      </c>
      <c r="I39" s="98">
        <f t="shared" si="1"/>
        <v>0</v>
      </c>
    </row>
    <row r="40" spans="1:9" ht="39" customHeight="1">
      <c r="A40" s="96" t="s">
        <v>33</v>
      </c>
      <c r="B40" s="97"/>
      <c r="C40" s="65">
        <f t="shared" si="4"/>
        <v>77</v>
      </c>
      <c r="D40" s="96" t="s">
        <v>33</v>
      </c>
      <c r="E40" s="97"/>
      <c r="F40" s="66">
        <f t="shared" si="3"/>
        <v>78</v>
      </c>
      <c r="I40" s="98">
        <f t="shared" si="1"/>
        <v>0</v>
      </c>
    </row>
    <row r="41" spans="1:9" ht="39" customHeight="1">
      <c r="A41" s="96" t="s">
        <v>33</v>
      </c>
      <c r="B41" s="97"/>
      <c r="C41" s="65">
        <f t="shared" si="4"/>
        <v>79</v>
      </c>
      <c r="D41" s="96" t="s">
        <v>33</v>
      </c>
      <c r="E41" s="97"/>
      <c r="F41" s="66">
        <f t="shared" si="3"/>
        <v>80</v>
      </c>
      <c r="I41" s="98">
        <f t="shared" si="1"/>
        <v>0</v>
      </c>
    </row>
    <row r="42" spans="1:9">
      <c r="A42" s="67"/>
      <c r="B42" s="61"/>
      <c r="C42" s="67"/>
      <c r="D42" s="67"/>
    </row>
    <row r="43" spans="1:9">
      <c r="A43" s="67"/>
      <c r="D43" s="67"/>
      <c r="E43" s="67"/>
    </row>
    <row r="44" spans="1:9">
      <c r="A44" s="67"/>
      <c r="D44" s="67"/>
      <c r="E44" s="67"/>
    </row>
    <row r="45" spans="1:9">
      <c r="A45" s="67"/>
      <c r="D45" s="67"/>
      <c r="E45" s="67"/>
    </row>
    <row r="46" spans="1:9">
      <c r="A46" s="67"/>
      <c r="D46" s="67"/>
      <c r="E46" s="67"/>
    </row>
    <row r="47" spans="1:9">
      <c r="A47" s="67"/>
      <c r="D47" s="67"/>
    </row>
    <row r="48" spans="1:9">
      <c r="A48" s="67"/>
      <c r="D48" s="67"/>
    </row>
    <row r="49" spans="1:4">
      <c r="A49" s="67"/>
      <c r="D49" s="67"/>
    </row>
    <row r="50" spans="1:4">
      <c r="A50" s="67"/>
      <c r="D50" s="67"/>
    </row>
    <row r="51" spans="1:4">
      <c r="A51" s="67"/>
      <c r="D51" s="67"/>
    </row>
    <row r="52" spans="1:4">
      <c r="A52" s="67"/>
      <c r="D52" s="67"/>
    </row>
    <row r="53" spans="1:4">
      <c r="A53" s="67"/>
      <c r="D53" s="67"/>
    </row>
    <row r="54" spans="1:4">
      <c r="A54" s="67"/>
      <c r="D54" s="67"/>
    </row>
    <row r="55" spans="1:4">
      <c r="A55" s="67"/>
      <c r="D55" s="67"/>
    </row>
    <row r="56" spans="1:4">
      <c r="A56" s="67"/>
      <c r="D56" s="67"/>
    </row>
    <row r="57" spans="1:4">
      <c r="A57" s="67"/>
      <c r="D57" s="67"/>
    </row>
    <row r="58" spans="1:4">
      <c r="A58" s="67"/>
      <c r="D58" s="67"/>
    </row>
    <row r="59" spans="1:4">
      <c r="A59" s="67"/>
      <c r="D59" s="67"/>
    </row>
    <row r="60" spans="1:4">
      <c r="A60" s="67"/>
      <c r="D60" s="67"/>
    </row>
    <row r="61" spans="1:4">
      <c r="A61" s="67"/>
      <c r="D61" s="67"/>
    </row>
    <row r="62" spans="1:4">
      <c r="A62" s="67"/>
      <c r="D62" s="67"/>
    </row>
    <row r="63" spans="1:4">
      <c r="A63" s="67"/>
      <c r="D63" s="67"/>
    </row>
    <row r="64" spans="1:4">
      <c r="A64" s="67"/>
      <c r="D64" s="67"/>
    </row>
    <row r="65" spans="1:4">
      <c r="A65" s="67"/>
      <c r="D65" s="67"/>
    </row>
    <row r="66" spans="1:4">
      <c r="A66" s="67"/>
    </row>
    <row r="67" spans="1:4">
      <c r="A67" s="67"/>
    </row>
    <row r="68" spans="1:4">
      <c r="A68" s="67"/>
    </row>
    <row r="69" spans="1:4">
      <c r="A69" s="67"/>
    </row>
    <row r="70" spans="1:4">
      <c r="A70" s="67"/>
    </row>
    <row r="71" spans="1:4">
      <c r="A71" s="67"/>
    </row>
    <row r="72" spans="1:4">
      <c r="A72" s="67"/>
    </row>
    <row r="73" spans="1:4">
      <c r="A73" s="67"/>
    </row>
    <row r="74" spans="1:4">
      <c r="A74" s="67"/>
    </row>
    <row r="75" spans="1:4">
      <c r="A75" s="67"/>
    </row>
    <row r="76" spans="1:4">
      <c r="A76" s="67"/>
    </row>
    <row r="77" spans="1:4">
      <c r="A77" s="67"/>
    </row>
    <row r="78" spans="1:4">
      <c r="A78" s="67"/>
    </row>
    <row r="79" spans="1:4">
      <c r="A79" s="67"/>
    </row>
    <row r="80" spans="1:4">
      <c r="A80" s="67"/>
    </row>
    <row r="81" spans="1:1">
      <c r="A81" s="67"/>
    </row>
    <row r="82" spans="1:1">
      <c r="A82" s="67"/>
    </row>
    <row r="83" spans="1:1">
      <c r="A83" s="67"/>
    </row>
    <row r="84" spans="1:1">
      <c r="A84" s="67"/>
    </row>
    <row r="85" spans="1:1">
      <c r="A85" s="67"/>
    </row>
    <row r="86" spans="1:1">
      <c r="A86" s="67"/>
    </row>
    <row r="87" spans="1:1">
      <c r="A87" s="67"/>
    </row>
    <row r="88" spans="1:1">
      <c r="A88" s="67"/>
    </row>
    <row r="89" spans="1:1">
      <c r="A89" s="67"/>
    </row>
    <row r="90" spans="1:1">
      <c r="A90" s="67"/>
    </row>
    <row r="91" spans="1:1">
      <c r="A91" s="67"/>
    </row>
    <row r="92" spans="1:1">
      <c r="A92" s="67"/>
    </row>
    <row r="93" spans="1:1">
      <c r="A93" s="67"/>
    </row>
    <row r="94" spans="1:1">
      <c r="A94" s="67"/>
    </row>
    <row r="95" spans="1:1">
      <c r="A95" s="67"/>
    </row>
    <row r="96" spans="1:1">
      <c r="A96" s="67"/>
    </row>
    <row r="97" spans="1:1">
      <c r="A97" s="67"/>
    </row>
    <row r="98" spans="1:1">
      <c r="A98" s="67"/>
    </row>
    <row r="99" spans="1:1">
      <c r="A99" s="67"/>
    </row>
    <row r="100" spans="1:1">
      <c r="A100" s="67"/>
    </row>
    <row r="101" spans="1:1">
      <c r="A101" s="67"/>
    </row>
    <row r="102" spans="1:1">
      <c r="A102" s="67"/>
    </row>
    <row r="103" spans="1:1">
      <c r="A103" s="67"/>
    </row>
    <row r="104" spans="1:1">
      <c r="A104" s="67"/>
    </row>
    <row r="105" spans="1:1">
      <c r="A105" s="67"/>
    </row>
    <row r="106" spans="1:1">
      <c r="A106" s="67"/>
    </row>
    <row r="107" spans="1:1">
      <c r="A107" s="67"/>
    </row>
    <row r="108" spans="1:1">
      <c r="A108" s="67"/>
    </row>
    <row r="109" spans="1:1">
      <c r="A109" s="67"/>
    </row>
    <row r="110" spans="1:1">
      <c r="A110" s="67"/>
    </row>
    <row r="111" spans="1:1">
      <c r="A111" s="67"/>
    </row>
    <row r="112" spans="1:1">
      <c r="A112" s="67"/>
    </row>
    <row r="113" spans="1:1">
      <c r="A113" s="67"/>
    </row>
    <row r="114" spans="1:1">
      <c r="A114" s="67"/>
    </row>
    <row r="115" spans="1:1">
      <c r="A115" s="67"/>
    </row>
    <row r="116" spans="1:1">
      <c r="A116" s="67"/>
    </row>
    <row r="117" spans="1:1">
      <c r="A117" s="67"/>
    </row>
    <row r="118" spans="1:1">
      <c r="A118" s="67"/>
    </row>
    <row r="119" spans="1:1">
      <c r="A119" s="67"/>
    </row>
    <row r="120" spans="1:1">
      <c r="A120" s="67"/>
    </row>
    <row r="121" spans="1:1">
      <c r="A121" s="67"/>
    </row>
    <row r="122" spans="1:1">
      <c r="A122" s="67"/>
    </row>
    <row r="123" spans="1:1">
      <c r="A123" s="67"/>
    </row>
    <row r="124" spans="1:1">
      <c r="A124" s="67"/>
    </row>
    <row r="125" spans="1:1">
      <c r="A125" s="67"/>
    </row>
    <row r="126" spans="1:1">
      <c r="A126" s="67"/>
    </row>
    <row r="127" spans="1:1">
      <c r="A127" s="67"/>
    </row>
    <row r="128" spans="1:1">
      <c r="A128" s="67"/>
    </row>
    <row r="129" spans="1:1">
      <c r="A129" s="67"/>
    </row>
    <row r="130" spans="1:1">
      <c r="A130" s="67"/>
    </row>
    <row r="131" spans="1:1">
      <c r="A131" s="67"/>
    </row>
    <row r="132" spans="1:1">
      <c r="A132" s="67"/>
    </row>
    <row r="133" spans="1:1">
      <c r="A133" s="67"/>
    </row>
    <row r="134" spans="1:1">
      <c r="A134" s="67"/>
    </row>
    <row r="135" spans="1:1">
      <c r="A135" s="67"/>
    </row>
    <row r="136" spans="1:1">
      <c r="A136" s="67"/>
    </row>
    <row r="137" spans="1:1">
      <c r="A137" s="67"/>
    </row>
    <row r="138" spans="1:1">
      <c r="A138" s="67"/>
    </row>
    <row r="139" spans="1:1">
      <c r="A139" s="67"/>
    </row>
    <row r="140" spans="1:1">
      <c r="A140" s="67"/>
    </row>
    <row r="141" spans="1:1">
      <c r="A141" s="67"/>
    </row>
    <row r="142" spans="1:1">
      <c r="A142" s="67"/>
    </row>
    <row r="143" spans="1:1">
      <c r="A143" s="67"/>
    </row>
    <row r="144" spans="1:1">
      <c r="A144" s="67"/>
    </row>
    <row r="145" spans="1:1">
      <c r="A145" s="67"/>
    </row>
    <row r="146" spans="1:1">
      <c r="A146" s="67"/>
    </row>
    <row r="147" spans="1:1">
      <c r="A147" s="67"/>
    </row>
    <row r="148" spans="1:1">
      <c r="A148" s="67"/>
    </row>
    <row r="149" spans="1:1">
      <c r="A149" s="67"/>
    </row>
    <row r="150" spans="1:1">
      <c r="A150" s="67"/>
    </row>
    <row r="151" spans="1:1">
      <c r="A151" s="67"/>
    </row>
    <row r="152" spans="1:1">
      <c r="A152" s="67"/>
    </row>
    <row r="153" spans="1:1">
      <c r="A153" s="67"/>
    </row>
    <row r="154" spans="1:1">
      <c r="A154" s="67"/>
    </row>
    <row r="155" spans="1:1">
      <c r="A155" s="67"/>
    </row>
    <row r="156" spans="1:1">
      <c r="A156" s="67"/>
    </row>
    <row r="157" spans="1:1">
      <c r="A157" s="67"/>
    </row>
    <row r="158" spans="1:1">
      <c r="A158" s="67"/>
    </row>
    <row r="159" spans="1:1">
      <c r="A159" s="67"/>
    </row>
    <row r="160" spans="1:1">
      <c r="A160" s="67"/>
    </row>
    <row r="161" spans="1:1">
      <c r="A161" s="67"/>
    </row>
    <row r="162" spans="1:1">
      <c r="A162" s="67"/>
    </row>
    <row r="163" spans="1:1">
      <c r="A163" s="67"/>
    </row>
    <row r="164" spans="1:1">
      <c r="A164" s="67"/>
    </row>
    <row r="165" spans="1:1">
      <c r="A165" s="67"/>
    </row>
    <row r="166" spans="1:1">
      <c r="A166" s="67"/>
    </row>
    <row r="167" spans="1:1">
      <c r="A167" s="67"/>
    </row>
    <row r="168" spans="1:1">
      <c r="A168" s="67"/>
    </row>
    <row r="169" spans="1:1">
      <c r="A169" s="67"/>
    </row>
    <row r="170" spans="1:1">
      <c r="A170" s="67"/>
    </row>
    <row r="171" spans="1:1">
      <c r="A171" s="67"/>
    </row>
    <row r="172" spans="1:1">
      <c r="A172" s="67"/>
    </row>
    <row r="173" spans="1:1">
      <c r="A173" s="67"/>
    </row>
    <row r="174" spans="1:1">
      <c r="A174" s="67"/>
    </row>
    <row r="175" spans="1:1">
      <c r="A175" s="67"/>
    </row>
    <row r="176" spans="1:1">
      <c r="A176" s="67"/>
    </row>
    <row r="177" spans="1:1">
      <c r="A177" s="67"/>
    </row>
    <row r="178" spans="1:1">
      <c r="A178" s="67"/>
    </row>
    <row r="179" spans="1:1">
      <c r="A179" s="67"/>
    </row>
    <row r="180" spans="1:1">
      <c r="A180" s="67"/>
    </row>
    <row r="181" spans="1:1">
      <c r="A181" s="67"/>
    </row>
    <row r="182" spans="1:1">
      <c r="A182" s="67"/>
    </row>
    <row r="183" spans="1:1">
      <c r="A183" s="67"/>
    </row>
    <row r="184" spans="1:1">
      <c r="A184" s="67"/>
    </row>
    <row r="185" spans="1:1">
      <c r="A185" s="67"/>
    </row>
  </sheetData>
  <sheetProtection password="CE28" sheet="1" objects="1" scenarios="1"/>
  <printOptions horizontalCentered="1"/>
  <pageMargins left="0.11811023622047245" right="0.11811023622047245" top="0.3" bottom="0.74803149606299213" header="0.31496062992125984" footer="0.31496062992125984"/>
  <pageSetup paperSize="9" scale="80" orientation="portrait" horizontalDpi="4294967293" verticalDpi="4294967293" r:id="rId1"/>
  <headerFooter>
    <oddHeader>&amp;C&amp;18Inscription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E50"/>
  <sheetViews>
    <sheetView workbookViewId="0">
      <selection activeCell="B2" sqref="B2"/>
    </sheetView>
  </sheetViews>
  <sheetFormatPr baseColWidth="10" defaultRowHeight="21"/>
  <cols>
    <col min="1" max="1" width="35.33203125" style="60" customWidth="1"/>
    <col min="2" max="2" width="13.33203125" style="61" bestFit="1" customWidth="1"/>
    <col min="3" max="3" width="7.5546875" style="68" customWidth="1"/>
    <col min="4" max="4" width="35.33203125" style="60" customWidth="1"/>
    <col min="5" max="5" width="13.33203125" style="61" bestFit="1" customWidth="1"/>
    <col min="6" max="16384" width="11.5546875" style="60"/>
  </cols>
  <sheetData>
    <row r="1" spans="1:5" ht="15.6">
      <c r="A1" s="62" t="s">
        <v>18</v>
      </c>
      <c r="B1" s="62" t="s">
        <v>20</v>
      </c>
      <c r="C1" s="69"/>
      <c r="D1" s="62" t="s">
        <v>18</v>
      </c>
      <c r="E1" s="62" t="s">
        <v>20</v>
      </c>
    </row>
    <row r="2" spans="1:5">
      <c r="A2" s="70" t="str">
        <f>+LOOKUP(B2,Liste!$A:A,Liste!$B:B)</f>
        <v>Alex Brayle</v>
      </c>
      <c r="B2" s="71">
        <f>+Tirage!A3</f>
        <v>9</v>
      </c>
      <c r="C2" s="84" t="s">
        <v>50</v>
      </c>
      <c r="D2" s="70" t="str">
        <f>+LOOKUP(E2,Liste!$A:A,Liste!$B:B)</f>
        <v>Majorie Felician</v>
      </c>
      <c r="E2" s="77">
        <f>+Tirage!C3</f>
        <v>15</v>
      </c>
    </row>
    <row r="3" spans="1:5">
      <c r="A3" s="72" t="str">
        <f>+LOOKUP(B3,Liste!$A:A,Liste!$B:B)</f>
        <v>Felician Dylan</v>
      </c>
      <c r="B3" s="73">
        <f>+Tirage!B3</f>
        <v>14</v>
      </c>
      <c r="C3" s="84"/>
      <c r="D3" s="72" t="str">
        <f>+LOOKUP(E3,Liste!$A:A,Liste!$B:B)</f>
        <v>Jean-Luc Faraud</v>
      </c>
      <c r="E3" s="78">
        <f>+Tirage!D3</f>
        <v>8</v>
      </c>
    </row>
    <row r="4" spans="1:5">
      <c r="A4" s="70" t="str">
        <f>+LOOKUP(B4,Liste!$A:A,Liste!$B:B)</f>
        <v>Raymond Duperret</v>
      </c>
      <c r="B4" s="71">
        <f>+Tirage!A4</f>
        <v>13</v>
      </c>
      <c r="C4" s="84" t="s">
        <v>50</v>
      </c>
      <c r="D4" s="70" t="str">
        <f>+LOOKUP(E4,Liste!$A:A,Liste!$B:B)</f>
        <v>Henri Boyer</v>
      </c>
      <c r="E4" s="77">
        <f>+Tirage!C4</f>
        <v>6</v>
      </c>
    </row>
    <row r="5" spans="1:5">
      <c r="A5" s="72" t="str">
        <f>+LOOKUP(B5,Liste!$A:A,Liste!$B:B)</f>
        <v>Gérard Bouchard</v>
      </c>
      <c r="B5" s="73">
        <f>+Tirage!B4</f>
        <v>3</v>
      </c>
      <c r="C5" s="84"/>
      <c r="D5" s="72" t="str">
        <f>+LOOKUP(E5,Liste!$A:A,Liste!$B:B)</f>
        <v>Christian Darras</v>
      </c>
      <c r="E5" s="78">
        <f>+Tirage!D4</f>
        <v>21</v>
      </c>
    </row>
    <row r="6" spans="1:5">
      <c r="A6" s="70" t="str">
        <f>+LOOKUP(B6,Liste!$A:A,Liste!$B:B)</f>
        <v>Sebastien Sumian</v>
      </c>
      <c r="B6" s="71">
        <f>+Tirage!A5</f>
        <v>10</v>
      </c>
      <c r="C6" s="84" t="s">
        <v>50</v>
      </c>
      <c r="D6" s="70" t="str">
        <f>+LOOKUP(E6,Liste!$A:A,Liste!$B:B)</f>
        <v>Furet Julien</v>
      </c>
      <c r="E6" s="77">
        <f>+Tirage!C5</f>
        <v>17</v>
      </c>
    </row>
    <row r="7" spans="1:5">
      <c r="A7" s="72" t="str">
        <f>+LOOKUP(B7,Liste!$A:A,Liste!$B:B)</f>
        <v>Sylvie Chabrier</v>
      </c>
      <c r="B7" s="73">
        <f>+Tirage!B5</f>
        <v>11</v>
      </c>
      <c r="C7" s="84"/>
      <c r="D7" s="72" t="str">
        <f>+LOOKUP(E7,Liste!$A:A,Liste!$B:B)</f>
        <v>Boris</v>
      </c>
      <c r="E7" s="78">
        <f>+Tirage!D5</f>
        <v>12</v>
      </c>
    </row>
    <row r="8" spans="1:5">
      <c r="A8" s="70" t="str">
        <f>+LOOKUP(B8,Liste!$A:A,Liste!$B:B)</f>
        <v>Schots Christian</v>
      </c>
      <c r="B8" s="71">
        <f>+Tirage!A6</f>
        <v>1</v>
      </c>
      <c r="C8" s="84" t="s">
        <v>50</v>
      </c>
      <c r="D8" s="70" t="str">
        <f>+LOOKUP(E8,Liste!$A:A,Liste!$B:B)</f>
        <v>Alice Faraud</v>
      </c>
      <c r="E8" s="77">
        <f>+Tirage!C6</f>
        <v>7</v>
      </c>
    </row>
    <row r="9" spans="1:5">
      <c r="A9" s="72" t="str">
        <f>+LOOKUP(B9,Liste!$A:A,Liste!$B:B)</f>
        <v>Fognini Philippe</v>
      </c>
      <c r="B9" s="73">
        <f>+Tirage!B6</f>
        <v>2</v>
      </c>
      <c r="C9" s="84"/>
      <c r="D9" s="72" t="str">
        <f>+LOOKUP(E9,Liste!$A:A,Liste!$B:B)</f>
        <v>Henri Flos</v>
      </c>
      <c r="E9" s="78">
        <f>+Tirage!D6</f>
        <v>4</v>
      </c>
    </row>
    <row r="10" spans="1:5">
      <c r="A10" s="70" t="str">
        <f>+LOOKUP(B10,Liste!$A:A,Liste!$B:B)</f>
        <v>Thierry Tharaud</v>
      </c>
      <c r="B10" s="71">
        <f>+Tirage!A7</f>
        <v>22</v>
      </c>
      <c r="C10" s="84" t="s">
        <v>50</v>
      </c>
      <c r="D10" s="70" t="str">
        <f>+LOOKUP(E10,Liste!$A:A,Liste!$B:B)</f>
        <v>Furet Jean-Louis</v>
      </c>
      <c r="E10" s="77">
        <f>+Tirage!C7</f>
        <v>18</v>
      </c>
    </row>
    <row r="11" spans="1:5">
      <c r="A11" s="72" t="str">
        <f>+LOOKUP(B11,Liste!$A:A,Liste!$B:B)</f>
        <v>Christian Meyer</v>
      </c>
      <c r="B11" s="73">
        <f>+Tirage!B7</f>
        <v>20</v>
      </c>
      <c r="C11" s="84"/>
      <c r="D11" s="72" t="str">
        <f>+LOOKUP(E11,Liste!$A:A,Liste!$B:B)</f>
        <v>Jacky Puchades</v>
      </c>
      <c r="E11" s="78">
        <f>+Tirage!D7</f>
        <v>5</v>
      </c>
    </row>
    <row r="12" spans="1:5">
      <c r="A12" s="70" t="str">
        <f>+LOOKUP(B12,Liste!$A:A,Liste!$B:B)</f>
        <v xml:space="preserve"> </v>
      </c>
      <c r="B12" s="71">
        <f>+Tirage!A8</f>
        <v>0</v>
      </c>
      <c r="C12" s="84" t="s">
        <v>50</v>
      </c>
      <c r="D12" s="70" t="str">
        <f>+LOOKUP(E12,Liste!$A:A,Liste!$B:B)</f>
        <v>Danielle Guelfi</v>
      </c>
      <c r="E12" s="77">
        <f>+Tirage!C8</f>
        <v>19</v>
      </c>
    </row>
    <row r="13" spans="1:5">
      <c r="A13" s="72" t="str">
        <f>+LOOKUP(B13,Liste!$A:A,Liste!$B:B)</f>
        <v>Fognini Bruno</v>
      </c>
      <c r="B13" s="73">
        <f>+Tirage!B8</f>
        <v>16</v>
      </c>
      <c r="C13" s="84"/>
      <c r="D13" s="72" t="str">
        <f>+LOOKUP(E13,Liste!$A:A,Liste!$B:B)</f>
        <v xml:space="preserve"> </v>
      </c>
      <c r="E13" s="78">
        <f>+Tirage!D8</f>
        <v>0</v>
      </c>
    </row>
    <row r="14" spans="1:5">
      <c r="A14" s="70" t="str">
        <f>+LOOKUP(B14,Liste!$A:A,Liste!$B:B)</f>
        <v xml:space="preserve"> </v>
      </c>
      <c r="B14" s="71">
        <f>+Tirage!A9</f>
        <v>0</v>
      </c>
      <c r="C14" s="84" t="s">
        <v>50</v>
      </c>
      <c r="D14" s="70" t="str">
        <f>+LOOKUP(E14,Liste!$A:A,Liste!$B:B)</f>
        <v xml:space="preserve"> </v>
      </c>
      <c r="E14" s="77">
        <f>+Tirage!C9</f>
        <v>0</v>
      </c>
    </row>
    <row r="15" spans="1:5">
      <c r="A15" s="72" t="str">
        <f>+LOOKUP(B15,Liste!$A:A,Liste!$B:B)</f>
        <v xml:space="preserve"> </v>
      </c>
      <c r="B15" s="73">
        <f>+Tirage!B9</f>
        <v>0</v>
      </c>
      <c r="C15" s="84"/>
      <c r="D15" s="72" t="str">
        <f>+LOOKUP(E15,Liste!$A:A,Liste!$B:B)</f>
        <v xml:space="preserve"> </v>
      </c>
      <c r="E15" s="78">
        <f>+Tirage!D9</f>
        <v>0</v>
      </c>
    </row>
    <row r="16" spans="1:5">
      <c r="A16" s="70" t="str">
        <f>+LOOKUP(B16,Liste!$A:A,Liste!$B:B)</f>
        <v xml:space="preserve"> </v>
      </c>
      <c r="B16" s="71">
        <f>+Tirage!A25</f>
        <v>0</v>
      </c>
      <c r="C16" s="84" t="s">
        <v>50</v>
      </c>
      <c r="D16" s="70" t="str">
        <f>+LOOKUP(E16,Liste!$A:A,Liste!$B:B)</f>
        <v xml:space="preserve"> </v>
      </c>
      <c r="E16" s="77">
        <f>+Tirage!C25</f>
        <v>0</v>
      </c>
    </row>
    <row r="17" spans="1:5">
      <c r="A17" s="72" t="str">
        <f>+LOOKUP(B17,Liste!$A:A,Liste!$B:B)</f>
        <v xml:space="preserve"> </v>
      </c>
      <c r="B17" s="73">
        <f>+Tirage!B25</f>
        <v>0</v>
      </c>
      <c r="C17" s="84"/>
      <c r="D17" s="72" t="str">
        <f>+LOOKUP(E17,Liste!$A:A,Liste!$B:B)</f>
        <v xml:space="preserve"> </v>
      </c>
      <c r="E17" s="78">
        <f>+Tirage!D25</f>
        <v>0</v>
      </c>
    </row>
    <row r="18" spans="1:5">
      <c r="A18" s="70" t="str">
        <f>+LOOKUP(B18,Liste!$A:A,Liste!$B:B)</f>
        <v xml:space="preserve"> </v>
      </c>
      <c r="B18" s="71">
        <f>+Tirage!A26</f>
        <v>0</v>
      </c>
      <c r="C18" s="84" t="s">
        <v>50</v>
      </c>
      <c r="D18" s="70" t="str">
        <f>+LOOKUP(E18,Liste!$A:A,Liste!$B:B)</f>
        <v xml:space="preserve"> </v>
      </c>
      <c r="E18" s="77">
        <f>+Tirage!C26</f>
        <v>0</v>
      </c>
    </row>
    <row r="19" spans="1:5">
      <c r="A19" s="72" t="str">
        <f>+LOOKUP(B19,Liste!$A:A,Liste!$B:B)</f>
        <v xml:space="preserve"> </v>
      </c>
      <c r="B19" s="73">
        <f>+Tirage!B26</f>
        <v>0</v>
      </c>
      <c r="C19" s="84"/>
      <c r="D19" s="72" t="str">
        <f>+LOOKUP(E19,Liste!$A:A,Liste!$B:B)</f>
        <v xml:space="preserve"> </v>
      </c>
      <c r="E19" s="78">
        <f>+Tirage!D26</f>
        <v>0</v>
      </c>
    </row>
    <row r="20" spans="1:5">
      <c r="A20" s="70" t="str">
        <f>+LOOKUP(B20,Liste!$A:A,Liste!$B:B)</f>
        <v xml:space="preserve"> </v>
      </c>
      <c r="B20" s="71">
        <f>+Tirage!A27</f>
        <v>0</v>
      </c>
      <c r="C20" s="84" t="s">
        <v>50</v>
      </c>
      <c r="D20" s="70" t="str">
        <f>+LOOKUP(E20,Liste!$A:A,Liste!$B:B)</f>
        <v xml:space="preserve"> </v>
      </c>
      <c r="E20" s="77">
        <f>+Tirage!C27</f>
        <v>0</v>
      </c>
    </row>
    <row r="21" spans="1:5">
      <c r="A21" s="74" t="str">
        <f>+LOOKUP(B21,Liste!$A:A,Liste!$B:B)</f>
        <v xml:space="preserve"> </v>
      </c>
      <c r="B21" s="73">
        <f>+Tirage!B27</f>
        <v>0</v>
      </c>
      <c r="C21" s="84"/>
      <c r="D21" s="72" t="str">
        <f>+LOOKUP(E21,Liste!$A:A,Liste!$B:B)</f>
        <v xml:space="preserve"> </v>
      </c>
      <c r="E21" s="78">
        <f>+Tirage!D27</f>
        <v>0</v>
      </c>
    </row>
    <row r="22" spans="1:5">
      <c r="A22" s="70" t="str">
        <f>+LOOKUP(B22,Liste!$A:A,Liste!$B:B)</f>
        <v xml:space="preserve"> </v>
      </c>
      <c r="B22" s="71">
        <f>+Tirage!A28</f>
        <v>0</v>
      </c>
      <c r="C22" s="84" t="s">
        <v>50</v>
      </c>
      <c r="D22" s="70" t="str">
        <f>+LOOKUP(E22,Liste!$A:A,Liste!$B:B)</f>
        <v xml:space="preserve"> </v>
      </c>
      <c r="E22" s="71">
        <f>+Tirage!C28</f>
        <v>0</v>
      </c>
    </row>
    <row r="23" spans="1:5">
      <c r="A23" s="72" t="str">
        <f>+LOOKUP(B23,Liste!$A:A,Liste!$B:B)</f>
        <v xml:space="preserve"> </v>
      </c>
      <c r="B23" s="73">
        <f>+Tirage!B28</f>
        <v>0</v>
      </c>
      <c r="C23" s="84"/>
      <c r="D23" s="72" t="str">
        <f>+LOOKUP(E23,Liste!$A:A,Liste!$B:B)</f>
        <v xml:space="preserve"> </v>
      </c>
      <c r="E23" s="73">
        <f>+Tirage!D28</f>
        <v>0</v>
      </c>
    </row>
    <row r="24" spans="1:5">
      <c r="A24" s="70" t="str">
        <f>+LOOKUP(B24,Liste!$A:A,Liste!$B:B)</f>
        <v xml:space="preserve"> </v>
      </c>
      <c r="B24" s="71">
        <f>+Tirage!A29</f>
        <v>0</v>
      </c>
      <c r="C24" s="84" t="s">
        <v>50</v>
      </c>
      <c r="D24" s="70" t="str">
        <f>+LOOKUP(E24,Liste!$A:A,Liste!$B:B)</f>
        <v xml:space="preserve"> </v>
      </c>
      <c r="E24" s="71">
        <f>+Tirage!C29</f>
        <v>0</v>
      </c>
    </row>
    <row r="25" spans="1:5">
      <c r="A25" s="72" t="str">
        <f>+LOOKUP(B25,Liste!$A:A,Liste!$B:B)</f>
        <v xml:space="preserve"> </v>
      </c>
      <c r="B25" s="73">
        <f>+Tirage!B29</f>
        <v>0</v>
      </c>
      <c r="C25" s="84"/>
      <c r="D25" s="72" t="str">
        <f>+LOOKUP(E25,Liste!$A:A,Liste!$B:B)</f>
        <v xml:space="preserve"> </v>
      </c>
      <c r="E25" s="73">
        <f>+Tirage!D29</f>
        <v>0</v>
      </c>
    </row>
    <row r="26" spans="1:5">
      <c r="A26" s="70" t="str">
        <f>+LOOKUP(B26,Liste!$A:A,Liste!$B:B)</f>
        <v xml:space="preserve"> </v>
      </c>
      <c r="B26" s="71">
        <f>+Tirage!A30</f>
        <v>0</v>
      </c>
      <c r="C26" s="84" t="s">
        <v>50</v>
      </c>
      <c r="D26" s="70" t="str">
        <f>+LOOKUP(E26,Liste!$A:A,Liste!$B:B)</f>
        <v xml:space="preserve"> </v>
      </c>
      <c r="E26" s="71">
        <f>+Tirage!C30</f>
        <v>0</v>
      </c>
    </row>
    <row r="27" spans="1:5">
      <c r="A27" s="72" t="str">
        <f>+LOOKUP(B27,Liste!$A:A,Liste!$B:B)</f>
        <v xml:space="preserve"> </v>
      </c>
      <c r="B27" s="73">
        <f>+Tirage!B30</f>
        <v>0</v>
      </c>
      <c r="C27" s="84"/>
      <c r="D27" s="72" t="str">
        <f>+LOOKUP(E27,Liste!$A:A,Liste!$B:B)</f>
        <v xml:space="preserve"> </v>
      </c>
      <c r="E27" s="73">
        <f>+Tirage!D30</f>
        <v>0</v>
      </c>
    </row>
    <row r="28" spans="1:5">
      <c r="A28" s="70" t="str">
        <f>+LOOKUP(B28,Liste!$A:A,Liste!$B:B)</f>
        <v xml:space="preserve"> </v>
      </c>
      <c r="B28" s="71">
        <f>+Tirage!A31</f>
        <v>0</v>
      </c>
      <c r="C28" s="84" t="s">
        <v>50</v>
      </c>
      <c r="D28" s="70" t="str">
        <f>+LOOKUP(E28,Liste!$A:A,Liste!$B:B)</f>
        <v xml:space="preserve"> </v>
      </c>
      <c r="E28" s="71">
        <f>+Tirage!C31</f>
        <v>0</v>
      </c>
    </row>
    <row r="29" spans="1:5">
      <c r="A29" s="72" t="str">
        <f>+LOOKUP(B29,Liste!$A:A,Liste!$B:B)</f>
        <v xml:space="preserve"> </v>
      </c>
      <c r="B29" s="73">
        <f>+Tirage!B31</f>
        <v>0</v>
      </c>
      <c r="C29" s="84"/>
      <c r="D29" s="72" t="str">
        <f>+LOOKUP(E29,Liste!$A:A,Liste!$B:B)</f>
        <v xml:space="preserve"> </v>
      </c>
      <c r="E29" s="73">
        <f>+Tirage!D31</f>
        <v>0</v>
      </c>
    </row>
    <row r="30" spans="1:5">
      <c r="A30" s="70" t="str">
        <f>+LOOKUP(B30,Liste!$A:A,Liste!$B:B)</f>
        <v xml:space="preserve"> </v>
      </c>
      <c r="B30" s="71">
        <f>+Tirage!A32</f>
        <v>0</v>
      </c>
      <c r="C30" s="84" t="s">
        <v>50</v>
      </c>
      <c r="D30" s="70" t="str">
        <f>+LOOKUP(E30,Liste!$A:A,Liste!$B:B)</f>
        <v xml:space="preserve"> </v>
      </c>
      <c r="E30" s="71">
        <f>+Tirage!C32</f>
        <v>0</v>
      </c>
    </row>
    <row r="31" spans="1:5">
      <c r="A31" s="72" t="str">
        <f>+LOOKUP(B31,Liste!$A:A,Liste!$B:B)</f>
        <v xml:space="preserve"> </v>
      </c>
      <c r="B31" s="73">
        <f>+Tirage!B32</f>
        <v>0</v>
      </c>
      <c r="C31" s="84"/>
      <c r="D31" s="72" t="str">
        <f>+LOOKUP(E31,Liste!$A:A,Liste!$B:B)</f>
        <v xml:space="preserve"> </v>
      </c>
      <c r="E31" s="73">
        <f>+Tirage!D32</f>
        <v>0</v>
      </c>
    </row>
    <row r="32" spans="1:5">
      <c r="A32" s="70" t="str">
        <f>+LOOKUP(B32,Liste!$A:A,Liste!$B:B)</f>
        <v xml:space="preserve"> </v>
      </c>
      <c r="B32" s="71">
        <f>+Tirage!A33</f>
        <v>0</v>
      </c>
      <c r="C32" s="84" t="s">
        <v>50</v>
      </c>
      <c r="D32" s="70" t="str">
        <f>+LOOKUP(E32,Liste!$A:A,Liste!$B:B)</f>
        <v xml:space="preserve"> </v>
      </c>
      <c r="E32" s="71">
        <f>+Tirage!C33</f>
        <v>0</v>
      </c>
    </row>
    <row r="33" spans="1:5">
      <c r="A33" s="72" t="str">
        <f>+LOOKUP(B33,Liste!$A:A,Liste!$B:B)</f>
        <v xml:space="preserve"> </v>
      </c>
      <c r="B33" s="73">
        <f>+Tirage!B33</f>
        <v>0</v>
      </c>
      <c r="C33" s="84"/>
      <c r="D33" s="72" t="str">
        <f>+LOOKUP(E33,Liste!$A:A,Liste!$B:B)</f>
        <v xml:space="preserve"> </v>
      </c>
      <c r="E33" s="73">
        <f>+Tirage!D33</f>
        <v>0</v>
      </c>
    </row>
    <row r="34" spans="1:5">
      <c r="A34" s="70" t="str">
        <f>+LOOKUP(B34,Liste!$A:A,Liste!$B:B)</f>
        <v xml:space="preserve"> </v>
      </c>
      <c r="B34" s="71">
        <f>+Tirage!A34</f>
        <v>0</v>
      </c>
      <c r="C34" s="84" t="s">
        <v>50</v>
      </c>
      <c r="D34" s="70" t="str">
        <f>+LOOKUP(E34,Liste!$A:A,Liste!$B:B)</f>
        <v xml:space="preserve"> </v>
      </c>
      <c r="E34" s="71">
        <f>+Tirage!C34</f>
        <v>0</v>
      </c>
    </row>
    <row r="35" spans="1:5">
      <c r="A35" s="72" t="str">
        <f>+LOOKUP(B35,Liste!$A:A,Liste!$B:B)</f>
        <v xml:space="preserve"> </v>
      </c>
      <c r="B35" s="73">
        <f>+Tirage!B34</f>
        <v>0</v>
      </c>
      <c r="C35" s="84"/>
      <c r="D35" s="72" t="str">
        <f>+LOOKUP(E35,Liste!$A:A,Liste!$B:B)</f>
        <v xml:space="preserve"> </v>
      </c>
      <c r="E35" s="73">
        <f>+Tirage!D34</f>
        <v>0</v>
      </c>
    </row>
    <row r="36" spans="1:5">
      <c r="A36" s="70" t="str">
        <f>+LOOKUP(B36,Liste!$A:A,Liste!$B:B)</f>
        <v xml:space="preserve"> </v>
      </c>
      <c r="B36" s="71">
        <f>+Tirage!A35</f>
        <v>0</v>
      </c>
      <c r="C36" s="84" t="s">
        <v>50</v>
      </c>
      <c r="D36" s="70" t="str">
        <f>+LOOKUP(E36,Liste!$A:A,Liste!$B:B)</f>
        <v xml:space="preserve"> </v>
      </c>
      <c r="E36" s="71">
        <f>+Tirage!C35</f>
        <v>0</v>
      </c>
    </row>
    <row r="37" spans="1:5">
      <c r="A37" s="72" t="str">
        <f>+LOOKUP(B37,Liste!$A:A,Liste!$B:B)</f>
        <v xml:space="preserve"> </v>
      </c>
      <c r="B37" s="73">
        <f>+Tirage!B35</f>
        <v>0</v>
      </c>
      <c r="C37" s="84"/>
      <c r="D37" s="72" t="str">
        <f>+LOOKUP(E37,Liste!$A:A,Liste!$B:B)</f>
        <v xml:space="preserve"> </v>
      </c>
      <c r="E37" s="73">
        <f>+Tirage!D35</f>
        <v>0</v>
      </c>
    </row>
    <row r="38" spans="1:5">
      <c r="A38" s="70" t="str">
        <f>+LOOKUP(B38,Liste!$A:A,Liste!$B:B)</f>
        <v xml:space="preserve"> </v>
      </c>
      <c r="B38" s="71">
        <f>+Tirage!A36</f>
        <v>0</v>
      </c>
      <c r="C38" s="84" t="s">
        <v>50</v>
      </c>
      <c r="D38" s="70" t="str">
        <f>+LOOKUP(E38,Liste!$A:A,Liste!$B:B)</f>
        <v xml:space="preserve"> </v>
      </c>
      <c r="E38" s="71">
        <f>+Tirage!C36</f>
        <v>0</v>
      </c>
    </row>
    <row r="39" spans="1:5">
      <c r="A39" s="72" t="str">
        <f>+LOOKUP(B39,Liste!$A:A,Liste!$B:B)</f>
        <v xml:space="preserve"> </v>
      </c>
      <c r="B39" s="73">
        <f>+Tirage!B36</f>
        <v>0</v>
      </c>
      <c r="C39" s="84"/>
      <c r="D39" s="72" t="str">
        <f>+LOOKUP(E39,Liste!$A:A,Liste!$B:B)</f>
        <v xml:space="preserve"> </v>
      </c>
      <c r="E39" s="73">
        <f>+Tirage!D36</f>
        <v>0</v>
      </c>
    </row>
    <row r="40" spans="1:5">
      <c r="A40" s="70" t="str">
        <f>+LOOKUP(B40,Liste!$A:A,Liste!$B:B)</f>
        <v xml:space="preserve"> </v>
      </c>
      <c r="B40" s="71">
        <f>+Tirage!A37</f>
        <v>0</v>
      </c>
      <c r="C40" s="84" t="s">
        <v>50</v>
      </c>
      <c r="D40" s="70" t="str">
        <f>+LOOKUP(E40,Liste!$A:A,Liste!$B:B)</f>
        <v xml:space="preserve"> </v>
      </c>
      <c r="E40" s="71">
        <f>+Tirage!C37</f>
        <v>0</v>
      </c>
    </row>
    <row r="41" spans="1:5">
      <c r="A41" s="74" t="str">
        <f>+LOOKUP(B41,Liste!$A:A,Liste!$B:B)</f>
        <v xml:space="preserve"> </v>
      </c>
      <c r="B41" s="73">
        <f>+Tirage!B37</f>
        <v>0</v>
      </c>
      <c r="C41" s="84"/>
      <c r="D41" s="74" t="str">
        <f>+LOOKUP(E41,Liste!$A:A,Liste!$B:B)</f>
        <v xml:space="preserve"> </v>
      </c>
      <c r="E41" s="73">
        <f>+Tirage!D37</f>
        <v>0</v>
      </c>
    </row>
    <row r="42" spans="1:5">
      <c r="E42" s="79"/>
    </row>
    <row r="43" spans="1:5">
      <c r="E43" s="79"/>
    </row>
    <row r="44" spans="1:5">
      <c r="B44" s="79">
        <f>SUM(B2:B41)</f>
        <v>121</v>
      </c>
      <c r="E44" s="79">
        <f>SUM(E2:E41)</f>
        <v>132</v>
      </c>
    </row>
    <row r="45" spans="1:5">
      <c r="E45" s="79">
        <f>+E44+B44</f>
        <v>253</v>
      </c>
    </row>
    <row r="46" spans="1:5">
      <c r="E46" s="79"/>
    </row>
    <row r="47" spans="1:5">
      <c r="D47" s="67" t="s">
        <v>53</v>
      </c>
      <c r="E47" s="79">
        <f>+Tirage!C43</f>
        <v>253</v>
      </c>
    </row>
    <row r="48" spans="1:5">
      <c r="E48" s="79"/>
    </row>
    <row r="49" spans="5:5">
      <c r="E49" s="79"/>
    </row>
    <row r="50" spans="5:5">
      <c r="E50" s="79"/>
    </row>
  </sheetData>
  <sheetProtection password="CE28" sheet="1" objects="1" scenarios="1"/>
  <mergeCells count="20">
    <mergeCell ref="C24:C25"/>
    <mergeCell ref="C2:C3"/>
    <mergeCell ref="C4:C5"/>
    <mergeCell ref="C6:C7"/>
    <mergeCell ref="C8:C9"/>
    <mergeCell ref="C10:C11"/>
    <mergeCell ref="C12:C13"/>
    <mergeCell ref="C14:C15"/>
    <mergeCell ref="C16:C17"/>
    <mergeCell ref="C18:C19"/>
    <mergeCell ref="C20:C21"/>
    <mergeCell ref="C22:C23"/>
    <mergeCell ref="C38:C39"/>
    <mergeCell ref="C40:C41"/>
    <mergeCell ref="C26:C27"/>
    <mergeCell ref="C28:C29"/>
    <mergeCell ref="C30:C31"/>
    <mergeCell ref="C32:C33"/>
    <mergeCell ref="C34:C35"/>
    <mergeCell ref="C36:C37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92" orientation="portrait" horizontalDpi="4294967293" verticalDpi="4294967293" r:id="rId1"/>
  <headerFooter>
    <oddHeader>&amp;C&amp;18 1er Tour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E50"/>
  <sheetViews>
    <sheetView workbookViewId="0">
      <selection activeCell="D47" sqref="D47"/>
    </sheetView>
  </sheetViews>
  <sheetFormatPr baseColWidth="10" defaultRowHeight="21"/>
  <cols>
    <col min="1" max="1" width="35.33203125" style="60" customWidth="1"/>
    <col min="2" max="2" width="13.33203125" style="61" bestFit="1" customWidth="1"/>
    <col min="3" max="3" width="7.5546875" style="68" customWidth="1"/>
    <col min="4" max="4" width="35.33203125" style="60" customWidth="1"/>
    <col min="5" max="5" width="13.33203125" style="61" bestFit="1" customWidth="1"/>
    <col min="6" max="16384" width="11.5546875" style="60"/>
  </cols>
  <sheetData>
    <row r="1" spans="1:5" ht="15.6">
      <c r="A1" s="62" t="s">
        <v>18</v>
      </c>
      <c r="B1" s="62" t="s">
        <v>20</v>
      </c>
      <c r="C1" s="69"/>
      <c r="D1" s="62" t="s">
        <v>18</v>
      </c>
      <c r="E1" s="62" t="s">
        <v>20</v>
      </c>
    </row>
    <row r="2" spans="1:5">
      <c r="A2" s="70" t="str">
        <f>+LOOKUP(B2,Liste!$A:A,Liste!$B:B)</f>
        <v>Danielle Guelfi</v>
      </c>
      <c r="B2" s="71">
        <f>+Tirage!E3</f>
        <v>19</v>
      </c>
      <c r="C2" s="84" t="s">
        <v>50</v>
      </c>
      <c r="D2" s="70" t="str">
        <f>+LOOKUP(E2,Liste!$A:A,Liste!$B:B)</f>
        <v>Schots Christian</v>
      </c>
      <c r="E2" s="77">
        <f>+Tirage!G3</f>
        <v>1</v>
      </c>
    </row>
    <row r="3" spans="1:5">
      <c r="A3" s="72" t="str">
        <f>+LOOKUP(B3,Liste!$A:A,Liste!$B:B)</f>
        <v>Alex Brayle</v>
      </c>
      <c r="B3" s="73">
        <f>+Tirage!F3</f>
        <v>9</v>
      </c>
      <c r="C3" s="84"/>
      <c r="D3" s="72" t="str">
        <f>+LOOKUP(E3,Liste!$A:A,Liste!$B:B)</f>
        <v>Raymond Duperret</v>
      </c>
      <c r="E3" s="78">
        <f>+Tirage!H3</f>
        <v>13</v>
      </c>
    </row>
    <row r="4" spans="1:5">
      <c r="A4" s="70" t="str">
        <f>+LOOKUP(B4,Liste!$A:A,Liste!$B:B)</f>
        <v>Felician Dylan</v>
      </c>
      <c r="B4" s="71">
        <f>+Tirage!E4</f>
        <v>14</v>
      </c>
      <c r="C4" s="84" t="s">
        <v>50</v>
      </c>
      <c r="D4" s="70" t="str">
        <f>+LOOKUP(E4,Liste!$A:A,Liste!$B:B)</f>
        <v>Furet Jean-Louis</v>
      </c>
      <c r="E4" s="77">
        <f>+Tirage!G4</f>
        <v>18</v>
      </c>
    </row>
    <row r="5" spans="1:5">
      <c r="A5" s="72" t="str">
        <f>+LOOKUP(B5,Liste!$A:A,Liste!$B:B)</f>
        <v>Sylvie Chabrier</v>
      </c>
      <c r="B5" s="73">
        <f>+Tirage!F4</f>
        <v>11</v>
      </c>
      <c r="C5" s="84"/>
      <c r="D5" s="72" t="str">
        <f>+LOOKUP(E5,Liste!$A:A,Liste!$B:B)</f>
        <v>Christian Meyer</v>
      </c>
      <c r="E5" s="78">
        <f>+Tirage!H4</f>
        <v>20</v>
      </c>
    </row>
    <row r="6" spans="1:5">
      <c r="A6" s="70" t="str">
        <f>+LOOKUP(B6,Liste!$A:A,Liste!$B:B)</f>
        <v>Majorie Felician</v>
      </c>
      <c r="B6" s="71">
        <f>+Tirage!E5</f>
        <v>15</v>
      </c>
      <c r="C6" s="84" t="s">
        <v>50</v>
      </c>
      <c r="D6" s="70" t="str">
        <f>+LOOKUP(E6,Liste!$A:A,Liste!$B:B)</f>
        <v>Thierry Tharaud</v>
      </c>
      <c r="E6" s="77">
        <f>+Tirage!G5</f>
        <v>22</v>
      </c>
    </row>
    <row r="7" spans="1:5">
      <c r="A7" s="72" t="str">
        <f>+LOOKUP(B7,Liste!$A:A,Liste!$B:B)</f>
        <v>Christian Darras</v>
      </c>
      <c r="B7" s="73">
        <f>+Tirage!F5</f>
        <v>21</v>
      </c>
      <c r="C7" s="84"/>
      <c r="D7" s="72" t="str">
        <f>+LOOKUP(E7,Liste!$A:A,Liste!$B:B)</f>
        <v>Sebastien Sumian</v>
      </c>
      <c r="E7" s="78">
        <f>+Tirage!H5</f>
        <v>10</v>
      </c>
    </row>
    <row r="8" spans="1:5">
      <c r="A8" s="70" t="str">
        <f>+LOOKUP(B8,Liste!$A:A,Liste!$B:B)</f>
        <v>Furet Julien</v>
      </c>
      <c r="B8" s="71">
        <f>+Tirage!E6</f>
        <v>17</v>
      </c>
      <c r="C8" s="84" t="s">
        <v>50</v>
      </c>
      <c r="D8" s="70" t="str">
        <f>+LOOKUP(E8,Liste!$A:A,Liste!$B:B)</f>
        <v>Boris</v>
      </c>
      <c r="E8" s="77">
        <f>+Tirage!G6</f>
        <v>12</v>
      </c>
    </row>
    <row r="9" spans="1:5">
      <c r="A9" s="72" t="str">
        <f>+LOOKUP(B9,Liste!$A:A,Liste!$B:B)</f>
        <v>Alice Faraud</v>
      </c>
      <c r="B9" s="73">
        <f>+Tirage!F6</f>
        <v>7</v>
      </c>
      <c r="C9" s="84"/>
      <c r="D9" s="72" t="str">
        <f>+LOOKUP(E9,Liste!$A:A,Liste!$B:B)</f>
        <v>Fognini Bruno</v>
      </c>
      <c r="E9" s="78">
        <f>+Tirage!H6</f>
        <v>16</v>
      </c>
    </row>
    <row r="10" spans="1:5">
      <c r="A10" s="70" t="str">
        <f>+LOOKUP(B10,Liste!$A:A,Liste!$B:B)</f>
        <v>Jacky Puchades</v>
      </c>
      <c r="B10" s="71">
        <f>+Tirage!E7</f>
        <v>5</v>
      </c>
      <c r="C10" s="84" t="s">
        <v>50</v>
      </c>
      <c r="D10" s="70" t="str">
        <f>+LOOKUP(E10,Liste!$A:A,Liste!$B:B)</f>
        <v>Fognini Philippe</v>
      </c>
      <c r="E10" s="77">
        <f>+Tirage!G7</f>
        <v>2</v>
      </c>
    </row>
    <row r="11" spans="1:5">
      <c r="A11" s="72" t="str">
        <f>+LOOKUP(B11,Liste!$A:A,Liste!$B:B)</f>
        <v>Jean-Luc Faraud</v>
      </c>
      <c r="B11" s="73">
        <f>+Tirage!F7</f>
        <v>8</v>
      </c>
      <c r="C11" s="84"/>
      <c r="D11" s="72" t="str">
        <f>+LOOKUP(E11,Liste!$A:A,Liste!$B:B)</f>
        <v>Henri Boyer</v>
      </c>
      <c r="E11" s="78">
        <f>+Tirage!H7</f>
        <v>6</v>
      </c>
    </row>
    <row r="12" spans="1:5">
      <c r="A12" s="70" t="str">
        <f>+LOOKUP(B12,Liste!$A:A,Liste!$B:B)</f>
        <v xml:space="preserve"> </v>
      </c>
      <c r="B12" s="71">
        <f>+Tirage!E8</f>
        <v>0</v>
      </c>
      <c r="C12" s="84" t="s">
        <v>50</v>
      </c>
      <c r="D12" s="70" t="str">
        <f>+LOOKUP(E12,Liste!$A:A,Liste!$B:B)</f>
        <v>Gérard Bouchard</v>
      </c>
      <c r="E12" s="77">
        <f>+Tirage!G8</f>
        <v>3</v>
      </c>
    </row>
    <row r="13" spans="1:5">
      <c r="A13" s="72" t="str">
        <f>+LOOKUP(B13,Liste!$A:A,Liste!$B:B)</f>
        <v>Henri Flos</v>
      </c>
      <c r="B13" s="73">
        <f>+Tirage!F8</f>
        <v>4</v>
      </c>
      <c r="C13" s="84"/>
      <c r="D13" s="72" t="str">
        <f>+LOOKUP(E13,Liste!$A:A,Liste!$B:B)</f>
        <v xml:space="preserve"> </v>
      </c>
      <c r="E13" s="78">
        <f>+Tirage!H8</f>
        <v>0</v>
      </c>
    </row>
    <row r="14" spans="1:5">
      <c r="A14" s="70" t="str">
        <f>+LOOKUP(B14,Liste!$A:A,Liste!$B:B)</f>
        <v xml:space="preserve"> </v>
      </c>
      <c r="B14" s="71">
        <f>+Tirage!E9</f>
        <v>0</v>
      </c>
      <c r="C14" s="84" t="s">
        <v>50</v>
      </c>
      <c r="D14" s="70" t="str">
        <f>+LOOKUP(E14,Liste!$A:A,Liste!$B:B)</f>
        <v xml:space="preserve"> </v>
      </c>
      <c r="E14" s="77">
        <f>+Tirage!G9</f>
        <v>0</v>
      </c>
    </row>
    <row r="15" spans="1:5">
      <c r="A15" s="72" t="str">
        <f>+LOOKUP(B15,Liste!$A:A,Liste!$B:B)</f>
        <v xml:space="preserve"> </v>
      </c>
      <c r="B15" s="73">
        <f>+Tirage!F9</f>
        <v>0</v>
      </c>
      <c r="C15" s="84"/>
      <c r="D15" s="72" t="str">
        <f>+LOOKUP(E15,Liste!$A:A,Liste!$B:B)</f>
        <v xml:space="preserve"> </v>
      </c>
      <c r="E15" s="78">
        <f>+Tirage!H9</f>
        <v>0</v>
      </c>
    </row>
    <row r="16" spans="1:5">
      <c r="A16" s="70" t="str">
        <f>+LOOKUP(B16,Liste!$A:A,Liste!$B:B)</f>
        <v xml:space="preserve"> </v>
      </c>
      <c r="B16" s="71">
        <f>+Tirage!E25</f>
        <v>0</v>
      </c>
      <c r="C16" s="84" t="s">
        <v>50</v>
      </c>
      <c r="D16" s="70" t="str">
        <f>+LOOKUP(E16,Liste!$A:A,Liste!$B:B)</f>
        <v xml:space="preserve"> </v>
      </c>
      <c r="E16" s="77">
        <f>+Tirage!G25</f>
        <v>0</v>
      </c>
    </row>
    <row r="17" spans="1:5">
      <c r="A17" s="72" t="str">
        <f>+LOOKUP(B17,Liste!$A:A,Liste!$B:B)</f>
        <v xml:space="preserve"> </v>
      </c>
      <c r="B17" s="73">
        <f>+Tirage!F25</f>
        <v>0</v>
      </c>
      <c r="C17" s="84"/>
      <c r="D17" s="72" t="str">
        <f>+LOOKUP(E17,Liste!$A:A,Liste!$B:B)</f>
        <v xml:space="preserve"> </v>
      </c>
      <c r="E17" s="78">
        <f>+Tirage!H25</f>
        <v>0</v>
      </c>
    </row>
    <row r="18" spans="1:5">
      <c r="A18" s="70" t="str">
        <f>+LOOKUP(B18,Liste!$A:A,Liste!$B:B)</f>
        <v xml:space="preserve"> </v>
      </c>
      <c r="B18" s="71">
        <f>+Tirage!E26</f>
        <v>0</v>
      </c>
      <c r="C18" s="84" t="s">
        <v>50</v>
      </c>
      <c r="D18" s="70" t="str">
        <f>+LOOKUP(E18,Liste!$A:A,Liste!$B:B)</f>
        <v xml:space="preserve"> </v>
      </c>
      <c r="E18" s="77">
        <f>+Tirage!G26</f>
        <v>0</v>
      </c>
    </row>
    <row r="19" spans="1:5">
      <c r="A19" s="72" t="str">
        <f>+LOOKUP(B19,Liste!$A:A,Liste!$B:B)</f>
        <v xml:space="preserve"> </v>
      </c>
      <c r="B19" s="73">
        <f>+Tirage!F26</f>
        <v>0</v>
      </c>
      <c r="C19" s="84"/>
      <c r="D19" s="72" t="str">
        <f>+LOOKUP(E19,Liste!$A:A,Liste!$B:B)</f>
        <v xml:space="preserve"> </v>
      </c>
      <c r="E19" s="78">
        <f>+Tirage!H26</f>
        <v>0</v>
      </c>
    </row>
    <row r="20" spans="1:5">
      <c r="A20" s="70" t="str">
        <f>+LOOKUP(B20,Liste!$A:A,Liste!$B:B)</f>
        <v xml:space="preserve"> </v>
      </c>
      <c r="B20" s="71">
        <f>+Tirage!E27</f>
        <v>0</v>
      </c>
      <c r="C20" s="84" t="s">
        <v>50</v>
      </c>
      <c r="D20" s="70" t="str">
        <f>+LOOKUP(E20,Liste!$A:A,Liste!$B:B)</f>
        <v xml:space="preserve"> </v>
      </c>
      <c r="E20" s="77">
        <f>+Tirage!G27</f>
        <v>0</v>
      </c>
    </row>
    <row r="21" spans="1:5">
      <c r="A21" s="74" t="str">
        <f>+LOOKUP(B21,Liste!$A:A,Liste!$B:B)</f>
        <v xml:space="preserve"> </v>
      </c>
      <c r="B21" s="73">
        <f>+Tirage!F27</f>
        <v>0</v>
      </c>
      <c r="C21" s="84"/>
      <c r="D21" s="72" t="str">
        <f>+LOOKUP(E21,Liste!$A:A,Liste!$B:B)</f>
        <v xml:space="preserve"> </v>
      </c>
      <c r="E21" s="78">
        <f>+Tirage!H27</f>
        <v>0</v>
      </c>
    </row>
    <row r="22" spans="1:5">
      <c r="A22" s="70" t="str">
        <f>+LOOKUP(B22,Liste!$A:A,Liste!$B:B)</f>
        <v xml:space="preserve"> </v>
      </c>
      <c r="B22" s="71">
        <f>+Tirage!E28</f>
        <v>0</v>
      </c>
      <c r="C22" s="84" t="s">
        <v>50</v>
      </c>
      <c r="D22" s="70" t="str">
        <f>+LOOKUP(E22,Liste!$A:A,Liste!$B:B)</f>
        <v xml:space="preserve"> </v>
      </c>
      <c r="E22" s="71">
        <f>+Tirage!G28</f>
        <v>0</v>
      </c>
    </row>
    <row r="23" spans="1:5">
      <c r="A23" s="72" t="str">
        <f>+LOOKUP(B23,Liste!$A:A,Liste!$B:B)</f>
        <v xml:space="preserve"> </v>
      </c>
      <c r="B23" s="73">
        <f>+Tirage!F28</f>
        <v>0</v>
      </c>
      <c r="C23" s="84"/>
      <c r="D23" s="72" t="str">
        <f>+LOOKUP(E23,Liste!$A:A,Liste!$B:B)</f>
        <v xml:space="preserve"> </v>
      </c>
      <c r="E23" s="73">
        <f>+Tirage!H28</f>
        <v>0</v>
      </c>
    </row>
    <row r="24" spans="1:5">
      <c r="A24" s="70" t="str">
        <f>+LOOKUP(B24,Liste!$A:A,Liste!$B:B)</f>
        <v xml:space="preserve"> </v>
      </c>
      <c r="B24" s="71">
        <f>+Tirage!E29</f>
        <v>0</v>
      </c>
      <c r="C24" s="84" t="s">
        <v>50</v>
      </c>
      <c r="D24" s="70" t="str">
        <f>+LOOKUP(E24,Liste!$A:A,Liste!$B:B)</f>
        <v xml:space="preserve"> </v>
      </c>
      <c r="E24" s="71">
        <f>+Tirage!G29</f>
        <v>0</v>
      </c>
    </row>
    <row r="25" spans="1:5">
      <c r="A25" s="72" t="str">
        <f>+LOOKUP(B25,Liste!$A:A,Liste!$B:B)</f>
        <v xml:space="preserve"> </v>
      </c>
      <c r="B25" s="73">
        <f>+Tirage!F29</f>
        <v>0</v>
      </c>
      <c r="C25" s="84"/>
      <c r="D25" s="72" t="str">
        <f>+LOOKUP(E25,Liste!$A:A,Liste!$B:B)</f>
        <v xml:space="preserve"> </v>
      </c>
      <c r="E25" s="73">
        <f>+Tirage!H29</f>
        <v>0</v>
      </c>
    </row>
    <row r="26" spans="1:5">
      <c r="A26" s="70" t="str">
        <f>+LOOKUP(B26,Liste!$A:A,Liste!$B:B)</f>
        <v xml:space="preserve"> </v>
      </c>
      <c r="B26" s="71">
        <f>+Tirage!E30</f>
        <v>0</v>
      </c>
      <c r="C26" s="84" t="s">
        <v>50</v>
      </c>
      <c r="D26" s="70" t="str">
        <f>+LOOKUP(E26,Liste!$A:A,Liste!$B:B)</f>
        <v xml:space="preserve"> </v>
      </c>
      <c r="E26" s="71">
        <f>+Tirage!G30</f>
        <v>0</v>
      </c>
    </row>
    <row r="27" spans="1:5">
      <c r="A27" s="72" t="str">
        <f>+LOOKUP(B27,Liste!$A:A,Liste!$B:B)</f>
        <v xml:space="preserve"> </v>
      </c>
      <c r="B27" s="73">
        <f>+Tirage!F30</f>
        <v>0</v>
      </c>
      <c r="C27" s="84"/>
      <c r="D27" s="72" t="str">
        <f>+LOOKUP(E27,Liste!$A:A,Liste!$B:B)</f>
        <v xml:space="preserve"> </v>
      </c>
      <c r="E27" s="73">
        <f>+Tirage!H30</f>
        <v>0</v>
      </c>
    </row>
    <row r="28" spans="1:5">
      <c r="A28" s="70" t="str">
        <f>+LOOKUP(B28,Liste!$A:A,Liste!$B:B)</f>
        <v xml:space="preserve"> </v>
      </c>
      <c r="B28" s="71">
        <f>+Tirage!E31</f>
        <v>0</v>
      </c>
      <c r="C28" s="84" t="s">
        <v>50</v>
      </c>
      <c r="D28" s="70" t="str">
        <f>+LOOKUP(E28,Liste!$A:A,Liste!$B:B)</f>
        <v xml:space="preserve"> </v>
      </c>
      <c r="E28" s="71">
        <f>+Tirage!G31</f>
        <v>0</v>
      </c>
    </row>
    <row r="29" spans="1:5">
      <c r="A29" s="72" t="str">
        <f>+LOOKUP(B29,Liste!$A:A,Liste!$B:B)</f>
        <v xml:space="preserve"> </v>
      </c>
      <c r="B29" s="73">
        <f>+Tirage!F31</f>
        <v>0</v>
      </c>
      <c r="C29" s="84"/>
      <c r="D29" s="72" t="str">
        <f>+LOOKUP(E29,Liste!$A:A,Liste!$B:B)</f>
        <v xml:space="preserve"> </v>
      </c>
      <c r="E29" s="73">
        <f>+Tirage!H31</f>
        <v>0</v>
      </c>
    </row>
    <row r="30" spans="1:5">
      <c r="A30" s="70" t="str">
        <f>+LOOKUP(B30,Liste!$A:A,Liste!$B:B)</f>
        <v xml:space="preserve"> </v>
      </c>
      <c r="B30" s="71">
        <f>+Tirage!E32</f>
        <v>0</v>
      </c>
      <c r="C30" s="84" t="s">
        <v>50</v>
      </c>
      <c r="D30" s="70" t="str">
        <f>+LOOKUP(E30,Liste!$A:A,Liste!$B:B)</f>
        <v xml:space="preserve"> </v>
      </c>
      <c r="E30" s="71">
        <f>+Tirage!G32</f>
        <v>0</v>
      </c>
    </row>
    <row r="31" spans="1:5">
      <c r="A31" s="72" t="str">
        <f>+LOOKUP(B31,Liste!$A:A,Liste!$B:B)</f>
        <v xml:space="preserve"> </v>
      </c>
      <c r="B31" s="73">
        <f>+Tirage!F32</f>
        <v>0</v>
      </c>
      <c r="C31" s="84"/>
      <c r="D31" s="72" t="str">
        <f>+LOOKUP(E31,Liste!$A:A,Liste!$B:B)</f>
        <v xml:space="preserve"> </v>
      </c>
      <c r="E31" s="73">
        <f>+Tirage!H32</f>
        <v>0</v>
      </c>
    </row>
    <row r="32" spans="1:5">
      <c r="A32" s="70" t="str">
        <f>+LOOKUP(B32,Liste!$A:A,Liste!$B:B)</f>
        <v xml:space="preserve"> </v>
      </c>
      <c r="B32" s="71">
        <f>+Tirage!E33</f>
        <v>0</v>
      </c>
      <c r="C32" s="84" t="s">
        <v>50</v>
      </c>
      <c r="D32" s="70" t="str">
        <f>+LOOKUP(E32,Liste!$A:A,Liste!$B:B)</f>
        <v xml:space="preserve"> </v>
      </c>
      <c r="E32" s="71">
        <f>+Tirage!G33</f>
        <v>0</v>
      </c>
    </row>
    <row r="33" spans="1:5">
      <c r="A33" s="72" t="str">
        <f>+LOOKUP(B33,Liste!$A:A,Liste!$B:B)</f>
        <v xml:space="preserve"> </v>
      </c>
      <c r="B33" s="73">
        <f>+Tirage!F33</f>
        <v>0</v>
      </c>
      <c r="C33" s="84"/>
      <c r="D33" s="72" t="str">
        <f>+LOOKUP(E33,Liste!$A:A,Liste!$B:B)</f>
        <v xml:space="preserve"> </v>
      </c>
      <c r="E33" s="73">
        <f>+Tirage!H33</f>
        <v>0</v>
      </c>
    </row>
    <row r="34" spans="1:5">
      <c r="A34" s="70" t="str">
        <f>+LOOKUP(B34,Liste!$A:A,Liste!$B:B)</f>
        <v xml:space="preserve"> </v>
      </c>
      <c r="B34" s="71">
        <f>+Tirage!E34</f>
        <v>0</v>
      </c>
      <c r="C34" s="84" t="s">
        <v>50</v>
      </c>
      <c r="D34" s="70" t="str">
        <f>+LOOKUP(E34,Liste!$A:A,Liste!$B:B)</f>
        <v xml:space="preserve"> </v>
      </c>
      <c r="E34" s="71">
        <f>+Tirage!G34</f>
        <v>0</v>
      </c>
    </row>
    <row r="35" spans="1:5">
      <c r="A35" s="72" t="str">
        <f>+LOOKUP(B35,Liste!$A:A,Liste!$B:B)</f>
        <v xml:space="preserve"> </v>
      </c>
      <c r="B35" s="73">
        <f>+Tirage!F34</f>
        <v>0</v>
      </c>
      <c r="C35" s="84"/>
      <c r="D35" s="72" t="str">
        <f>+LOOKUP(E35,Liste!$A:A,Liste!$B:B)</f>
        <v xml:space="preserve"> </v>
      </c>
      <c r="E35" s="73">
        <f>+Tirage!H34</f>
        <v>0</v>
      </c>
    </row>
    <row r="36" spans="1:5">
      <c r="A36" s="70" t="str">
        <f>+LOOKUP(B36,Liste!$A:A,Liste!$B:B)</f>
        <v xml:space="preserve"> </v>
      </c>
      <c r="B36" s="71">
        <f>+Tirage!E35</f>
        <v>0</v>
      </c>
      <c r="C36" s="84" t="s">
        <v>50</v>
      </c>
      <c r="D36" s="70" t="str">
        <f>+LOOKUP(E36,Liste!$A:A,Liste!$B:B)</f>
        <v xml:space="preserve"> </v>
      </c>
      <c r="E36" s="71">
        <f>+Tirage!G35</f>
        <v>0</v>
      </c>
    </row>
    <row r="37" spans="1:5">
      <c r="A37" s="72" t="str">
        <f>+LOOKUP(B37,Liste!$A:A,Liste!$B:B)</f>
        <v xml:space="preserve"> </v>
      </c>
      <c r="B37" s="73">
        <f>+Tirage!F35</f>
        <v>0</v>
      </c>
      <c r="C37" s="84"/>
      <c r="D37" s="72" t="str">
        <f>+LOOKUP(E37,Liste!$A:A,Liste!$B:B)</f>
        <v xml:space="preserve"> </v>
      </c>
      <c r="E37" s="73">
        <f>+Tirage!H35</f>
        <v>0</v>
      </c>
    </row>
    <row r="38" spans="1:5">
      <c r="A38" s="70" t="str">
        <f>+LOOKUP(B38,Liste!$A:A,Liste!$B:B)</f>
        <v xml:space="preserve"> </v>
      </c>
      <c r="B38" s="71">
        <f>+Tirage!E36</f>
        <v>0</v>
      </c>
      <c r="C38" s="84" t="s">
        <v>50</v>
      </c>
      <c r="D38" s="70" t="str">
        <f>+LOOKUP(E38,Liste!$A:A,Liste!$B:B)</f>
        <v xml:space="preserve"> </v>
      </c>
      <c r="E38" s="71">
        <f>+Tirage!G36</f>
        <v>0</v>
      </c>
    </row>
    <row r="39" spans="1:5">
      <c r="A39" s="72" t="str">
        <f>+LOOKUP(B39,Liste!$A:A,Liste!$B:B)</f>
        <v xml:space="preserve"> </v>
      </c>
      <c r="B39" s="73">
        <f>+Tirage!F36</f>
        <v>0</v>
      </c>
      <c r="C39" s="84"/>
      <c r="D39" s="72" t="str">
        <f>+LOOKUP(E39,Liste!$A:A,Liste!$B:B)</f>
        <v xml:space="preserve"> </v>
      </c>
      <c r="E39" s="73">
        <f>+Tirage!H36</f>
        <v>0</v>
      </c>
    </row>
    <row r="40" spans="1:5">
      <c r="A40" s="70" t="str">
        <f>+LOOKUP(B40,Liste!$A:A,Liste!$B:B)</f>
        <v xml:space="preserve"> </v>
      </c>
      <c r="B40" s="71">
        <f>+Tirage!E37</f>
        <v>0</v>
      </c>
      <c r="C40" s="84" t="s">
        <v>50</v>
      </c>
      <c r="D40" s="70" t="str">
        <f>+LOOKUP(E40,Liste!$A:A,Liste!$B:B)</f>
        <v xml:space="preserve"> </v>
      </c>
      <c r="E40" s="71">
        <f>+Tirage!G37</f>
        <v>0</v>
      </c>
    </row>
    <row r="41" spans="1:5">
      <c r="A41" s="74" t="str">
        <f>+LOOKUP(B41,Liste!$A:A,Liste!$B:B)</f>
        <v xml:space="preserve"> </v>
      </c>
      <c r="B41" s="73">
        <f>+Tirage!F37</f>
        <v>0</v>
      </c>
      <c r="C41" s="84"/>
      <c r="D41" s="74" t="str">
        <f>+LOOKUP(E41,Liste!$A:A,Liste!$B:B)</f>
        <v xml:space="preserve"> </v>
      </c>
      <c r="E41" s="73">
        <f>+Tirage!H37</f>
        <v>0</v>
      </c>
    </row>
    <row r="42" spans="1:5">
      <c r="E42" s="79"/>
    </row>
    <row r="43" spans="1:5">
      <c r="E43" s="79"/>
    </row>
    <row r="44" spans="1:5">
      <c r="B44" s="79">
        <f>SUM(B2:B41)</f>
        <v>130</v>
      </c>
      <c r="E44" s="79">
        <f>SUM(E2:E41)</f>
        <v>123</v>
      </c>
    </row>
    <row r="45" spans="1:5">
      <c r="E45" s="79">
        <f>+E44+B44</f>
        <v>253</v>
      </c>
    </row>
    <row r="46" spans="1:5">
      <c r="E46" s="79"/>
    </row>
    <row r="47" spans="1:5">
      <c r="D47" s="67" t="s">
        <v>53</v>
      </c>
      <c r="E47" s="79">
        <f>+Tirage!G43</f>
        <v>253</v>
      </c>
    </row>
    <row r="48" spans="1:5">
      <c r="E48" s="79"/>
    </row>
    <row r="49" spans="5:5">
      <c r="E49" s="79"/>
    </row>
    <row r="50" spans="5:5">
      <c r="E50" s="79"/>
    </row>
  </sheetData>
  <sheetProtection password="CE28" sheet="1" objects="1" scenarios="1"/>
  <mergeCells count="20">
    <mergeCell ref="C12:C13"/>
    <mergeCell ref="C2:C3"/>
    <mergeCell ref="C4:C5"/>
    <mergeCell ref="C6:C7"/>
    <mergeCell ref="C8:C9"/>
    <mergeCell ref="C10:C11"/>
    <mergeCell ref="C14:C15"/>
    <mergeCell ref="C16:C17"/>
    <mergeCell ref="C18:C19"/>
    <mergeCell ref="C20:C21"/>
    <mergeCell ref="C22:C23"/>
    <mergeCell ref="C34:C35"/>
    <mergeCell ref="C36:C37"/>
    <mergeCell ref="C38:C39"/>
    <mergeCell ref="C40:C41"/>
    <mergeCell ref="C24:C25"/>
    <mergeCell ref="C26:C27"/>
    <mergeCell ref="C28:C29"/>
    <mergeCell ref="C30:C31"/>
    <mergeCell ref="C32:C33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92" orientation="portrait" horizontalDpi="4294967293" verticalDpi="4294967293" r:id="rId1"/>
  <headerFooter>
    <oddHeader>&amp;C&amp;18 2nd Tour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E50"/>
  <sheetViews>
    <sheetView workbookViewId="0">
      <selection activeCell="B38" sqref="B38"/>
    </sheetView>
  </sheetViews>
  <sheetFormatPr baseColWidth="10" defaultRowHeight="21"/>
  <cols>
    <col min="1" max="1" width="35.33203125" style="60" customWidth="1"/>
    <col min="2" max="2" width="13.33203125" style="61" bestFit="1" customWidth="1"/>
    <col min="3" max="3" width="7.5546875" style="68" customWidth="1"/>
    <col min="4" max="4" width="35.33203125" style="60" customWidth="1"/>
    <col min="5" max="5" width="13.33203125" style="61" bestFit="1" customWidth="1"/>
    <col min="6" max="16384" width="11.5546875" style="60"/>
  </cols>
  <sheetData>
    <row r="1" spans="1:5" ht="15.6">
      <c r="A1" s="62" t="s">
        <v>18</v>
      </c>
      <c r="B1" s="62" t="s">
        <v>20</v>
      </c>
      <c r="C1" s="69"/>
      <c r="D1" s="62" t="s">
        <v>18</v>
      </c>
      <c r="E1" s="62" t="s">
        <v>20</v>
      </c>
    </row>
    <row r="2" spans="1:5">
      <c r="A2" s="70" t="str">
        <f>+LOOKUP(B2,Liste!$A:A,Liste!$B:B)</f>
        <v>Furet Jean-Louis</v>
      </c>
      <c r="B2" s="71">
        <f>+Tirage!I3</f>
        <v>18</v>
      </c>
      <c r="C2" s="84" t="s">
        <v>50</v>
      </c>
      <c r="D2" s="70" t="str">
        <f>+LOOKUP(E2,Liste!$A:A,Liste!$B:B)</f>
        <v>Schots Christian</v>
      </c>
      <c r="E2" s="77">
        <f>+Tirage!K3</f>
        <v>1</v>
      </c>
    </row>
    <row r="3" spans="1:5">
      <c r="A3" s="72" t="str">
        <f>+LOOKUP(B3,Liste!$A:A,Liste!$B:B)</f>
        <v>Fognini Bruno</v>
      </c>
      <c r="B3" s="73">
        <f>+Tirage!J3</f>
        <v>16</v>
      </c>
      <c r="C3" s="84"/>
      <c r="D3" s="72" t="str">
        <f>+LOOKUP(E3,Liste!$A:A,Liste!$B:B)</f>
        <v>Henri Flos</v>
      </c>
      <c r="E3" s="78">
        <f>+Tirage!L3</f>
        <v>4</v>
      </c>
    </row>
    <row r="4" spans="1:5">
      <c r="A4" s="70" t="str">
        <f>+LOOKUP(B4,Liste!$A:A,Liste!$B:B)</f>
        <v>Furet Julien</v>
      </c>
      <c r="B4" s="71">
        <f>+Tirage!I4</f>
        <v>17</v>
      </c>
      <c r="C4" s="84" t="s">
        <v>50</v>
      </c>
      <c r="D4" s="70" t="str">
        <f>+LOOKUP(E4,Liste!$A:A,Liste!$B:B)</f>
        <v>Henri Boyer</v>
      </c>
      <c r="E4" s="77">
        <f>+Tirage!K4</f>
        <v>6</v>
      </c>
    </row>
    <row r="5" spans="1:5">
      <c r="A5" s="72" t="str">
        <f>+LOOKUP(B5,Liste!$A:A,Liste!$B:B)</f>
        <v>Danielle Guelfi</v>
      </c>
      <c r="B5" s="73">
        <f>+Tirage!J4</f>
        <v>19</v>
      </c>
      <c r="C5" s="84"/>
      <c r="D5" s="72" t="str">
        <f>+LOOKUP(E5,Liste!$A:A,Liste!$B:B)</f>
        <v>Majorie Felician</v>
      </c>
      <c r="E5" s="78">
        <f>+Tirage!L4</f>
        <v>15</v>
      </c>
    </row>
    <row r="6" spans="1:5">
      <c r="A6" s="70" t="str">
        <f>+LOOKUP(B6,Liste!$A:A,Liste!$B:B)</f>
        <v>Christian Darras</v>
      </c>
      <c r="B6" s="71">
        <f>+Tirage!I5</f>
        <v>21</v>
      </c>
      <c r="C6" s="84" t="s">
        <v>50</v>
      </c>
      <c r="D6" s="70" t="str">
        <f>+LOOKUP(E6,Liste!$A:A,Liste!$B:B)</f>
        <v>Sylvie Chabrier</v>
      </c>
      <c r="E6" s="77">
        <f>+Tirage!K5</f>
        <v>11</v>
      </c>
    </row>
    <row r="7" spans="1:5">
      <c r="A7" s="72" t="str">
        <f>+LOOKUP(B7,Liste!$A:A,Liste!$B:B)</f>
        <v>Thierry Tharaud</v>
      </c>
      <c r="B7" s="73">
        <f>+Tirage!J5</f>
        <v>22</v>
      </c>
      <c r="C7" s="84"/>
      <c r="D7" s="72" t="str">
        <f>+LOOKUP(E7,Liste!$A:A,Liste!$B:B)</f>
        <v>Fognini Philippe</v>
      </c>
      <c r="E7" s="78">
        <f>+Tirage!L5</f>
        <v>2</v>
      </c>
    </row>
    <row r="8" spans="1:5">
      <c r="A8" s="70" t="str">
        <f>+LOOKUP(B8,Liste!$A:A,Liste!$B:B)</f>
        <v>Felician Dylan</v>
      </c>
      <c r="B8" s="71">
        <f>+Tirage!I6</f>
        <v>14</v>
      </c>
      <c r="C8" s="84" t="s">
        <v>50</v>
      </c>
      <c r="D8" s="70" t="str">
        <f>+LOOKUP(E8,Liste!$A:A,Liste!$B:B)</f>
        <v>Sebastien Sumian</v>
      </c>
      <c r="E8" s="77">
        <f>+Tirage!K6</f>
        <v>10</v>
      </c>
    </row>
    <row r="9" spans="1:5">
      <c r="A9" s="72" t="str">
        <f>+LOOKUP(B9,Liste!$A:A,Liste!$B:B)</f>
        <v>Alice Faraud</v>
      </c>
      <c r="B9" s="73">
        <f>+Tirage!J6</f>
        <v>7</v>
      </c>
      <c r="C9" s="84"/>
      <c r="D9" s="72" t="str">
        <f>+LOOKUP(E9,Liste!$A:A,Liste!$B:B)</f>
        <v>Raymond Duperret</v>
      </c>
      <c r="E9" s="78">
        <f>+Tirage!L6</f>
        <v>13</v>
      </c>
    </row>
    <row r="10" spans="1:5">
      <c r="A10" s="70" t="str">
        <f>+LOOKUP(B10,Liste!$A:A,Liste!$B:B)</f>
        <v>Gérard Bouchard</v>
      </c>
      <c r="B10" s="71">
        <f>+Tirage!I7</f>
        <v>3</v>
      </c>
      <c r="C10" s="84" t="s">
        <v>50</v>
      </c>
      <c r="D10" s="70" t="str">
        <f>+LOOKUP(E10,Liste!$A:A,Liste!$B:B)</f>
        <v>Boris</v>
      </c>
      <c r="E10" s="77">
        <f>+Tirage!K7</f>
        <v>12</v>
      </c>
    </row>
    <row r="11" spans="1:5">
      <c r="A11" s="72" t="str">
        <f>+LOOKUP(B11,Liste!$A:A,Liste!$B:B)</f>
        <v>Jacky Puchades</v>
      </c>
      <c r="B11" s="73">
        <f>+Tirage!J7</f>
        <v>5</v>
      </c>
      <c r="C11" s="84"/>
      <c r="D11" s="72" t="str">
        <f>+LOOKUP(E11,Liste!$A:A,Liste!$B:B)</f>
        <v>Jean-Luc Faraud</v>
      </c>
      <c r="E11" s="78">
        <f>+Tirage!L7</f>
        <v>8</v>
      </c>
    </row>
    <row r="12" spans="1:5">
      <c r="A12" s="70" t="str">
        <f>+LOOKUP(B12,Liste!$A:A,Liste!$B:B)</f>
        <v xml:space="preserve"> </v>
      </c>
      <c r="B12" s="71">
        <f>+Tirage!I8</f>
        <v>0</v>
      </c>
      <c r="C12" s="84" t="s">
        <v>50</v>
      </c>
      <c r="D12" s="70" t="str">
        <f>+LOOKUP(E12,Liste!$A:A,Liste!$B:B)</f>
        <v>Alex Brayle</v>
      </c>
      <c r="E12" s="77">
        <f>+Tirage!K8</f>
        <v>9</v>
      </c>
    </row>
    <row r="13" spans="1:5">
      <c r="A13" s="72" t="str">
        <f>+LOOKUP(B13,Liste!$A:A,Liste!$B:B)</f>
        <v>Christian Meyer</v>
      </c>
      <c r="B13" s="73">
        <f>+Tirage!J8</f>
        <v>20</v>
      </c>
      <c r="C13" s="84"/>
      <c r="D13" s="72" t="str">
        <f>+LOOKUP(E13,Liste!$A:A,Liste!$B:B)</f>
        <v xml:space="preserve"> </v>
      </c>
      <c r="E13" s="78">
        <f>+Tirage!L8</f>
        <v>0</v>
      </c>
    </row>
    <row r="14" spans="1:5">
      <c r="A14" s="70" t="str">
        <f>+LOOKUP(B14,Liste!$A:A,Liste!$B:B)</f>
        <v xml:space="preserve"> </v>
      </c>
      <c r="B14" s="71">
        <f>+Tirage!I9</f>
        <v>0</v>
      </c>
      <c r="C14" s="84" t="s">
        <v>50</v>
      </c>
      <c r="D14" s="70" t="str">
        <f>+LOOKUP(E14,Liste!$A:A,Liste!$B:B)</f>
        <v xml:space="preserve"> </v>
      </c>
      <c r="E14" s="77">
        <f>+Tirage!K9</f>
        <v>0</v>
      </c>
    </row>
    <row r="15" spans="1:5">
      <c r="A15" s="72" t="str">
        <f>+LOOKUP(B15,Liste!$A:A,Liste!$B:B)</f>
        <v xml:space="preserve"> </v>
      </c>
      <c r="B15" s="73">
        <f>+Tirage!J9</f>
        <v>0</v>
      </c>
      <c r="C15" s="84"/>
      <c r="D15" s="72" t="str">
        <f>+LOOKUP(E15,Liste!$A:A,Liste!$B:B)</f>
        <v xml:space="preserve"> </v>
      </c>
      <c r="E15" s="78">
        <f>+Tirage!L9</f>
        <v>0</v>
      </c>
    </row>
    <row r="16" spans="1:5">
      <c r="A16" s="70" t="str">
        <f>+LOOKUP(B16,Liste!$A:A,Liste!$B:B)</f>
        <v xml:space="preserve"> </v>
      </c>
      <c r="B16" s="71">
        <f>+Tirage!I25</f>
        <v>0</v>
      </c>
      <c r="C16" s="84" t="s">
        <v>50</v>
      </c>
      <c r="D16" s="70" t="str">
        <f>+LOOKUP(E16,Liste!$A:A,Liste!$B:B)</f>
        <v xml:space="preserve"> </v>
      </c>
      <c r="E16" s="77">
        <f>+Tirage!K25</f>
        <v>0</v>
      </c>
    </row>
    <row r="17" spans="1:5">
      <c r="A17" s="72" t="str">
        <f>+LOOKUP(B17,Liste!$A:A,Liste!$B:B)</f>
        <v xml:space="preserve"> </v>
      </c>
      <c r="B17" s="73">
        <f>+Tirage!J25</f>
        <v>0</v>
      </c>
      <c r="C17" s="84"/>
      <c r="D17" s="72" t="str">
        <f>+LOOKUP(E17,Liste!$A:A,Liste!$B:B)</f>
        <v xml:space="preserve"> </v>
      </c>
      <c r="E17" s="78">
        <f>+Tirage!L25</f>
        <v>0</v>
      </c>
    </row>
    <row r="18" spans="1:5">
      <c r="A18" s="70" t="str">
        <f>+LOOKUP(B18,Liste!$A:A,Liste!$B:B)</f>
        <v xml:space="preserve"> </v>
      </c>
      <c r="B18" s="71">
        <f>+Tirage!I26</f>
        <v>0</v>
      </c>
      <c r="C18" s="84" t="s">
        <v>50</v>
      </c>
      <c r="D18" s="70" t="str">
        <f>+LOOKUP(E18,Liste!$A:A,Liste!$B:B)</f>
        <v xml:space="preserve"> </v>
      </c>
      <c r="E18" s="77">
        <f>+Tirage!K26</f>
        <v>0</v>
      </c>
    </row>
    <row r="19" spans="1:5">
      <c r="A19" s="72" t="str">
        <f>+LOOKUP(B19,Liste!$A:A,Liste!$B:B)</f>
        <v xml:space="preserve"> </v>
      </c>
      <c r="B19" s="73">
        <f>+Tirage!J26</f>
        <v>0</v>
      </c>
      <c r="C19" s="84"/>
      <c r="D19" s="72" t="str">
        <f>+LOOKUP(E19,Liste!$A:A,Liste!$B:B)</f>
        <v xml:space="preserve"> </v>
      </c>
      <c r="E19" s="78">
        <f>+Tirage!L26</f>
        <v>0</v>
      </c>
    </row>
    <row r="20" spans="1:5">
      <c r="A20" s="70" t="str">
        <f>+LOOKUP(B20,Liste!$A:A,Liste!$B:B)</f>
        <v xml:space="preserve"> </v>
      </c>
      <c r="B20" s="71">
        <f>+Tirage!I27</f>
        <v>0</v>
      </c>
      <c r="C20" s="84" t="s">
        <v>50</v>
      </c>
      <c r="D20" s="70" t="str">
        <f>+LOOKUP(E20,Liste!$A:A,Liste!$B:B)</f>
        <v xml:space="preserve"> </v>
      </c>
      <c r="E20" s="77">
        <f>+Tirage!K27</f>
        <v>0</v>
      </c>
    </row>
    <row r="21" spans="1:5">
      <c r="A21" s="74" t="str">
        <f>+LOOKUP(B21,Liste!$A:A,Liste!$B:B)</f>
        <v xml:space="preserve"> </v>
      </c>
      <c r="B21" s="73">
        <f>+Tirage!J27</f>
        <v>0</v>
      </c>
      <c r="C21" s="84"/>
      <c r="D21" s="72" t="str">
        <f>+LOOKUP(E21,Liste!$A:A,Liste!$B:B)</f>
        <v xml:space="preserve"> </v>
      </c>
      <c r="E21" s="78">
        <f>+Tirage!L27</f>
        <v>0</v>
      </c>
    </row>
    <row r="22" spans="1:5">
      <c r="A22" s="70" t="str">
        <f>+LOOKUP(B22,Liste!$A:A,Liste!$B:B)</f>
        <v xml:space="preserve"> </v>
      </c>
      <c r="B22" s="71">
        <f>+Tirage!I28</f>
        <v>0</v>
      </c>
      <c r="C22" s="84" t="s">
        <v>50</v>
      </c>
      <c r="D22" s="70" t="str">
        <f>+LOOKUP(E22,Liste!$A:A,Liste!$B:B)</f>
        <v xml:space="preserve"> </v>
      </c>
      <c r="E22" s="71">
        <f>+Tirage!K28</f>
        <v>0</v>
      </c>
    </row>
    <row r="23" spans="1:5">
      <c r="A23" s="72" t="str">
        <f>+LOOKUP(B23,Liste!$A:A,Liste!$B:B)</f>
        <v xml:space="preserve"> </v>
      </c>
      <c r="B23" s="73">
        <f>+Tirage!J28</f>
        <v>0</v>
      </c>
      <c r="C23" s="84"/>
      <c r="D23" s="72" t="str">
        <f>+LOOKUP(E23,Liste!$A:A,Liste!$B:B)</f>
        <v xml:space="preserve"> </v>
      </c>
      <c r="E23" s="73">
        <f>+Tirage!L28</f>
        <v>0</v>
      </c>
    </row>
    <row r="24" spans="1:5">
      <c r="A24" s="70" t="str">
        <f>+LOOKUP(B24,Liste!$A:A,Liste!$B:B)</f>
        <v xml:space="preserve"> </v>
      </c>
      <c r="B24" s="71">
        <f>+Tirage!I29</f>
        <v>0</v>
      </c>
      <c r="C24" s="84" t="s">
        <v>50</v>
      </c>
      <c r="D24" s="70" t="str">
        <f>+LOOKUP(E24,Liste!$A:A,Liste!$B:B)</f>
        <v xml:space="preserve"> </v>
      </c>
      <c r="E24" s="71">
        <f>+Tirage!K29</f>
        <v>0</v>
      </c>
    </row>
    <row r="25" spans="1:5">
      <c r="A25" s="72" t="str">
        <f>+LOOKUP(B25,Liste!$A:A,Liste!$B:B)</f>
        <v xml:space="preserve"> </v>
      </c>
      <c r="B25" s="73">
        <f>+Tirage!J29</f>
        <v>0</v>
      </c>
      <c r="C25" s="84"/>
      <c r="D25" s="72" t="str">
        <f>+LOOKUP(E25,Liste!$A:A,Liste!$B:B)</f>
        <v xml:space="preserve"> </v>
      </c>
      <c r="E25" s="73">
        <f>+Tirage!L29</f>
        <v>0</v>
      </c>
    </row>
    <row r="26" spans="1:5">
      <c r="A26" s="70" t="str">
        <f>+LOOKUP(B26,Liste!$A:A,Liste!$B:B)</f>
        <v xml:space="preserve"> </v>
      </c>
      <c r="B26" s="71">
        <f>+Tirage!I30</f>
        <v>0</v>
      </c>
      <c r="C26" s="84" t="s">
        <v>50</v>
      </c>
      <c r="D26" s="70" t="str">
        <f>+LOOKUP(E26,Liste!$A:A,Liste!$B:B)</f>
        <v xml:space="preserve"> </v>
      </c>
      <c r="E26" s="71">
        <f>+Tirage!K30</f>
        <v>0</v>
      </c>
    </row>
    <row r="27" spans="1:5">
      <c r="A27" s="72" t="str">
        <f>+LOOKUP(B27,Liste!$A:A,Liste!$B:B)</f>
        <v xml:space="preserve"> </v>
      </c>
      <c r="B27" s="73">
        <f>+Tirage!J30</f>
        <v>0</v>
      </c>
      <c r="C27" s="84"/>
      <c r="D27" s="72" t="str">
        <f>+LOOKUP(E27,Liste!$A:A,Liste!$B:B)</f>
        <v xml:space="preserve"> </v>
      </c>
      <c r="E27" s="73">
        <f>+Tirage!L30</f>
        <v>0</v>
      </c>
    </row>
    <row r="28" spans="1:5">
      <c r="A28" s="70" t="str">
        <f>+LOOKUP(B28,Liste!$A:A,Liste!$B:B)</f>
        <v xml:space="preserve"> </v>
      </c>
      <c r="B28" s="71">
        <f>+Tirage!I31</f>
        <v>0</v>
      </c>
      <c r="C28" s="84" t="s">
        <v>50</v>
      </c>
      <c r="D28" s="70" t="str">
        <f>+LOOKUP(E28,Liste!$A:A,Liste!$B:B)</f>
        <v xml:space="preserve"> </v>
      </c>
      <c r="E28" s="71">
        <f>+Tirage!K31</f>
        <v>0</v>
      </c>
    </row>
    <row r="29" spans="1:5">
      <c r="A29" s="72" t="str">
        <f>+LOOKUP(B29,Liste!$A:A,Liste!$B:B)</f>
        <v xml:space="preserve"> </v>
      </c>
      <c r="B29" s="73">
        <f>+Tirage!J31</f>
        <v>0</v>
      </c>
      <c r="C29" s="84"/>
      <c r="D29" s="72" t="str">
        <f>+LOOKUP(E29,Liste!$A:A,Liste!$B:B)</f>
        <v xml:space="preserve"> </v>
      </c>
      <c r="E29" s="73">
        <f>+Tirage!L31</f>
        <v>0</v>
      </c>
    </row>
    <row r="30" spans="1:5">
      <c r="A30" s="70" t="str">
        <f>+LOOKUP(B30,Liste!$A:A,Liste!$B:B)</f>
        <v xml:space="preserve"> </v>
      </c>
      <c r="B30" s="71">
        <f>+Tirage!I32</f>
        <v>0</v>
      </c>
      <c r="C30" s="84" t="s">
        <v>50</v>
      </c>
      <c r="D30" s="70" t="str">
        <f>+LOOKUP(E30,Liste!$A:A,Liste!$B:B)</f>
        <v xml:space="preserve"> </v>
      </c>
      <c r="E30" s="71">
        <f>+Tirage!K32</f>
        <v>0</v>
      </c>
    </row>
    <row r="31" spans="1:5">
      <c r="A31" s="72" t="str">
        <f>+LOOKUP(B31,Liste!$A:A,Liste!$B:B)</f>
        <v xml:space="preserve"> </v>
      </c>
      <c r="B31" s="73">
        <f>+Tirage!J32</f>
        <v>0</v>
      </c>
      <c r="C31" s="84"/>
      <c r="D31" s="72" t="str">
        <f>+LOOKUP(E31,Liste!$A:A,Liste!$B:B)</f>
        <v xml:space="preserve"> </v>
      </c>
      <c r="E31" s="73">
        <f>+Tirage!L32</f>
        <v>0</v>
      </c>
    </row>
    <row r="32" spans="1:5">
      <c r="A32" s="70" t="str">
        <f>+LOOKUP(B32,Liste!$A:A,Liste!$B:B)</f>
        <v xml:space="preserve"> </v>
      </c>
      <c r="B32" s="71">
        <f>+Tirage!I33</f>
        <v>0</v>
      </c>
      <c r="C32" s="84" t="s">
        <v>50</v>
      </c>
      <c r="D32" s="70" t="str">
        <f>+LOOKUP(E32,Liste!$A:A,Liste!$B:B)</f>
        <v xml:space="preserve"> </v>
      </c>
      <c r="E32" s="71">
        <f>+Tirage!K33</f>
        <v>0</v>
      </c>
    </row>
    <row r="33" spans="1:5">
      <c r="A33" s="72" t="str">
        <f>+LOOKUP(B33,Liste!$A:A,Liste!$B:B)</f>
        <v xml:space="preserve"> </v>
      </c>
      <c r="B33" s="73">
        <f>+Tirage!J33</f>
        <v>0</v>
      </c>
      <c r="C33" s="84"/>
      <c r="D33" s="72" t="str">
        <f>+LOOKUP(E33,Liste!$A:A,Liste!$B:B)</f>
        <v xml:space="preserve"> </v>
      </c>
      <c r="E33" s="73">
        <f>+Tirage!L33</f>
        <v>0</v>
      </c>
    </row>
    <row r="34" spans="1:5">
      <c r="A34" s="70" t="str">
        <f>+LOOKUP(B34,Liste!$A:A,Liste!$B:B)</f>
        <v xml:space="preserve"> </v>
      </c>
      <c r="B34" s="71">
        <f>+Tirage!I34</f>
        <v>0</v>
      </c>
      <c r="C34" s="84" t="s">
        <v>50</v>
      </c>
      <c r="D34" s="70" t="str">
        <f>+LOOKUP(E34,Liste!$A:A,Liste!$B:B)</f>
        <v xml:space="preserve"> </v>
      </c>
      <c r="E34" s="71">
        <f>+Tirage!K34</f>
        <v>0</v>
      </c>
    </row>
    <row r="35" spans="1:5">
      <c r="A35" s="72" t="str">
        <f>+LOOKUP(B35,Liste!$A:A,Liste!$B:B)</f>
        <v xml:space="preserve"> </v>
      </c>
      <c r="B35" s="73">
        <f>+Tirage!J34</f>
        <v>0</v>
      </c>
      <c r="C35" s="84"/>
      <c r="D35" s="72" t="str">
        <f>+LOOKUP(E35,Liste!$A:A,Liste!$B:B)</f>
        <v xml:space="preserve"> </v>
      </c>
      <c r="E35" s="73">
        <f>+Tirage!L34</f>
        <v>0</v>
      </c>
    </row>
    <row r="36" spans="1:5">
      <c r="A36" s="70" t="str">
        <f>+LOOKUP(B36,Liste!$A:A,Liste!$B:B)</f>
        <v xml:space="preserve"> </v>
      </c>
      <c r="B36" s="71">
        <f>+Tirage!I35</f>
        <v>0</v>
      </c>
      <c r="C36" s="84" t="s">
        <v>50</v>
      </c>
      <c r="D36" s="70" t="str">
        <f>+LOOKUP(E36,Liste!$A:A,Liste!$B:B)</f>
        <v xml:space="preserve"> </v>
      </c>
      <c r="E36" s="71">
        <f>+Tirage!K35</f>
        <v>0</v>
      </c>
    </row>
    <row r="37" spans="1:5">
      <c r="A37" s="72" t="str">
        <f>+LOOKUP(B37,Liste!$A:A,Liste!$B:B)</f>
        <v xml:space="preserve"> </v>
      </c>
      <c r="B37" s="73">
        <f>+Tirage!J35</f>
        <v>0</v>
      </c>
      <c r="C37" s="84"/>
      <c r="D37" s="72" t="str">
        <f>+LOOKUP(E37,Liste!$A:A,Liste!$B:B)</f>
        <v xml:space="preserve"> </v>
      </c>
      <c r="E37" s="73">
        <f>+Tirage!L35</f>
        <v>0</v>
      </c>
    </row>
    <row r="38" spans="1:5">
      <c r="A38" s="70" t="str">
        <f>+LOOKUP(B38,Liste!$A:A,Liste!$B:B)</f>
        <v xml:space="preserve"> </v>
      </c>
      <c r="B38" s="71">
        <f>+Tirage!I36</f>
        <v>0</v>
      </c>
      <c r="C38" s="84" t="s">
        <v>50</v>
      </c>
      <c r="D38" s="70" t="str">
        <f>+LOOKUP(E38,Liste!$A:A,Liste!$B:B)</f>
        <v xml:space="preserve"> </v>
      </c>
      <c r="E38" s="71">
        <f>+Tirage!K36</f>
        <v>0</v>
      </c>
    </row>
    <row r="39" spans="1:5">
      <c r="A39" s="72" t="str">
        <f>+LOOKUP(B39,Liste!$A:A,Liste!$B:B)</f>
        <v xml:space="preserve"> </v>
      </c>
      <c r="B39" s="73">
        <f>+Tirage!J36</f>
        <v>0</v>
      </c>
      <c r="C39" s="84"/>
      <c r="D39" s="72" t="str">
        <f>+LOOKUP(E39,Liste!$A:A,Liste!$B:B)</f>
        <v xml:space="preserve"> </v>
      </c>
      <c r="E39" s="73">
        <f>+Tirage!L36</f>
        <v>0</v>
      </c>
    </row>
    <row r="40" spans="1:5">
      <c r="A40" s="70" t="str">
        <f>+LOOKUP(B40,Liste!$A:A,Liste!$B:B)</f>
        <v xml:space="preserve"> </v>
      </c>
      <c r="B40" s="71">
        <f>+Tirage!I37</f>
        <v>0</v>
      </c>
      <c r="C40" s="84" t="s">
        <v>50</v>
      </c>
      <c r="D40" s="70" t="str">
        <f>+LOOKUP(E40,Liste!$A:A,Liste!$B:B)</f>
        <v xml:space="preserve"> </v>
      </c>
      <c r="E40" s="71">
        <f>+Tirage!K37</f>
        <v>0</v>
      </c>
    </row>
    <row r="41" spans="1:5">
      <c r="A41" s="74" t="str">
        <f>+LOOKUP(B41,Liste!$A:A,Liste!$B:B)</f>
        <v xml:space="preserve"> </v>
      </c>
      <c r="B41" s="73">
        <f>+Tirage!J37</f>
        <v>0</v>
      </c>
      <c r="C41" s="84"/>
      <c r="D41" s="74" t="str">
        <f>+LOOKUP(E41,Liste!$A:A,Liste!$B:B)</f>
        <v xml:space="preserve"> </v>
      </c>
      <c r="E41" s="73">
        <f>+Tirage!L37</f>
        <v>0</v>
      </c>
    </row>
    <row r="42" spans="1:5">
      <c r="E42" s="79"/>
    </row>
    <row r="43" spans="1:5">
      <c r="E43" s="79"/>
    </row>
    <row r="44" spans="1:5">
      <c r="B44" s="79">
        <f>SUM(B2:B41)</f>
        <v>162</v>
      </c>
      <c r="E44" s="79">
        <f>SUM(E2:E41)</f>
        <v>91</v>
      </c>
    </row>
    <row r="45" spans="1:5">
      <c r="E45" s="79">
        <f>+E44+B44</f>
        <v>253</v>
      </c>
    </row>
    <row r="46" spans="1:5">
      <c r="E46" s="79"/>
    </row>
    <row r="47" spans="1:5">
      <c r="D47" s="67" t="s">
        <v>53</v>
      </c>
      <c r="E47" s="79">
        <f>+Tirage!K43</f>
        <v>253</v>
      </c>
    </row>
    <row r="48" spans="1:5">
      <c r="E48" s="79"/>
    </row>
    <row r="49" spans="5:5">
      <c r="E49" s="79"/>
    </row>
    <row r="50" spans="5:5">
      <c r="E50" s="79"/>
    </row>
  </sheetData>
  <sheetProtection password="CE28" sheet="1" objects="1" scenarios="1"/>
  <mergeCells count="20">
    <mergeCell ref="C12:C13"/>
    <mergeCell ref="C2:C3"/>
    <mergeCell ref="C4:C5"/>
    <mergeCell ref="C6:C7"/>
    <mergeCell ref="C8:C9"/>
    <mergeCell ref="C10:C11"/>
    <mergeCell ref="C14:C15"/>
    <mergeCell ref="C16:C17"/>
    <mergeCell ref="C18:C19"/>
    <mergeCell ref="C20:C21"/>
    <mergeCell ref="C22:C23"/>
    <mergeCell ref="C34:C35"/>
    <mergeCell ref="C36:C37"/>
    <mergeCell ref="C38:C39"/>
    <mergeCell ref="C40:C41"/>
    <mergeCell ref="C24:C25"/>
    <mergeCell ref="C26:C27"/>
    <mergeCell ref="C28:C29"/>
    <mergeCell ref="C30:C31"/>
    <mergeCell ref="C32:C33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92" orientation="portrait" horizontalDpi="4294967293" verticalDpi="4294967293" r:id="rId1"/>
  <headerFooter>
    <oddHeader>&amp;C&amp;18 3ème Tour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P82"/>
  <sheetViews>
    <sheetView workbookViewId="0">
      <selection activeCell="B3" sqref="B3"/>
    </sheetView>
  </sheetViews>
  <sheetFormatPr baseColWidth="10" defaultRowHeight="21"/>
  <cols>
    <col min="1" max="1" width="4.33203125" style="82" customWidth="1"/>
    <col min="2" max="2" width="22" style="60" customWidth="1"/>
    <col min="3" max="4" width="7.109375" style="60" customWidth="1"/>
    <col min="5" max="5" width="6.77734375" style="60" customWidth="1"/>
    <col min="6" max="7" width="7.109375" style="60" customWidth="1"/>
    <col min="8" max="8" width="6.77734375" style="60" customWidth="1"/>
    <col min="9" max="10" width="7.109375" style="60" customWidth="1"/>
    <col min="11" max="11" width="6.77734375" style="60" customWidth="1"/>
    <col min="12" max="13" width="7.109375" style="60" customWidth="1"/>
    <col min="14" max="14" width="6.77734375" style="60" customWidth="1"/>
    <col min="15" max="15" width="7.77734375" style="60" bestFit="1" customWidth="1"/>
    <col min="16" max="16" width="3.21875" style="61" bestFit="1" customWidth="1"/>
    <col min="17" max="16384" width="11.5546875" style="60"/>
  </cols>
  <sheetData>
    <row r="1" spans="1:16" ht="25.8" customHeight="1">
      <c r="A1" s="85" t="s">
        <v>20</v>
      </c>
      <c r="B1" s="85" t="s">
        <v>18</v>
      </c>
      <c r="C1" s="86" t="s">
        <v>34</v>
      </c>
      <c r="D1" s="87"/>
      <c r="E1" s="88"/>
      <c r="F1" s="86" t="s">
        <v>35</v>
      </c>
      <c r="G1" s="87"/>
      <c r="H1" s="88"/>
      <c r="I1" s="86" t="s">
        <v>36</v>
      </c>
      <c r="J1" s="87"/>
      <c r="K1" s="88"/>
      <c r="L1" s="86" t="s">
        <v>37</v>
      </c>
      <c r="M1" s="87"/>
      <c r="N1" s="88"/>
      <c r="O1" s="89" t="s">
        <v>38</v>
      </c>
      <c r="P1" s="85" t="s">
        <v>20</v>
      </c>
    </row>
    <row r="2" spans="1:16" ht="25.8" customHeight="1">
      <c r="A2" s="90"/>
      <c r="B2" s="90"/>
      <c r="C2" s="91" t="s">
        <v>51</v>
      </c>
      <c r="D2" s="91" t="s">
        <v>52</v>
      </c>
      <c r="E2" s="92" t="s">
        <v>39</v>
      </c>
      <c r="F2" s="91" t="s">
        <v>51</v>
      </c>
      <c r="G2" s="91" t="s">
        <v>52</v>
      </c>
      <c r="H2" s="92" t="s">
        <v>39</v>
      </c>
      <c r="I2" s="91" t="s">
        <v>51</v>
      </c>
      <c r="J2" s="91" t="s">
        <v>52</v>
      </c>
      <c r="K2" s="92" t="s">
        <v>39</v>
      </c>
      <c r="L2" s="91" t="s">
        <v>51</v>
      </c>
      <c r="M2" s="91" t="s">
        <v>52</v>
      </c>
      <c r="N2" s="92" t="s">
        <v>39</v>
      </c>
      <c r="O2" s="93"/>
      <c r="P2" s="90"/>
    </row>
    <row r="3" spans="1:16" ht="16.8" customHeight="1">
      <c r="A3" s="83">
        <f>+Liste!A2</f>
        <v>1</v>
      </c>
      <c r="B3" s="64" t="str">
        <f>+Liste!B2</f>
        <v>Schots Christian</v>
      </c>
      <c r="C3" s="94"/>
      <c r="D3" s="94"/>
      <c r="E3" s="64">
        <f>+C3-D3</f>
        <v>0</v>
      </c>
      <c r="F3" s="94"/>
      <c r="G3" s="94"/>
      <c r="H3" s="64">
        <f>+F3-G3</f>
        <v>0</v>
      </c>
      <c r="I3" s="94"/>
      <c r="J3" s="94"/>
      <c r="K3" s="64">
        <f>+I3-J3</f>
        <v>0</v>
      </c>
      <c r="L3" s="64">
        <f>+C3+F3+I3</f>
        <v>0</v>
      </c>
      <c r="M3" s="64">
        <f t="shared" ref="M3:N3" si="0">+D3+G3+J3</f>
        <v>0</v>
      </c>
      <c r="N3" s="64">
        <f t="shared" si="0"/>
        <v>0</v>
      </c>
      <c r="O3" s="64"/>
      <c r="P3" s="75">
        <v>1</v>
      </c>
    </row>
    <row r="4" spans="1:16" ht="16.8" customHeight="1">
      <c r="A4" s="83">
        <f>+Liste!A3</f>
        <v>2</v>
      </c>
      <c r="B4" s="64" t="str">
        <f>+Liste!B3</f>
        <v>Fognini Philippe</v>
      </c>
      <c r="C4" s="94"/>
      <c r="D4" s="94"/>
      <c r="E4" s="64">
        <f t="shared" ref="E4:E67" si="1">+C4-D4</f>
        <v>0</v>
      </c>
      <c r="F4" s="94"/>
      <c r="G4" s="94"/>
      <c r="H4" s="64">
        <f t="shared" ref="H4:H67" si="2">+F4-G4</f>
        <v>0</v>
      </c>
      <c r="I4" s="94"/>
      <c r="J4" s="94"/>
      <c r="K4" s="64">
        <f t="shared" ref="K4:K67" si="3">+I4-J4</f>
        <v>0</v>
      </c>
      <c r="L4" s="64">
        <f t="shared" ref="L4:L67" si="4">+C4+F4+I4</f>
        <v>0</v>
      </c>
      <c r="M4" s="64">
        <f t="shared" ref="M4:M67" si="5">+D4+G4+J4</f>
        <v>0</v>
      </c>
      <c r="N4" s="64">
        <f t="shared" ref="N4:N67" si="6">+E4+H4+K4</f>
        <v>0</v>
      </c>
      <c r="O4" s="64"/>
      <c r="P4" s="75">
        <f>+P3+1</f>
        <v>2</v>
      </c>
    </row>
    <row r="5" spans="1:16" ht="16.8" customHeight="1">
      <c r="A5" s="83">
        <f>+Liste!A4</f>
        <v>3</v>
      </c>
      <c r="B5" s="64" t="str">
        <f>+Liste!B4</f>
        <v>Gérard Bouchard</v>
      </c>
      <c r="C5" s="94"/>
      <c r="D5" s="94"/>
      <c r="E5" s="64">
        <f t="shared" si="1"/>
        <v>0</v>
      </c>
      <c r="F5" s="94"/>
      <c r="G5" s="94"/>
      <c r="H5" s="64">
        <f t="shared" si="2"/>
        <v>0</v>
      </c>
      <c r="I5" s="94"/>
      <c r="J5" s="94"/>
      <c r="K5" s="64">
        <f t="shared" si="3"/>
        <v>0</v>
      </c>
      <c r="L5" s="64">
        <f t="shared" si="4"/>
        <v>0</v>
      </c>
      <c r="M5" s="64">
        <f t="shared" si="5"/>
        <v>0</v>
      </c>
      <c r="N5" s="64">
        <f t="shared" si="6"/>
        <v>0</v>
      </c>
      <c r="O5" s="64"/>
      <c r="P5" s="75">
        <f>+P4+1</f>
        <v>3</v>
      </c>
    </row>
    <row r="6" spans="1:16" ht="16.8" customHeight="1">
      <c r="A6" s="83">
        <f>+Liste!A5</f>
        <v>4</v>
      </c>
      <c r="B6" s="64" t="str">
        <f>+Liste!B5</f>
        <v>Henri Flos</v>
      </c>
      <c r="C6" s="94"/>
      <c r="D6" s="94"/>
      <c r="E6" s="64">
        <f t="shared" si="1"/>
        <v>0</v>
      </c>
      <c r="F6" s="94"/>
      <c r="G6" s="94"/>
      <c r="H6" s="64">
        <f t="shared" si="2"/>
        <v>0</v>
      </c>
      <c r="I6" s="94"/>
      <c r="J6" s="94"/>
      <c r="K6" s="64">
        <f t="shared" si="3"/>
        <v>0</v>
      </c>
      <c r="L6" s="64">
        <f t="shared" si="4"/>
        <v>0</v>
      </c>
      <c r="M6" s="64">
        <f t="shared" si="5"/>
        <v>0</v>
      </c>
      <c r="N6" s="64">
        <f t="shared" si="6"/>
        <v>0</v>
      </c>
      <c r="O6" s="64"/>
      <c r="P6" s="76">
        <f>+P5+1</f>
        <v>4</v>
      </c>
    </row>
    <row r="7" spans="1:16" ht="16.8" customHeight="1">
      <c r="A7" s="83">
        <f>+Liste!A6</f>
        <v>5</v>
      </c>
      <c r="B7" s="64" t="str">
        <f>+Liste!B6</f>
        <v>Jacky Puchades</v>
      </c>
      <c r="C7" s="94"/>
      <c r="D7" s="94"/>
      <c r="E7" s="64">
        <f t="shared" si="1"/>
        <v>0</v>
      </c>
      <c r="F7" s="94"/>
      <c r="G7" s="94"/>
      <c r="H7" s="64">
        <f t="shared" si="2"/>
        <v>0</v>
      </c>
      <c r="I7" s="94"/>
      <c r="J7" s="94"/>
      <c r="K7" s="64">
        <f t="shared" si="3"/>
        <v>0</v>
      </c>
      <c r="L7" s="64">
        <f t="shared" si="4"/>
        <v>0</v>
      </c>
      <c r="M7" s="64">
        <f t="shared" si="5"/>
        <v>0</v>
      </c>
      <c r="N7" s="64">
        <f t="shared" si="6"/>
        <v>0</v>
      </c>
      <c r="O7" s="64"/>
      <c r="P7" s="76">
        <f t="shared" ref="P7:P70" si="7">+P6+1</f>
        <v>5</v>
      </c>
    </row>
    <row r="8" spans="1:16" ht="16.8" customHeight="1">
      <c r="A8" s="83">
        <f>+Liste!A7</f>
        <v>6</v>
      </c>
      <c r="B8" s="64" t="str">
        <f>+Liste!B7</f>
        <v>Henri Boyer</v>
      </c>
      <c r="C8" s="94"/>
      <c r="D8" s="94"/>
      <c r="E8" s="64">
        <f t="shared" si="1"/>
        <v>0</v>
      </c>
      <c r="F8" s="94"/>
      <c r="G8" s="94"/>
      <c r="H8" s="64">
        <f t="shared" si="2"/>
        <v>0</v>
      </c>
      <c r="I8" s="94"/>
      <c r="J8" s="94"/>
      <c r="K8" s="64">
        <f t="shared" si="3"/>
        <v>0</v>
      </c>
      <c r="L8" s="64">
        <f t="shared" si="4"/>
        <v>0</v>
      </c>
      <c r="M8" s="64">
        <f t="shared" si="5"/>
        <v>0</v>
      </c>
      <c r="N8" s="64">
        <f t="shared" si="6"/>
        <v>0</v>
      </c>
      <c r="O8" s="64"/>
      <c r="P8" s="76">
        <f t="shared" si="7"/>
        <v>6</v>
      </c>
    </row>
    <row r="9" spans="1:16" ht="16.8" customHeight="1">
      <c r="A9" s="83">
        <f>+Liste!A8</f>
        <v>7</v>
      </c>
      <c r="B9" s="64" t="str">
        <f>+Liste!B8</f>
        <v>Alice Faraud</v>
      </c>
      <c r="C9" s="94"/>
      <c r="D9" s="94"/>
      <c r="E9" s="64">
        <f t="shared" si="1"/>
        <v>0</v>
      </c>
      <c r="F9" s="94"/>
      <c r="G9" s="94"/>
      <c r="H9" s="64">
        <f t="shared" si="2"/>
        <v>0</v>
      </c>
      <c r="I9" s="94"/>
      <c r="J9" s="94"/>
      <c r="K9" s="64">
        <f t="shared" si="3"/>
        <v>0</v>
      </c>
      <c r="L9" s="64">
        <f t="shared" si="4"/>
        <v>0</v>
      </c>
      <c r="M9" s="64">
        <f t="shared" si="5"/>
        <v>0</v>
      </c>
      <c r="N9" s="64">
        <f t="shared" si="6"/>
        <v>0</v>
      </c>
      <c r="O9" s="64"/>
      <c r="P9" s="76">
        <f t="shared" si="7"/>
        <v>7</v>
      </c>
    </row>
    <row r="10" spans="1:16" ht="16.8" customHeight="1">
      <c r="A10" s="83">
        <f>+Liste!A9</f>
        <v>8</v>
      </c>
      <c r="B10" s="64" t="str">
        <f>+Liste!B9</f>
        <v>Jean-Luc Faraud</v>
      </c>
      <c r="C10" s="94"/>
      <c r="D10" s="94"/>
      <c r="E10" s="64">
        <f t="shared" si="1"/>
        <v>0</v>
      </c>
      <c r="F10" s="94"/>
      <c r="G10" s="94"/>
      <c r="H10" s="64">
        <f t="shared" si="2"/>
        <v>0</v>
      </c>
      <c r="I10" s="94"/>
      <c r="J10" s="94"/>
      <c r="K10" s="64">
        <f t="shared" si="3"/>
        <v>0</v>
      </c>
      <c r="L10" s="64">
        <f t="shared" si="4"/>
        <v>0</v>
      </c>
      <c r="M10" s="64">
        <f t="shared" si="5"/>
        <v>0</v>
      </c>
      <c r="N10" s="64">
        <f t="shared" si="6"/>
        <v>0</v>
      </c>
      <c r="O10" s="64"/>
      <c r="P10" s="76">
        <f t="shared" si="7"/>
        <v>8</v>
      </c>
    </row>
    <row r="11" spans="1:16" ht="16.8" customHeight="1">
      <c r="A11" s="83">
        <f>+Liste!A10</f>
        <v>9</v>
      </c>
      <c r="B11" s="64" t="str">
        <f>+Liste!B10</f>
        <v>Alex Brayle</v>
      </c>
      <c r="C11" s="94"/>
      <c r="D11" s="94"/>
      <c r="E11" s="64">
        <f t="shared" si="1"/>
        <v>0</v>
      </c>
      <c r="F11" s="94"/>
      <c r="G11" s="94"/>
      <c r="H11" s="64">
        <f t="shared" si="2"/>
        <v>0</v>
      </c>
      <c r="I11" s="94"/>
      <c r="J11" s="94"/>
      <c r="K11" s="64">
        <f t="shared" si="3"/>
        <v>0</v>
      </c>
      <c r="L11" s="64">
        <f t="shared" si="4"/>
        <v>0</v>
      </c>
      <c r="M11" s="64">
        <f t="shared" si="5"/>
        <v>0</v>
      </c>
      <c r="N11" s="64">
        <f t="shared" si="6"/>
        <v>0</v>
      </c>
      <c r="O11" s="64"/>
      <c r="P11" s="76">
        <f t="shared" si="7"/>
        <v>9</v>
      </c>
    </row>
    <row r="12" spans="1:16" ht="16.8" customHeight="1">
      <c r="A12" s="83">
        <f>+Liste!A11</f>
        <v>10</v>
      </c>
      <c r="B12" s="64" t="str">
        <f>+Liste!B11</f>
        <v>Sebastien Sumian</v>
      </c>
      <c r="C12" s="94"/>
      <c r="D12" s="94"/>
      <c r="E12" s="64">
        <f t="shared" si="1"/>
        <v>0</v>
      </c>
      <c r="F12" s="94"/>
      <c r="G12" s="94"/>
      <c r="H12" s="64">
        <f t="shared" si="2"/>
        <v>0</v>
      </c>
      <c r="I12" s="94"/>
      <c r="J12" s="94"/>
      <c r="K12" s="64">
        <f t="shared" si="3"/>
        <v>0</v>
      </c>
      <c r="L12" s="64">
        <f t="shared" si="4"/>
        <v>0</v>
      </c>
      <c r="M12" s="64">
        <f t="shared" si="5"/>
        <v>0</v>
      </c>
      <c r="N12" s="64">
        <f t="shared" si="6"/>
        <v>0</v>
      </c>
      <c r="O12" s="64"/>
      <c r="P12" s="76">
        <f t="shared" si="7"/>
        <v>10</v>
      </c>
    </row>
    <row r="13" spans="1:16" ht="16.8" customHeight="1">
      <c r="A13" s="83">
        <f>+Liste!A12</f>
        <v>11</v>
      </c>
      <c r="B13" s="64" t="str">
        <f>+Liste!B12</f>
        <v>Sylvie Chabrier</v>
      </c>
      <c r="C13" s="94"/>
      <c r="D13" s="94"/>
      <c r="E13" s="64">
        <f t="shared" si="1"/>
        <v>0</v>
      </c>
      <c r="F13" s="94"/>
      <c r="G13" s="94"/>
      <c r="H13" s="64">
        <f t="shared" si="2"/>
        <v>0</v>
      </c>
      <c r="I13" s="94"/>
      <c r="J13" s="94"/>
      <c r="K13" s="64">
        <f t="shared" si="3"/>
        <v>0</v>
      </c>
      <c r="L13" s="64">
        <f t="shared" si="4"/>
        <v>0</v>
      </c>
      <c r="M13" s="64">
        <f t="shared" si="5"/>
        <v>0</v>
      </c>
      <c r="N13" s="64">
        <f t="shared" si="6"/>
        <v>0</v>
      </c>
      <c r="O13" s="64"/>
      <c r="P13" s="76">
        <f t="shared" si="7"/>
        <v>11</v>
      </c>
    </row>
    <row r="14" spans="1:16" ht="16.8" customHeight="1">
      <c r="A14" s="83">
        <f>+Liste!A13</f>
        <v>12</v>
      </c>
      <c r="B14" s="64" t="str">
        <f>+Liste!B13</f>
        <v>Boris</v>
      </c>
      <c r="C14" s="94"/>
      <c r="D14" s="94"/>
      <c r="E14" s="64">
        <f t="shared" si="1"/>
        <v>0</v>
      </c>
      <c r="F14" s="94"/>
      <c r="G14" s="94"/>
      <c r="H14" s="64">
        <f t="shared" si="2"/>
        <v>0</v>
      </c>
      <c r="I14" s="94"/>
      <c r="J14" s="94"/>
      <c r="K14" s="64">
        <f t="shared" si="3"/>
        <v>0</v>
      </c>
      <c r="L14" s="64">
        <f t="shared" si="4"/>
        <v>0</v>
      </c>
      <c r="M14" s="64">
        <f t="shared" si="5"/>
        <v>0</v>
      </c>
      <c r="N14" s="64">
        <f t="shared" si="6"/>
        <v>0</v>
      </c>
      <c r="O14" s="64"/>
      <c r="P14" s="76">
        <f t="shared" si="7"/>
        <v>12</v>
      </c>
    </row>
    <row r="15" spans="1:16" ht="16.8" customHeight="1">
      <c r="A15" s="83">
        <f>+Liste!A14</f>
        <v>13</v>
      </c>
      <c r="B15" s="64" t="str">
        <f>+Liste!B14</f>
        <v>Raymond Duperret</v>
      </c>
      <c r="C15" s="94"/>
      <c r="D15" s="94"/>
      <c r="E15" s="64">
        <f t="shared" si="1"/>
        <v>0</v>
      </c>
      <c r="F15" s="94"/>
      <c r="G15" s="94"/>
      <c r="H15" s="64">
        <f t="shared" si="2"/>
        <v>0</v>
      </c>
      <c r="I15" s="94"/>
      <c r="J15" s="94"/>
      <c r="K15" s="64">
        <f t="shared" si="3"/>
        <v>0</v>
      </c>
      <c r="L15" s="64">
        <f t="shared" si="4"/>
        <v>0</v>
      </c>
      <c r="M15" s="64">
        <f t="shared" si="5"/>
        <v>0</v>
      </c>
      <c r="N15" s="64">
        <f t="shared" si="6"/>
        <v>0</v>
      </c>
      <c r="O15" s="64"/>
      <c r="P15" s="76">
        <f t="shared" si="7"/>
        <v>13</v>
      </c>
    </row>
    <row r="16" spans="1:16" ht="16.8" customHeight="1">
      <c r="A16" s="83">
        <f>+Liste!A15</f>
        <v>14</v>
      </c>
      <c r="B16" s="64" t="str">
        <f>+Liste!B15</f>
        <v>Felician Dylan</v>
      </c>
      <c r="C16" s="94"/>
      <c r="D16" s="94"/>
      <c r="E16" s="64">
        <f t="shared" si="1"/>
        <v>0</v>
      </c>
      <c r="F16" s="94"/>
      <c r="G16" s="94"/>
      <c r="H16" s="64">
        <f t="shared" si="2"/>
        <v>0</v>
      </c>
      <c r="I16" s="94"/>
      <c r="J16" s="94"/>
      <c r="K16" s="64">
        <f t="shared" si="3"/>
        <v>0</v>
      </c>
      <c r="L16" s="64">
        <f t="shared" si="4"/>
        <v>0</v>
      </c>
      <c r="M16" s="64">
        <f t="shared" si="5"/>
        <v>0</v>
      </c>
      <c r="N16" s="64">
        <f t="shared" si="6"/>
        <v>0</v>
      </c>
      <c r="O16" s="64"/>
      <c r="P16" s="76">
        <f t="shared" si="7"/>
        <v>14</v>
      </c>
    </row>
    <row r="17" spans="1:16" ht="16.8" customHeight="1">
      <c r="A17" s="83">
        <f>+Liste!A16</f>
        <v>15</v>
      </c>
      <c r="B17" s="64" t="str">
        <f>+Liste!B16</f>
        <v>Majorie Felician</v>
      </c>
      <c r="C17" s="94"/>
      <c r="D17" s="94"/>
      <c r="E17" s="64">
        <f t="shared" si="1"/>
        <v>0</v>
      </c>
      <c r="F17" s="94"/>
      <c r="G17" s="94"/>
      <c r="H17" s="64">
        <f t="shared" si="2"/>
        <v>0</v>
      </c>
      <c r="I17" s="94"/>
      <c r="J17" s="94"/>
      <c r="K17" s="64">
        <f t="shared" si="3"/>
        <v>0</v>
      </c>
      <c r="L17" s="64">
        <f t="shared" si="4"/>
        <v>0</v>
      </c>
      <c r="M17" s="64">
        <f t="shared" si="5"/>
        <v>0</v>
      </c>
      <c r="N17" s="64">
        <f t="shared" si="6"/>
        <v>0</v>
      </c>
      <c r="O17" s="64"/>
      <c r="P17" s="76">
        <f t="shared" si="7"/>
        <v>15</v>
      </c>
    </row>
    <row r="18" spans="1:16" ht="16.8" customHeight="1">
      <c r="A18" s="83">
        <f>+Liste!A17</f>
        <v>16</v>
      </c>
      <c r="B18" s="64" t="str">
        <f>+Liste!B17</f>
        <v>Fognini Bruno</v>
      </c>
      <c r="C18" s="94"/>
      <c r="D18" s="94"/>
      <c r="E18" s="64">
        <f t="shared" si="1"/>
        <v>0</v>
      </c>
      <c r="F18" s="94"/>
      <c r="G18" s="94"/>
      <c r="H18" s="64">
        <f t="shared" si="2"/>
        <v>0</v>
      </c>
      <c r="I18" s="94"/>
      <c r="J18" s="94"/>
      <c r="K18" s="64">
        <f t="shared" si="3"/>
        <v>0</v>
      </c>
      <c r="L18" s="64">
        <f t="shared" si="4"/>
        <v>0</v>
      </c>
      <c r="M18" s="64">
        <f t="shared" si="5"/>
        <v>0</v>
      </c>
      <c r="N18" s="64">
        <f t="shared" si="6"/>
        <v>0</v>
      </c>
      <c r="O18" s="64"/>
      <c r="P18" s="76">
        <f t="shared" si="7"/>
        <v>16</v>
      </c>
    </row>
    <row r="19" spans="1:16" ht="16.8" customHeight="1">
      <c r="A19" s="83">
        <f>+Liste!A18</f>
        <v>17</v>
      </c>
      <c r="B19" s="64" t="str">
        <f>+Liste!B18</f>
        <v>Furet Julien</v>
      </c>
      <c r="C19" s="94"/>
      <c r="D19" s="94"/>
      <c r="E19" s="64">
        <f t="shared" si="1"/>
        <v>0</v>
      </c>
      <c r="F19" s="94"/>
      <c r="G19" s="94"/>
      <c r="H19" s="64">
        <f t="shared" si="2"/>
        <v>0</v>
      </c>
      <c r="I19" s="94"/>
      <c r="J19" s="94"/>
      <c r="K19" s="64">
        <f t="shared" si="3"/>
        <v>0</v>
      </c>
      <c r="L19" s="64">
        <f t="shared" si="4"/>
        <v>0</v>
      </c>
      <c r="M19" s="64">
        <f t="shared" si="5"/>
        <v>0</v>
      </c>
      <c r="N19" s="64">
        <f t="shared" si="6"/>
        <v>0</v>
      </c>
      <c r="O19" s="64"/>
      <c r="P19" s="76">
        <f t="shared" si="7"/>
        <v>17</v>
      </c>
    </row>
    <row r="20" spans="1:16" ht="16.8" customHeight="1">
      <c r="A20" s="83">
        <f>+Liste!A19</f>
        <v>18</v>
      </c>
      <c r="B20" s="64" t="str">
        <f>+Liste!B19</f>
        <v>Furet Jean-Louis</v>
      </c>
      <c r="C20" s="94"/>
      <c r="D20" s="94"/>
      <c r="E20" s="64">
        <f t="shared" si="1"/>
        <v>0</v>
      </c>
      <c r="F20" s="94"/>
      <c r="G20" s="94"/>
      <c r="H20" s="64">
        <f t="shared" si="2"/>
        <v>0</v>
      </c>
      <c r="I20" s="94"/>
      <c r="J20" s="94"/>
      <c r="K20" s="64">
        <f t="shared" si="3"/>
        <v>0</v>
      </c>
      <c r="L20" s="64">
        <f t="shared" si="4"/>
        <v>0</v>
      </c>
      <c r="M20" s="64">
        <f t="shared" si="5"/>
        <v>0</v>
      </c>
      <c r="N20" s="64">
        <f t="shared" si="6"/>
        <v>0</v>
      </c>
      <c r="O20" s="64"/>
      <c r="P20" s="76">
        <f t="shared" si="7"/>
        <v>18</v>
      </c>
    </row>
    <row r="21" spans="1:16" ht="16.8" customHeight="1">
      <c r="A21" s="83">
        <f>+Liste!A20</f>
        <v>19</v>
      </c>
      <c r="B21" s="64" t="str">
        <f>+Liste!B20</f>
        <v>Danielle Guelfi</v>
      </c>
      <c r="C21" s="94"/>
      <c r="D21" s="94"/>
      <c r="E21" s="64">
        <f t="shared" si="1"/>
        <v>0</v>
      </c>
      <c r="F21" s="94"/>
      <c r="G21" s="94"/>
      <c r="H21" s="64">
        <f t="shared" si="2"/>
        <v>0</v>
      </c>
      <c r="I21" s="94"/>
      <c r="J21" s="94"/>
      <c r="K21" s="64">
        <f t="shared" si="3"/>
        <v>0</v>
      </c>
      <c r="L21" s="64">
        <f t="shared" si="4"/>
        <v>0</v>
      </c>
      <c r="M21" s="64">
        <f t="shared" si="5"/>
        <v>0</v>
      </c>
      <c r="N21" s="64">
        <f t="shared" si="6"/>
        <v>0</v>
      </c>
      <c r="O21" s="64"/>
      <c r="P21" s="76">
        <f t="shared" si="7"/>
        <v>19</v>
      </c>
    </row>
    <row r="22" spans="1:16" ht="16.8" customHeight="1">
      <c r="A22" s="83">
        <f>+Liste!A21</f>
        <v>20</v>
      </c>
      <c r="B22" s="64" t="str">
        <f>+Liste!B21</f>
        <v>Christian Meyer</v>
      </c>
      <c r="C22" s="94"/>
      <c r="D22" s="94"/>
      <c r="E22" s="64">
        <f t="shared" si="1"/>
        <v>0</v>
      </c>
      <c r="F22" s="94"/>
      <c r="G22" s="94"/>
      <c r="H22" s="64">
        <f t="shared" si="2"/>
        <v>0</v>
      </c>
      <c r="I22" s="94"/>
      <c r="J22" s="94"/>
      <c r="K22" s="64">
        <f t="shared" si="3"/>
        <v>0</v>
      </c>
      <c r="L22" s="64">
        <f t="shared" si="4"/>
        <v>0</v>
      </c>
      <c r="M22" s="64">
        <f t="shared" si="5"/>
        <v>0</v>
      </c>
      <c r="N22" s="64">
        <f t="shared" si="6"/>
        <v>0</v>
      </c>
      <c r="O22" s="64"/>
      <c r="P22" s="76">
        <f t="shared" si="7"/>
        <v>20</v>
      </c>
    </row>
    <row r="23" spans="1:16" ht="16.8" customHeight="1">
      <c r="A23" s="83">
        <f>+Liste!A22</f>
        <v>21</v>
      </c>
      <c r="B23" s="64" t="str">
        <f>+Liste!B22</f>
        <v>Christian Darras</v>
      </c>
      <c r="C23" s="94"/>
      <c r="D23" s="94"/>
      <c r="E23" s="64">
        <f t="shared" si="1"/>
        <v>0</v>
      </c>
      <c r="F23" s="94"/>
      <c r="G23" s="94"/>
      <c r="H23" s="64">
        <f t="shared" si="2"/>
        <v>0</v>
      </c>
      <c r="I23" s="94"/>
      <c r="J23" s="94"/>
      <c r="K23" s="64">
        <f t="shared" si="3"/>
        <v>0</v>
      </c>
      <c r="L23" s="64">
        <f t="shared" si="4"/>
        <v>0</v>
      </c>
      <c r="M23" s="64">
        <f t="shared" si="5"/>
        <v>0</v>
      </c>
      <c r="N23" s="64">
        <f t="shared" si="6"/>
        <v>0</v>
      </c>
      <c r="O23" s="64"/>
      <c r="P23" s="76">
        <f t="shared" si="7"/>
        <v>21</v>
      </c>
    </row>
    <row r="24" spans="1:16" ht="16.8" customHeight="1">
      <c r="A24" s="83">
        <f>+Liste!A23</f>
        <v>22</v>
      </c>
      <c r="B24" s="64" t="str">
        <f>+Liste!B23</f>
        <v>Thierry Tharaud</v>
      </c>
      <c r="C24" s="94"/>
      <c r="D24" s="94"/>
      <c r="E24" s="64">
        <f t="shared" si="1"/>
        <v>0</v>
      </c>
      <c r="F24" s="94"/>
      <c r="G24" s="94"/>
      <c r="H24" s="64">
        <f t="shared" si="2"/>
        <v>0</v>
      </c>
      <c r="I24" s="94"/>
      <c r="J24" s="94"/>
      <c r="K24" s="64">
        <f t="shared" si="3"/>
        <v>0</v>
      </c>
      <c r="L24" s="64">
        <f t="shared" si="4"/>
        <v>0</v>
      </c>
      <c r="M24" s="64">
        <f t="shared" si="5"/>
        <v>0</v>
      </c>
      <c r="N24" s="64">
        <f t="shared" si="6"/>
        <v>0</v>
      </c>
      <c r="O24" s="64"/>
      <c r="P24" s="76">
        <f t="shared" si="7"/>
        <v>22</v>
      </c>
    </row>
    <row r="25" spans="1:16" ht="16.8" customHeight="1">
      <c r="A25" s="83">
        <f>+Liste!A24</f>
        <v>23</v>
      </c>
      <c r="B25" s="64" t="str">
        <f>+Liste!B24</f>
        <v xml:space="preserve"> </v>
      </c>
      <c r="C25" s="94"/>
      <c r="D25" s="94"/>
      <c r="E25" s="64">
        <f t="shared" si="1"/>
        <v>0</v>
      </c>
      <c r="F25" s="94"/>
      <c r="G25" s="94"/>
      <c r="H25" s="64">
        <f t="shared" si="2"/>
        <v>0</v>
      </c>
      <c r="I25" s="94"/>
      <c r="J25" s="94"/>
      <c r="K25" s="64">
        <f t="shared" si="3"/>
        <v>0</v>
      </c>
      <c r="L25" s="64">
        <f t="shared" si="4"/>
        <v>0</v>
      </c>
      <c r="M25" s="64">
        <f t="shared" si="5"/>
        <v>0</v>
      </c>
      <c r="N25" s="64">
        <f t="shared" si="6"/>
        <v>0</v>
      </c>
      <c r="O25" s="64"/>
      <c r="P25" s="76">
        <f t="shared" si="7"/>
        <v>23</v>
      </c>
    </row>
    <row r="26" spans="1:16" ht="16.8" customHeight="1">
      <c r="A26" s="83">
        <f>+Liste!A25</f>
        <v>24</v>
      </c>
      <c r="B26" s="64" t="str">
        <f>+Liste!B25</f>
        <v xml:space="preserve"> </v>
      </c>
      <c r="C26" s="94"/>
      <c r="D26" s="94"/>
      <c r="E26" s="64">
        <f t="shared" si="1"/>
        <v>0</v>
      </c>
      <c r="F26" s="94"/>
      <c r="G26" s="94"/>
      <c r="H26" s="64">
        <f t="shared" si="2"/>
        <v>0</v>
      </c>
      <c r="I26" s="94"/>
      <c r="J26" s="94"/>
      <c r="K26" s="64">
        <f t="shared" si="3"/>
        <v>0</v>
      </c>
      <c r="L26" s="64">
        <f t="shared" si="4"/>
        <v>0</v>
      </c>
      <c r="M26" s="64">
        <f t="shared" si="5"/>
        <v>0</v>
      </c>
      <c r="N26" s="64">
        <f t="shared" si="6"/>
        <v>0</v>
      </c>
      <c r="O26" s="64"/>
      <c r="P26" s="76">
        <f t="shared" si="7"/>
        <v>24</v>
      </c>
    </row>
    <row r="27" spans="1:16" ht="16.8" customHeight="1">
      <c r="A27" s="83">
        <f>+Liste!A26</f>
        <v>25</v>
      </c>
      <c r="B27" s="64" t="str">
        <f>+Liste!B26</f>
        <v xml:space="preserve"> </v>
      </c>
      <c r="C27" s="94"/>
      <c r="D27" s="94"/>
      <c r="E27" s="64">
        <f t="shared" si="1"/>
        <v>0</v>
      </c>
      <c r="F27" s="94"/>
      <c r="G27" s="94"/>
      <c r="H27" s="64">
        <f t="shared" si="2"/>
        <v>0</v>
      </c>
      <c r="I27" s="94"/>
      <c r="J27" s="94"/>
      <c r="K27" s="64">
        <f t="shared" si="3"/>
        <v>0</v>
      </c>
      <c r="L27" s="64">
        <f t="shared" si="4"/>
        <v>0</v>
      </c>
      <c r="M27" s="64">
        <f t="shared" si="5"/>
        <v>0</v>
      </c>
      <c r="N27" s="64">
        <f t="shared" si="6"/>
        <v>0</v>
      </c>
      <c r="O27" s="64"/>
      <c r="P27" s="76">
        <f t="shared" si="7"/>
        <v>25</v>
      </c>
    </row>
    <row r="28" spans="1:16" ht="16.8" customHeight="1">
      <c r="A28" s="83">
        <f>+Liste!A27</f>
        <v>26</v>
      </c>
      <c r="B28" s="64" t="str">
        <f>+Liste!B27</f>
        <v xml:space="preserve"> </v>
      </c>
      <c r="C28" s="94"/>
      <c r="D28" s="94"/>
      <c r="E28" s="64">
        <f t="shared" si="1"/>
        <v>0</v>
      </c>
      <c r="F28" s="94"/>
      <c r="G28" s="94"/>
      <c r="H28" s="64">
        <f t="shared" si="2"/>
        <v>0</v>
      </c>
      <c r="I28" s="94"/>
      <c r="J28" s="94"/>
      <c r="K28" s="64">
        <f t="shared" si="3"/>
        <v>0</v>
      </c>
      <c r="L28" s="64">
        <f t="shared" si="4"/>
        <v>0</v>
      </c>
      <c r="M28" s="64">
        <f t="shared" si="5"/>
        <v>0</v>
      </c>
      <c r="N28" s="64">
        <f t="shared" si="6"/>
        <v>0</v>
      </c>
      <c r="O28" s="64"/>
      <c r="P28" s="76">
        <f t="shared" si="7"/>
        <v>26</v>
      </c>
    </row>
    <row r="29" spans="1:16" ht="16.8" customHeight="1">
      <c r="A29" s="83">
        <f>+Liste!A28</f>
        <v>27</v>
      </c>
      <c r="B29" s="64" t="str">
        <f>+Liste!B28</f>
        <v xml:space="preserve"> </v>
      </c>
      <c r="C29" s="94"/>
      <c r="D29" s="94"/>
      <c r="E29" s="64">
        <f t="shared" si="1"/>
        <v>0</v>
      </c>
      <c r="F29" s="94"/>
      <c r="G29" s="94"/>
      <c r="H29" s="64">
        <f t="shared" si="2"/>
        <v>0</v>
      </c>
      <c r="I29" s="94"/>
      <c r="J29" s="94"/>
      <c r="K29" s="64">
        <f t="shared" si="3"/>
        <v>0</v>
      </c>
      <c r="L29" s="64">
        <f t="shared" si="4"/>
        <v>0</v>
      </c>
      <c r="M29" s="64">
        <f t="shared" si="5"/>
        <v>0</v>
      </c>
      <c r="N29" s="64">
        <f t="shared" si="6"/>
        <v>0</v>
      </c>
      <c r="O29" s="64"/>
      <c r="P29" s="76">
        <f t="shared" si="7"/>
        <v>27</v>
      </c>
    </row>
    <row r="30" spans="1:16" ht="16.8" customHeight="1">
      <c r="A30" s="83">
        <f>+Liste!A29</f>
        <v>28</v>
      </c>
      <c r="B30" s="64" t="str">
        <f>+Liste!B29</f>
        <v xml:space="preserve"> </v>
      </c>
      <c r="C30" s="94"/>
      <c r="D30" s="94"/>
      <c r="E30" s="64">
        <f t="shared" si="1"/>
        <v>0</v>
      </c>
      <c r="F30" s="94"/>
      <c r="G30" s="94"/>
      <c r="H30" s="64">
        <f t="shared" si="2"/>
        <v>0</v>
      </c>
      <c r="I30" s="94"/>
      <c r="J30" s="94"/>
      <c r="K30" s="64">
        <f t="shared" si="3"/>
        <v>0</v>
      </c>
      <c r="L30" s="64">
        <f t="shared" si="4"/>
        <v>0</v>
      </c>
      <c r="M30" s="64">
        <f t="shared" si="5"/>
        <v>0</v>
      </c>
      <c r="N30" s="64">
        <f t="shared" si="6"/>
        <v>0</v>
      </c>
      <c r="O30" s="64"/>
      <c r="P30" s="76">
        <f t="shared" si="7"/>
        <v>28</v>
      </c>
    </row>
    <row r="31" spans="1:16" ht="16.8" customHeight="1">
      <c r="A31" s="83">
        <f>+Liste!A30</f>
        <v>29</v>
      </c>
      <c r="B31" s="64" t="str">
        <f>+Liste!B30</f>
        <v xml:space="preserve"> </v>
      </c>
      <c r="C31" s="94"/>
      <c r="D31" s="94"/>
      <c r="E31" s="64">
        <f t="shared" si="1"/>
        <v>0</v>
      </c>
      <c r="F31" s="94"/>
      <c r="G31" s="94"/>
      <c r="H31" s="64">
        <f t="shared" si="2"/>
        <v>0</v>
      </c>
      <c r="I31" s="94"/>
      <c r="J31" s="94"/>
      <c r="K31" s="64">
        <f t="shared" si="3"/>
        <v>0</v>
      </c>
      <c r="L31" s="64">
        <f t="shared" si="4"/>
        <v>0</v>
      </c>
      <c r="M31" s="64">
        <f t="shared" si="5"/>
        <v>0</v>
      </c>
      <c r="N31" s="64">
        <f t="shared" si="6"/>
        <v>0</v>
      </c>
      <c r="O31" s="64"/>
      <c r="P31" s="76">
        <f t="shared" si="7"/>
        <v>29</v>
      </c>
    </row>
    <row r="32" spans="1:16" ht="16.8" customHeight="1">
      <c r="A32" s="83">
        <f>+Liste!A31</f>
        <v>30</v>
      </c>
      <c r="B32" s="64" t="str">
        <f>+Liste!B31</f>
        <v xml:space="preserve"> </v>
      </c>
      <c r="C32" s="94"/>
      <c r="D32" s="94"/>
      <c r="E32" s="64">
        <f t="shared" si="1"/>
        <v>0</v>
      </c>
      <c r="F32" s="94"/>
      <c r="G32" s="94"/>
      <c r="H32" s="64">
        <f t="shared" si="2"/>
        <v>0</v>
      </c>
      <c r="I32" s="94"/>
      <c r="J32" s="94"/>
      <c r="K32" s="64">
        <f t="shared" si="3"/>
        <v>0</v>
      </c>
      <c r="L32" s="64">
        <f t="shared" si="4"/>
        <v>0</v>
      </c>
      <c r="M32" s="64">
        <f t="shared" si="5"/>
        <v>0</v>
      </c>
      <c r="N32" s="64">
        <f t="shared" si="6"/>
        <v>0</v>
      </c>
      <c r="O32" s="64"/>
      <c r="P32" s="76">
        <f t="shared" si="7"/>
        <v>30</v>
      </c>
    </row>
    <row r="33" spans="1:16" ht="16.8" customHeight="1">
      <c r="A33" s="83">
        <f>+Liste!A32</f>
        <v>31</v>
      </c>
      <c r="B33" s="64" t="str">
        <f>+Liste!B32</f>
        <v xml:space="preserve"> </v>
      </c>
      <c r="C33" s="94"/>
      <c r="D33" s="94"/>
      <c r="E33" s="64">
        <f t="shared" si="1"/>
        <v>0</v>
      </c>
      <c r="F33" s="94"/>
      <c r="G33" s="94"/>
      <c r="H33" s="64">
        <f t="shared" si="2"/>
        <v>0</v>
      </c>
      <c r="I33" s="94"/>
      <c r="J33" s="94"/>
      <c r="K33" s="64">
        <f t="shared" si="3"/>
        <v>0</v>
      </c>
      <c r="L33" s="64">
        <f t="shared" si="4"/>
        <v>0</v>
      </c>
      <c r="M33" s="64">
        <f t="shared" si="5"/>
        <v>0</v>
      </c>
      <c r="N33" s="64">
        <f t="shared" si="6"/>
        <v>0</v>
      </c>
      <c r="O33" s="64"/>
      <c r="P33" s="76">
        <f t="shared" si="7"/>
        <v>31</v>
      </c>
    </row>
    <row r="34" spans="1:16" ht="16.8" customHeight="1">
      <c r="A34" s="83">
        <f>+Liste!A33</f>
        <v>32</v>
      </c>
      <c r="B34" s="64" t="str">
        <f>+Liste!B33</f>
        <v xml:space="preserve"> </v>
      </c>
      <c r="C34" s="94"/>
      <c r="D34" s="94"/>
      <c r="E34" s="64">
        <f t="shared" si="1"/>
        <v>0</v>
      </c>
      <c r="F34" s="94"/>
      <c r="G34" s="94"/>
      <c r="H34" s="64">
        <f t="shared" si="2"/>
        <v>0</v>
      </c>
      <c r="I34" s="94"/>
      <c r="J34" s="94"/>
      <c r="K34" s="64">
        <f t="shared" si="3"/>
        <v>0</v>
      </c>
      <c r="L34" s="64">
        <f t="shared" si="4"/>
        <v>0</v>
      </c>
      <c r="M34" s="64">
        <f t="shared" si="5"/>
        <v>0</v>
      </c>
      <c r="N34" s="64">
        <f t="shared" si="6"/>
        <v>0</v>
      </c>
      <c r="O34" s="64"/>
      <c r="P34" s="76">
        <f t="shared" si="7"/>
        <v>32</v>
      </c>
    </row>
    <row r="35" spans="1:16" ht="16.8" customHeight="1">
      <c r="A35" s="83">
        <f>+Liste!A34</f>
        <v>33</v>
      </c>
      <c r="B35" s="64" t="str">
        <f>+Liste!B34</f>
        <v xml:space="preserve"> </v>
      </c>
      <c r="C35" s="94"/>
      <c r="D35" s="94"/>
      <c r="E35" s="64">
        <f t="shared" si="1"/>
        <v>0</v>
      </c>
      <c r="F35" s="94"/>
      <c r="G35" s="94"/>
      <c r="H35" s="64">
        <f t="shared" si="2"/>
        <v>0</v>
      </c>
      <c r="I35" s="94"/>
      <c r="J35" s="94"/>
      <c r="K35" s="64">
        <f t="shared" si="3"/>
        <v>0</v>
      </c>
      <c r="L35" s="64">
        <f t="shared" si="4"/>
        <v>0</v>
      </c>
      <c r="M35" s="64">
        <f t="shared" si="5"/>
        <v>0</v>
      </c>
      <c r="N35" s="64">
        <f t="shared" si="6"/>
        <v>0</v>
      </c>
      <c r="O35" s="64"/>
      <c r="P35" s="76">
        <f t="shared" si="7"/>
        <v>33</v>
      </c>
    </row>
    <row r="36" spans="1:16" ht="16.8" customHeight="1">
      <c r="A36" s="83">
        <f>+Liste!A35</f>
        <v>34</v>
      </c>
      <c r="B36" s="64" t="str">
        <f>+Liste!B35</f>
        <v xml:space="preserve"> </v>
      </c>
      <c r="C36" s="94"/>
      <c r="D36" s="94"/>
      <c r="E36" s="64">
        <f t="shared" si="1"/>
        <v>0</v>
      </c>
      <c r="F36" s="94"/>
      <c r="G36" s="94"/>
      <c r="H36" s="64">
        <f t="shared" si="2"/>
        <v>0</v>
      </c>
      <c r="I36" s="94"/>
      <c r="J36" s="94"/>
      <c r="K36" s="64">
        <f t="shared" si="3"/>
        <v>0</v>
      </c>
      <c r="L36" s="64">
        <f t="shared" si="4"/>
        <v>0</v>
      </c>
      <c r="M36" s="64">
        <f t="shared" si="5"/>
        <v>0</v>
      </c>
      <c r="N36" s="64">
        <f t="shared" si="6"/>
        <v>0</v>
      </c>
      <c r="O36" s="64"/>
      <c r="P36" s="76">
        <f t="shared" si="7"/>
        <v>34</v>
      </c>
    </row>
    <row r="37" spans="1:16" ht="16.8" customHeight="1">
      <c r="A37" s="83">
        <f>+Liste!A36</f>
        <v>35</v>
      </c>
      <c r="B37" s="64" t="str">
        <f>+Liste!B36</f>
        <v xml:space="preserve"> </v>
      </c>
      <c r="C37" s="94"/>
      <c r="D37" s="94"/>
      <c r="E37" s="64">
        <f t="shared" si="1"/>
        <v>0</v>
      </c>
      <c r="F37" s="94"/>
      <c r="G37" s="94"/>
      <c r="H37" s="64">
        <f t="shared" si="2"/>
        <v>0</v>
      </c>
      <c r="I37" s="94"/>
      <c r="J37" s="94"/>
      <c r="K37" s="64">
        <f t="shared" si="3"/>
        <v>0</v>
      </c>
      <c r="L37" s="64">
        <f t="shared" si="4"/>
        <v>0</v>
      </c>
      <c r="M37" s="64">
        <f t="shared" si="5"/>
        <v>0</v>
      </c>
      <c r="N37" s="64">
        <f t="shared" si="6"/>
        <v>0</v>
      </c>
      <c r="O37" s="64"/>
      <c r="P37" s="76">
        <f t="shared" si="7"/>
        <v>35</v>
      </c>
    </row>
    <row r="38" spans="1:16" ht="16.8" customHeight="1">
      <c r="A38" s="83">
        <f>+Liste!A37</f>
        <v>36</v>
      </c>
      <c r="B38" s="64" t="str">
        <f>+Liste!B37</f>
        <v xml:space="preserve"> </v>
      </c>
      <c r="C38" s="94"/>
      <c r="D38" s="94"/>
      <c r="E38" s="64">
        <f t="shared" si="1"/>
        <v>0</v>
      </c>
      <c r="F38" s="94"/>
      <c r="G38" s="94"/>
      <c r="H38" s="64">
        <f t="shared" si="2"/>
        <v>0</v>
      </c>
      <c r="I38" s="94"/>
      <c r="J38" s="94"/>
      <c r="K38" s="64">
        <f t="shared" si="3"/>
        <v>0</v>
      </c>
      <c r="L38" s="64">
        <f t="shared" si="4"/>
        <v>0</v>
      </c>
      <c r="M38" s="64">
        <f t="shared" si="5"/>
        <v>0</v>
      </c>
      <c r="N38" s="64">
        <f t="shared" si="6"/>
        <v>0</v>
      </c>
      <c r="O38" s="64"/>
      <c r="P38" s="76">
        <f t="shared" si="7"/>
        <v>36</v>
      </c>
    </row>
    <row r="39" spans="1:16" ht="16.8" customHeight="1">
      <c r="A39" s="83">
        <f>+Liste!A38</f>
        <v>37</v>
      </c>
      <c r="B39" s="64" t="str">
        <f>+Liste!B38</f>
        <v xml:space="preserve"> </v>
      </c>
      <c r="C39" s="94"/>
      <c r="D39" s="94"/>
      <c r="E39" s="64">
        <f t="shared" si="1"/>
        <v>0</v>
      </c>
      <c r="F39" s="94"/>
      <c r="G39" s="94"/>
      <c r="H39" s="64">
        <f t="shared" si="2"/>
        <v>0</v>
      </c>
      <c r="I39" s="94"/>
      <c r="J39" s="94"/>
      <c r="K39" s="64">
        <f t="shared" si="3"/>
        <v>0</v>
      </c>
      <c r="L39" s="64">
        <f t="shared" si="4"/>
        <v>0</v>
      </c>
      <c r="M39" s="64">
        <f t="shared" si="5"/>
        <v>0</v>
      </c>
      <c r="N39" s="64">
        <f t="shared" si="6"/>
        <v>0</v>
      </c>
      <c r="O39" s="64"/>
      <c r="P39" s="76">
        <f t="shared" si="7"/>
        <v>37</v>
      </c>
    </row>
    <row r="40" spans="1:16" ht="16.8" customHeight="1">
      <c r="A40" s="83">
        <f>+Liste!A39</f>
        <v>38</v>
      </c>
      <c r="B40" s="64" t="str">
        <f>+Liste!B39</f>
        <v xml:space="preserve"> </v>
      </c>
      <c r="C40" s="94"/>
      <c r="D40" s="94"/>
      <c r="E40" s="64">
        <f t="shared" si="1"/>
        <v>0</v>
      </c>
      <c r="F40" s="94"/>
      <c r="G40" s="94"/>
      <c r="H40" s="64">
        <f t="shared" si="2"/>
        <v>0</v>
      </c>
      <c r="I40" s="94"/>
      <c r="J40" s="94"/>
      <c r="K40" s="64">
        <f t="shared" si="3"/>
        <v>0</v>
      </c>
      <c r="L40" s="64">
        <f t="shared" si="4"/>
        <v>0</v>
      </c>
      <c r="M40" s="64">
        <f t="shared" si="5"/>
        <v>0</v>
      </c>
      <c r="N40" s="64">
        <f t="shared" si="6"/>
        <v>0</v>
      </c>
      <c r="O40" s="64"/>
      <c r="P40" s="76">
        <f t="shared" si="7"/>
        <v>38</v>
      </c>
    </row>
    <row r="41" spans="1:16" ht="16.8" customHeight="1">
      <c r="A41" s="83">
        <f>+Liste!A40</f>
        <v>39</v>
      </c>
      <c r="B41" s="64" t="str">
        <f>+Liste!B40</f>
        <v xml:space="preserve"> </v>
      </c>
      <c r="C41" s="94"/>
      <c r="D41" s="94"/>
      <c r="E41" s="64">
        <f t="shared" si="1"/>
        <v>0</v>
      </c>
      <c r="F41" s="94"/>
      <c r="G41" s="94"/>
      <c r="H41" s="64">
        <f t="shared" si="2"/>
        <v>0</v>
      </c>
      <c r="I41" s="94"/>
      <c r="J41" s="94"/>
      <c r="K41" s="64">
        <f t="shared" si="3"/>
        <v>0</v>
      </c>
      <c r="L41" s="64">
        <f t="shared" si="4"/>
        <v>0</v>
      </c>
      <c r="M41" s="64">
        <f t="shared" si="5"/>
        <v>0</v>
      </c>
      <c r="N41" s="64">
        <f t="shared" si="6"/>
        <v>0</v>
      </c>
      <c r="O41" s="64"/>
      <c r="P41" s="76">
        <f t="shared" si="7"/>
        <v>39</v>
      </c>
    </row>
    <row r="42" spans="1:16" ht="16.8" customHeight="1">
      <c r="A42" s="83">
        <f>+Liste!A41</f>
        <v>40</v>
      </c>
      <c r="B42" s="64" t="str">
        <f>+Liste!B41</f>
        <v xml:space="preserve"> </v>
      </c>
      <c r="C42" s="94"/>
      <c r="D42" s="94"/>
      <c r="E42" s="64">
        <f t="shared" si="1"/>
        <v>0</v>
      </c>
      <c r="F42" s="94"/>
      <c r="G42" s="94"/>
      <c r="H42" s="64">
        <f t="shared" si="2"/>
        <v>0</v>
      </c>
      <c r="I42" s="94"/>
      <c r="J42" s="94"/>
      <c r="K42" s="64">
        <f t="shared" si="3"/>
        <v>0</v>
      </c>
      <c r="L42" s="64">
        <f t="shared" si="4"/>
        <v>0</v>
      </c>
      <c r="M42" s="64">
        <f t="shared" si="5"/>
        <v>0</v>
      </c>
      <c r="N42" s="64">
        <f t="shared" si="6"/>
        <v>0</v>
      </c>
      <c r="O42" s="64"/>
      <c r="P42" s="76">
        <f t="shared" si="7"/>
        <v>40</v>
      </c>
    </row>
    <row r="43" spans="1:16" ht="16.8" customHeight="1">
      <c r="A43" s="83">
        <f>+Liste!A42</f>
        <v>41</v>
      </c>
      <c r="B43" s="64" t="str">
        <f>+Liste!B42</f>
        <v xml:space="preserve"> </v>
      </c>
      <c r="C43" s="94"/>
      <c r="D43" s="94"/>
      <c r="E43" s="64">
        <f t="shared" si="1"/>
        <v>0</v>
      </c>
      <c r="F43" s="94"/>
      <c r="G43" s="94"/>
      <c r="H43" s="64">
        <f t="shared" si="2"/>
        <v>0</v>
      </c>
      <c r="I43" s="94"/>
      <c r="J43" s="94"/>
      <c r="K43" s="64">
        <f t="shared" si="3"/>
        <v>0</v>
      </c>
      <c r="L43" s="64">
        <f t="shared" si="4"/>
        <v>0</v>
      </c>
      <c r="M43" s="64">
        <f t="shared" si="5"/>
        <v>0</v>
      </c>
      <c r="N43" s="64">
        <f t="shared" si="6"/>
        <v>0</v>
      </c>
      <c r="O43" s="64"/>
      <c r="P43" s="76">
        <f t="shared" si="7"/>
        <v>41</v>
      </c>
    </row>
    <row r="44" spans="1:16" ht="16.8" customHeight="1">
      <c r="A44" s="83">
        <f>+Liste!A43</f>
        <v>42</v>
      </c>
      <c r="B44" s="64" t="str">
        <f>+Liste!B43</f>
        <v xml:space="preserve"> </v>
      </c>
      <c r="C44" s="94"/>
      <c r="D44" s="94"/>
      <c r="E44" s="64">
        <f t="shared" si="1"/>
        <v>0</v>
      </c>
      <c r="F44" s="94"/>
      <c r="G44" s="94"/>
      <c r="H44" s="64">
        <f t="shared" si="2"/>
        <v>0</v>
      </c>
      <c r="I44" s="94"/>
      <c r="J44" s="94"/>
      <c r="K44" s="64">
        <f t="shared" si="3"/>
        <v>0</v>
      </c>
      <c r="L44" s="64">
        <f t="shared" si="4"/>
        <v>0</v>
      </c>
      <c r="M44" s="64">
        <f t="shared" si="5"/>
        <v>0</v>
      </c>
      <c r="N44" s="64">
        <f t="shared" si="6"/>
        <v>0</v>
      </c>
      <c r="O44" s="64"/>
      <c r="P44" s="76">
        <f t="shared" si="7"/>
        <v>42</v>
      </c>
    </row>
    <row r="45" spans="1:16" ht="16.8" customHeight="1">
      <c r="A45" s="83">
        <f>+Liste!A44</f>
        <v>43</v>
      </c>
      <c r="B45" s="64" t="str">
        <f>+Liste!B44</f>
        <v xml:space="preserve"> </v>
      </c>
      <c r="C45" s="94"/>
      <c r="D45" s="94"/>
      <c r="E45" s="64">
        <f t="shared" si="1"/>
        <v>0</v>
      </c>
      <c r="F45" s="94"/>
      <c r="G45" s="94"/>
      <c r="H45" s="64">
        <f t="shared" si="2"/>
        <v>0</v>
      </c>
      <c r="I45" s="94"/>
      <c r="J45" s="94"/>
      <c r="K45" s="64">
        <f t="shared" si="3"/>
        <v>0</v>
      </c>
      <c r="L45" s="64">
        <f t="shared" si="4"/>
        <v>0</v>
      </c>
      <c r="M45" s="64">
        <f t="shared" si="5"/>
        <v>0</v>
      </c>
      <c r="N45" s="64">
        <f t="shared" si="6"/>
        <v>0</v>
      </c>
      <c r="O45" s="64"/>
      <c r="P45" s="76">
        <f t="shared" si="7"/>
        <v>43</v>
      </c>
    </row>
    <row r="46" spans="1:16" ht="16.8" customHeight="1">
      <c r="A46" s="83">
        <f>+Liste!A45</f>
        <v>44</v>
      </c>
      <c r="B46" s="64" t="str">
        <f>+Liste!B45</f>
        <v xml:space="preserve"> </v>
      </c>
      <c r="C46" s="94"/>
      <c r="D46" s="94"/>
      <c r="E46" s="64">
        <f t="shared" si="1"/>
        <v>0</v>
      </c>
      <c r="F46" s="94"/>
      <c r="G46" s="94"/>
      <c r="H46" s="64">
        <f t="shared" si="2"/>
        <v>0</v>
      </c>
      <c r="I46" s="94"/>
      <c r="J46" s="94"/>
      <c r="K46" s="64">
        <f t="shared" si="3"/>
        <v>0</v>
      </c>
      <c r="L46" s="64">
        <f t="shared" si="4"/>
        <v>0</v>
      </c>
      <c r="M46" s="64">
        <f t="shared" si="5"/>
        <v>0</v>
      </c>
      <c r="N46" s="64">
        <f t="shared" si="6"/>
        <v>0</v>
      </c>
      <c r="O46" s="64"/>
      <c r="P46" s="76">
        <f t="shared" si="7"/>
        <v>44</v>
      </c>
    </row>
    <row r="47" spans="1:16" ht="16.8" customHeight="1">
      <c r="A47" s="83">
        <f>+Liste!A46</f>
        <v>45</v>
      </c>
      <c r="B47" s="64" t="str">
        <f>+Liste!B46</f>
        <v xml:space="preserve"> </v>
      </c>
      <c r="C47" s="94"/>
      <c r="D47" s="94"/>
      <c r="E47" s="64">
        <f t="shared" si="1"/>
        <v>0</v>
      </c>
      <c r="F47" s="94"/>
      <c r="G47" s="94"/>
      <c r="H47" s="64">
        <f t="shared" si="2"/>
        <v>0</v>
      </c>
      <c r="I47" s="94"/>
      <c r="J47" s="94"/>
      <c r="K47" s="64">
        <f t="shared" si="3"/>
        <v>0</v>
      </c>
      <c r="L47" s="64">
        <f t="shared" si="4"/>
        <v>0</v>
      </c>
      <c r="M47" s="64">
        <f t="shared" si="5"/>
        <v>0</v>
      </c>
      <c r="N47" s="64">
        <f t="shared" si="6"/>
        <v>0</v>
      </c>
      <c r="O47" s="64"/>
      <c r="P47" s="76">
        <f t="shared" si="7"/>
        <v>45</v>
      </c>
    </row>
    <row r="48" spans="1:16" ht="16.8" customHeight="1">
      <c r="A48" s="83">
        <f>+Liste!A47</f>
        <v>46</v>
      </c>
      <c r="B48" s="64" t="str">
        <f>+Liste!B47</f>
        <v xml:space="preserve"> </v>
      </c>
      <c r="C48" s="94"/>
      <c r="D48" s="94"/>
      <c r="E48" s="64">
        <f t="shared" si="1"/>
        <v>0</v>
      </c>
      <c r="F48" s="94"/>
      <c r="G48" s="94"/>
      <c r="H48" s="64">
        <f t="shared" si="2"/>
        <v>0</v>
      </c>
      <c r="I48" s="94"/>
      <c r="J48" s="94"/>
      <c r="K48" s="64">
        <f t="shared" si="3"/>
        <v>0</v>
      </c>
      <c r="L48" s="64">
        <f t="shared" si="4"/>
        <v>0</v>
      </c>
      <c r="M48" s="64">
        <f t="shared" si="5"/>
        <v>0</v>
      </c>
      <c r="N48" s="64">
        <f t="shared" si="6"/>
        <v>0</v>
      </c>
      <c r="O48" s="64"/>
      <c r="P48" s="76">
        <f t="shared" si="7"/>
        <v>46</v>
      </c>
    </row>
    <row r="49" spans="1:16" ht="16.8" customHeight="1">
      <c r="A49" s="83">
        <f>+Liste!A48</f>
        <v>47</v>
      </c>
      <c r="B49" s="64" t="str">
        <f>+Liste!B48</f>
        <v xml:space="preserve"> </v>
      </c>
      <c r="C49" s="94"/>
      <c r="D49" s="94"/>
      <c r="E49" s="64">
        <f t="shared" si="1"/>
        <v>0</v>
      </c>
      <c r="F49" s="94"/>
      <c r="G49" s="94"/>
      <c r="H49" s="64">
        <f t="shared" si="2"/>
        <v>0</v>
      </c>
      <c r="I49" s="94"/>
      <c r="J49" s="94"/>
      <c r="K49" s="64">
        <f t="shared" si="3"/>
        <v>0</v>
      </c>
      <c r="L49" s="64">
        <f t="shared" si="4"/>
        <v>0</v>
      </c>
      <c r="M49" s="64">
        <f t="shared" si="5"/>
        <v>0</v>
      </c>
      <c r="N49" s="64">
        <f t="shared" si="6"/>
        <v>0</v>
      </c>
      <c r="O49" s="64"/>
      <c r="P49" s="76">
        <f t="shared" si="7"/>
        <v>47</v>
      </c>
    </row>
    <row r="50" spans="1:16" ht="16.8" customHeight="1">
      <c r="A50" s="83">
        <f>+Liste!A49</f>
        <v>48</v>
      </c>
      <c r="B50" s="64" t="str">
        <f>+Liste!B49</f>
        <v xml:space="preserve"> </v>
      </c>
      <c r="C50" s="94"/>
      <c r="D50" s="94"/>
      <c r="E50" s="64">
        <f t="shared" si="1"/>
        <v>0</v>
      </c>
      <c r="F50" s="94"/>
      <c r="G50" s="94"/>
      <c r="H50" s="64">
        <f t="shared" si="2"/>
        <v>0</v>
      </c>
      <c r="I50" s="94"/>
      <c r="J50" s="94"/>
      <c r="K50" s="64">
        <f t="shared" si="3"/>
        <v>0</v>
      </c>
      <c r="L50" s="64">
        <f t="shared" si="4"/>
        <v>0</v>
      </c>
      <c r="M50" s="64">
        <f t="shared" si="5"/>
        <v>0</v>
      </c>
      <c r="N50" s="64">
        <f t="shared" si="6"/>
        <v>0</v>
      </c>
      <c r="O50" s="64"/>
      <c r="P50" s="76">
        <f t="shared" si="7"/>
        <v>48</v>
      </c>
    </row>
    <row r="51" spans="1:16" ht="16.8" customHeight="1">
      <c r="A51" s="83">
        <f>+Liste!A50</f>
        <v>49</v>
      </c>
      <c r="B51" s="64" t="str">
        <f>+Liste!B50</f>
        <v xml:space="preserve"> </v>
      </c>
      <c r="C51" s="94"/>
      <c r="D51" s="94"/>
      <c r="E51" s="64">
        <f t="shared" si="1"/>
        <v>0</v>
      </c>
      <c r="F51" s="94"/>
      <c r="G51" s="94"/>
      <c r="H51" s="64">
        <f t="shared" si="2"/>
        <v>0</v>
      </c>
      <c r="I51" s="94"/>
      <c r="J51" s="94"/>
      <c r="K51" s="64">
        <f t="shared" si="3"/>
        <v>0</v>
      </c>
      <c r="L51" s="64">
        <f t="shared" si="4"/>
        <v>0</v>
      </c>
      <c r="M51" s="64">
        <f t="shared" si="5"/>
        <v>0</v>
      </c>
      <c r="N51" s="64">
        <f t="shared" si="6"/>
        <v>0</v>
      </c>
      <c r="O51" s="64"/>
      <c r="P51" s="76">
        <f t="shared" si="7"/>
        <v>49</v>
      </c>
    </row>
    <row r="52" spans="1:16" ht="16.8" customHeight="1">
      <c r="A52" s="83">
        <f>+Liste!A51</f>
        <v>50</v>
      </c>
      <c r="B52" s="64" t="str">
        <f>+Liste!B51</f>
        <v xml:space="preserve"> </v>
      </c>
      <c r="C52" s="94"/>
      <c r="D52" s="94"/>
      <c r="E52" s="64">
        <f t="shared" si="1"/>
        <v>0</v>
      </c>
      <c r="F52" s="94"/>
      <c r="G52" s="94"/>
      <c r="H52" s="64">
        <f t="shared" si="2"/>
        <v>0</v>
      </c>
      <c r="I52" s="94"/>
      <c r="J52" s="94"/>
      <c r="K52" s="64">
        <f t="shared" si="3"/>
        <v>0</v>
      </c>
      <c r="L52" s="64">
        <f t="shared" si="4"/>
        <v>0</v>
      </c>
      <c r="M52" s="64">
        <f t="shared" si="5"/>
        <v>0</v>
      </c>
      <c r="N52" s="64">
        <f t="shared" si="6"/>
        <v>0</v>
      </c>
      <c r="O52" s="64"/>
      <c r="P52" s="76">
        <f t="shared" si="7"/>
        <v>50</v>
      </c>
    </row>
    <row r="53" spans="1:16" ht="16.8" customHeight="1">
      <c r="A53" s="83">
        <f>+Liste!A52</f>
        <v>51</v>
      </c>
      <c r="B53" s="64" t="str">
        <f>+Liste!B52</f>
        <v xml:space="preserve"> </v>
      </c>
      <c r="C53" s="94"/>
      <c r="D53" s="94"/>
      <c r="E53" s="64">
        <f t="shared" si="1"/>
        <v>0</v>
      </c>
      <c r="F53" s="94"/>
      <c r="G53" s="94"/>
      <c r="H53" s="64">
        <f t="shared" si="2"/>
        <v>0</v>
      </c>
      <c r="I53" s="94"/>
      <c r="J53" s="94"/>
      <c r="K53" s="64">
        <f t="shared" si="3"/>
        <v>0</v>
      </c>
      <c r="L53" s="64">
        <f t="shared" si="4"/>
        <v>0</v>
      </c>
      <c r="M53" s="64">
        <f t="shared" si="5"/>
        <v>0</v>
      </c>
      <c r="N53" s="64">
        <f t="shared" si="6"/>
        <v>0</v>
      </c>
      <c r="O53" s="64"/>
      <c r="P53" s="76">
        <f t="shared" si="7"/>
        <v>51</v>
      </c>
    </row>
    <row r="54" spans="1:16" ht="16.8" customHeight="1">
      <c r="A54" s="83">
        <f>+Liste!A53</f>
        <v>52</v>
      </c>
      <c r="B54" s="64" t="str">
        <f>+Liste!B53</f>
        <v xml:space="preserve"> </v>
      </c>
      <c r="C54" s="94"/>
      <c r="D54" s="94"/>
      <c r="E54" s="64">
        <f t="shared" si="1"/>
        <v>0</v>
      </c>
      <c r="F54" s="94"/>
      <c r="G54" s="94"/>
      <c r="H54" s="64">
        <f t="shared" si="2"/>
        <v>0</v>
      </c>
      <c r="I54" s="94"/>
      <c r="J54" s="94"/>
      <c r="K54" s="64">
        <f t="shared" si="3"/>
        <v>0</v>
      </c>
      <c r="L54" s="64">
        <f t="shared" si="4"/>
        <v>0</v>
      </c>
      <c r="M54" s="64">
        <f t="shared" si="5"/>
        <v>0</v>
      </c>
      <c r="N54" s="64">
        <f t="shared" si="6"/>
        <v>0</v>
      </c>
      <c r="O54" s="64"/>
      <c r="P54" s="76">
        <f t="shared" si="7"/>
        <v>52</v>
      </c>
    </row>
    <row r="55" spans="1:16" ht="16.8" customHeight="1">
      <c r="A55" s="83">
        <f>+Liste!A54</f>
        <v>53</v>
      </c>
      <c r="B55" s="64" t="str">
        <f>+Liste!B54</f>
        <v xml:space="preserve"> </v>
      </c>
      <c r="C55" s="94"/>
      <c r="D55" s="94"/>
      <c r="E55" s="64">
        <f t="shared" si="1"/>
        <v>0</v>
      </c>
      <c r="F55" s="94"/>
      <c r="G55" s="94"/>
      <c r="H55" s="64">
        <f t="shared" si="2"/>
        <v>0</v>
      </c>
      <c r="I55" s="94"/>
      <c r="J55" s="94"/>
      <c r="K55" s="64">
        <f t="shared" si="3"/>
        <v>0</v>
      </c>
      <c r="L55" s="64">
        <f t="shared" si="4"/>
        <v>0</v>
      </c>
      <c r="M55" s="64">
        <f t="shared" si="5"/>
        <v>0</v>
      </c>
      <c r="N55" s="64">
        <f t="shared" si="6"/>
        <v>0</v>
      </c>
      <c r="O55" s="64"/>
      <c r="P55" s="76">
        <f t="shared" si="7"/>
        <v>53</v>
      </c>
    </row>
    <row r="56" spans="1:16" ht="16.8" customHeight="1">
      <c r="A56" s="83">
        <f>+Liste!A55</f>
        <v>54</v>
      </c>
      <c r="B56" s="64" t="str">
        <f>+Liste!B55</f>
        <v xml:space="preserve"> </v>
      </c>
      <c r="C56" s="94"/>
      <c r="D56" s="94"/>
      <c r="E56" s="64">
        <f t="shared" si="1"/>
        <v>0</v>
      </c>
      <c r="F56" s="94"/>
      <c r="G56" s="94"/>
      <c r="H56" s="64">
        <f t="shared" si="2"/>
        <v>0</v>
      </c>
      <c r="I56" s="94"/>
      <c r="J56" s="94"/>
      <c r="K56" s="64">
        <f t="shared" si="3"/>
        <v>0</v>
      </c>
      <c r="L56" s="64">
        <f t="shared" si="4"/>
        <v>0</v>
      </c>
      <c r="M56" s="64">
        <f t="shared" si="5"/>
        <v>0</v>
      </c>
      <c r="N56" s="64">
        <f t="shared" si="6"/>
        <v>0</v>
      </c>
      <c r="O56" s="64"/>
      <c r="P56" s="76">
        <f t="shared" si="7"/>
        <v>54</v>
      </c>
    </row>
    <row r="57" spans="1:16" ht="16.8" customHeight="1">
      <c r="A57" s="83">
        <f>+Liste!A56</f>
        <v>55</v>
      </c>
      <c r="B57" s="64" t="str">
        <f>+Liste!B56</f>
        <v xml:space="preserve"> </v>
      </c>
      <c r="C57" s="94"/>
      <c r="D57" s="94"/>
      <c r="E57" s="64">
        <f t="shared" si="1"/>
        <v>0</v>
      </c>
      <c r="F57" s="94"/>
      <c r="G57" s="94"/>
      <c r="H57" s="64">
        <f t="shared" si="2"/>
        <v>0</v>
      </c>
      <c r="I57" s="94"/>
      <c r="J57" s="94"/>
      <c r="K57" s="64">
        <f t="shared" si="3"/>
        <v>0</v>
      </c>
      <c r="L57" s="64">
        <f t="shared" si="4"/>
        <v>0</v>
      </c>
      <c r="M57" s="64">
        <f t="shared" si="5"/>
        <v>0</v>
      </c>
      <c r="N57" s="64">
        <f t="shared" si="6"/>
        <v>0</v>
      </c>
      <c r="O57" s="64"/>
      <c r="P57" s="76">
        <f t="shared" si="7"/>
        <v>55</v>
      </c>
    </row>
    <row r="58" spans="1:16" ht="16.8" customHeight="1">
      <c r="A58" s="83">
        <f>+Liste!A57</f>
        <v>56</v>
      </c>
      <c r="B58" s="64" t="str">
        <f>+Liste!B57</f>
        <v xml:space="preserve"> </v>
      </c>
      <c r="C58" s="94"/>
      <c r="D58" s="94"/>
      <c r="E58" s="64">
        <f t="shared" si="1"/>
        <v>0</v>
      </c>
      <c r="F58" s="94"/>
      <c r="G58" s="94"/>
      <c r="H58" s="64">
        <f t="shared" si="2"/>
        <v>0</v>
      </c>
      <c r="I58" s="94"/>
      <c r="J58" s="94"/>
      <c r="K58" s="64">
        <f t="shared" si="3"/>
        <v>0</v>
      </c>
      <c r="L58" s="64">
        <f t="shared" si="4"/>
        <v>0</v>
      </c>
      <c r="M58" s="64">
        <f t="shared" si="5"/>
        <v>0</v>
      </c>
      <c r="N58" s="64">
        <f t="shared" si="6"/>
        <v>0</v>
      </c>
      <c r="O58" s="64"/>
      <c r="P58" s="76">
        <f t="shared" si="7"/>
        <v>56</v>
      </c>
    </row>
    <row r="59" spans="1:16" ht="16.8" customHeight="1">
      <c r="A59" s="83">
        <f>+Liste!A58</f>
        <v>57</v>
      </c>
      <c r="B59" s="64" t="str">
        <f>+Liste!B58</f>
        <v xml:space="preserve"> </v>
      </c>
      <c r="C59" s="94"/>
      <c r="D59" s="94"/>
      <c r="E59" s="64">
        <f t="shared" si="1"/>
        <v>0</v>
      </c>
      <c r="F59" s="94"/>
      <c r="G59" s="94"/>
      <c r="H59" s="64">
        <f t="shared" si="2"/>
        <v>0</v>
      </c>
      <c r="I59" s="94"/>
      <c r="J59" s="94"/>
      <c r="K59" s="64">
        <f t="shared" si="3"/>
        <v>0</v>
      </c>
      <c r="L59" s="64">
        <f t="shared" si="4"/>
        <v>0</v>
      </c>
      <c r="M59" s="64">
        <f t="shared" si="5"/>
        <v>0</v>
      </c>
      <c r="N59" s="64">
        <f t="shared" si="6"/>
        <v>0</v>
      </c>
      <c r="O59" s="64"/>
      <c r="P59" s="76">
        <f t="shared" si="7"/>
        <v>57</v>
      </c>
    </row>
    <row r="60" spans="1:16" ht="16.8" customHeight="1">
      <c r="A60" s="83">
        <f>+Liste!A59</f>
        <v>58</v>
      </c>
      <c r="B60" s="64" t="str">
        <f>+Liste!B59</f>
        <v xml:space="preserve"> </v>
      </c>
      <c r="C60" s="94"/>
      <c r="D60" s="94"/>
      <c r="E60" s="64">
        <f t="shared" si="1"/>
        <v>0</v>
      </c>
      <c r="F60" s="94"/>
      <c r="G60" s="94"/>
      <c r="H60" s="64">
        <f t="shared" si="2"/>
        <v>0</v>
      </c>
      <c r="I60" s="94"/>
      <c r="J60" s="94"/>
      <c r="K60" s="64">
        <f t="shared" si="3"/>
        <v>0</v>
      </c>
      <c r="L60" s="64">
        <f t="shared" si="4"/>
        <v>0</v>
      </c>
      <c r="M60" s="64">
        <f t="shared" si="5"/>
        <v>0</v>
      </c>
      <c r="N60" s="64">
        <f t="shared" si="6"/>
        <v>0</v>
      </c>
      <c r="O60" s="64"/>
      <c r="P60" s="76">
        <f t="shared" si="7"/>
        <v>58</v>
      </c>
    </row>
    <row r="61" spans="1:16" ht="16.8" customHeight="1">
      <c r="A61" s="83">
        <f>+Liste!A60</f>
        <v>59</v>
      </c>
      <c r="B61" s="64" t="str">
        <f>+Liste!B60</f>
        <v xml:space="preserve"> </v>
      </c>
      <c r="C61" s="94"/>
      <c r="D61" s="94"/>
      <c r="E61" s="64">
        <f t="shared" si="1"/>
        <v>0</v>
      </c>
      <c r="F61" s="94"/>
      <c r="G61" s="94"/>
      <c r="H61" s="64">
        <f t="shared" si="2"/>
        <v>0</v>
      </c>
      <c r="I61" s="94"/>
      <c r="J61" s="94"/>
      <c r="K61" s="64">
        <f t="shared" si="3"/>
        <v>0</v>
      </c>
      <c r="L61" s="64">
        <f t="shared" si="4"/>
        <v>0</v>
      </c>
      <c r="M61" s="64">
        <f t="shared" si="5"/>
        <v>0</v>
      </c>
      <c r="N61" s="64">
        <f t="shared" si="6"/>
        <v>0</v>
      </c>
      <c r="O61" s="64"/>
      <c r="P61" s="76">
        <f t="shared" si="7"/>
        <v>59</v>
      </c>
    </row>
    <row r="62" spans="1:16" ht="16.8" customHeight="1">
      <c r="A62" s="83">
        <f>+Liste!A61</f>
        <v>60</v>
      </c>
      <c r="B62" s="64" t="str">
        <f>+Liste!B61</f>
        <v xml:space="preserve"> </v>
      </c>
      <c r="C62" s="94"/>
      <c r="D62" s="94"/>
      <c r="E62" s="64">
        <f t="shared" si="1"/>
        <v>0</v>
      </c>
      <c r="F62" s="94"/>
      <c r="G62" s="94"/>
      <c r="H62" s="64">
        <f t="shared" si="2"/>
        <v>0</v>
      </c>
      <c r="I62" s="94"/>
      <c r="J62" s="94"/>
      <c r="K62" s="64">
        <f t="shared" si="3"/>
        <v>0</v>
      </c>
      <c r="L62" s="64">
        <f t="shared" si="4"/>
        <v>0</v>
      </c>
      <c r="M62" s="64">
        <f t="shared" si="5"/>
        <v>0</v>
      </c>
      <c r="N62" s="64">
        <f t="shared" si="6"/>
        <v>0</v>
      </c>
      <c r="O62" s="64"/>
      <c r="P62" s="76">
        <f t="shared" si="7"/>
        <v>60</v>
      </c>
    </row>
    <row r="63" spans="1:16" ht="16.8" customHeight="1">
      <c r="A63" s="83">
        <f>+Liste!A62</f>
        <v>61</v>
      </c>
      <c r="B63" s="64" t="str">
        <f>+Liste!B62</f>
        <v xml:space="preserve"> </v>
      </c>
      <c r="C63" s="94"/>
      <c r="D63" s="94"/>
      <c r="E63" s="64">
        <f t="shared" si="1"/>
        <v>0</v>
      </c>
      <c r="F63" s="94"/>
      <c r="G63" s="94"/>
      <c r="H63" s="64">
        <f t="shared" si="2"/>
        <v>0</v>
      </c>
      <c r="I63" s="94"/>
      <c r="J63" s="94"/>
      <c r="K63" s="64">
        <f t="shared" si="3"/>
        <v>0</v>
      </c>
      <c r="L63" s="64">
        <f t="shared" si="4"/>
        <v>0</v>
      </c>
      <c r="M63" s="64">
        <f t="shared" si="5"/>
        <v>0</v>
      </c>
      <c r="N63" s="64">
        <f t="shared" si="6"/>
        <v>0</v>
      </c>
      <c r="O63" s="64"/>
      <c r="P63" s="76">
        <f t="shared" si="7"/>
        <v>61</v>
      </c>
    </row>
    <row r="64" spans="1:16" ht="16.8" customHeight="1">
      <c r="A64" s="83">
        <f>+Liste!A63</f>
        <v>62</v>
      </c>
      <c r="B64" s="64" t="str">
        <f>+Liste!B63</f>
        <v xml:space="preserve"> </v>
      </c>
      <c r="C64" s="94"/>
      <c r="D64" s="94"/>
      <c r="E64" s="64">
        <f t="shared" si="1"/>
        <v>0</v>
      </c>
      <c r="F64" s="94"/>
      <c r="G64" s="94"/>
      <c r="H64" s="64">
        <f t="shared" si="2"/>
        <v>0</v>
      </c>
      <c r="I64" s="94"/>
      <c r="J64" s="94"/>
      <c r="K64" s="64">
        <f t="shared" si="3"/>
        <v>0</v>
      </c>
      <c r="L64" s="64">
        <f t="shared" si="4"/>
        <v>0</v>
      </c>
      <c r="M64" s="64">
        <f t="shared" si="5"/>
        <v>0</v>
      </c>
      <c r="N64" s="64">
        <f t="shared" si="6"/>
        <v>0</v>
      </c>
      <c r="O64" s="64"/>
      <c r="P64" s="76">
        <f t="shared" si="7"/>
        <v>62</v>
      </c>
    </row>
    <row r="65" spans="1:16" ht="16.8" customHeight="1">
      <c r="A65" s="83">
        <f>+Liste!A64</f>
        <v>63</v>
      </c>
      <c r="B65" s="64" t="str">
        <f>+Liste!B64</f>
        <v xml:space="preserve"> </v>
      </c>
      <c r="C65" s="94"/>
      <c r="D65" s="94"/>
      <c r="E65" s="64">
        <f t="shared" si="1"/>
        <v>0</v>
      </c>
      <c r="F65" s="94"/>
      <c r="G65" s="94"/>
      <c r="H65" s="64">
        <f t="shared" si="2"/>
        <v>0</v>
      </c>
      <c r="I65" s="94"/>
      <c r="J65" s="94"/>
      <c r="K65" s="64">
        <f t="shared" si="3"/>
        <v>0</v>
      </c>
      <c r="L65" s="64">
        <f t="shared" si="4"/>
        <v>0</v>
      </c>
      <c r="M65" s="64">
        <f t="shared" si="5"/>
        <v>0</v>
      </c>
      <c r="N65" s="64">
        <f t="shared" si="6"/>
        <v>0</v>
      </c>
      <c r="O65" s="64"/>
      <c r="P65" s="76">
        <f t="shared" si="7"/>
        <v>63</v>
      </c>
    </row>
    <row r="66" spans="1:16" ht="16.8" customHeight="1">
      <c r="A66" s="83">
        <f>+Liste!A65</f>
        <v>64</v>
      </c>
      <c r="B66" s="64" t="str">
        <f>+Liste!B65</f>
        <v xml:space="preserve"> </v>
      </c>
      <c r="C66" s="94"/>
      <c r="D66" s="94"/>
      <c r="E66" s="64">
        <f t="shared" si="1"/>
        <v>0</v>
      </c>
      <c r="F66" s="94"/>
      <c r="G66" s="94"/>
      <c r="H66" s="64">
        <f t="shared" si="2"/>
        <v>0</v>
      </c>
      <c r="I66" s="94"/>
      <c r="J66" s="94"/>
      <c r="K66" s="64">
        <f t="shared" si="3"/>
        <v>0</v>
      </c>
      <c r="L66" s="64">
        <f t="shared" si="4"/>
        <v>0</v>
      </c>
      <c r="M66" s="64">
        <f t="shared" si="5"/>
        <v>0</v>
      </c>
      <c r="N66" s="64">
        <f t="shared" si="6"/>
        <v>0</v>
      </c>
      <c r="O66" s="64"/>
      <c r="P66" s="76">
        <f t="shared" si="7"/>
        <v>64</v>
      </c>
    </row>
    <row r="67" spans="1:16" ht="16.8" customHeight="1">
      <c r="A67" s="83">
        <f>+Liste!A66</f>
        <v>65</v>
      </c>
      <c r="B67" s="64" t="str">
        <f>+Liste!B66</f>
        <v xml:space="preserve"> </v>
      </c>
      <c r="C67" s="94"/>
      <c r="D67" s="94"/>
      <c r="E67" s="64">
        <f t="shared" si="1"/>
        <v>0</v>
      </c>
      <c r="F67" s="94"/>
      <c r="G67" s="94"/>
      <c r="H67" s="64">
        <f t="shared" si="2"/>
        <v>0</v>
      </c>
      <c r="I67" s="94"/>
      <c r="J67" s="94"/>
      <c r="K67" s="64">
        <f t="shared" si="3"/>
        <v>0</v>
      </c>
      <c r="L67" s="64">
        <f t="shared" si="4"/>
        <v>0</v>
      </c>
      <c r="M67" s="64">
        <f t="shared" si="5"/>
        <v>0</v>
      </c>
      <c r="N67" s="64">
        <f t="shared" si="6"/>
        <v>0</v>
      </c>
      <c r="O67" s="64"/>
      <c r="P67" s="76">
        <f t="shared" si="7"/>
        <v>65</v>
      </c>
    </row>
    <row r="68" spans="1:16" ht="16.8" customHeight="1">
      <c r="A68" s="83">
        <f>+Liste!A67</f>
        <v>66</v>
      </c>
      <c r="B68" s="64" t="str">
        <f>+Liste!B67</f>
        <v xml:space="preserve"> </v>
      </c>
      <c r="C68" s="94"/>
      <c r="D68" s="94"/>
      <c r="E68" s="64">
        <f t="shared" ref="E68:E82" si="8">+C68-D68</f>
        <v>0</v>
      </c>
      <c r="F68" s="94"/>
      <c r="G68" s="94"/>
      <c r="H68" s="64">
        <f t="shared" ref="H68:H82" si="9">+F68-G68</f>
        <v>0</v>
      </c>
      <c r="I68" s="94"/>
      <c r="J68" s="94"/>
      <c r="K68" s="64">
        <f t="shared" ref="K68:K82" si="10">+I68-J68</f>
        <v>0</v>
      </c>
      <c r="L68" s="64">
        <f t="shared" ref="L68:L82" si="11">+C68+F68+I68</f>
        <v>0</v>
      </c>
      <c r="M68" s="64">
        <f t="shared" ref="M68:M82" si="12">+D68+G68+J68</f>
        <v>0</v>
      </c>
      <c r="N68" s="64">
        <f t="shared" ref="N68:N82" si="13">+E68+H68+K68</f>
        <v>0</v>
      </c>
      <c r="O68" s="64"/>
      <c r="P68" s="76">
        <f t="shared" si="7"/>
        <v>66</v>
      </c>
    </row>
    <row r="69" spans="1:16" ht="16.8" customHeight="1">
      <c r="A69" s="83">
        <f>+Liste!A68</f>
        <v>67</v>
      </c>
      <c r="B69" s="64" t="str">
        <f>+Liste!B68</f>
        <v xml:space="preserve"> </v>
      </c>
      <c r="C69" s="94"/>
      <c r="D69" s="94"/>
      <c r="E69" s="64">
        <f t="shared" si="8"/>
        <v>0</v>
      </c>
      <c r="F69" s="94"/>
      <c r="G69" s="94"/>
      <c r="H69" s="64">
        <f t="shared" si="9"/>
        <v>0</v>
      </c>
      <c r="I69" s="94"/>
      <c r="J69" s="94"/>
      <c r="K69" s="64">
        <f t="shared" si="10"/>
        <v>0</v>
      </c>
      <c r="L69" s="64">
        <f t="shared" si="11"/>
        <v>0</v>
      </c>
      <c r="M69" s="64">
        <f t="shared" si="12"/>
        <v>0</v>
      </c>
      <c r="N69" s="64">
        <f t="shared" si="13"/>
        <v>0</v>
      </c>
      <c r="O69" s="64"/>
      <c r="P69" s="76">
        <f t="shared" si="7"/>
        <v>67</v>
      </c>
    </row>
    <row r="70" spans="1:16" ht="16.8" customHeight="1">
      <c r="A70" s="83">
        <f>+Liste!A69</f>
        <v>68</v>
      </c>
      <c r="B70" s="64" t="str">
        <f>+Liste!B69</f>
        <v xml:space="preserve"> </v>
      </c>
      <c r="C70" s="94"/>
      <c r="D70" s="94"/>
      <c r="E70" s="64">
        <f t="shared" si="8"/>
        <v>0</v>
      </c>
      <c r="F70" s="94"/>
      <c r="G70" s="94"/>
      <c r="H70" s="64">
        <f t="shared" si="9"/>
        <v>0</v>
      </c>
      <c r="I70" s="94"/>
      <c r="J70" s="94"/>
      <c r="K70" s="64">
        <f t="shared" si="10"/>
        <v>0</v>
      </c>
      <c r="L70" s="64">
        <f t="shared" si="11"/>
        <v>0</v>
      </c>
      <c r="M70" s="64">
        <f t="shared" si="12"/>
        <v>0</v>
      </c>
      <c r="N70" s="64">
        <f t="shared" si="13"/>
        <v>0</v>
      </c>
      <c r="O70" s="64"/>
      <c r="P70" s="76">
        <f t="shared" si="7"/>
        <v>68</v>
      </c>
    </row>
    <row r="71" spans="1:16" ht="16.8" customHeight="1">
      <c r="A71" s="83">
        <f>+Liste!A70</f>
        <v>69</v>
      </c>
      <c r="B71" s="64" t="str">
        <f>+Liste!B70</f>
        <v xml:space="preserve"> </v>
      </c>
      <c r="C71" s="94"/>
      <c r="D71" s="94"/>
      <c r="E71" s="64">
        <f t="shared" si="8"/>
        <v>0</v>
      </c>
      <c r="F71" s="94"/>
      <c r="G71" s="94"/>
      <c r="H71" s="64">
        <f t="shared" si="9"/>
        <v>0</v>
      </c>
      <c r="I71" s="94"/>
      <c r="J71" s="94"/>
      <c r="K71" s="64">
        <f t="shared" si="10"/>
        <v>0</v>
      </c>
      <c r="L71" s="64">
        <f t="shared" si="11"/>
        <v>0</v>
      </c>
      <c r="M71" s="64">
        <f t="shared" si="12"/>
        <v>0</v>
      </c>
      <c r="N71" s="64">
        <f t="shared" si="13"/>
        <v>0</v>
      </c>
      <c r="O71" s="64"/>
      <c r="P71" s="76">
        <f t="shared" ref="P71:P82" si="14">+P70+1</f>
        <v>69</v>
      </c>
    </row>
    <row r="72" spans="1:16" ht="16.8" customHeight="1">
      <c r="A72" s="83">
        <f>+Liste!A71</f>
        <v>70</v>
      </c>
      <c r="B72" s="64" t="str">
        <f>+Liste!B71</f>
        <v xml:space="preserve"> </v>
      </c>
      <c r="C72" s="94"/>
      <c r="D72" s="94"/>
      <c r="E72" s="64">
        <f t="shared" si="8"/>
        <v>0</v>
      </c>
      <c r="F72" s="94"/>
      <c r="G72" s="94"/>
      <c r="H72" s="64">
        <f t="shared" si="9"/>
        <v>0</v>
      </c>
      <c r="I72" s="94"/>
      <c r="J72" s="94"/>
      <c r="K72" s="64">
        <f t="shared" si="10"/>
        <v>0</v>
      </c>
      <c r="L72" s="64">
        <f t="shared" si="11"/>
        <v>0</v>
      </c>
      <c r="M72" s="64">
        <f t="shared" si="12"/>
        <v>0</v>
      </c>
      <c r="N72" s="64">
        <f t="shared" si="13"/>
        <v>0</v>
      </c>
      <c r="O72" s="64"/>
      <c r="P72" s="76">
        <f t="shared" si="14"/>
        <v>70</v>
      </c>
    </row>
    <row r="73" spans="1:16" ht="16.8" customHeight="1">
      <c r="A73" s="83">
        <f>+Liste!A72</f>
        <v>71</v>
      </c>
      <c r="B73" s="64" t="str">
        <f>+Liste!B72</f>
        <v xml:space="preserve"> </v>
      </c>
      <c r="C73" s="94"/>
      <c r="D73" s="94"/>
      <c r="E73" s="64">
        <f t="shared" si="8"/>
        <v>0</v>
      </c>
      <c r="F73" s="94"/>
      <c r="G73" s="94"/>
      <c r="H73" s="64">
        <f t="shared" si="9"/>
        <v>0</v>
      </c>
      <c r="I73" s="94"/>
      <c r="J73" s="94"/>
      <c r="K73" s="64">
        <f t="shared" si="10"/>
        <v>0</v>
      </c>
      <c r="L73" s="64">
        <f t="shared" si="11"/>
        <v>0</v>
      </c>
      <c r="M73" s="64">
        <f t="shared" si="12"/>
        <v>0</v>
      </c>
      <c r="N73" s="64">
        <f t="shared" si="13"/>
        <v>0</v>
      </c>
      <c r="O73" s="64"/>
      <c r="P73" s="76">
        <f t="shared" si="14"/>
        <v>71</v>
      </c>
    </row>
    <row r="74" spans="1:16" ht="16.8" customHeight="1">
      <c r="A74" s="83">
        <f>+Liste!A73</f>
        <v>72</v>
      </c>
      <c r="B74" s="64" t="str">
        <f>+Liste!B73</f>
        <v xml:space="preserve"> </v>
      </c>
      <c r="C74" s="94"/>
      <c r="D74" s="94"/>
      <c r="E74" s="64">
        <f t="shared" si="8"/>
        <v>0</v>
      </c>
      <c r="F74" s="94"/>
      <c r="G74" s="94"/>
      <c r="H74" s="64">
        <f t="shared" si="9"/>
        <v>0</v>
      </c>
      <c r="I74" s="94"/>
      <c r="J74" s="94"/>
      <c r="K74" s="64">
        <f t="shared" si="10"/>
        <v>0</v>
      </c>
      <c r="L74" s="64">
        <f t="shared" si="11"/>
        <v>0</v>
      </c>
      <c r="M74" s="64">
        <f t="shared" si="12"/>
        <v>0</v>
      </c>
      <c r="N74" s="64">
        <f t="shared" si="13"/>
        <v>0</v>
      </c>
      <c r="O74" s="64"/>
      <c r="P74" s="76">
        <f t="shared" si="14"/>
        <v>72</v>
      </c>
    </row>
    <row r="75" spans="1:16" ht="16.8" customHeight="1">
      <c r="A75" s="83">
        <f>+Liste!A74</f>
        <v>73</v>
      </c>
      <c r="B75" s="64" t="str">
        <f>+Liste!B74</f>
        <v xml:space="preserve"> </v>
      </c>
      <c r="C75" s="94"/>
      <c r="D75" s="94"/>
      <c r="E75" s="64">
        <f t="shared" si="8"/>
        <v>0</v>
      </c>
      <c r="F75" s="94"/>
      <c r="G75" s="94"/>
      <c r="H75" s="64">
        <f t="shared" si="9"/>
        <v>0</v>
      </c>
      <c r="I75" s="94"/>
      <c r="J75" s="94"/>
      <c r="K75" s="64">
        <f t="shared" si="10"/>
        <v>0</v>
      </c>
      <c r="L75" s="64">
        <f t="shared" si="11"/>
        <v>0</v>
      </c>
      <c r="M75" s="64">
        <f t="shared" si="12"/>
        <v>0</v>
      </c>
      <c r="N75" s="64">
        <f t="shared" si="13"/>
        <v>0</v>
      </c>
      <c r="O75" s="64"/>
      <c r="P75" s="76">
        <f t="shared" si="14"/>
        <v>73</v>
      </c>
    </row>
    <row r="76" spans="1:16" ht="16.8" customHeight="1">
      <c r="A76" s="83">
        <f>+Liste!A75</f>
        <v>74</v>
      </c>
      <c r="B76" s="64" t="str">
        <f>+Liste!B75</f>
        <v xml:space="preserve"> </v>
      </c>
      <c r="C76" s="94"/>
      <c r="D76" s="94"/>
      <c r="E76" s="64">
        <f t="shared" si="8"/>
        <v>0</v>
      </c>
      <c r="F76" s="94"/>
      <c r="G76" s="94"/>
      <c r="H76" s="64">
        <f t="shared" si="9"/>
        <v>0</v>
      </c>
      <c r="I76" s="94"/>
      <c r="J76" s="94"/>
      <c r="K76" s="64">
        <f t="shared" si="10"/>
        <v>0</v>
      </c>
      <c r="L76" s="64">
        <f t="shared" si="11"/>
        <v>0</v>
      </c>
      <c r="M76" s="64">
        <f t="shared" si="12"/>
        <v>0</v>
      </c>
      <c r="N76" s="64">
        <f t="shared" si="13"/>
        <v>0</v>
      </c>
      <c r="O76" s="64"/>
      <c r="P76" s="76">
        <f t="shared" si="14"/>
        <v>74</v>
      </c>
    </row>
    <row r="77" spans="1:16" ht="16.8" customHeight="1">
      <c r="A77" s="83">
        <f>+Liste!A76</f>
        <v>75</v>
      </c>
      <c r="B77" s="64" t="str">
        <f>+Liste!B76</f>
        <v xml:space="preserve"> </v>
      </c>
      <c r="C77" s="94"/>
      <c r="D77" s="94"/>
      <c r="E77" s="64">
        <f t="shared" si="8"/>
        <v>0</v>
      </c>
      <c r="F77" s="94"/>
      <c r="G77" s="94"/>
      <c r="H77" s="64">
        <f t="shared" si="9"/>
        <v>0</v>
      </c>
      <c r="I77" s="94"/>
      <c r="J77" s="94"/>
      <c r="K77" s="64">
        <f t="shared" si="10"/>
        <v>0</v>
      </c>
      <c r="L77" s="64">
        <f t="shared" si="11"/>
        <v>0</v>
      </c>
      <c r="M77" s="64">
        <f t="shared" si="12"/>
        <v>0</v>
      </c>
      <c r="N77" s="64">
        <f t="shared" si="13"/>
        <v>0</v>
      </c>
      <c r="O77" s="64"/>
      <c r="P77" s="76">
        <f t="shared" si="14"/>
        <v>75</v>
      </c>
    </row>
    <row r="78" spans="1:16" ht="16.8" customHeight="1">
      <c r="A78" s="83">
        <f>+Liste!A77</f>
        <v>76</v>
      </c>
      <c r="B78" s="64" t="str">
        <f>+Liste!B77</f>
        <v xml:space="preserve"> </v>
      </c>
      <c r="C78" s="94"/>
      <c r="D78" s="94"/>
      <c r="E78" s="64">
        <f t="shared" si="8"/>
        <v>0</v>
      </c>
      <c r="F78" s="94"/>
      <c r="G78" s="94"/>
      <c r="H78" s="64">
        <f t="shared" si="9"/>
        <v>0</v>
      </c>
      <c r="I78" s="94"/>
      <c r="J78" s="94"/>
      <c r="K78" s="64">
        <f t="shared" si="10"/>
        <v>0</v>
      </c>
      <c r="L78" s="64">
        <f t="shared" si="11"/>
        <v>0</v>
      </c>
      <c r="M78" s="64">
        <f t="shared" si="12"/>
        <v>0</v>
      </c>
      <c r="N78" s="64">
        <f t="shared" si="13"/>
        <v>0</v>
      </c>
      <c r="O78" s="64"/>
      <c r="P78" s="76">
        <f t="shared" si="14"/>
        <v>76</v>
      </c>
    </row>
    <row r="79" spans="1:16" ht="16.8" customHeight="1">
      <c r="A79" s="83">
        <f>+Liste!A78</f>
        <v>77</v>
      </c>
      <c r="B79" s="64" t="str">
        <f>+Liste!B78</f>
        <v xml:space="preserve"> </v>
      </c>
      <c r="C79" s="94"/>
      <c r="D79" s="94"/>
      <c r="E79" s="64">
        <f t="shared" si="8"/>
        <v>0</v>
      </c>
      <c r="F79" s="94"/>
      <c r="G79" s="94"/>
      <c r="H79" s="64">
        <f t="shared" si="9"/>
        <v>0</v>
      </c>
      <c r="I79" s="94"/>
      <c r="J79" s="94"/>
      <c r="K79" s="64">
        <f t="shared" si="10"/>
        <v>0</v>
      </c>
      <c r="L79" s="64">
        <f t="shared" si="11"/>
        <v>0</v>
      </c>
      <c r="M79" s="64">
        <f t="shared" si="12"/>
        <v>0</v>
      </c>
      <c r="N79" s="64">
        <f t="shared" si="13"/>
        <v>0</v>
      </c>
      <c r="O79" s="64"/>
      <c r="P79" s="76">
        <f t="shared" si="14"/>
        <v>77</v>
      </c>
    </row>
    <row r="80" spans="1:16" ht="16.8" customHeight="1">
      <c r="A80" s="83">
        <f>+Liste!A79</f>
        <v>78</v>
      </c>
      <c r="B80" s="64" t="str">
        <f>+Liste!B79</f>
        <v xml:space="preserve"> </v>
      </c>
      <c r="C80" s="94"/>
      <c r="D80" s="94"/>
      <c r="E80" s="64">
        <f t="shared" si="8"/>
        <v>0</v>
      </c>
      <c r="F80" s="94"/>
      <c r="G80" s="94"/>
      <c r="H80" s="64">
        <f t="shared" si="9"/>
        <v>0</v>
      </c>
      <c r="I80" s="94"/>
      <c r="J80" s="94"/>
      <c r="K80" s="64">
        <f t="shared" si="10"/>
        <v>0</v>
      </c>
      <c r="L80" s="64">
        <f t="shared" si="11"/>
        <v>0</v>
      </c>
      <c r="M80" s="64">
        <f t="shared" si="12"/>
        <v>0</v>
      </c>
      <c r="N80" s="64">
        <f t="shared" si="13"/>
        <v>0</v>
      </c>
      <c r="O80" s="64"/>
      <c r="P80" s="76">
        <f t="shared" si="14"/>
        <v>78</v>
      </c>
    </row>
    <row r="81" spans="1:16" ht="16.8" customHeight="1">
      <c r="A81" s="83">
        <f>+Liste!A80</f>
        <v>79</v>
      </c>
      <c r="B81" s="64" t="str">
        <f>+Liste!B80</f>
        <v xml:space="preserve"> </v>
      </c>
      <c r="C81" s="94"/>
      <c r="D81" s="94"/>
      <c r="E81" s="64">
        <f t="shared" si="8"/>
        <v>0</v>
      </c>
      <c r="F81" s="94"/>
      <c r="G81" s="94"/>
      <c r="H81" s="64">
        <f t="shared" si="9"/>
        <v>0</v>
      </c>
      <c r="I81" s="94"/>
      <c r="J81" s="94"/>
      <c r="K81" s="64">
        <f t="shared" si="10"/>
        <v>0</v>
      </c>
      <c r="L81" s="64">
        <f t="shared" si="11"/>
        <v>0</v>
      </c>
      <c r="M81" s="64">
        <f t="shared" si="12"/>
        <v>0</v>
      </c>
      <c r="N81" s="64">
        <f t="shared" si="13"/>
        <v>0</v>
      </c>
      <c r="O81" s="64"/>
      <c r="P81" s="76">
        <f t="shared" si="14"/>
        <v>79</v>
      </c>
    </row>
    <row r="82" spans="1:16" ht="16.8" customHeight="1">
      <c r="A82" s="83">
        <f>+Liste!A81</f>
        <v>80</v>
      </c>
      <c r="B82" s="64" t="str">
        <f>+Liste!B81</f>
        <v xml:space="preserve"> </v>
      </c>
      <c r="C82" s="94"/>
      <c r="D82" s="94"/>
      <c r="E82" s="64">
        <f t="shared" si="8"/>
        <v>0</v>
      </c>
      <c r="F82" s="94"/>
      <c r="G82" s="94"/>
      <c r="H82" s="64">
        <f t="shared" si="9"/>
        <v>0</v>
      </c>
      <c r="I82" s="94"/>
      <c r="J82" s="94"/>
      <c r="K82" s="64">
        <f t="shared" si="10"/>
        <v>0</v>
      </c>
      <c r="L82" s="64">
        <f t="shared" si="11"/>
        <v>0</v>
      </c>
      <c r="M82" s="64">
        <f t="shared" si="12"/>
        <v>0</v>
      </c>
      <c r="N82" s="64">
        <f t="shared" si="13"/>
        <v>0</v>
      </c>
      <c r="O82" s="64"/>
      <c r="P82" s="76">
        <f t="shared" si="14"/>
        <v>80</v>
      </c>
    </row>
  </sheetData>
  <sheetProtection password="CE28" sheet="1" objects="1" scenarios="1"/>
  <mergeCells count="8">
    <mergeCell ref="A1:A2"/>
    <mergeCell ref="P1:P2"/>
    <mergeCell ref="B1:B2"/>
    <mergeCell ref="C1:E1"/>
    <mergeCell ref="F1:H1"/>
    <mergeCell ref="I1:K1"/>
    <mergeCell ref="L1:N1"/>
    <mergeCell ref="O1:O2"/>
  </mergeCells>
  <printOptions horizontalCentered="1"/>
  <pageMargins left="0.11811023622047245" right="0.11811023622047245" top="0.74803149606299213" bottom="0.74803149606299213" header="0.31496062992125984" footer="0.31496062992125984"/>
  <pageSetup paperSize="9" scale="86" orientation="portrait" horizontalDpi="4294967293" verticalDpi="4294967293" r:id="rId1"/>
  <headerFooter>
    <oddHeader>&amp;C&amp;18Resultats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:C9"/>
  <sheetViews>
    <sheetView workbookViewId="0">
      <selection activeCell="C16" sqref="C16"/>
    </sheetView>
  </sheetViews>
  <sheetFormatPr baseColWidth="10" defaultRowHeight="13.2"/>
  <cols>
    <col min="1" max="1" width="3" style="104" bestFit="1" customWidth="1"/>
    <col min="2" max="2" width="19.33203125" customWidth="1"/>
    <col min="3" max="3" width="11.5546875" style="104"/>
  </cols>
  <sheetData>
    <row r="1" spans="1:3">
      <c r="A1" s="112" t="s">
        <v>20</v>
      </c>
      <c r="B1" s="113" t="s">
        <v>57</v>
      </c>
      <c r="C1" s="112" t="s">
        <v>38</v>
      </c>
    </row>
    <row r="2" spans="1:3">
      <c r="A2" s="114">
        <v>1</v>
      </c>
      <c r="B2" s="115" t="str">
        <f>+LOOKUP(A2,Liste!A:A,Liste!B:B)</f>
        <v>Schots Christian</v>
      </c>
      <c r="C2" s="114">
        <v>3</v>
      </c>
    </row>
    <row r="3" spans="1:3">
      <c r="A3" s="114">
        <v>2</v>
      </c>
      <c r="B3" s="115" t="str">
        <f>+LOOKUP(A3,Liste!A:A,Liste!B:B)</f>
        <v>Fognini Philippe</v>
      </c>
      <c r="C3" s="114">
        <v>2</v>
      </c>
    </row>
    <row r="4" spans="1:3">
      <c r="A4" s="114">
        <v>3</v>
      </c>
      <c r="B4" s="115" t="str">
        <f>+LOOKUP(A4,Liste!A:A,Liste!B:B)</f>
        <v>Gérard Bouchard</v>
      </c>
      <c r="C4" s="114">
        <v>5</v>
      </c>
    </row>
    <row r="5" spans="1:3">
      <c r="A5" s="114">
        <v>4</v>
      </c>
      <c r="B5" s="115" t="str">
        <f>+LOOKUP(A5,Liste!A:A,Liste!B:B)</f>
        <v>Henri Flos</v>
      </c>
      <c r="C5" s="114">
        <v>8</v>
      </c>
    </row>
    <row r="6" spans="1:3">
      <c r="A6" s="114">
        <v>5</v>
      </c>
      <c r="B6" s="115" t="str">
        <f>+LOOKUP(A6,Liste!A:A,Liste!B:B)</f>
        <v>Jacky Puchades</v>
      </c>
      <c r="C6" s="114">
        <v>7</v>
      </c>
    </row>
    <row r="7" spans="1:3">
      <c r="A7" s="114">
        <v>6</v>
      </c>
      <c r="B7" s="115" t="str">
        <f>+LOOKUP(A7,Liste!A:A,Liste!B:B)</f>
        <v>Henri Boyer</v>
      </c>
      <c r="C7" s="114">
        <v>4</v>
      </c>
    </row>
    <row r="8" spans="1:3">
      <c r="A8" s="114">
        <v>7</v>
      </c>
      <c r="B8" s="115" t="str">
        <f>+LOOKUP(A8,Liste!A:A,Liste!B:B)</f>
        <v>Alice Faraud</v>
      </c>
      <c r="C8" s="114">
        <v>5</v>
      </c>
    </row>
    <row r="9" spans="1:3">
      <c r="A9" s="114">
        <v>8</v>
      </c>
      <c r="B9" s="115" t="str">
        <f>+LOOKUP(A9,Liste!A:A,Liste!B:B)</f>
        <v>Jean-Luc Faraud</v>
      </c>
      <c r="C9" s="114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E16"/>
  <sheetViews>
    <sheetView workbookViewId="0">
      <selection activeCell="D12" sqref="D12"/>
    </sheetView>
  </sheetViews>
  <sheetFormatPr baseColWidth="10" defaultRowHeight="21"/>
  <cols>
    <col min="1" max="1" width="35.33203125" style="60" customWidth="1"/>
    <col min="2" max="2" width="11.5546875" style="61"/>
    <col min="3" max="3" width="7.5546875" style="68" customWidth="1"/>
    <col min="4" max="4" width="35.33203125" style="60" customWidth="1"/>
    <col min="5" max="16384" width="11.5546875" style="60"/>
  </cols>
  <sheetData>
    <row r="1" spans="1:5" ht="9" customHeight="1"/>
    <row r="2" spans="1:5" ht="25.8" customHeight="1">
      <c r="A2" s="80" t="s">
        <v>18</v>
      </c>
      <c r="B2" s="80" t="s">
        <v>20</v>
      </c>
      <c r="C2" s="69"/>
      <c r="D2" s="80" t="s">
        <v>18</v>
      </c>
      <c r="E2" s="62" t="s">
        <v>20</v>
      </c>
    </row>
    <row r="3" spans="1:5" ht="39" customHeight="1">
      <c r="A3" s="71" t="str">
        <f>+LOOKUP(B3,Liste!A:A,Liste!B:B)</f>
        <v>Alice Faraud</v>
      </c>
      <c r="B3" s="105">
        <f>+Finale!A3</f>
        <v>7</v>
      </c>
      <c r="C3" s="109" t="s">
        <v>1</v>
      </c>
      <c r="D3" s="71" t="str">
        <f>+LOOKUP(E3,Liste!A:A,Liste!B:B)</f>
        <v>Jean-Luc Faraud</v>
      </c>
      <c r="E3" s="105">
        <f>+Finale!C3</f>
        <v>8</v>
      </c>
    </row>
    <row r="4" spans="1:5" ht="39" customHeight="1">
      <c r="A4" s="73" t="str">
        <f>+LOOKUP(B4,Liste!A:A,Liste!B:B)</f>
        <v>Henri Boyer</v>
      </c>
      <c r="B4" s="106">
        <f>+Finale!B3</f>
        <v>6</v>
      </c>
      <c r="C4" s="109"/>
      <c r="D4" s="73" t="str">
        <f>+LOOKUP(E4,Liste!A:A,Liste!B:B)</f>
        <v>Henri Flos</v>
      </c>
      <c r="E4" s="106">
        <f>+Finale!D3</f>
        <v>4</v>
      </c>
    </row>
    <row r="5" spans="1:5" ht="39" customHeight="1">
      <c r="A5" s="108" t="str">
        <f>+LOOKUP(B5,Liste!A:A,Liste!B:B)</f>
        <v>Jacky Puchades</v>
      </c>
      <c r="B5" s="107">
        <f>+Finale!A4</f>
        <v>5</v>
      </c>
      <c r="C5" s="109" t="s">
        <v>1</v>
      </c>
      <c r="D5" s="71" t="str">
        <f>+LOOKUP(E5,Liste!A:A,Liste!B:B)</f>
        <v>Schots Christian</v>
      </c>
      <c r="E5" s="105">
        <f>+Finale!C4</f>
        <v>1</v>
      </c>
    </row>
    <row r="6" spans="1:5" ht="39" customHeight="1">
      <c r="A6" s="73" t="str">
        <f>+LOOKUP(B6,Liste!A:A,Liste!B:B)</f>
        <v>Gérard Bouchard</v>
      </c>
      <c r="B6" s="106">
        <f>+Finale!B4</f>
        <v>3</v>
      </c>
      <c r="C6" s="109"/>
      <c r="D6" s="73" t="str">
        <f>+LOOKUP(E6,Liste!A:A,Liste!B:B)</f>
        <v>Fognini Philippe</v>
      </c>
      <c r="E6" s="106">
        <f>+Finale!D4</f>
        <v>2</v>
      </c>
    </row>
    <row r="7" spans="1:5" ht="39" customHeight="1"/>
    <row r="8" spans="1:5" ht="39" customHeight="1">
      <c r="A8" s="80" t="s">
        <v>18</v>
      </c>
      <c r="B8" s="80" t="s">
        <v>20</v>
      </c>
      <c r="C8" s="69"/>
      <c r="D8" s="80" t="s">
        <v>18</v>
      </c>
      <c r="E8" s="62" t="s">
        <v>20</v>
      </c>
    </row>
    <row r="9" spans="1:5" ht="39" customHeight="1">
      <c r="A9" s="71" t="str">
        <f>+LOOKUP(B9,Liste!A:A,Liste!B:B)</f>
        <v xml:space="preserve"> </v>
      </c>
      <c r="B9" s="110"/>
      <c r="C9" s="109" t="s">
        <v>1</v>
      </c>
      <c r="D9" s="71" t="str">
        <f>+LOOKUP(E9,Liste!A:A,Liste!B:B)</f>
        <v xml:space="preserve"> </v>
      </c>
      <c r="E9" s="110"/>
    </row>
    <row r="10" spans="1:5" ht="39" customHeight="1">
      <c r="A10" s="73" t="str">
        <f>+LOOKUP(B10,Liste!A:A,Liste!B:B)</f>
        <v xml:space="preserve"> </v>
      </c>
      <c r="B10" s="111"/>
      <c r="C10" s="109"/>
      <c r="D10" s="73" t="str">
        <f>+LOOKUP(E10,Liste!A:A,Liste!B:B)</f>
        <v xml:space="preserve"> </v>
      </c>
      <c r="E10" s="111"/>
    </row>
    <row r="11" spans="1:5" ht="39" customHeight="1"/>
    <row r="12" spans="1:5" ht="39" customHeight="1">
      <c r="A12" s="80" t="s">
        <v>18</v>
      </c>
      <c r="B12" s="80" t="s">
        <v>20</v>
      </c>
    </row>
    <row r="13" spans="1:5" ht="39" customHeight="1">
      <c r="A13" s="71" t="str">
        <f>+LOOKUP(B13,Liste!A:A,Liste!B:B)</f>
        <v xml:space="preserve"> </v>
      </c>
      <c r="B13" s="110"/>
      <c r="D13" s="61" t="s">
        <v>58</v>
      </c>
    </row>
    <row r="14" spans="1:5" ht="39" customHeight="1">
      <c r="A14" s="73" t="str">
        <f>+LOOKUP(B14,Liste!A:A,Liste!B:B)</f>
        <v xml:space="preserve"> </v>
      </c>
      <c r="B14" s="111"/>
    </row>
    <row r="15" spans="1:5" ht="39" customHeight="1"/>
    <row r="16" spans="1:5" ht="39" customHeight="1"/>
  </sheetData>
  <sheetProtection password="CE28" sheet="1" objects="1" scenarios="1"/>
  <mergeCells count="3">
    <mergeCell ref="C3:C4"/>
    <mergeCell ref="C5:C6"/>
    <mergeCell ref="C9:C10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orientation="landscape" horizontalDpi="4294967293" verticalDpi="4294967293" r:id="rId1"/>
  <headerFooter>
    <oddHeader>&amp;C&amp;18Finale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D81"/>
  <sheetViews>
    <sheetView workbookViewId="0">
      <selection activeCell="H11" sqref="H11"/>
    </sheetView>
  </sheetViews>
  <sheetFormatPr baseColWidth="10" defaultRowHeight="14.4"/>
  <cols>
    <col min="1" max="1" width="11.5546875" style="60"/>
    <col min="2" max="2" width="14.77734375" style="60" bestFit="1" customWidth="1"/>
    <col min="3" max="16384" width="11.5546875" style="60"/>
  </cols>
  <sheetData>
    <row r="1" spans="1:4">
      <c r="A1" s="60">
        <v>0</v>
      </c>
      <c r="B1" s="60" t="s">
        <v>33</v>
      </c>
      <c r="D1" s="60">
        <v>0</v>
      </c>
    </row>
    <row r="2" spans="1:4">
      <c r="A2" s="60">
        <f t="shared" ref="A2:A33" si="0">+D2*1</f>
        <v>1</v>
      </c>
      <c r="B2" s="60" t="str">
        <f>+Incription!A2</f>
        <v>Schots Christian</v>
      </c>
      <c r="D2" s="60">
        <f>+Incription!C2</f>
        <v>1</v>
      </c>
    </row>
    <row r="3" spans="1:4">
      <c r="A3" s="60">
        <f t="shared" si="0"/>
        <v>2</v>
      </c>
      <c r="B3" s="60" t="str">
        <f>+Incription!D2</f>
        <v>Fognini Philippe</v>
      </c>
      <c r="D3" s="60">
        <f>+Incription!F2</f>
        <v>2</v>
      </c>
    </row>
    <row r="4" spans="1:4">
      <c r="A4" s="60">
        <f t="shared" si="0"/>
        <v>3</v>
      </c>
      <c r="B4" s="60" t="str">
        <f>+Incription!A3</f>
        <v>Gérard Bouchard</v>
      </c>
      <c r="D4" s="60">
        <f>+Incription!C3</f>
        <v>3</v>
      </c>
    </row>
    <row r="5" spans="1:4">
      <c r="A5" s="60">
        <f t="shared" si="0"/>
        <v>4</v>
      </c>
      <c r="B5" s="60" t="str">
        <f>+Incription!D3</f>
        <v>Henri Flos</v>
      </c>
      <c r="D5" s="60">
        <f>+Incription!F3</f>
        <v>4</v>
      </c>
    </row>
    <row r="6" spans="1:4">
      <c r="A6" s="60">
        <f t="shared" si="0"/>
        <v>5</v>
      </c>
      <c r="B6" s="60" t="str">
        <f>+Incription!A4</f>
        <v>Jacky Puchades</v>
      </c>
      <c r="D6" s="60">
        <f>+Incription!C4</f>
        <v>5</v>
      </c>
    </row>
    <row r="7" spans="1:4">
      <c r="A7" s="60">
        <f t="shared" si="0"/>
        <v>6</v>
      </c>
      <c r="B7" s="60" t="str">
        <f>+Incription!D4</f>
        <v>Henri Boyer</v>
      </c>
      <c r="D7" s="60">
        <f>+Incription!F4</f>
        <v>6</v>
      </c>
    </row>
    <row r="8" spans="1:4">
      <c r="A8" s="60">
        <f t="shared" si="0"/>
        <v>7</v>
      </c>
      <c r="B8" s="60" t="str">
        <f>+Incription!A5</f>
        <v>Alice Faraud</v>
      </c>
      <c r="D8" s="60">
        <f>+Incription!C5</f>
        <v>7</v>
      </c>
    </row>
    <row r="9" spans="1:4">
      <c r="A9" s="60">
        <f t="shared" si="0"/>
        <v>8</v>
      </c>
      <c r="B9" s="60" t="str">
        <f>+Incription!D5</f>
        <v>Jean-Luc Faraud</v>
      </c>
      <c r="D9" s="60">
        <f>+Incription!F5</f>
        <v>8</v>
      </c>
    </row>
    <row r="10" spans="1:4">
      <c r="A10" s="60">
        <f t="shared" si="0"/>
        <v>9</v>
      </c>
      <c r="B10" s="60" t="str">
        <f>+Incription!A6</f>
        <v>Alex Brayle</v>
      </c>
      <c r="D10" s="60">
        <f>+Incription!C6</f>
        <v>9</v>
      </c>
    </row>
    <row r="11" spans="1:4">
      <c r="A11" s="60">
        <f t="shared" si="0"/>
        <v>10</v>
      </c>
      <c r="B11" s="60" t="str">
        <f>+Incription!D6</f>
        <v>Sebastien Sumian</v>
      </c>
      <c r="D11" s="60">
        <f>+Incription!F6</f>
        <v>10</v>
      </c>
    </row>
    <row r="12" spans="1:4">
      <c r="A12" s="60">
        <f t="shared" si="0"/>
        <v>11</v>
      </c>
      <c r="B12" s="60" t="str">
        <f>+Incription!A7</f>
        <v>Sylvie Chabrier</v>
      </c>
      <c r="D12" s="60">
        <f>+Incription!C7</f>
        <v>11</v>
      </c>
    </row>
    <row r="13" spans="1:4">
      <c r="A13" s="60">
        <f t="shared" si="0"/>
        <v>12</v>
      </c>
      <c r="B13" s="60" t="str">
        <f>+Incription!D7</f>
        <v>Boris</v>
      </c>
      <c r="D13" s="60">
        <f>+Incription!F7</f>
        <v>12</v>
      </c>
    </row>
    <row r="14" spans="1:4">
      <c r="A14" s="60">
        <f t="shared" si="0"/>
        <v>13</v>
      </c>
      <c r="B14" s="60" t="str">
        <f>+Incription!A8</f>
        <v>Raymond Duperret</v>
      </c>
      <c r="D14" s="60">
        <f>+Incription!C8</f>
        <v>13</v>
      </c>
    </row>
    <row r="15" spans="1:4">
      <c r="A15" s="60">
        <f t="shared" si="0"/>
        <v>14</v>
      </c>
      <c r="B15" s="60" t="str">
        <f>+Incription!D8</f>
        <v>Felician Dylan</v>
      </c>
      <c r="D15" s="60">
        <f>+Incription!F8</f>
        <v>14</v>
      </c>
    </row>
    <row r="16" spans="1:4">
      <c r="A16" s="60">
        <f t="shared" si="0"/>
        <v>15</v>
      </c>
      <c r="B16" s="60" t="str">
        <f>+Incription!A9</f>
        <v>Majorie Felician</v>
      </c>
      <c r="D16" s="60">
        <f>+Incription!C9</f>
        <v>15</v>
      </c>
    </row>
    <row r="17" spans="1:4">
      <c r="A17" s="60">
        <f t="shared" si="0"/>
        <v>16</v>
      </c>
      <c r="B17" s="60" t="str">
        <f>+Incription!D9</f>
        <v>Fognini Bruno</v>
      </c>
      <c r="D17" s="60">
        <f>+Incription!F9</f>
        <v>16</v>
      </c>
    </row>
    <row r="18" spans="1:4">
      <c r="A18" s="60">
        <f t="shared" si="0"/>
        <v>17</v>
      </c>
      <c r="B18" s="60" t="str">
        <f>+Incription!A10</f>
        <v>Furet Julien</v>
      </c>
      <c r="D18" s="60">
        <f>+Incription!C10</f>
        <v>17</v>
      </c>
    </row>
    <row r="19" spans="1:4">
      <c r="A19" s="60">
        <f t="shared" si="0"/>
        <v>18</v>
      </c>
      <c r="B19" s="60" t="str">
        <f>+Incription!D10</f>
        <v>Furet Jean-Louis</v>
      </c>
      <c r="D19" s="60">
        <f>+Incription!F10</f>
        <v>18</v>
      </c>
    </row>
    <row r="20" spans="1:4">
      <c r="A20" s="60">
        <f t="shared" si="0"/>
        <v>19</v>
      </c>
      <c r="B20" s="60" t="str">
        <f>+Incription!A11</f>
        <v>Danielle Guelfi</v>
      </c>
      <c r="D20" s="60">
        <f>+Incription!C11</f>
        <v>19</v>
      </c>
    </row>
    <row r="21" spans="1:4">
      <c r="A21" s="60">
        <f t="shared" si="0"/>
        <v>20</v>
      </c>
      <c r="B21" s="60" t="str">
        <f>+Incription!D11</f>
        <v>Christian Meyer</v>
      </c>
      <c r="D21" s="60">
        <f>+Incription!F11</f>
        <v>20</v>
      </c>
    </row>
    <row r="22" spans="1:4" ht="13.8" customHeight="1">
      <c r="A22" s="60">
        <f t="shared" si="0"/>
        <v>21</v>
      </c>
      <c r="B22" s="60" t="str">
        <f>+Incription!A12</f>
        <v>Christian Darras</v>
      </c>
      <c r="D22" s="60">
        <f>+Incription!C12</f>
        <v>21</v>
      </c>
    </row>
    <row r="23" spans="1:4">
      <c r="A23" s="60">
        <f t="shared" si="0"/>
        <v>22</v>
      </c>
      <c r="B23" s="60" t="str">
        <f>+Incription!D12</f>
        <v>Thierry Tharaud</v>
      </c>
      <c r="D23" s="60">
        <f>+Incription!F12</f>
        <v>22</v>
      </c>
    </row>
    <row r="24" spans="1:4">
      <c r="A24" s="60">
        <f t="shared" si="0"/>
        <v>23</v>
      </c>
      <c r="B24" s="60" t="str">
        <f>+Incription!A13</f>
        <v xml:space="preserve"> </v>
      </c>
      <c r="D24" s="60">
        <f>+Incription!C13</f>
        <v>23</v>
      </c>
    </row>
    <row r="25" spans="1:4">
      <c r="A25" s="60">
        <f t="shared" si="0"/>
        <v>24</v>
      </c>
      <c r="B25" s="60" t="str">
        <f>+Incription!D13</f>
        <v xml:space="preserve"> </v>
      </c>
      <c r="D25" s="60">
        <f>+Incription!F13</f>
        <v>24</v>
      </c>
    </row>
    <row r="26" spans="1:4">
      <c r="A26" s="60">
        <f t="shared" si="0"/>
        <v>25</v>
      </c>
      <c r="B26" s="60" t="str">
        <f>+Incription!A14</f>
        <v xml:space="preserve"> </v>
      </c>
      <c r="D26" s="60">
        <f>+Incription!C14</f>
        <v>25</v>
      </c>
    </row>
    <row r="27" spans="1:4">
      <c r="A27" s="60">
        <f t="shared" si="0"/>
        <v>26</v>
      </c>
      <c r="B27" s="60" t="str">
        <f>+Incription!D14</f>
        <v xml:space="preserve"> </v>
      </c>
      <c r="D27" s="60">
        <f>+Incription!F14</f>
        <v>26</v>
      </c>
    </row>
    <row r="28" spans="1:4">
      <c r="A28" s="60">
        <f t="shared" si="0"/>
        <v>27</v>
      </c>
      <c r="B28" s="60" t="str">
        <f>+Incription!A15</f>
        <v xml:space="preserve"> </v>
      </c>
      <c r="D28" s="60">
        <f>+Incription!C15</f>
        <v>27</v>
      </c>
    </row>
    <row r="29" spans="1:4">
      <c r="A29" s="60">
        <f t="shared" si="0"/>
        <v>28</v>
      </c>
      <c r="B29" s="60" t="str">
        <f>+Incription!D15</f>
        <v xml:space="preserve"> </v>
      </c>
      <c r="D29" s="60">
        <f>+Incription!F15</f>
        <v>28</v>
      </c>
    </row>
    <row r="30" spans="1:4">
      <c r="A30" s="60">
        <f t="shared" si="0"/>
        <v>29</v>
      </c>
      <c r="B30" s="60" t="str">
        <f>+Incription!A16</f>
        <v xml:space="preserve"> </v>
      </c>
      <c r="D30" s="60">
        <f>+Incription!C16</f>
        <v>29</v>
      </c>
    </row>
    <row r="31" spans="1:4">
      <c r="A31" s="60">
        <f t="shared" si="0"/>
        <v>30</v>
      </c>
      <c r="B31" s="60" t="str">
        <f>+Incription!D16</f>
        <v xml:space="preserve"> </v>
      </c>
      <c r="D31" s="60">
        <f>+Incription!F16</f>
        <v>30</v>
      </c>
    </row>
    <row r="32" spans="1:4">
      <c r="A32" s="60">
        <f t="shared" si="0"/>
        <v>31</v>
      </c>
      <c r="B32" s="60" t="str">
        <f>+Incription!A17</f>
        <v xml:space="preserve"> </v>
      </c>
      <c r="D32" s="60">
        <f>+Incription!C17</f>
        <v>31</v>
      </c>
    </row>
    <row r="33" spans="1:4">
      <c r="A33" s="60">
        <f t="shared" si="0"/>
        <v>32</v>
      </c>
      <c r="B33" s="60" t="str">
        <f>+Incription!D17</f>
        <v xml:space="preserve"> </v>
      </c>
      <c r="D33" s="60">
        <f>+Incription!F17</f>
        <v>32</v>
      </c>
    </row>
    <row r="34" spans="1:4">
      <c r="A34" s="60">
        <f t="shared" ref="A34:A65" si="1">+D34*1</f>
        <v>33</v>
      </c>
      <c r="B34" s="60" t="str">
        <f>+Incription!A18</f>
        <v xml:space="preserve"> </v>
      </c>
      <c r="D34" s="60">
        <f>+Incription!C18</f>
        <v>33</v>
      </c>
    </row>
    <row r="35" spans="1:4">
      <c r="A35" s="60">
        <f t="shared" si="1"/>
        <v>34</v>
      </c>
      <c r="B35" s="60" t="str">
        <f>+Incription!D18</f>
        <v xml:space="preserve"> </v>
      </c>
      <c r="D35" s="60">
        <f>+Incription!F18</f>
        <v>34</v>
      </c>
    </row>
    <row r="36" spans="1:4">
      <c r="A36" s="60">
        <f t="shared" si="1"/>
        <v>35</v>
      </c>
      <c r="B36" s="60" t="str">
        <f>+Incription!A19</f>
        <v xml:space="preserve"> </v>
      </c>
      <c r="D36" s="60">
        <f>+Incription!C19</f>
        <v>35</v>
      </c>
    </row>
    <row r="37" spans="1:4">
      <c r="A37" s="60">
        <f t="shared" si="1"/>
        <v>36</v>
      </c>
      <c r="B37" s="60" t="str">
        <f>+Incription!D19</f>
        <v xml:space="preserve"> </v>
      </c>
      <c r="D37" s="60">
        <f>+Incription!F19</f>
        <v>36</v>
      </c>
    </row>
    <row r="38" spans="1:4">
      <c r="A38" s="60">
        <f t="shared" si="1"/>
        <v>37</v>
      </c>
      <c r="B38" s="60" t="str">
        <f>+Incription!A20</f>
        <v xml:space="preserve"> </v>
      </c>
      <c r="D38" s="60">
        <f>+Incription!C20</f>
        <v>37</v>
      </c>
    </row>
    <row r="39" spans="1:4">
      <c r="A39" s="60">
        <f t="shared" si="1"/>
        <v>38</v>
      </c>
      <c r="B39" s="60" t="str">
        <f>+Incription!D20</f>
        <v xml:space="preserve"> </v>
      </c>
      <c r="D39" s="60">
        <f>+Incription!F20</f>
        <v>38</v>
      </c>
    </row>
    <row r="40" spans="1:4">
      <c r="A40" s="60">
        <f t="shared" si="1"/>
        <v>39</v>
      </c>
      <c r="B40" s="60" t="str">
        <f>+Incription!A21</f>
        <v xml:space="preserve"> </v>
      </c>
      <c r="D40" s="60">
        <f>+Incription!C21</f>
        <v>39</v>
      </c>
    </row>
    <row r="41" spans="1:4">
      <c r="A41" s="60">
        <f t="shared" si="1"/>
        <v>40</v>
      </c>
      <c r="B41" s="60" t="str">
        <f>+Incription!D21</f>
        <v xml:space="preserve"> </v>
      </c>
      <c r="D41" s="60">
        <f>+Incription!F21</f>
        <v>40</v>
      </c>
    </row>
    <row r="42" spans="1:4">
      <c r="A42" s="60">
        <f t="shared" si="1"/>
        <v>41</v>
      </c>
      <c r="B42" s="60" t="str">
        <f>+Incription!A22</f>
        <v xml:space="preserve"> </v>
      </c>
      <c r="D42" s="60">
        <f>+Incription!C22</f>
        <v>41</v>
      </c>
    </row>
    <row r="43" spans="1:4">
      <c r="A43" s="60">
        <f t="shared" si="1"/>
        <v>42</v>
      </c>
      <c r="B43" s="60" t="str">
        <f>+Incription!D22</f>
        <v xml:space="preserve"> </v>
      </c>
      <c r="D43" s="60">
        <f>+Incription!F22</f>
        <v>42</v>
      </c>
    </row>
    <row r="44" spans="1:4">
      <c r="A44" s="60">
        <f t="shared" si="1"/>
        <v>43</v>
      </c>
      <c r="B44" s="60" t="str">
        <f>+Incription!A23</f>
        <v xml:space="preserve"> </v>
      </c>
      <c r="D44" s="60">
        <f>+Incription!C23</f>
        <v>43</v>
      </c>
    </row>
    <row r="45" spans="1:4">
      <c r="A45" s="60">
        <f t="shared" si="1"/>
        <v>44</v>
      </c>
      <c r="B45" s="60" t="str">
        <f>+Incription!D23</f>
        <v xml:space="preserve"> </v>
      </c>
      <c r="D45" s="60">
        <f>+Incription!F23</f>
        <v>44</v>
      </c>
    </row>
    <row r="46" spans="1:4">
      <c r="A46" s="60">
        <f t="shared" si="1"/>
        <v>45</v>
      </c>
      <c r="B46" s="60" t="str">
        <f>+Incription!A24</f>
        <v xml:space="preserve"> </v>
      </c>
      <c r="D46" s="60">
        <f>+Incription!C24</f>
        <v>45</v>
      </c>
    </row>
    <row r="47" spans="1:4">
      <c r="A47" s="60">
        <f t="shared" si="1"/>
        <v>46</v>
      </c>
      <c r="B47" s="60" t="str">
        <f>+Incription!D24</f>
        <v xml:space="preserve"> </v>
      </c>
      <c r="D47" s="60">
        <f>+Incription!F24</f>
        <v>46</v>
      </c>
    </row>
    <row r="48" spans="1:4">
      <c r="A48" s="60">
        <f t="shared" si="1"/>
        <v>47</v>
      </c>
      <c r="B48" s="60" t="str">
        <f>+Incription!A25</f>
        <v xml:space="preserve"> </v>
      </c>
      <c r="D48" s="60">
        <f>+Incription!C25</f>
        <v>47</v>
      </c>
    </row>
    <row r="49" spans="1:4">
      <c r="A49" s="60">
        <f t="shared" si="1"/>
        <v>48</v>
      </c>
      <c r="B49" s="60" t="str">
        <f>+Incription!D25</f>
        <v xml:space="preserve"> </v>
      </c>
      <c r="D49" s="60">
        <f>+Incription!F25</f>
        <v>48</v>
      </c>
    </row>
    <row r="50" spans="1:4">
      <c r="A50" s="60">
        <f t="shared" si="1"/>
        <v>49</v>
      </c>
      <c r="B50" s="60" t="str">
        <f>+Incription!A26</f>
        <v xml:space="preserve"> </v>
      </c>
      <c r="D50" s="60">
        <f>+Incription!C26</f>
        <v>49</v>
      </c>
    </row>
    <row r="51" spans="1:4">
      <c r="A51" s="60">
        <f t="shared" si="1"/>
        <v>50</v>
      </c>
      <c r="B51" s="60" t="str">
        <f>+Incription!D26</f>
        <v xml:space="preserve"> </v>
      </c>
      <c r="D51" s="60">
        <f>+Incription!F26</f>
        <v>50</v>
      </c>
    </row>
    <row r="52" spans="1:4">
      <c r="A52" s="60">
        <f t="shared" si="1"/>
        <v>51</v>
      </c>
      <c r="B52" s="60" t="str">
        <f>+Incription!A27</f>
        <v xml:space="preserve"> </v>
      </c>
      <c r="D52" s="60">
        <f>+Incription!C27</f>
        <v>51</v>
      </c>
    </row>
    <row r="53" spans="1:4">
      <c r="A53" s="60">
        <f t="shared" si="1"/>
        <v>52</v>
      </c>
      <c r="B53" s="60" t="str">
        <f>+Incription!D27</f>
        <v xml:space="preserve"> </v>
      </c>
      <c r="D53" s="60">
        <f>+Incription!F27</f>
        <v>52</v>
      </c>
    </row>
    <row r="54" spans="1:4">
      <c r="A54" s="60">
        <f t="shared" si="1"/>
        <v>53</v>
      </c>
      <c r="B54" s="60" t="str">
        <f>+Incription!A28</f>
        <v xml:space="preserve"> </v>
      </c>
      <c r="D54" s="60">
        <f>+Incription!C28</f>
        <v>53</v>
      </c>
    </row>
    <row r="55" spans="1:4">
      <c r="A55" s="60">
        <f t="shared" si="1"/>
        <v>54</v>
      </c>
      <c r="B55" s="60" t="str">
        <f>+Incription!D28</f>
        <v xml:space="preserve"> </v>
      </c>
      <c r="D55" s="60">
        <f>+Incription!F28</f>
        <v>54</v>
      </c>
    </row>
    <row r="56" spans="1:4">
      <c r="A56" s="60">
        <f t="shared" si="1"/>
        <v>55</v>
      </c>
      <c r="B56" s="60" t="str">
        <f>+Incription!A29</f>
        <v xml:space="preserve"> </v>
      </c>
      <c r="D56" s="60">
        <f>+Incription!C29</f>
        <v>55</v>
      </c>
    </row>
    <row r="57" spans="1:4">
      <c r="A57" s="60">
        <f t="shared" si="1"/>
        <v>56</v>
      </c>
      <c r="B57" s="60" t="str">
        <f>+Incription!D29</f>
        <v xml:space="preserve"> </v>
      </c>
      <c r="D57" s="60">
        <f>+Incription!F29</f>
        <v>56</v>
      </c>
    </row>
    <row r="58" spans="1:4">
      <c r="A58" s="60">
        <f t="shared" si="1"/>
        <v>57</v>
      </c>
      <c r="B58" s="60" t="str">
        <f>+Incription!A30</f>
        <v xml:space="preserve"> </v>
      </c>
      <c r="D58" s="60">
        <f>+Incription!C30</f>
        <v>57</v>
      </c>
    </row>
    <row r="59" spans="1:4">
      <c r="A59" s="60">
        <f t="shared" si="1"/>
        <v>58</v>
      </c>
      <c r="B59" s="60" t="str">
        <f>+Incription!D30</f>
        <v xml:space="preserve"> </v>
      </c>
      <c r="D59" s="60">
        <f>+Incription!F30</f>
        <v>58</v>
      </c>
    </row>
    <row r="60" spans="1:4">
      <c r="A60" s="60">
        <f t="shared" si="1"/>
        <v>59</v>
      </c>
      <c r="B60" s="60" t="str">
        <f>+Incription!A31</f>
        <v xml:space="preserve"> </v>
      </c>
      <c r="D60" s="60">
        <f>+Incription!C31</f>
        <v>59</v>
      </c>
    </row>
    <row r="61" spans="1:4">
      <c r="A61" s="60">
        <f t="shared" si="1"/>
        <v>60</v>
      </c>
      <c r="B61" s="60" t="str">
        <f>+Incription!D31</f>
        <v xml:space="preserve"> </v>
      </c>
      <c r="D61" s="60">
        <f>+Incription!F31</f>
        <v>60</v>
      </c>
    </row>
    <row r="62" spans="1:4">
      <c r="A62" s="60">
        <f t="shared" si="1"/>
        <v>61</v>
      </c>
      <c r="B62" s="60" t="str">
        <f>+Incription!A32</f>
        <v xml:space="preserve"> </v>
      </c>
      <c r="D62" s="60">
        <f>+Incription!C32</f>
        <v>61</v>
      </c>
    </row>
    <row r="63" spans="1:4">
      <c r="A63" s="60">
        <f t="shared" si="1"/>
        <v>62</v>
      </c>
      <c r="B63" s="60" t="str">
        <f>+Incription!D32</f>
        <v xml:space="preserve"> </v>
      </c>
      <c r="D63" s="60">
        <f>+Incription!F32</f>
        <v>62</v>
      </c>
    </row>
    <row r="64" spans="1:4">
      <c r="A64" s="60">
        <f t="shared" si="1"/>
        <v>63</v>
      </c>
      <c r="B64" s="60" t="str">
        <f>+Incription!A33</f>
        <v xml:space="preserve"> </v>
      </c>
      <c r="D64" s="60">
        <f>+Incription!C33</f>
        <v>63</v>
      </c>
    </row>
    <row r="65" spans="1:4">
      <c r="A65" s="60">
        <f t="shared" si="1"/>
        <v>64</v>
      </c>
      <c r="B65" s="60" t="str">
        <f>+Incription!D33</f>
        <v xml:space="preserve"> </v>
      </c>
      <c r="D65" s="60">
        <f>+Incription!F33</f>
        <v>64</v>
      </c>
    </row>
    <row r="66" spans="1:4">
      <c r="A66" s="60">
        <f t="shared" ref="A66:A81" si="2">+D66*1</f>
        <v>65</v>
      </c>
      <c r="B66" s="60" t="str">
        <f>+Incription!A34</f>
        <v xml:space="preserve"> </v>
      </c>
      <c r="D66" s="60">
        <f>+Incription!C34</f>
        <v>65</v>
      </c>
    </row>
    <row r="67" spans="1:4">
      <c r="A67" s="60">
        <f t="shared" si="2"/>
        <v>66</v>
      </c>
      <c r="B67" s="60" t="str">
        <f>+Incription!D34</f>
        <v xml:space="preserve"> </v>
      </c>
      <c r="D67" s="60">
        <f>+Incription!F34</f>
        <v>66</v>
      </c>
    </row>
    <row r="68" spans="1:4">
      <c r="A68" s="60">
        <f t="shared" si="2"/>
        <v>67</v>
      </c>
      <c r="B68" s="60" t="str">
        <f>+Incription!A35</f>
        <v xml:space="preserve"> </v>
      </c>
      <c r="D68" s="60">
        <f>+Incription!C35</f>
        <v>67</v>
      </c>
    </row>
    <row r="69" spans="1:4">
      <c r="A69" s="60">
        <f t="shared" si="2"/>
        <v>68</v>
      </c>
      <c r="B69" s="60" t="str">
        <f>+Incription!D35</f>
        <v xml:space="preserve"> </v>
      </c>
      <c r="D69" s="60">
        <f>+Incription!F35</f>
        <v>68</v>
      </c>
    </row>
    <row r="70" spans="1:4">
      <c r="A70" s="60">
        <f t="shared" si="2"/>
        <v>69</v>
      </c>
      <c r="B70" s="60" t="str">
        <f>+Incription!A36</f>
        <v xml:space="preserve"> </v>
      </c>
      <c r="D70" s="60">
        <f>+Incription!C36</f>
        <v>69</v>
      </c>
    </row>
    <row r="71" spans="1:4">
      <c r="A71" s="60">
        <f t="shared" si="2"/>
        <v>70</v>
      </c>
      <c r="B71" s="60" t="str">
        <f>+Incription!D36</f>
        <v xml:space="preserve"> </v>
      </c>
      <c r="D71" s="60">
        <f>+Incription!F36</f>
        <v>70</v>
      </c>
    </row>
    <row r="72" spans="1:4">
      <c r="A72" s="60">
        <f t="shared" si="2"/>
        <v>71</v>
      </c>
      <c r="B72" s="60" t="str">
        <f>+Incription!A37</f>
        <v xml:space="preserve"> </v>
      </c>
      <c r="D72" s="60">
        <f>+Incription!C37</f>
        <v>71</v>
      </c>
    </row>
    <row r="73" spans="1:4">
      <c r="A73" s="60">
        <f t="shared" si="2"/>
        <v>72</v>
      </c>
      <c r="B73" s="60" t="str">
        <f>+Incription!D37</f>
        <v xml:space="preserve"> </v>
      </c>
      <c r="D73" s="60">
        <f>+Incription!F37</f>
        <v>72</v>
      </c>
    </row>
    <row r="74" spans="1:4">
      <c r="A74" s="60">
        <f t="shared" si="2"/>
        <v>73</v>
      </c>
      <c r="B74" s="60" t="str">
        <f>+Incription!A38</f>
        <v xml:space="preserve"> </v>
      </c>
      <c r="D74" s="60">
        <f>+Incription!C38</f>
        <v>73</v>
      </c>
    </row>
    <row r="75" spans="1:4">
      <c r="A75" s="60">
        <f t="shared" si="2"/>
        <v>74</v>
      </c>
      <c r="B75" s="60" t="str">
        <f>+Incription!D38</f>
        <v xml:space="preserve"> </v>
      </c>
      <c r="D75" s="60">
        <f>+Incription!F38</f>
        <v>74</v>
      </c>
    </row>
    <row r="76" spans="1:4">
      <c r="A76" s="60">
        <f t="shared" si="2"/>
        <v>75</v>
      </c>
      <c r="B76" s="60" t="str">
        <f>+Incription!A39</f>
        <v xml:space="preserve"> </v>
      </c>
      <c r="D76" s="60">
        <f>+Incription!C39</f>
        <v>75</v>
      </c>
    </row>
    <row r="77" spans="1:4">
      <c r="A77" s="60">
        <f t="shared" si="2"/>
        <v>76</v>
      </c>
      <c r="B77" s="60" t="str">
        <f>+Incription!D39</f>
        <v xml:space="preserve"> </v>
      </c>
      <c r="D77" s="60">
        <f>+Incription!F39</f>
        <v>76</v>
      </c>
    </row>
    <row r="78" spans="1:4">
      <c r="A78" s="60">
        <f t="shared" si="2"/>
        <v>77</v>
      </c>
      <c r="B78" s="60" t="str">
        <f>+Incription!A40</f>
        <v xml:space="preserve"> </v>
      </c>
      <c r="D78" s="60">
        <f>+Incription!C40</f>
        <v>77</v>
      </c>
    </row>
    <row r="79" spans="1:4">
      <c r="A79" s="60">
        <f t="shared" si="2"/>
        <v>78</v>
      </c>
      <c r="B79" s="60" t="str">
        <f>+Incription!D40</f>
        <v xml:space="preserve"> </v>
      </c>
      <c r="D79" s="60">
        <f>+Incription!F40</f>
        <v>78</v>
      </c>
    </row>
    <row r="80" spans="1:4">
      <c r="A80" s="60">
        <f t="shared" si="2"/>
        <v>79</v>
      </c>
      <c r="B80" s="60" t="str">
        <f>+Incription!A41</f>
        <v xml:space="preserve"> </v>
      </c>
      <c r="D80" s="60">
        <f>+Incription!C41</f>
        <v>79</v>
      </c>
    </row>
    <row r="81" spans="1:4">
      <c r="A81" s="60">
        <f t="shared" si="2"/>
        <v>80</v>
      </c>
      <c r="B81" s="60" t="str">
        <f>+Incription!D41</f>
        <v xml:space="preserve"> </v>
      </c>
      <c r="D81" s="60">
        <f>+Incription!F41</f>
        <v>80</v>
      </c>
    </row>
  </sheetData>
  <sheetProtection password="CE28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T11"/>
  <dimension ref="B2:S21"/>
  <sheetViews>
    <sheetView defaultGridColor="0" colorId="46" workbookViewId="0">
      <selection activeCell="M21" sqref="M21:M22"/>
    </sheetView>
  </sheetViews>
  <sheetFormatPr baseColWidth="10" defaultColWidth="11.44140625" defaultRowHeight="13.2"/>
  <cols>
    <col min="1" max="1" width="11.44140625" style="2"/>
    <col min="2" max="9" width="6.77734375" style="2" customWidth="1"/>
    <col min="10" max="23" width="6.6640625" style="2" customWidth="1"/>
    <col min="24" max="16384" width="11.44140625" style="2"/>
  </cols>
  <sheetData>
    <row r="2" spans="2:19" ht="15.6">
      <c r="B2" s="23" t="s">
        <v>7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</row>
    <row r="3" spans="2:19" ht="15.6">
      <c r="B3" s="23" t="s">
        <v>6</v>
      </c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</row>
    <row r="5" spans="2:19" ht="16.2" thickBot="1">
      <c r="B5" s="30">
        <v>24</v>
      </c>
      <c r="C5" s="22" t="s">
        <v>4</v>
      </c>
      <c r="D5" s="31"/>
      <c r="E5" s="30">
        <v>4</v>
      </c>
      <c r="F5" s="22" t="s">
        <v>5</v>
      </c>
      <c r="G5" s="31"/>
    </row>
    <row r="6" spans="2:19" ht="13.8" thickBot="1"/>
    <row r="7" spans="2:19" ht="15" thickTop="1" thickBot="1">
      <c r="B7" s="32" t="str">
        <f>"Manche "&amp;COLUMN()/2</f>
        <v>Manche 1</v>
      </c>
      <c r="C7" s="33"/>
      <c r="D7" s="32" t="str">
        <f>"Manche "&amp;COLUMN()/2</f>
        <v>Manche 2</v>
      </c>
      <c r="E7" s="33"/>
      <c r="F7" s="32" t="str">
        <f>"Manche "&amp;COLUMN()/2</f>
        <v>Manche 3</v>
      </c>
      <c r="G7" s="33"/>
      <c r="H7" s="32" t="str">
        <f>"Manche "&amp;COLUMN()/2</f>
        <v>Manche 4</v>
      </c>
      <c r="I7" s="33"/>
    </row>
    <row r="8" spans="2:19" ht="14.4" thickBot="1">
      <c r="B8" s="58" t="s">
        <v>10</v>
      </c>
      <c r="C8" s="59" t="s">
        <v>11</v>
      </c>
      <c r="D8" s="58" t="s">
        <v>10</v>
      </c>
      <c r="E8" s="59" t="s">
        <v>11</v>
      </c>
      <c r="F8" s="58" t="s">
        <v>10</v>
      </c>
      <c r="G8" s="59" t="s">
        <v>11</v>
      </c>
      <c r="H8" s="58" t="s">
        <v>10</v>
      </c>
      <c r="I8" s="59" t="s">
        <v>11</v>
      </c>
    </row>
    <row r="9" spans="2:19" ht="18" customHeight="1" thickTop="1">
      <c r="B9" s="4">
        <v>13</v>
      </c>
      <c r="C9" s="6">
        <v>6</v>
      </c>
      <c r="D9" s="4">
        <v>6</v>
      </c>
      <c r="E9" s="6">
        <v>5</v>
      </c>
      <c r="F9" s="4">
        <v>21</v>
      </c>
      <c r="G9" s="6">
        <v>5</v>
      </c>
      <c r="H9" s="4">
        <v>1</v>
      </c>
      <c r="I9" s="6">
        <v>22</v>
      </c>
    </row>
    <row r="10" spans="2:19" ht="18" customHeight="1">
      <c r="B10" s="7">
        <v>8</v>
      </c>
      <c r="C10" s="9">
        <v>1</v>
      </c>
      <c r="D10" s="7">
        <v>9</v>
      </c>
      <c r="E10" s="9">
        <v>11</v>
      </c>
      <c r="F10" s="7">
        <v>19</v>
      </c>
      <c r="G10" s="9">
        <v>11</v>
      </c>
      <c r="H10" s="7">
        <v>15</v>
      </c>
      <c r="I10" s="9">
        <v>20</v>
      </c>
    </row>
    <row r="11" spans="2:19" ht="18" customHeight="1">
      <c r="B11" s="7">
        <v>11</v>
      </c>
      <c r="C11" s="9">
        <v>4</v>
      </c>
      <c r="D11" s="7">
        <v>10</v>
      </c>
      <c r="E11" s="9">
        <v>24</v>
      </c>
      <c r="F11" s="7">
        <v>20</v>
      </c>
      <c r="G11" s="9">
        <v>10</v>
      </c>
      <c r="H11" s="7">
        <v>13</v>
      </c>
      <c r="I11" s="9">
        <v>16</v>
      </c>
    </row>
    <row r="12" spans="2:19" ht="18" customHeight="1">
      <c r="B12" s="7">
        <v>17</v>
      </c>
      <c r="C12" s="9">
        <v>16</v>
      </c>
      <c r="D12" s="7">
        <v>23</v>
      </c>
      <c r="E12" s="9">
        <v>16</v>
      </c>
      <c r="F12" s="7">
        <v>6</v>
      </c>
      <c r="G12" s="9">
        <v>18</v>
      </c>
      <c r="H12" s="7">
        <v>8</v>
      </c>
      <c r="I12" s="9">
        <v>24</v>
      </c>
    </row>
    <row r="13" spans="2:19" ht="18" customHeight="1">
      <c r="B13" s="7">
        <v>19</v>
      </c>
      <c r="C13" s="9">
        <v>14</v>
      </c>
      <c r="D13" s="7">
        <v>12</v>
      </c>
      <c r="E13" s="9">
        <v>8</v>
      </c>
      <c r="F13" s="7">
        <v>22</v>
      </c>
      <c r="G13" s="9">
        <v>3</v>
      </c>
      <c r="H13" s="7">
        <v>12</v>
      </c>
      <c r="I13" s="9">
        <v>7</v>
      </c>
    </row>
    <row r="14" spans="2:19" ht="18" customHeight="1">
      <c r="B14" s="7">
        <v>7</v>
      </c>
      <c r="C14" s="9">
        <v>20</v>
      </c>
      <c r="D14" s="7">
        <v>13</v>
      </c>
      <c r="E14" s="9">
        <v>21</v>
      </c>
      <c r="F14" s="7">
        <v>17</v>
      </c>
      <c r="G14" s="9">
        <v>1</v>
      </c>
      <c r="H14" s="7">
        <v>10</v>
      </c>
      <c r="I14" s="9">
        <v>11</v>
      </c>
    </row>
    <row r="15" spans="2:19" ht="18" customHeight="1">
      <c r="B15" s="7">
        <v>12</v>
      </c>
      <c r="C15" s="9">
        <v>18</v>
      </c>
      <c r="D15" s="7">
        <v>19</v>
      </c>
      <c r="E15" s="9">
        <v>18</v>
      </c>
      <c r="F15" s="7">
        <v>9</v>
      </c>
      <c r="G15" s="9">
        <v>12</v>
      </c>
      <c r="H15" s="7">
        <v>14</v>
      </c>
      <c r="I15" s="9">
        <v>5</v>
      </c>
    </row>
    <row r="16" spans="2:19" ht="18" customHeight="1">
      <c r="B16" s="7">
        <v>15</v>
      </c>
      <c r="C16" s="9">
        <v>24</v>
      </c>
      <c r="D16" s="7">
        <v>1</v>
      </c>
      <c r="E16" s="9">
        <v>7</v>
      </c>
      <c r="F16" s="7">
        <v>4</v>
      </c>
      <c r="G16" s="9">
        <v>16</v>
      </c>
      <c r="H16" s="7">
        <v>9</v>
      </c>
      <c r="I16" s="9">
        <v>19</v>
      </c>
    </row>
    <row r="17" spans="2:9" ht="18" customHeight="1">
      <c r="B17" s="7">
        <v>10</v>
      </c>
      <c r="C17" s="9">
        <v>2</v>
      </c>
      <c r="D17" s="7">
        <v>4</v>
      </c>
      <c r="E17" s="9">
        <v>14</v>
      </c>
      <c r="F17" s="7">
        <v>13</v>
      </c>
      <c r="G17" s="9">
        <v>24</v>
      </c>
      <c r="H17" s="7">
        <v>21</v>
      </c>
      <c r="I17" s="9">
        <v>23</v>
      </c>
    </row>
    <row r="18" spans="2:9" ht="18" customHeight="1">
      <c r="B18" s="55">
        <v>3</v>
      </c>
      <c r="C18" s="55">
        <v>5</v>
      </c>
      <c r="D18" s="55">
        <v>17</v>
      </c>
      <c r="E18" s="55">
        <v>3</v>
      </c>
      <c r="F18" s="55">
        <v>14</v>
      </c>
      <c r="G18" s="55">
        <v>8</v>
      </c>
      <c r="H18" s="55">
        <v>6</v>
      </c>
      <c r="I18" s="55">
        <v>17</v>
      </c>
    </row>
    <row r="19" spans="2:9" ht="18" customHeight="1">
      <c r="B19" s="55">
        <v>21</v>
      </c>
      <c r="C19" s="55">
        <v>9</v>
      </c>
      <c r="D19" s="55">
        <v>15</v>
      </c>
      <c r="E19" s="55">
        <v>22</v>
      </c>
      <c r="F19" s="55">
        <v>7</v>
      </c>
      <c r="G19" s="55">
        <v>2</v>
      </c>
      <c r="H19" s="55">
        <v>4</v>
      </c>
      <c r="I19" s="55">
        <v>3</v>
      </c>
    </row>
    <row r="20" spans="2:9" ht="18" customHeight="1" thickBot="1">
      <c r="B20" s="10">
        <v>22</v>
      </c>
      <c r="C20" s="12">
        <v>23</v>
      </c>
      <c r="D20" s="10">
        <v>2</v>
      </c>
      <c r="E20" s="12">
        <v>20</v>
      </c>
      <c r="F20" s="10">
        <v>15</v>
      </c>
      <c r="G20" s="12">
        <v>23</v>
      </c>
      <c r="H20" s="10">
        <v>2</v>
      </c>
      <c r="I20" s="12">
        <v>18</v>
      </c>
    </row>
    <row r="21" spans="2:9" ht="13.8" thickTop="1"/>
  </sheetData>
  <phoneticPr fontId="4" type="noConversion"/>
  <pageMargins left="0.78740157499999996" right="0.78740157499999996" top="0.984251969" bottom="0.984251969" header="0.4921259845" footer="0.4921259845"/>
  <headerFooter alignWithMargins="0"/>
  <legacyDrawing r:id="rId1"/>
  <controls>
    <control shapeId="1026" r:id="rId2" name="BtnTirage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T22"/>
  <dimension ref="A2:V30"/>
  <sheetViews>
    <sheetView defaultGridColor="0" colorId="46" workbookViewId="0">
      <selection activeCell="R23" sqref="R23"/>
    </sheetView>
  </sheetViews>
  <sheetFormatPr baseColWidth="10" defaultColWidth="11.44140625" defaultRowHeight="13.2"/>
  <cols>
    <col min="1" max="1" width="11.44140625" style="2"/>
    <col min="2" max="13" width="6.77734375" style="2" customWidth="1"/>
    <col min="14" max="17" width="6.6640625" style="2" customWidth="1"/>
    <col min="18" max="21" width="5.33203125" style="2" customWidth="1"/>
    <col min="22" max="16384" width="11.44140625" style="2"/>
  </cols>
  <sheetData>
    <row r="2" spans="1:22" ht="15.6">
      <c r="A2" s="3"/>
      <c r="B2" s="23" t="s">
        <v>2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V2" s="3"/>
    </row>
    <row r="3" spans="1:22" ht="15.6">
      <c r="B3" s="23" t="s">
        <v>9</v>
      </c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</row>
    <row r="4" spans="1:22" ht="15.6">
      <c r="B4" s="23" t="s">
        <v>8</v>
      </c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</row>
    <row r="6" spans="1:22" ht="16.2" thickBot="1">
      <c r="B6" s="1">
        <v>22</v>
      </c>
      <c r="C6" s="22" t="s">
        <v>4</v>
      </c>
      <c r="E6" s="1">
        <v>3</v>
      </c>
      <c r="F6" s="22" t="s">
        <v>5</v>
      </c>
    </row>
    <row r="7" spans="1:22" ht="13.8" thickBot="1"/>
    <row r="8" spans="1:22" ht="15" thickTop="1" thickBot="1">
      <c r="B8" s="24" t="str">
        <f>"Manche "&amp;(COLUMN()+2)/4</f>
        <v>Manche 1</v>
      </c>
      <c r="C8" s="13"/>
      <c r="D8" s="14"/>
      <c r="E8" s="15"/>
      <c r="F8" s="24" t="str">
        <f>"Manche "&amp;(COLUMN()+2)/4</f>
        <v>Manche 2</v>
      </c>
      <c r="G8" s="13"/>
      <c r="H8" s="14"/>
      <c r="I8" s="15"/>
      <c r="J8" s="24" t="str">
        <f>"Manche "&amp;(COLUMN()+2)/4</f>
        <v>Manche 3</v>
      </c>
      <c r="K8" s="13"/>
      <c r="L8" s="14"/>
      <c r="M8" s="15"/>
    </row>
    <row r="9" spans="1:22" ht="14.4" thickBot="1">
      <c r="B9" s="51"/>
      <c r="C9" s="52" t="s">
        <v>0</v>
      </c>
      <c r="D9" s="53" t="s">
        <v>1</v>
      </c>
      <c r="E9" s="54"/>
      <c r="F9" s="51"/>
      <c r="G9" s="52" t="s">
        <v>0</v>
      </c>
      <c r="H9" s="53" t="s">
        <v>1</v>
      </c>
      <c r="I9" s="54"/>
      <c r="J9" s="51"/>
      <c r="K9" s="52" t="s">
        <v>0</v>
      </c>
      <c r="L9" s="53" t="s">
        <v>1</v>
      </c>
      <c r="M9" s="54"/>
    </row>
    <row r="10" spans="1:22" ht="18" customHeight="1" thickTop="1">
      <c r="B10" s="4">
        <v>9</v>
      </c>
      <c r="C10" s="25">
        <v>14</v>
      </c>
      <c r="D10" s="26">
        <v>15</v>
      </c>
      <c r="E10" s="6">
        <v>8</v>
      </c>
      <c r="F10" s="4">
        <v>19</v>
      </c>
      <c r="G10" s="25">
        <v>9</v>
      </c>
      <c r="H10" s="26">
        <v>1</v>
      </c>
      <c r="I10" s="6">
        <v>13</v>
      </c>
      <c r="J10" s="4">
        <v>18</v>
      </c>
      <c r="K10" s="25">
        <v>16</v>
      </c>
      <c r="L10" s="26">
        <v>1</v>
      </c>
      <c r="M10" s="6">
        <v>4</v>
      </c>
    </row>
    <row r="11" spans="1:22" ht="18" customHeight="1">
      <c r="B11" s="55">
        <v>13</v>
      </c>
      <c r="C11" s="55">
        <v>3</v>
      </c>
      <c r="D11" s="55">
        <v>6</v>
      </c>
      <c r="E11" s="55">
        <v>21</v>
      </c>
      <c r="F11" s="55">
        <v>14</v>
      </c>
      <c r="G11" s="55">
        <v>11</v>
      </c>
      <c r="H11" s="55">
        <v>18</v>
      </c>
      <c r="I11" s="55">
        <v>20</v>
      </c>
      <c r="J11" s="55">
        <v>17</v>
      </c>
      <c r="K11" s="55">
        <v>19</v>
      </c>
      <c r="L11" s="55">
        <v>6</v>
      </c>
      <c r="M11" s="55">
        <v>15</v>
      </c>
    </row>
    <row r="12" spans="1:22" ht="18" customHeight="1">
      <c r="B12" s="55">
        <v>10</v>
      </c>
      <c r="C12" s="55">
        <v>11</v>
      </c>
      <c r="D12" s="55">
        <v>17</v>
      </c>
      <c r="E12" s="55">
        <v>12</v>
      </c>
      <c r="F12" s="55">
        <v>15</v>
      </c>
      <c r="G12" s="55">
        <v>21</v>
      </c>
      <c r="H12" s="55">
        <v>22</v>
      </c>
      <c r="I12" s="55">
        <v>10</v>
      </c>
      <c r="J12" s="55">
        <v>21</v>
      </c>
      <c r="K12" s="55">
        <v>22</v>
      </c>
      <c r="L12" s="55">
        <v>11</v>
      </c>
      <c r="M12" s="55">
        <v>2</v>
      </c>
    </row>
    <row r="13" spans="1:22" ht="18" customHeight="1">
      <c r="B13" s="55">
        <v>1</v>
      </c>
      <c r="C13" s="55">
        <v>2</v>
      </c>
      <c r="D13" s="55">
        <v>7</v>
      </c>
      <c r="E13" s="55">
        <v>4</v>
      </c>
      <c r="F13" s="55">
        <v>17</v>
      </c>
      <c r="G13" s="55">
        <v>7</v>
      </c>
      <c r="H13" s="55">
        <v>12</v>
      </c>
      <c r="I13" s="55">
        <v>16</v>
      </c>
      <c r="J13" s="55">
        <v>14</v>
      </c>
      <c r="K13" s="55">
        <v>7</v>
      </c>
      <c r="L13" s="55">
        <v>10</v>
      </c>
      <c r="M13" s="55">
        <v>13</v>
      </c>
    </row>
    <row r="14" spans="1:22" ht="18" customHeight="1">
      <c r="B14" s="55">
        <v>22</v>
      </c>
      <c r="C14" s="55">
        <v>20</v>
      </c>
      <c r="D14" s="55">
        <v>18</v>
      </c>
      <c r="E14" s="55">
        <v>5</v>
      </c>
      <c r="F14" s="55">
        <v>5</v>
      </c>
      <c r="G14" s="55">
        <v>8</v>
      </c>
      <c r="H14" s="55">
        <v>2</v>
      </c>
      <c r="I14" s="55">
        <v>6</v>
      </c>
      <c r="J14" s="55">
        <v>3</v>
      </c>
      <c r="K14" s="55">
        <v>5</v>
      </c>
      <c r="L14" s="55">
        <v>12</v>
      </c>
      <c r="M14" s="55">
        <v>8</v>
      </c>
    </row>
    <row r="15" spans="1:22" ht="18" customHeight="1" thickBot="1">
      <c r="B15" s="10"/>
      <c r="C15" s="28">
        <v>16</v>
      </c>
      <c r="D15" s="29">
        <v>19</v>
      </c>
      <c r="E15" s="12"/>
      <c r="F15" s="10"/>
      <c r="G15" s="28">
        <v>4</v>
      </c>
      <c r="H15" s="29">
        <v>3</v>
      </c>
      <c r="I15" s="12"/>
      <c r="J15" s="10"/>
      <c r="K15" s="28">
        <v>20</v>
      </c>
      <c r="L15" s="29">
        <v>9</v>
      </c>
      <c r="M15" s="12"/>
    </row>
    <row r="16" spans="1:22" ht="18" customHeight="1" thickTop="1">
      <c r="B16" s="81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</row>
    <row r="17" spans="2:13" ht="18" customHeight="1"/>
    <row r="18" spans="2:13" ht="18" customHeight="1"/>
    <row r="19" spans="2:13" ht="18" customHeight="1"/>
    <row r="20" spans="2:13" ht="18" customHeight="1"/>
    <row r="21" spans="2:13" ht="18" customHeight="1"/>
    <row r="22" spans="2:13" ht="18" customHeight="1"/>
    <row r="23" spans="2:13" ht="18" customHeight="1"/>
    <row r="24" spans="2:13" ht="18" customHeight="1"/>
    <row r="25" spans="2:13" ht="18" customHeight="1"/>
    <row r="26" spans="2:13" ht="18" customHeight="1"/>
    <row r="27" spans="2:13" ht="18" customHeight="1"/>
    <row r="28" spans="2:13" ht="18" customHeight="1"/>
    <row r="29" spans="2:13" ht="18" customHeight="1"/>
    <row r="30" spans="2:13" s="81" customFormat="1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</sheetData>
  <pageMargins left="0.78740157499999996" right="0.78740157499999996" top="0.984251969" bottom="0.984251969" header="0.4921259845" footer="0.4921259845"/>
  <headerFooter alignWithMargins="0"/>
  <legacyDrawing r:id="rId1"/>
  <controls>
    <control shapeId="2050" r:id="rId2" name="BtnTirage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T33">
    <pageSetUpPr fitToPage="1"/>
  </sheetPr>
  <dimension ref="A2:Y18"/>
  <sheetViews>
    <sheetView defaultGridColor="0" colorId="46" zoomScaleNormal="100" workbookViewId="0">
      <selection activeCell="B6" sqref="B6"/>
    </sheetView>
  </sheetViews>
  <sheetFormatPr baseColWidth="10" defaultColWidth="11.44140625" defaultRowHeight="13.2"/>
  <cols>
    <col min="1" max="1" width="11.44140625" style="2" customWidth="1"/>
    <col min="2" max="25" width="6.6640625" style="2" customWidth="1"/>
    <col min="26" max="33" width="6.109375" style="2" customWidth="1"/>
    <col min="34" max="16384" width="11.44140625" style="2"/>
  </cols>
  <sheetData>
    <row r="2" spans="1:25" ht="15.6">
      <c r="A2" s="3"/>
      <c r="B2" s="23" t="s">
        <v>3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</row>
    <row r="3" spans="1:25" ht="15.6">
      <c r="B3" s="23" t="s">
        <v>17</v>
      </c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V3" s="3"/>
    </row>
    <row r="4" spans="1:25" ht="15.6">
      <c r="B4" s="23" t="s">
        <v>6</v>
      </c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</row>
    <row r="6" spans="1:25" ht="15.75" customHeight="1" thickBot="1">
      <c r="B6" s="30">
        <v>32</v>
      </c>
      <c r="C6" s="22" t="s">
        <v>4</v>
      </c>
      <c r="D6" s="31"/>
      <c r="E6" s="30">
        <v>3</v>
      </c>
      <c r="F6" s="22" t="s">
        <v>5</v>
      </c>
    </row>
    <row r="7" spans="1:25" ht="13.8" thickBot="1"/>
    <row r="8" spans="1:25" ht="15" thickTop="1" thickBot="1">
      <c r="B8" s="16" t="str">
        <f>"Manche "&amp;(COLUMN()+4)/6</f>
        <v>Manche 1</v>
      </c>
      <c r="C8" s="17"/>
      <c r="D8" s="17"/>
      <c r="E8" s="18"/>
      <c r="F8" s="19"/>
      <c r="G8" s="20"/>
      <c r="H8" s="16" t="str">
        <f>"Manche "&amp;(COLUMN()+4)/6</f>
        <v>Manche 2</v>
      </c>
      <c r="I8" s="17"/>
      <c r="J8" s="17"/>
      <c r="K8" s="18"/>
      <c r="L8" s="19"/>
      <c r="M8" s="20"/>
      <c r="N8" s="16" t="str">
        <f>"Manche "&amp;(COLUMN()+4)/6</f>
        <v>Manche 3</v>
      </c>
      <c r="O8" s="17"/>
      <c r="P8" s="17"/>
      <c r="Q8" s="18"/>
      <c r="R8" s="19"/>
      <c r="S8" s="20"/>
      <c r="T8" s="16" t="str">
        <f>"Manche "&amp;(COLUMN()+4)/6</f>
        <v>Manche 4</v>
      </c>
      <c r="U8" s="17"/>
      <c r="V8" s="17"/>
      <c r="W8" s="18"/>
      <c r="X8" s="19"/>
      <c r="Y8" s="20"/>
    </row>
    <row r="9" spans="1:25" ht="14.4" thickBot="1">
      <c r="B9" s="45"/>
      <c r="C9" s="46"/>
      <c r="D9" s="47" t="s">
        <v>0</v>
      </c>
      <c r="E9" s="48" t="s">
        <v>1</v>
      </c>
      <c r="F9" s="49"/>
      <c r="G9" s="50"/>
      <c r="H9" s="45"/>
      <c r="I9" s="46"/>
      <c r="J9" s="47" t="s">
        <v>0</v>
      </c>
      <c r="K9" s="48" t="s">
        <v>1</v>
      </c>
      <c r="L9" s="49"/>
      <c r="M9" s="50"/>
      <c r="N9" s="45"/>
      <c r="O9" s="46"/>
      <c r="P9" s="47" t="s">
        <v>0</v>
      </c>
      <c r="Q9" s="48" t="s">
        <v>1</v>
      </c>
      <c r="R9" s="49"/>
      <c r="S9" s="50"/>
      <c r="T9" s="45"/>
      <c r="U9" s="46"/>
      <c r="V9" s="47" t="s">
        <v>0</v>
      </c>
      <c r="W9" s="48" t="s">
        <v>1</v>
      </c>
      <c r="X9" s="49"/>
      <c r="Y9" s="50"/>
    </row>
    <row r="10" spans="1:25" ht="18" customHeight="1" thickTop="1">
      <c r="B10" s="4">
        <v>21</v>
      </c>
      <c r="C10" s="5">
        <v>19</v>
      </c>
      <c r="D10" s="34">
        <v>18</v>
      </c>
      <c r="E10" s="26">
        <v>14</v>
      </c>
      <c r="F10" s="5">
        <v>7</v>
      </c>
      <c r="G10" s="6">
        <v>13</v>
      </c>
      <c r="H10" s="4">
        <v>22</v>
      </c>
      <c r="I10" s="5">
        <v>29</v>
      </c>
      <c r="J10" s="34">
        <v>15</v>
      </c>
      <c r="K10" s="26">
        <v>7</v>
      </c>
      <c r="L10" s="5">
        <v>16</v>
      </c>
      <c r="M10" s="6">
        <v>23</v>
      </c>
      <c r="N10" s="4">
        <v>29</v>
      </c>
      <c r="O10" s="5">
        <v>31</v>
      </c>
      <c r="P10" s="34">
        <v>4</v>
      </c>
      <c r="Q10" s="26">
        <v>26</v>
      </c>
      <c r="R10" s="5">
        <v>10</v>
      </c>
      <c r="S10" s="6">
        <v>11</v>
      </c>
      <c r="T10" s="4">
        <v>12</v>
      </c>
      <c r="U10" s="5">
        <v>20</v>
      </c>
      <c r="V10" s="34">
        <v>26</v>
      </c>
      <c r="W10" s="26">
        <v>18</v>
      </c>
      <c r="X10" s="5">
        <v>14</v>
      </c>
      <c r="Y10" s="6">
        <v>10</v>
      </c>
    </row>
    <row r="11" spans="1:25" ht="18" customHeight="1">
      <c r="B11" s="7">
        <v>1</v>
      </c>
      <c r="C11" s="8">
        <v>32</v>
      </c>
      <c r="D11" s="35">
        <v>23</v>
      </c>
      <c r="E11" s="27">
        <v>3</v>
      </c>
      <c r="F11" s="8">
        <v>4</v>
      </c>
      <c r="G11" s="9">
        <v>10</v>
      </c>
      <c r="H11" s="7">
        <v>9</v>
      </c>
      <c r="I11" s="8">
        <v>6</v>
      </c>
      <c r="J11" s="35">
        <v>17</v>
      </c>
      <c r="K11" s="27">
        <v>8</v>
      </c>
      <c r="L11" s="8">
        <v>12</v>
      </c>
      <c r="M11" s="9">
        <v>5</v>
      </c>
      <c r="N11" s="7">
        <v>32</v>
      </c>
      <c r="O11" s="8">
        <v>2</v>
      </c>
      <c r="P11" s="35">
        <v>30</v>
      </c>
      <c r="Q11" s="27">
        <v>14</v>
      </c>
      <c r="R11" s="8">
        <v>5</v>
      </c>
      <c r="S11" s="9">
        <v>28</v>
      </c>
      <c r="T11" s="7">
        <v>5</v>
      </c>
      <c r="U11" s="8">
        <v>31</v>
      </c>
      <c r="V11" s="35">
        <v>9</v>
      </c>
      <c r="W11" s="27">
        <v>7</v>
      </c>
      <c r="X11" s="8">
        <v>4</v>
      </c>
      <c r="Y11" s="9">
        <v>28</v>
      </c>
    </row>
    <row r="12" spans="1:25" ht="18" customHeight="1">
      <c r="B12" s="7">
        <v>27</v>
      </c>
      <c r="C12" s="8">
        <v>16</v>
      </c>
      <c r="D12" s="35">
        <v>24</v>
      </c>
      <c r="E12" s="27">
        <v>2</v>
      </c>
      <c r="F12" s="8">
        <v>20</v>
      </c>
      <c r="G12" s="9">
        <v>6</v>
      </c>
      <c r="H12" s="7">
        <v>1</v>
      </c>
      <c r="I12" s="8">
        <v>20</v>
      </c>
      <c r="J12" s="35">
        <v>18</v>
      </c>
      <c r="K12" s="27">
        <v>25</v>
      </c>
      <c r="L12" s="8">
        <v>30</v>
      </c>
      <c r="M12" s="9">
        <v>28</v>
      </c>
      <c r="N12" s="7">
        <v>24</v>
      </c>
      <c r="O12" s="8">
        <v>3</v>
      </c>
      <c r="P12" s="35">
        <v>6</v>
      </c>
      <c r="Q12" s="27">
        <v>21</v>
      </c>
      <c r="R12" s="8">
        <v>17</v>
      </c>
      <c r="S12" s="9">
        <v>25</v>
      </c>
      <c r="T12" s="7">
        <v>8</v>
      </c>
      <c r="U12" s="8">
        <v>1</v>
      </c>
      <c r="V12" s="35">
        <v>17</v>
      </c>
      <c r="W12" s="27">
        <v>21</v>
      </c>
      <c r="X12" s="8">
        <v>22</v>
      </c>
      <c r="Y12" s="9">
        <v>2</v>
      </c>
    </row>
    <row r="13" spans="1:25" ht="18" customHeight="1">
      <c r="B13" s="7">
        <v>30</v>
      </c>
      <c r="C13" s="8">
        <v>26</v>
      </c>
      <c r="D13" s="35">
        <v>22</v>
      </c>
      <c r="E13" s="27">
        <v>9</v>
      </c>
      <c r="F13" s="8">
        <v>15</v>
      </c>
      <c r="G13" s="9">
        <v>11</v>
      </c>
      <c r="H13" s="7">
        <v>3</v>
      </c>
      <c r="I13" s="8">
        <v>31</v>
      </c>
      <c r="J13" s="35">
        <v>32</v>
      </c>
      <c r="K13" s="27">
        <v>19</v>
      </c>
      <c r="L13" s="8">
        <v>27</v>
      </c>
      <c r="M13" s="9">
        <v>13</v>
      </c>
      <c r="N13" s="7">
        <v>27</v>
      </c>
      <c r="O13" s="8">
        <v>12</v>
      </c>
      <c r="P13" s="35">
        <v>23</v>
      </c>
      <c r="Q13" s="27">
        <v>13</v>
      </c>
      <c r="R13" s="8">
        <v>16</v>
      </c>
      <c r="S13" s="9">
        <v>8</v>
      </c>
      <c r="T13" s="7">
        <v>25</v>
      </c>
      <c r="U13" s="8">
        <v>24</v>
      </c>
      <c r="V13" s="35">
        <v>15</v>
      </c>
      <c r="W13" s="27">
        <v>19</v>
      </c>
      <c r="X13" s="8">
        <v>29</v>
      </c>
      <c r="Y13" s="9">
        <v>11</v>
      </c>
    </row>
    <row r="14" spans="1:25" ht="18" customHeight="1">
      <c r="B14" s="7"/>
      <c r="C14" s="8">
        <v>31</v>
      </c>
      <c r="D14" s="35">
        <v>8</v>
      </c>
      <c r="E14" s="27">
        <v>29</v>
      </c>
      <c r="F14" s="8">
        <v>28</v>
      </c>
      <c r="G14" s="9"/>
      <c r="H14" s="7"/>
      <c r="I14" s="8">
        <v>24</v>
      </c>
      <c r="J14" s="35">
        <v>26</v>
      </c>
      <c r="K14" s="27">
        <v>10</v>
      </c>
      <c r="L14" s="8">
        <v>21</v>
      </c>
      <c r="M14" s="9"/>
      <c r="N14" s="7"/>
      <c r="O14" s="8">
        <v>7</v>
      </c>
      <c r="P14" s="35">
        <v>20</v>
      </c>
      <c r="Q14" s="27">
        <v>1</v>
      </c>
      <c r="R14" s="8">
        <v>19</v>
      </c>
      <c r="S14" s="9"/>
      <c r="T14" s="7"/>
      <c r="U14" s="8">
        <v>13</v>
      </c>
      <c r="V14" s="35">
        <v>32</v>
      </c>
      <c r="W14" s="27">
        <v>6</v>
      </c>
      <c r="X14" s="8">
        <v>23</v>
      </c>
      <c r="Y14" s="9"/>
    </row>
    <row r="15" spans="1:25" ht="18" customHeight="1" thickBot="1">
      <c r="B15" s="10"/>
      <c r="C15" s="11">
        <v>12</v>
      </c>
      <c r="D15" s="36">
        <v>17</v>
      </c>
      <c r="E15" s="29">
        <v>5</v>
      </c>
      <c r="F15" s="11">
        <v>25</v>
      </c>
      <c r="G15" s="12"/>
      <c r="H15" s="10"/>
      <c r="I15" s="11">
        <v>4</v>
      </c>
      <c r="J15" s="36">
        <v>11</v>
      </c>
      <c r="K15" s="29">
        <v>14</v>
      </c>
      <c r="L15" s="11">
        <v>2</v>
      </c>
      <c r="M15" s="12"/>
      <c r="N15" s="10"/>
      <c r="O15" s="11">
        <v>15</v>
      </c>
      <c r="P15" s="36">
        <v>18</v>
      </c>
      <c r="Q15" s="29">
        <v>9</v>
      </c>
      <c r="R15" s="11">
        <v>22</v>
      </c>
      <c r="S15" s="12"/>
      <c r="T15" s="10"/>
      <c r="U15" s="11">
        <v>16</v>
      </c>
      <c r="V15" s="36">
        <v>30</v>
      </c>
      <c r="W15" s="29">
        <v>3</v>
      </c>
      <c r="X15" s="11">
        <v>27</v>
      </c>
      <c r="Y15" s="12"/>
    </row>
    <row r="16" spans="1:25" ht="18" customHeight="1" thickTop="1"/>
    <row r="17" ht="18" customHeight="1"/>
    <row r="18" ht="18" customHeight="1"/>
  </sheetData>
  <pageMargins left="0.78740157480314965" right="0.78740157480314965" top="0.98425196850393704" bottom="0.98425196850393704" header="0.51181102362204722" footer="0.51181102362204722"/>
  <pageSetup paperSize="9" scale="84" fitToHeight="0" orientation="landscape" horizontalDpi="4294967293" verticalDpi="0" r:id="rId1"/>
  <headerFooter alignWithMargins="0"/>
  <legacyDrawing r:id="rId2"/>
  <controls>
    <control shapeId="3074" r:id="rId3" name="BtnTirage"/>
  </controls>
</worksheet>
</file>

<file path=xl/worksheets/sheet12.xml><?xml version="1.0" encoding="utf-8"?>
<worksheet xmlns="http://schemas.openxmlformats.org/spreadsheetml/2006/main" xmlns:r="http://schemas.openxmlformats.org/officeDocument/2006/relationships">
  <sheetPr codeName="FTPoulInd">
    <pageSetUpPr fitToPage="1"/>
  </sheetPr>
  <dimension ref="A2:N157"/>
  <sheetViews>
    <sheetView defaultGridColor="0" colorId="46" zoomScaleNormal="100" workbookViewId="0"/>
  </sheetViews>
  <sheetFormatPr baseColWidth="10" defaultColWidth="11.44140625" defaultRowHeight="13.2"/>
  <cols>
    <col min="1" max="1" width="11.44140625" style="2" customWidth="1"/>
    <col min="2" max="2" width="6.6640625" style="2" customWidth="1"/>
    <col min="3" max="6" width="6.77734375" style="2" customWidth="1"/>
    <col min="7" max="25" width="6.6640625" style="2" customWidth="1"/>
    <col min="26" max="33" width="6.109375" style="2" customWidth="1"/>
    <col min="34" max="16384" width="11.44140625" style="2"/>
  </cols>
  <sheetData>
    <row r="2" spans="1:14" ht="15.6">
      <c r="A2" s="3"/>
      <c r="B2" s="23" t="s">
        <v>16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</row>
    <row r="4" spans="1:14" ht="15.75" customHeight="1" thickBot="1">
      <c r="B4" s="30">
        <v>13</v>
      </c>
      <c r="C4" s="22" t="s">
        <v>4</v>
      </c>
      <c r="D4" s="31"/>
      <c r="E4" s="30">
        <v>4</v>
      </c>
      <c r="F4" s="22" t="s">
        <v>12</v>
      </c>
      <c r="H4" s="30">
        <v>4</v>
      </c>
      <c r="I4" s="22" t="s">
        <v>15</v>
      </c>
    </row>
    <row r="6" spans="1:14" ht="13.8" thickBot="1"/>
    <row r="7" spans="1:14" ht="14.4" thickBot="1">
      <c r="B7" s="21" t="s">
        <v>14</v>
      </c>
      <c r="C7" s="56" t="s">
        <v>13</v>
      </c>
      <c r="D7" s="49"/>
      <c r="E7" s="49"/>
      <c r="F7" s="57"/>
    </row>
    <row r="8" spans="1:14" ht="18" customHeight="1" thickTop="1" thickBot="1">
      <c r="B8" s="39" t="str">
        <f t="shared" ref="B8:B18" si="0">"P "&amp;ROW()-ROW($B$7)</f>
        <v>P 1</v>
      </c>
      <c r="C8" s="41">
        <v>12</v>
      </c>
      <c r="D8" s="37">
        <v>6</v>
      </c>
      <c r="E8" s="37">
        <v>2</v>
      </c>
      <c r="F8" s="42">
        <v>9</v>
      </c>
    </row>
    <row r="9" spans="1:14" ht="18" customHeight="1" thickBot="1">
      <c r="B9" s="40" t="str">
        <f t="shared" si="0"/>
        <v>P 2</v>
      </c>
      <c r="C9" s="43">
        <v>12</v>
      </c>
      <c r="D9" s="38">
        <v>3</v>
      </c>
      <c r="E9" s="38">
        <v>4</v>
      </c>
      <c r="F9" s="44">
        <v>1</v>
      </c>
    </row>
    <row r="10" spans="1:14" ht="18" customHeight="1" thickBot="1">
      <c r="B10" s="40" t="str">
        <f t="shared" si="0"/>
        <v>P 3</v>
      </c>
      <c r="C10" s="43">
        <v>12</v>
      </c>
      <c r="D10" s="38">
        <v>13</v>
      </c>
      <c r="E10" s="38">
        <v>5</v>
      </c>
      <c r="F10" s="44">
        <v>10</v>
      </c>
    </row>
    <row r="11" spans="1:14" ht="18" customHeight="1" thickBot="1">
      <c r="B11" s="40" t="str">
        <f t="shared" si="0"/>
        <v>P 4</v>
      </c>
      <c r="C11" s="43">
        <v>10</v>
      </c>
      <c r="D11" s="38">
        <v>9</v>
      </c>
      <c r="E11" s="38">
        <v>11</v>
      </c>
      <c r="F11" s="44">
        <v>1</v>
      </c>
    </row>
    <row r="12" spans="1:14" ht="18" customHeight="1" thickBot="1">
      <c r="B12" s="40" t="str">
        <f t="shared" si="0"/>
        <v>P 5</v>
      </c>
      <c r="C12" s="43">
        <v>8</v>
      </c>
      <c r="D12" s="38">
        <v>12</v>
      </c>
      <c r="E12" s="38">
        <v>7</v>
      </c>
      <c r="F12" s="44">
        <v>11</v>
      </c>
    </row>
    <row r="13" spans="1:14" ht="18" customHeight="1" thickBot="1">
      <c r="B13" s="40" t="str">
        <f t="shared" si="0"/>
        <v>P 6</v>
      </c>
      <c r="C13" s="43">
        <v>13</v>
      </c>
      <c r="D13" s="38">
        <v>8</v>
      </c>
      <c r="E13" s="38">
        <v>9</v>
      </c>
      <c r="F13" s="44">
        <v>4</v>
      </c>
    </row>
    <row r="14" spans="1:14" ht="18" customHeight="1" thickBot="1">
      <c r="B14" s="40" t="str">
        <f t="shared" si="0"/>
        <v>P 7</v>
      </c>
      <c r="C14" s="43">
        <v>9</v>
      </c>
      <c r="D14" s="38">
        <v>7</v>
      </c>
      <c r="E14" s="38">
        <v>5</v>
      </c>
      <c r="F14" s="44">
        <v>3</v>
      </c>
    </row>
    <row r="15" spans="1:14" ht="18" customHeight="1" thickBot="1">
      <c r="B15" s="40" t="str">
        <f t="shared" si="0"/>
        <v>P 8</v>
      </c>
      <c r="C15" s="43">
        <v>2</v>
      </c>
      <c r="D15" s="38">
        <v>10</v>
      </c>
      <c r="E15" s="38">
        <v>7</v>
      </c>
      <c r="F15" s="44">
        <v>4</v>
      </c>
    </row>
    <row r="16" spans="1:14" ht="18" customHeight="1" thickBot="1">
      <c r="B16" s="40" t="str">
        <f t="shared" si="0"/>
        <v>P 9</v>
      </c>
      <c r="C16" s="43">
        <v>1</v>
      </c>
      <c r="D16" s="38">
        <v>6</v>
      </c>
      <c r="E16" s="38">
        <v>7</v>
      </c>
      <c r="F16" s="44">
        <v>13</v>
      </c>
    </row>
    <row r="17" spans="2:6" ht="18" customHeight="1" thickBot="1">
      <c r="B17" s="40" t="str">
        <f t="shared" si="0"/>
        <v>P 10</v>
      </c>
      <c r="C17" s="43">
        <v>4</v>
      </c>
      <c r="D17" s="38">
        <v>6</v>
      </c>
      <c r="E17" s="38">
        <v>11</v>
      </c>
      <c r="F17" s="44">
        <v>5</v>
      </c>
    </row>
    <row r="18" spans="2:6" ht="18" customHeight="1" thickBot="1">
      <c r="B18" s="40" t="str">
        <f t="shared" si="0"/>
        <v>P 11</v>
      </c>
      <c r="C18" s="43">
        <v>8</v>
      </c>
      <c r="D18" s="38">
        <v>10</v>
      </c>
      <c r="E18" s="38">
        <v>3</v>
      </c>
      <c r="F18" s="44">
        <v>6</v>
      </c>
    </row>
    <row r="19" spans="2:6" ht="18" customHeight="1" thickBot="1">
      <c r="B19" s="40" t="str">
        <f>"P "&amp;ROW()-ROW($B$7)</f>
        <v>P 12</v>
      </c>
      <c r="C19" s="43">
        <v>5</v>
      </c>
      <c r="D19" s="38">
        <v>8</v>
      </c>
      <c r="E19" s="38">
        <v>2</v>
      </c>
      <c r="F19" s="44">
        <v>1</v>
      </c>
    </row>
    <row r="20" spans="2:6" ht="18" customHeight="1" thickBot="1">
      <c r="B20" s="21" t="str">
        <f>"P "&amp;ROW()-ROW($B$7)</f>
        <v>P 13</v>
      </c>
      <c r="C20" s="43">
        <v>13</v>
      </c>
      <c r="D20" s="38">
        <v>3</v>
      </c>
      <c r="E20" s="38">
        <v>11</v>
      </c>
      <c r="F20" s="44">
        <v>2</v>
      </c>
    </row>
    <row r="21" spans="2:6" ht="18" customHeight="1" thickTop="1"/>
    <row r="22" spans="2:6" ht="18" customHeight="1"/>
    <row r="23" spans="2:6" ht="18" customHeight="1"/>
    <row r="24" spans="2:6" ht="18" customHeight="1"/>
    <row r="25" spans="2:6" ht="18" customHeight="1"/>
    <row r="26" spans="2:6" ht="18" customHeight="1"/>
    <row r="27" spans="2:6" ht="18" customHeight="1"/>
    <row r="28" spans="2:6" ht="18" customHeight="1"/>
    <row r="29" spans="2:6" ht="18" customHeight="1"/>
    <row r="30" spans="2:6" ht="18" customHeight="1"/>
    <row r="31" spans="2:6" ht="18" customHeight="1"/>
    <row r="32" spans="2:6" ht="18" customHeight="1"/>
    <row r="33" ht="18" customHeight="1"/>
    <row r="34" ht="18" customHeight="1"/>
    <row r="35" ht="18" customHeight="1"/>
    <row r="36" ht="18" customHeight="1"/>
    <row r="37" ht="18" customHeight="1"/>
    <row r="38" ht="18" customHeight="1"/>
    <row r="39" ht="18" customHeight="1"/>
    <row r="40" ht="18" customHeight="1"/>
    <row r="41" ht="18" customHeight="1"/>
    <row r="42" ht="18" customHeight="1"/>
    <row r="43" ht="18" customHeight="1"/>
    <row r="44" ht="18" customHeight="1"/>
    <row r="45" ht="18" customHeight="1"/>
    <row r="46" ht="18" customHeight="1"/>
    <row r="47" ht="18" customHeight="1"/>
    <row r="48" ht="18" customHeight="1"/>
    <row r="49" ht="18" customHeight="1"/>
    <row r="50" ht="18" customHeight="1"/>
    <row r="51" ht="18" customHeight="1"/>
    <row r="52" ht="18" customHeight="1"/>
    <row r="53" ht="18" customHeight="1"/>
    <row r="54" ht="18" customHeight="1"/>
    <row r="55" ht="18" customHeight="1"/>
    <row r="56" ht="18" customHeight="1"/>
    <row r="57" ht="18" customHeight="1"/>
    <row r="58" ht="18" customHeight="1"/>
    <row r="59" ht="18" customHeight="1"/>
    <row r="60" ht="18" customHeight="1"/>
    <row r="61" ht="18" customHeight="1"/>
    <row r="62" ht="18" customHeight="1"/>
    <row r="63" ht="18" customHeight="1"/>
    <row r="64" ht="18" customHeight="1"/>
    <row r="65" ht="18" customHeight="1"/>
    <row r="66" ht="18" customHeight="1"/>
    <row r="67" ht="18" customHeight="1"/>
    <row r="68" ht="18" customHeight="1"/>
    <row r="69" ht="18" customHeight="1"/>
    <row r="70" ht="18" customHeight="1"/>
    <row r="71" ht="18" customHeight="1"/>
    <row r="72" ht="18" customHeight="1"/>
    <row r="73" ht="18" customHeight="1"/>
    <row r="74" ht="18" customHeight="1"/>
    <row r="75" ht="18" customHeight="1"/>
    <row r="76" ht="18" customHeight="1"/>
    <row r="77" ht="18" customHeight="1"/>
    <row r="78" ht="18" customHeight="1"/>
    <row r="79" ht="18" customHeight="1"/>
    <row r="80" ht="18" customHeight="1"/>
    <row r="81" ht="18" customHeight="1"/>
    <row r="82" ht="18" customHeight="1"/>
    <row r="83" ht="18" customHeight="1"/>
    <row r="84" ht="18" customHeight="1"/>
    <row r="85" ht="18" customHeight="1"/>
    <row r="86" ht="18" customHeight="1"/>
    <row r="87" ht="18" customHeight="1"/>
    <row r="88" ht="18" customHeight="1"/>
    <row r="89" ht="18" customHeight="1"/>
    <row r="90" ht="18" customHeight="1"/>
    <row r="91" ht="18" customHeight="1"/>
    <row r="92" ht="18" customHeight="1"/>
    <row r="93" ht="18" customHeight="1"/>
    <row r="94" ht="18" customHeight="1"/>
    <row r="95" ht="18" customHeight="1"/>
    <row r="96" ht="18" customHeight="1"/>
    <row r="97" ht="18" customHeight="1"/>
    <row r="98" ht="18" customHeight="1"/>
    <row r="99" ht="18" customHeight="1"/>
    <row r="100" ht="18" customHeight="1"/>
    <row r="101" ht="18" customHeight="1"/>
    <row r="102" ht="18" customHeight="1"/>
    <row r="103" ht="18" customHeight="1"/>
    <row r="104" ht="18" customHeight="1"/>
    <row r="105" ht="18" customHeight="1"/>
    <row r="106" ht="18" customHeight="1"/>
    <row r="107" ht="18" customHeight="1"/>
    <row r="108" ht="18" customHeight="1"/>
    <row r="109" ht="18" customHeight="1"/>
    <row r="110" ht="18" customHeight="1"/>
    <row r="111" ht="18" customHeight="1"/>
    <row r="112" ht="18" customHeight="1"/>
    <row r="113" ht="18" customHeight="1"/>
    <row r="114" ht="18" customHeight="1"/>
    <row r="115" ht="18" customHeight="1"/>
    <row r="116" ht="18" customHeight="1"/>
    <row r="117" ht="18" customHeight="1"/>
    <row r="118" ht="18" customHeight="1"/>
    <row r="119" ht="18" customHeight="1"/>
    <row r="120" ht="18" customHeight="1"/>
    <row r="121" ht="18" customHeight="1"/>
    <row r="122" ht="18" customHeight="1"/>
    <row r="123" ht="18" customHeight="1"/>
    <row r="124" ht="18" customHeight="1"/>
    <row r="125" ht="18" customHeight="1"/>
    <row r="126" ht="18" customHeight="1"/>
    <row r="127" ht="18" customHeight="1"/>
    <row r="128" ht="18" customHeight="1"/>
    <row r="129" ht="18" customHeight="1"/>
    <row r="130" ht="18" customHeight="1"/>
    <row r="131" ht="18" customHeight="1"/>
    <row r="132" ht="18" customHeight="1"/>
    <row r="133" ht="18" customHeight="1"/>
    <row r="134" ht="18" customHeight="1"/>
    <row r="135" ht="18" customHeight="1"/>
    <row r="136" ht="18" customHeight="1"/>
    <row r="137" ht="18" customHeight="1"/>
    <row r="138" ht="18" customHeight="1"/>
    <row r="139" ht="18" customHeight="1"/>
    <row r="140" ht="18" customHeight="1"/>
    <row r="141" ht="18" customHeight="1"/>
    <row r="142" ht="18" customHeight="1"/>
    <row r="143" ht="18" customHeight="1"/>
    <row r="144" ht="18" customHeight="1"/>
    <row r="145" ht="18" customHeight="1"/>
    <row r="146" ht="18" customHeight="1"/>
    <row r="147" ht="18" customHeight="1"/>
    <row r="148" ht="18" customHeight="1"/>
    <row r="149" ht="18" customHeight="1"/>
    <row r="150" ht="18" customHeight="1"/>
    <row r="151" ht="18" customHeight="1"/>
    <row r="152" ht="18" customHeight="1"/>
    <row r="153" ht="18" customHeight="1"/>
    <row r="154" ht="18" customHeight="1"/>
    <row r="155" ht="18" customHeight="1"/>
    <row r="156" ht="18" customHeight="1"/>
    <row r="157" ht="18" customHeight="1"/>
  </sheetData>
  <pageMargins left="0.78740157480314965" right="0.78740157480314965" top="0.98425196850393704" bottom="0.98425196850393704" header="0.51181102362204722" footer="0.51181102362204722"/>
  <pageSetup paperSize="9" scale="84" fitToHeight="0" orientation="landscape" horizontalDpi="4294967293" verticalDpi="0" r:id="rId1"/>
  <headerFooter alignWithMargins="0"/>
  <legacyDrawing r:id="rId2"/>
  <controls>
    <control shapeId="4097" r:id="rId3" name="BtnTirage"/>
  </control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/>
  <dimension ref="A1:L43"/>
  <sheetViews>
    <sheetView workbookViewId="0"/>
  </sheetViews>
  <sheetFormatPr baseColWidth="10" defaultRowHeight="13.2"/>
  <sheetData>
    <row r="1" spans="1:12" ht="15" thickTop="1" thickBot="1">
      <c r="A1" s="24" t="str">
        <f>"Manche "&amp;(COLUMN()+2)/4</f>
        <v>Manche 0.75</v>
      </c>
      <c r="B1" s="13"/>
      <c r="C1" s="14"/>
      <c r="D1" s="15"/>
      <c r="E1" s="24" t="str">
        <f>"Manche "&amp;(COLUMN()+2)/4</f>
        <v>Manche 1.75</v>
      </c>
      <c r="F1" s="13"/>
      <c r="G1" s="14"/>
      <c r="H1" s="15"/>
      <c r="I1" s="24" t="str">
        <f>"Manche "&amp;(COLUMN()+2)/4</f>
        <v>Manche 2.75</v>
      </c>
      <c r="J1" s="13"/>
      <c r="K1" s="14"/>
      <c r="L1" s="15"/>
    </row>
    <row r="2" spans="1:12" ht="14.4" thickBot="1">
      <c r="A2" s="51"/>
      <c r="B2" s="52" t="s">
        <v>0</v>
      </c>
      <c r="C2" s="53" t="s">
        <v>1</v>
      </c>
      <c r="D2" s="54"/>
      <c r="E2" s="51"/>
      <c r="F2" s="52" t="s">
        <v>0</v>
      </c>
      <c r="G2" s="53" t="s">
        <v>1</v>
      </c>
      <c r="H2" s="54"/>
      <c r="I2" s="51"/>
      <c r="J2" s="52" t="s">
        <v>0</v>
      </c>
      <c r="K2" s="53" t="s">
        <v>1</v>
      </c>
      <c r="L2" s="54"/>
    </row>
    <row r="3" spans="1:12" ht="15" thickTop="1">
      <c r="A3" s="4">
        <v>9</v>
      </c>
      <c r="B3" s="25">
        <v>14</v>
      </c>
      <c r="C3" s="26">
        <v>15</v>
      </c>
      <c r="D3" s="6">
        <v>8</v>
      </c>
      <c r="E3" s="4">
        <v>19</v>
      </c>
      <c r="F3" s="25">
        <v>9</v>
      </c>
      <c r="G3" s="26">
        <v>1</v>
      </c>
      <c r="H3" s="6">
        <v>13</v>
      </c>
      <c r="I3" s="4">
        <v>18</v>
      </c>
      <c r="J3" s="25">
        <v>16</v>
      </c>
      <c r="K3" s="26">
        <v>1</v>
      </c>
      <c r="L3" s="6">
        <v>4</v>
      </c>
    </row>
    <row r="4" spans="1:12">
      <c r="A4" s="55">
        <v>13</v>
      </c>
      <c r="B4" s="55">
        <v>3</v>
      </c>
      <c r="C4" s="55">
        <v>6</v>
      </c>
      <c r="D4" s="55">
        <v>21</v>
      </c>
      <c r="E4" s="55">
        <v>14</v>
      </c>
      <c r="F4" s="55">
        <v>11</v>
      </c>
      <c r="G4" s="55">
        <v>18</v>
      </c>
      <c r="H4" s="55">
        <v>20</v>
      </c>
      <c r="I4" s="55">
        <v>17</v>
      </c>
      <c r="J4" s="55">
        <v>19</v>
      </c>
      <c r="K4" s="55">
        <v>6</v>
      </c>
      <c r="L4" s="55">
        <v>15</v>
      </c>
    </row>
    <row r="5" spans="1:12">
      <c r="A5" s="55">
        <v>10</v>
      </c>
      <c r="B5" s="55">
        <v>11</v>
      </c>
      <c r="C5" s="55">
        <v>17</v>
      </c>
      <c r="D5" s="55">
        <v>12</v>
      </c>
      <c r="E5" s="55">
        <v>15</v>
      </c>
      <c r="F5" s="55">
        <v>21</v>
      </c>
      <c r="G5" s="55">
        <v>22</v>
      </c>
      <c r="H5" s="55">
        <v>10</v>
      </c>
      <c r="I5" s="55">
        <v>21</v>
      </c>
      <c r="J5" s="55">
        <v>22</v>
      </c>
      <c r="K5" s="55">
        <v>11</v>
      </c>
      <c r="L5" s="55">
        <v>2</v>
      </c>
    </row>
    <row r="6" spans="1:12">
      <c r="A6" s="55">
        <v>1</v>
      </c>
      <c r="B6" s="55">
        <v>2</v>
      </c>
      <c r="C6" s="55">
        <v>7</v>
      </c>
      <c r="D6" s="55">
        <v>4</v>
      </c>
      <c r="E6" s="55">
        <v>17</v>
      </c>
      <c r="F6" s="55">
        <v>7</v>
      </c>
      <c r="G6" s="55">
        <v>12</v>
      </c>
      <c r="H6" s="55">
        <v>16</v>
      </c>
      <c r="I6" s="55">
        <v>14</v>
      </c>
      <c r="J6" s="55">
        <v>7</v>
      </c>
      <c r="K6" s="55">
        <v>10</v>
      </c>
      <c r="L6" s="55">
        <v>13</v>
      </c>
    </row>
    <row r="7" spans="1:12">
      <c r="A7" s="55">
        <v>22</v>
      </c>
      <c r="B7" s="55">
        <v>20</v>
      </c>
      <c r="C7" s="55">
        <v>18</v>
      </c>
      <c r="D7" s="55">
        <v>5</v>
      </c>
      <c r="E7" s="55">
        <v>5</v>
      </c>
      <c r="F7" s="55">
        <v>8</v>
      </c>
      <c r="G7" s="55">
        <v>2</v>
      </c>
      <c r="H7" s="55">
        <v>6</v>
      </c>
      <c r="I7" s="55">
        <v>3</v>
      </c>
      <c r="J7" s="55">
        <v>5</v>
      </c>
      <c r="K7" s="55">
        <v>12</v>
      </c>
      <c r="L7" s="55">
        <v>8</v>
      </c>
    </row>
    <row r="8" spans="1:12" ht="15" thickBot="1">
      <c r="A8" s="10"/>
      <c r="B8" s="28">
        <v>16</v>
      </c>
      <c r="C8" s="29">
        <v>19</v>
      </c>
      <c r="D8" s="12"/>
      <c r="E8" s="10"/>
      <c r="F8" s="28">
        <v>4</v>
      </c>
      <c r="G8" s="29">
        <v>3</v>
      </c>
      <c r="H8" s="12"/>
      <c r="I8" s="10"/>
      <c r="J8" s="28">
        <v>20</v>
      </c>
      <c r="K8" s="29">
        <v>9</v>
      </c>
      <c r="L8" s="12"/>
    </row>
    <row r="9" spans="1:12" ht="13.8" thickTop="1">
      <c r="A9" s="103"/>
      <c r="B9" s="103"/>
      <c r="C9" s="103"/>
      <c r="D9" s="103"/>
      <c r="E9" s="103"/>
      <c r="F9" s="103"/>
      <c r="G9" s="103"/>
      <c r="H9" s="103"/>
      <c r="I9" s="103"/>
      <c r="J9" s="103"/>
      <c r="K9" s="103"/>
      <c r="L9" s="103"/>
    </row>
    <row r="10" spans="1:12">
      <c r="A10" s="103"/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</row>
    <row r="11" spans="1:12">
      <c r="A11" s="103"/>
      <c r="B11" s="103"/>
      <c r="C11" s="103"/>
      <c r="D11" s="103"/>
      <c r="E11" s="103"/>
      <c r="F11" s="103"/>
      <c r="G11" s="103"/>
      <c r="H11" s="103"/>
      <c r="I11" s="103"/>
      <c r="J11" s="103"/>
      <c r="K11" s="103"/>
      <c r="L11" s="103"/>
    </row>
    <row r="12" spans="1:12">
      <c r="A12" s="103"/>
      <c r="B12" s="103"/>
      <c r="C12" s="103"/>
      <c r="D12" s="103"/>
      <c r="E12" s="103"/>
      <c r="F12" s="103"/>
      <c r="G12" s="103"/>
      <c r="H12" s="103"/>
      <c r="I12" s="103"/>
      <c r="J12" s="103"/>
      <c r="K12" s="103"/>
      <c r="L12" s="103"/>
    </row>
    <row r="13" spans="1:12">
      <c r="A13" s="103"/>
      <c r="B13" s="103"/>
      <c r="C13" s="103"/>
      <c r="D13" s="103"/>
      <c r="E13" s="103"/>
      <c r="F13" s="103"/>
      <c r="G13" s="103"/>
      <c r="H13" s="103"/>
      <c r="I13" s="103"/>
      <c r="J13" s="103"/>
      <c r="K13" s="103"/>
      <c r="L13" s="103"/>
    </row>
    <row r="14" spans="1:12">
      <c r="A14" s="103"/>
      <c r="B14" s="103"/>
      <c r="C14" s="103"/>
      <c r="D14" s="103"/>
      <c r="E14" s="103"/>
      <c r="F14" s="103"/>
      <c r="G14" s="103"/>
      <c r="H14" s="103"/>
      <c r="I14" s="103"/>
      <c r="J14" s="103"/>
      <c r="K14" s="103"/>
      <c r="L14" s="103"/>
    </row>
    <row r="15" spans="1:12">
      <c r="A15" s="103"/>
      <c r="B15" s="103"/>
      <c r="C15" s="103"/>
      <c r="D15" s="103"/>
      <c r="E15" s="103"/>
      <c r="F15" s="103"/>
      <c r="G15" s="103"/>
      <c r="H15" s="103"/>
      <c r="I15" s="103"/>
      <c r="J15" s="103"/>
      <c r="K15" s="103"/>
      <c r="L15" s="103"/>
    </row>
    <row r="16" spans="1:12">
      <c r="A16" s="103"/>
      <c r="B16" s="103"/>
      <c r="C16" s="103"/>
      <c r="D16" s="103"/>
      <c r="E16" s="103"/>
      <c r="F16" s="103"/>
      <c r="G16" s="103"/>
      <c r="H16" s="103"/>
      <c r="I16" s="103"/>
      <c r="J16" s="103"/>
      <c r="K16" s="103"/>
      <c r="L16" s="103"/>
    </row>
    <row r="17" spans="1:12">
      <c r="A17" s="103"/>
      <c r="B17" s="103"/>
      <c r="C17" s="103"/>
      <c r="D17" s="103"/>
      <c r="E17" s="103"/>
      <c r="F17" s="103"/>
      <c r="G17" s="103"/>
      <c r="H17" s="103"/>
      <c r="I17" s="103"/>
      <c r="J17" s="103"/>
      <c r="K17" s="103"/>
      <c r="L17" s="103"/>
    </row>
    <row r="18" spans="1:12">
      <c r="A18" s="103"/>
      <c r="B18" s="103"/>
      <c r="C18" s="103"/>
      <c r="D18" s="103"/>
      <c r="E18" s="103"/>
      <c r="F18" s="103"/>
      <c r="G18" s="103"/>
      <c r="H18" s="103"/>
      <c r="I18" s="103"/>
      <c r="J18" s="103"/>
      <c r="K18" s="103"/>
      <c r="L18" s="103"/>
    </row>
    <row r="19" spans="1:12">
      <c r="A19" s="103"/>
      <c r="B19" s="103"/>
      <c r="C19" s="103"/>
      <c r="D19" s="103"/>
      <c r="E19" s="103"/>
      <c r="F19" s="103"/>
      <c r="G19" s="103"/>
      <c r="H19" s="103"/>
      <c r="I19" s="103"/>
      <c r="J19" s="103"/>
      <c r="K19" s="103"/>
      <c r="L19" s="103"/>
    </row>
    <row r="20" spans="1:12">
      <c r="A20" s="103"/>
      <c r="B20" s="103"/>
      <c r="C20" s="103"/>
      <c r="D20" s="103"/>
      <c r="E20" s="103"/>
      <c r="F20" s="103"/>
      <c r="G20" s="103"/>
      <c r="H20" s="103"/>
      <c r="I20" s="103"/>
      <c r="J20" s="103"/>
      <c r="K20" s="103"/>
      <c r="L20" s="103"/>
    </row>
    <row r="21" spans="1:12">
      <c r="A21" s="103"/>
      <c r="B21" s="103"/>
      <c r="C21" s="103"/>
      <c r="D21" s="103"/>
      <c r="E21" s="103"/>
      <c r="F21" s="103"/>
      <c r="G21" s="103"/>
      <c r="H21" s="103"/>
      <c r="I21" s="103"/>
      <c r="J21" s="103"/>
      <c r="K21" s="103"/>
      <c r="L21" s="103"/>
    </row>
    <row r="22" spans="1:12">
      <c r="A22" s="103"/>
      <c r="B22" s="103"/>
      <c r="C22" s="103"/>
      <c r="D22" s="103"/>
      <c r="E22" s="103"/>
      <c r="F22" s="103"/>
      <c r="G22" s="103"/>
      <c r="H22" s="103"/>
      <c r="I22" s="103"/>
      <c r="J22" s="103"/>
      <c r="K22" s="103"/>
      <c r="L22" s="103"/>
    </row>
    <row r="23" spans="1:12">
      <c r="A23" s="103"/>
      <c r="B23" s="103"/>
      <c r="C23" s="103"/>
      <c r="D23" s="103"/>
      <c r="E23" s="103"/>
      <c r="F23" s="103"/>
      <c r="G23" s="103"/>
      <c r="H23" s="103"/>
      <c r="I23" s="103"/>
      <c r="J23" s="103"/>
      <c r="K23" s="103"/>
      <c r="L23" s="103"/>
    </row>
    <row r="24" spans="1:12">
      <c r="A24" s="103"/>
      <c r="B24" s="103"/>
      <c r="C24" s="103"/>
      <c r="D24" s="103"/>
      <c r="E24" s="103"/>
      <c r="F24" s="103"/>
      <c r="G24" s="103"/>
      <c r="H24" s="103"/>
      <c r="I24" s="103"/>
      <c r="J24" s="103"/>
      <c r="K24" s="103"/>
      <c r="L24" s="103"/>
    </row>
    <row r="25" spans="1:12">
      <c r="A25" s="103"/>
      <c r="B25" s="103"/>
      <c r="C25" s="103"/>
      <c r="D25" s="103"/>
      <c r="E25" s="103"/>
      <c r="F25" s="103"/>
      <c r="G25" s="103"/>
      <c r="H25" s="103"/>
      <c r="I25" s="103"/>
      <c r="J25" s="103"/>
      <c r="K25" s="103"/>
      <c r="L25" s="103"/>
    </row>
    <row r="26" spans="1:12">
      <c r="A26" s="103"/>
      <c r="B26" s="103"/>
      <c r="C26" s="103"/>
      <c r="D26" s="103"/>
      <c r="E26" s="103"/>
      <c r="F26" s="103"/>
      <c r="G26" s="103"/>
      <c r="H26" s="103"/>
      <c r="I26" s="103"/>
      <c r="J26" s="103"/>
      <c r="K26" s="103"/>
      <c r="L26" s="103"/>
    </row>
    <row r="27" spans="1:12">
      <c r="A27" s="103"/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</row>
    <row r="28" spans="1:12">
      <c r="A28" s="103"/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</row>
    <row r="29" spans="1:12">
      <c r="A29" s="103"/>
      <c r="B29" s="103"/>
      <c r="C29" s="103"/>
      <c r="D29" s="103"/>
      <c r="E29" s="103"/>
      <c r="F29" s="103"/>
      <c r="G29" s="103"/>
      <c r="H29" s="103"/>
      <c r="I29" s="103"/>
      <c r="J29" s="103"/>
      <c r="K29" s="103"/>
      <c r="L29" s="103"/>
    </row>
    <row r="30" spans="1:12">
      <c r="A30" s="103"/>
      <c r="B30" s="103"/>
      <c r="C30" s="103"/>
      <c r="D30" s="103"/>
      <c r="E30" s="103"/>
      <c r="F30" s="103"/>
      <c r="G30" s="103"/>
      <c r="H30" s="103"/>
      <c r="I30" s="103"/>
      <c r="J30" s="103"/>
      <c r="K30" s="103"/>
      <c r="L30" s="103"/>
    </row>
    <row r="31" spans="1:12">
      <c r="A31" s="103"/>
      <c r="B31" s="103"/>
      <c r="C31" s="103"/>
      <c r="D31" s="103"/>
      <c r="E31" s="103"/>
      <c r="F31" s="103"/>
      <c r="G31" s="103"/>
      <c r="H31" s="103"/>
      <c r="I31" s="103"/>
      <c r="J31" s="103"/>
      <c r="K31" s="103"/>
      <c r="L31" s="103"/>
    </row>
    <row r="32" spans="1:12">
      <c r="A32" s="103"/>
      <c r="B32" s="103"/>
      <c r="C32" s="103"/>
      <c r="D32" s="103"/>
      <c r="E32" s="103"/>
      <c r="F32" s="103"/>
      <c r="G32" s="103"/>
      <c r="H32" s="103"/>
      <c r="I32" s="103"/>
      <c r="J32" s="103"/>
      <c r="K32" s="103"/>
      <c r="L32" s="103"/>
    </row>
    <row r="33" spans="1:12">
      <c r="A33" s="103"/>
      <c r="B33" s="103"/>
      <c r="C33" s="103"/>
      <c r="D33" s="103"/>
      <c r="E33" s="103"/>
      <c r="F33" s="103"/>
      <c r="G33" s="103"/>
      <c r="H33" s="103"/>
      <c r="I33" s="103"/>
      <c r="J33" s="103"/>
      <c r="K33" s="103"/>
      <c r="L33" s="103"/>
    </row>
    <row r="34" spans="1:12">
      <c r="A34" s="103"/>
      <c r="B34" s="103"/>
      <c r="C34" s="103"/>
      <c r="D34" s="103"/>
      <c r="E34" s="103"/>
      <c r="F34" s="103"/>
      <c r="G34" s="103"/>
      <c r="H34" s="103"/>
      <c r="I34" s="103"/>
      <c r="J34" s="103"/>
      <c r="K34" s="103"/>
      <c r="L34" s="103"/>
    </row>
    <row r="35" spans="1:12">
      <c r="A35" s="103"/>
      <c r="B35" s="103"/>
      <c r="C35" s="103"/>
      <c r="D35" s="103"/>
      <c r="E35" s="103"/>
      <c r="F35" s="103"/>
      <c r="G35" s="103"/>
      <c r="H35" s="103"/>
      <c r="I35" s="103"/>
      <c r="J35" s="103"/>
      <c r="K35" s="103"/>
      <c r="L35" s="103"/>
    </row>
    <row r="36" spans="1:12">
      <c r="A36" s="103"/>
      <c r="B36" s="103"/>
      <c r="C36" s="103"/>
      <c r="D36" s="103"/>
      <c r="E36" s="103"/>
      <c r="F36" s="103"/>
      <c r="G36" s="103"/>
      <c r="H36" s="103"/>
      <c r="I36" s="103"/>
      <c r="J36" s="103"/>
      <c r="K36" s="103"/>
      <c r="L36" s="103"/>
    </row>
    <row r="37" spans="1:12" ht="14.4">
      <c r="A37" s="102"/>
      <c r="B37" s="102"/>
      <c r="C37" s="102"/>
      <c r="D37" s="102"/>
      <c r="E37" s="102"/>
      <c r="F37" s="102"/>
      <c r="G37" s="102"/>
      <c r="H37" s="102"/>
      <c r="I37" s="102"/>
      <c r="J37" s="102"/>
      <c r="K37" s="102"/>
      <c r="L37" s="102"/>
    </row>
    <row r="41" spans="1:12">
      <c r="A41">
        <f>SUM(A3:B37)</f>
        <v>121</v>
      </c>
      <c r="C41">
        <f>SUM(C3:D37)</f>
        <v>132</v>
      </c>
      <c r="E41">
        <f>SUM(E3:F37)</f>
        <v>130</v>
      </c>
      <c r="G41">
        <f>SUM(G3:H37)</f>
        <v>123</v>
      </c>
      <c r="I41">
        <f>SUM(I3:J37)</f>
        <v>162</v>
      </c>
      <c r="K41">
        <f>SUM(K3:L37)</f>
        <v>91</v>
      </c>
    </row>
    <row r="43" spans="1:12">
      <c r="C43">
        <f>+C41+A41</f>
        <v>253</v>
      </c>
      <c r="G43">
        <f>+G41+E41</f>
        <v>253</v>
      </c>
      <c r="K43">
        <f>+K41+I41</f>
        <v>253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T23"/>
  <dimension ref="A2:V30"/>
  <sheetViews>
    <sheetView defaultGridColor="0" colorId="46" workbookViewId="0">
      <selection activeCell="B8" sqref="B8:F11"/>
    </sheetView>
  </sheetViews>
  <sheetFormatPr baseColWidth="10" defaultColWidth="11.44140625" defaultRowHeight="13.2"/>
  <cols>
    <col min="1" max="1" width="11.44140625" style="2"/>
    <col min="2" max="13" width="6.77734375" style="2" customWidth="1"/>
    <col min="14" max="17" width="6.6640625" style="2" customWidth="1"/>
    <col min="18" max="21" width="5.33203125" style="2" customWidth="1"/>
    <col min="22" max="16384" width="11.44140625" style="2"/>
  </cols>
  <sheetData>
    <row r="2" spans="1:22" ht="15.6">
      <c r="A2" s="3"/>
      <c r="B2" s="23" t="s">
        <v>2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V2" s="3"/>
    </row>
    <row r="3" spans="1:22" ht="15.6">
      <c r="B3" s="23" t="s">
        <v>9</v>
      </c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</row>
    <row r="4" spans="1:22" ht="15.6">
      <c r="B4" s="23" t="s">
        <v>8</v>
      </c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</row>
    <row r="6" spans="1:22" ht="16.2" thickBot="1">
      <c r="B6" s="1">
        <v>8</v>
      </c>
      <c r="C6" s="22" t="s">
        <v>4</v>
      </c>
      <c r="E6" s="1">
        <v>1</v>
      </c>
      <c r="F6" s="22" t="s">
        <v>5</v>
      </c>
    </row>
    <row r="7" spans="1:22" ht="13.8" thickBot="1"/>
    <row r="8" spans="1:22" ht="15" thickTop="1" thickBot="1">
      <c r="B8" s="24" t="str">
        <f>"Manche "&amp;(COLUMN()+2)/4</f>
        <v>Manche 1</v>
      </c>
      <c r="C8" s="13"/>
      <c r="D8" s="14"/>
      <c r="E8" s="15"/>
    </row>
    <row r="9" spans="1:22" ht="14.4" thickBot="1">
      <c r="B9" s="51"/>
      <c r="C9" s="52" t="s">
        <v>0</v>
      </c>
      <c r="D9" s="53" t="s">
        <v>1</v>
      </c>
      <c r="E9" s="54"/>
    </row>
    <row r="10" spans="1:22" ht="18" customHeight="1" thickTop="1">
      <c r="B10" s="4">
        <v>7</v>
      </c>
      <c r="C10" s="25">
        <v>6</v>
      </c>
      <c r="D10" s="26">
        <v>8</v>
      </c>
      <c r="E10" s="6">
        <v>4</v>
      </c>
    </row>
    <row r="11" spans="1:22" ht="18" customHeight="1" thickBot="1">
      <c r="B11" s="10">
        <v>5</v>
      </c>
      <c r="C11" s="28">
        <v>3</v>
      </c>
      <c r="D11" s="29">
        <v>1</v>
      </c>
      <c r="E11" s="12">
        <v>2</v>
      </c>
    </row>
    <row r="12" spans="1:22" ht="18" customHeight="1" thickTop="1">
      <c r="B12" s="81"/>
      <c r="C12" s="81"/>
      <c r="D12" s="81"/>
      <c r="E12" s="81"/>
      <c r="F12" s="81"/>
      <c r="G12" s="81"/>
      <c r="H12" s="81"/>
      <c r="I12" s="81"/>
      <c r="J12" s="81"/>
      <c r="K12" s="81"/>
      <c r="L12" s="81"/>
      <c r="M12" s="81"/>
    </row>
    <row r="13" spans="1:22" ht="18" customHeight="1"/>
    <row r="14" spans="1:22" ht="18" customHeight="1"/>
    <row r="15" spans="1:22" ht="18" customHeight="1"/>
    <row r="16" spans="1:22" ht="18" customHeight="1"/>
    <row r="17" spans="2:13" ht="18" customHeight="1"/>
    <row r="18" spans="2:13" ht="18" customHeight="1"/>
    <row r="19" spans="2:13" ht="18" customHeight="1"/>
    <row r="20" spans="2:13" ht="18" customHeight="1"/>
    <row r="21" spans="2:13" ht="18" customHeight="1"/>
    <row r="22" spans="2:13" ht="18" customHeight="1"/>
    <row r="23" spans="2:13" ht="18" customHeight="1"/>
    <row r="24" spans="2:13" ht="18" customHeight="1"/>
    <row r="25" spans="2:13" ht="18" customHeight="1"/>
    <row r="26" spans="2:13" ht="18" customHeight="1"/>
    <row r="27" spans="2:13" ht="18" customHeight="1"/>
    <row r="28" spans="2:13" ht="18" customHeight="1"/>
    <row r="29" spans="2:13" ht="18" customHeight="1"/>
    <row r="30" spans="2:13" s="81" customFormat="1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</sheetData>
  <pageMargins left="0.78740157499999996" right="0.78740157499999996" top="0.984251969" bottom="0.984251969" header="0.4921259845" footer="0.4921259845"/>
  <headerFooter alignWithMargins="0"/>
  <legacyDrawing r:id="rId1"/>
  <controls>
    <control shapeId="6145" r:id="rId2" name="BtnTirage"/>
  </controls>
</worksheet>
</file>

<file path=xl/worksheets/sheet15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sqref="A1:E4"/>
    </sheetView>
  </sheetViews>
  <sheetFormatPr baseColWidth="10" defaultRowHeight="13.2"/>
  <sheetData>
    <row r="1" spans="1:5" ht="15" thickTop="1" thickBot="1">
      <c r="A1" s="24" t="str">
        <f>"Manche "&amp;(COLUMN()+2)/4</f>
        <v>Manche 0.75</v>
      </c>
      <c r="B1" s="13"/>
      <c r="C1" s="14"/>
      <c r="D1" s="15"/>
      <c r="E1" s="2"/>
    </row>
    <row r="2" spans="1:5" ht="14.4" thickBot="1">
      <c r="A2" s="51"/>
      <c r="B2" s="52" t="s">
        <v>0</v>
      </c>
      <c r="C2" s="53" t="s">
        <v>1</v>
      </c>
      <c r="D2" s="54"/>
      <c r="E2" s="2"/>
    </row>
    <row r="3" spans="1:5" ht="15" thickTop="1">
      <c r="A3" s="4">
        <v>7</v>
      </c>
      <c r="B3" s="25">
        <v>6</v>
      </c>
      <c r="C3" s="26">
        <v>8</v>
      </c>
      <c r="D3" s="6">
        <v>4</v>
      </c>
      <c r="E3" s="2"/>
    </row>
    <row r="4" spans="1:5" ht="15" thickBot="1">
      <c r="A4" s="10">
        <v>5</v>
      </c>
      <c r="B4" s="28">
        <v>3</v>
      </c>
      <c r="C4" s="29">
        <v>1</v>
      </c>
      <c r="D4" s="12">
        <v>2</v>
      </c>
      <c r="E4" s="2"/>
    </row>
    <row r="5" spans="1:5" ht="13.8" thickTop="1"/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M20"/>
  <sheetViews>
    <sheetView workbookViewId="0">
      <selection activeCell="E12" sqref="E12"/>
    </sheetView>
  </sheetViews>
  <sheetFormatPr baseColWidth="10" defaultRowHeight="13.2"/>
  <cols>
    <col min="1" max="1" width="16.5546875" customWidth="1"/>
    <col min="2" max="2" width="10.44140625" style="116" customWidth="1"/>
    <col min="3" max="3" width="3.77734375" customWidth="1"/>
    <col min="4" max="4" width="11.88671875" customWidth="1"/>
    <col min="6" max="6" width="4" customWidth="1"/>
    <col min="10" max="10" width="5.6640625" customWidth="1"/>
  </cols>
  <sheetData>
    <row r="1" spans="1:13" ht="39.6">
      <c r="A1" s="128" t="s">
        <v>59</v>
      </c>
      <c r="B1" s="121" t="s">
        <v>64</v>
      </c>
      <c r="D1" s="126" t="s">
        <v>63</v>
      </c>
      <c r="E1" s="121">
        <v>400</v>
      </c>
      <c r="F1" s="127"/>
      <c r="G1" s="126" t="s">
        <v>68</v>
      </c>
      <c r="H1" s="121">
        <v>690</v>
      </c>
      <c r="K1" s="124" t="s">
        <v>70</v>
      </c>
      <c r="L1" s="125"/>
      <c r="M1" s="121">
        <f>SUM(M2:M4)</f>
        <v>170</v>
      </c>
    </row>
    <row r="2" spans="1:13">
      <c r="A2" s="115" t="s">
        <v>60</v>
      </c>
      <c r="B2" s="117">
        <v>5</v>
      </c>
      <c r="K2" s="118" t="s">
        <v>71</v>
      </c>
      <c r="L2" s="119"/>
      <c r="M2" s="117">
        <v>100</v>
      </c>
    </row>
    <row r="3" spans="1:13">
      <c r="A3" s="115" t="s">
        <v>61</v>
      </c>
      <c r="B3" s="117">
        <v>5</v>
      </c>
      <c r="H3" s="120" t="s">
        <v>69</v>
      </c>
      <c r="I3" s="121">
        <f>+H1-E1</f>
        <v>290</v>
      </c>
      <c r="K3" s="118" t="s">
        <v>72</v>
      </c>
      <c r="L3" s="119"/>
      <c r="M3" s="117">
        <v>50</v>
      </c>
    </row>
    <row r="4" spans="1:13">
      <c r="A4" s="115"/>
      <c r="B4" s="117"/>
      <c r="G4" s="118" t="s">
        <v>65</v>
      </c>
      <c r="H4" s="119"/>
      <c r="I4" s="117">
        <f>+B20*-1</f>
        <v>-10</v>
      </c>
      <c r="K4" s="118" t="s">
        <v>73</v>
      </c>
      <c r="L4" s="119"/>
      <c r="M4" s="117">
        <v>20</v>
      </c>
    </row>
    <row r="5" spans="1:13">
      <c r="A5" s="115"/>
      <c r="B5" s="117"/>
      <c r="G5" s="118" t="s">
        <v>66</v>
      </c>
      <c r="H5" s="119"/>
      <c r="I5" s="117">
        <f>+Incription!K2*-1</f>
        <v>-110</v>
      </c>
    </row>
    <row r="6" spans="1:13">
      <c r="A6" s="115"/>
      <c r="B6" s="117"/>
      <c r="G6" s="118" t="s">
        <v>67</v>
      </c>
      <c r="H6" s="119"/>
      <c r="I6" s="117">
        <f>+I3+I4+I5</f>
        <v>170</v>
      </c>
    </row>
    <row r="7" spans="1:13">
      <c r="A7" s="115"/>
      <c r="B7" s="117"/>
    </row>
    <row r="8" spans="1:13">
      <c r="A8" s="115"/>
      <c r="B8" s="117"/>
    </row>
    <row r="9" spans="1:13">
      <c r="A9" s="115"/>
      <c r="B9" s="117"/>
      <c r="I9" s="123" t="s">
        <v>37</v>
      </c>
      <c r="J9" s="123"/>
      <c r="K9" s="122">
        <f>+I6-M1</f>
        <v>0</v>
      </c>
    </row>
    <row r="10" spans="1:13">
      <c r="A10" s="115"/>
      <c r="B10" s="117"/>
    </row>
    <row r="11" spans="1:13">
      <c r="A11" s="115"/>
      <c r="B11" s="117"/>
    </row>
    <row r="12" spans="1:13">
      <c r="A12" s="115"/>
      <c r="B12" s="117"/>
    </row>
    <row r="13" spans="1:13">
      <c r="A13" s="115"/>
      <c r="B13" s="117"/>
    </row>
    <row r="14" spans="1:13">
      <c r="A14" s="115"/>
      <c r="B14" s="117"/>
    </row>
    <row r="15" spans="1:13">
      <c r="A15" s="115"/>
      <c r="B15" s="117"/>
    </row>
    <row r="16" spans="1:13">
      <c r="A16" s="115"/>
      <c r="B16" s="117"/>
    </row>
    <row r="17" spans="1:2">
      <c r="A17" s="115"/>
      <c r="B17" s="117"/>
    </row>
    <row r="18" spans="1:2">
      <c r="A18" s="115"/>
      <c r="B18" s="117"/>
    </row>
    <row r="19" spans="1:2">
      <c r="A19" s="115"/>
      <c r="B19" s="117"/>
    </row>
    <row r="20" spans="1:2">
      <c r="A20" s="115" t="s">
        <v>62</v>
      </c>
      <c r="B20" s="117">
        <f>SUM(B2:B19)</f>
        <v>10</v>
      </c>
    </row>
  </sheetData>
  <mergeCells count="8">
    <mergeCell ref="G6:H6"/>
    <mergeCell ref="K1:L1"/>
    <mergeCell ref="I9:J9"/>
    <mergeCell ref="G4:H4"/>
    <mergeCell ref="G5:H5"/>
    <mergeCell ref="K2:L2"/>
    <mergeCell ref="K3:L3"/>
    <mergeCell ref="K4: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21</vt:i4>
      </vt:variant>
    </vt:vector>
  </HeadingPairs>
  <TitlesOfParts>
    <vt:vector size="37" baseType="lpstr">
      <vt:lpstr>Incription</vt:lpstr>
      <vt:lpstr>1er tour</vt:lpstr>
      <vt:lpstr>2nd tour</vt:lpstr>
      <vt:lpstr>3ème tour</vt:lpstr>
      <vt:lpstr>Score</vt:lpstr>
      <vt:lpstr>Finaliste</vt:lpstr>
      <vt:lpstr>Tableau Finale</vt:lpstr>
      <vt:lpstr>Liste</vt:lpstr>
      <vt:lpstr>1 contre 1</vt:lpstr>
      <vt:lpstr>tirage 2 contre 2</vt:lpstr>
      <vt:lpstr>3 contre 3</vt:lpstr>
      <vt:lpstr>Poules indépendantes</vt:lpstr>
      <vt:lpstr>Tirage</vt:lpstr>
      <vt:lpstr>Tirage Finale</vt:lpstr>
      <vt:lpstr>Finale</vt:lpstr>
      <vt:lpstr>Rapport</vt:lpstr>
      <vt:lpstr>'1 contre 1'!JMax</vt:lpstr>
      <vt:lpstr>'3 contre 3'!JMax</vt:lpstr>
      <vt:lpstr>'Poules indépendantes'!JMax</vt:lpstr>
      <vt:lpstr>'tirage 2 contre 2'!JMax</vt:lpstr>
      <vt:lpstr>'Tirage Finale'!JMax</vt:lpstr>
      <vt:lpstr>'Poules indépendantes'!JParP</vt:lpstr>
      <vt:lpstr>'1 contre 1'!MMax</vt:lpstr>
      <vt:lpstr>'3 contre 3'!MMax</vt:lpstr>
      <vt:lpstr>'Poules indépendantes'!MMax</vt:lpstr>
      <vt:lpstr>'tirage 2 contre 2'!MMax</vt:lpstr>
      <vt:lpstr>'Tirage Finale'!MMax</vt:lpstr>
      <vt:lpstr>'1 contre 1'!Rencontre</vt:lpstr>
      <vt:lpstr>'3 contre 3'!Rencontre</vt:lpstr>
      <vt:lpstr>'Poules indépendantes'!Rencontre</vt:lpstr>
      <vt:lpstr>'tirage 2 contre 2'!Rencontre</vt:lpstr>
      <vt:lpstr>'Tirage Finale'!Rencontre</vt:lpstr>
      <vt:lpstr>'1er tour'!Zone_d_impression</vt:lpstr>
      <vt:lpstr>'2nd tour'!Zone_d_impression</vt:lpstr>
      <vt:lpstr>'3ème tour'!Zone_d_impression</vt:lpstr>
      <vt:lpstr>Incription!Zone_d_impression</vt:lpstr>
      <vt:lpstr>Score!Zone_d_impression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</dc:creator>
  <cp:lastModifiedBy>Christian</cp:lastModifiedBy>
  <cp:lastPrinted>2017-08-01T10:56:40Z</cp:lastPrinted>
  <dcterms:created xsi:type="dcterms:W3CDTF">2014-03-27T11:42:47Z</dcterms:created>
  <dcterms:modified xsi:type="dcterms:W3CDTF">2017-08-01T10:57:54Z</dcterms:modified>
</cp:coreProperties>
</file>