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ouite\Downloads\"/>
    </mc:Choice>
  </mc:AlternateContent>
  <bookViews>
    <workbookView xWindow="0" yWindow="0" windowWidth="23040" windowHeight="9384"/>
  </bookViews>
  <sheets>
    <sheet name="Cprév" sheetId="1" r:id="rId1"/>
    <sheet name="Feuil2" sheetId="2" r:id="rId2"/>
  </sheets>
  <definedNames>
    <definedName name="_xlnm._FilterDatabase" localSheetId="0" hidden="1">Cprév!$A$4:$F$27</definedName>
    <definedName name="opérations">#REF!</definedName>
    <definedName name="statut">#REF!</definedName>
    <definedName name="unitées">#REF!</definedName>
    <definedName name="unités">#REF!</definedName>
    <definedName name="unités1">#REF!</definedName>
  </definedNames>
  <calcPr calcId="152511"/>
  <customWorkbookViews>
    <customWorkbookView name="Chouite Khaoula - Affichage personnalisé" guid="{CB2549B3-9213-466C-92FB-06AC6FE57A90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8" i="1" l="1"/>
  <c r="G39" i="1"/>
  <c r="G40" i="1"/>
  <c r="G41" i="1"/>
  <c r="G42" i="1"/>
  <c r="F11" i="1" l="1"/>
  <c r="F12" i="1"/>
  <c r="F10" i="1"/>
  <c r="D11" i="1"/>
  <c r="CG11" i="1" s="1"/>
  <c r="CM11" i="1" s="1"/>
  <c r="D12" i="1"/>
  <c r="CJ16" i="1" s="1"/>
  <c r="CP16" i="1" s="1"/>
  <c r="D10" i="1"/>
  <c r="CJ14" i="1" s="1"/>
  <c r="CP14" i="1" s="1"/>
  <c r="AZ28" i="1"/>
  <c r="AZ29" i="1"/>
  <c r="AZ30" i="1"/>
  <c r="BA26" i="1"/>
  <c r="F8" i="1" s="1"/>
  <c r="AZ27" i="1"/>
  <c r="BA25" i="1"/>
  <c r="AZ25" i="1"/>
  <c r="AZ26" i="1"/>
  <c r="AZ24" i="1"/>
  <c r="F7" i="1"/>
  <c r="F6" i="1"/>
  <c r="BA24" i="1"/>
  <c r="AZ23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CJ15" i="1"/>
  <c r="CP15" i="1" s="1"/>
  <c r="CJ17" i="1"/>
  <c r="CP17" i="1" s="1"/>
  <c r="CJ18" i="1"/>
  <c r="CJ19" i="1"/>
  <c r="CJ20" i="1"/>
  <c r="CP20" i="1" s="1"/>
  <c r="CJ21" i="1"/>
  <c r="CJ22" i="1"/>
  <c r="CJ23" i="1"/>
  <c r="CJ24" i="1"/>
  <c r="CP24" i="1" s="1"/>
  <c r="CJ25" i="1"/>
  <c r="CP25" i="1" s="1"/>
  <c r="CJ26" i="1"/>
  <c r="CJ27" i="1"/>
  <c r="CP27" i="1" s="1"/>
  <c r="CJ28" i="1"/>
  <c r="CP28" i="1" s="1"/>
  <c r="CJ29" i="1"/>
  <c r="CP29" i="1" s="1"/>
  <c r="CJ30" i="1"/>
  <c r="CJ31" i="1"/>
  <c r="CJ32" i="1"/>
  <c r="CJ33" i="1"/>
  <c r="CJ34" i="1"/>
  <c r="CJ35" i="1"/>
  <c r="CP35" i="1" s="1"/>
  <c r="CJ36" i="1"/>
  <c r="CP36" i="1" s="1"/>
  <c r="CJ37" i="1"/>
  <c r="CJ38" i="1"/>
  <c r="CI11" i="1"/>
  <c r="CO11" i="1" s="1"/>
  <c r="CI13" i="1"/>
  <c r="CI14" i="1"/>
  <c r="CI15" i="1"/>
  <c r="CO15" i="1" s="1"/>
  <c r="CI16" i="1"/>
  <c r="CI17" i="1"/>
  <c r="CI18" i="1"/>
  <c r="CO18" i="1" s="1"/>
  <c r="CI19" i="1"/>
  <c r="CO19" i="1" s="1"/>
  <c r="CI20" i="1"/>
  <c r="CI21" i="1"/>
  <c r="CI22" i="1"/>
  <c r="CI23" i="1"/>
  <c r="CI24" i="1"/>
  <c r="CI25" i="1"/>
  <c r="CI26" i="1"/>
  <c r="CO26" i="1" s="1"/>
  <c r="CI27" i="1"/>
  <c r="CO27" i="1" s="1"/>
  <c r="CI28" i="1"/>
  <c r="CI29" i="1"/>
  <c r="CI30" i="1"/>
  <c r="CO30" i="1" s="1"/>
  <c r="CI31" i="1"/>
  <c r="CI32" i="1"/>
  <c r="CI33" i="1"/>
  <c r="CO33" i="1" s="1"/>
  <c r="CI34" i="1"/>
  <c r="CO34" i="1" s="1"/>
  <c r="CI35" i="1"/>
  <c r="CO35" i="1" s="1"/>
  <c r="CI36" i="1"/>
  <c r="CI37" i="1"/>
  <c r="CI38" i="1"/>
  <c r="CH13" i="1"/>
  <c r="CH14" i="1"/>
  <c r="CN14" i="1" s="1"/>
  <c r="CH15" i="1"/>
  <c r="CN15" i="1" s="1"/>
  <c r="CH16" i="1"/>
  <c r="CH17" i="1"/>
  <c r="CN17" i="1" s="1"/>
  <c r="CH18" i="1"/>
  <c r="CH19" i="1"/>
  <c r="CN19" i="1" s="1"/>
  <c r="CH20" i="1"/>
  <c r="CH21" i="1"/>
  <c r="CN21" i="1" s="1"/>
  <c r="CH22" i="1"/>
  <c r="CH23" i="1"/>
  <c r="CN23" i="1" s="1"/>
  <c r="CH24" i="1"/>
  <c r="CH25" i="1"/>
  <c r="CH26" i="1"/>
  <c r="CN26" i="1" s="1"/>
  <c r="CH27" i="1"/>
  <c r="CN27" i="1" s="1"/>
  <c r="CH28" i="1"/>
  <c r="CH29" i="1"/>
  <c r="CH30" i="1"/>
  <c r="CH31" i="1"/>
  <c r="CH32" i="1"/>
  <c r="CH33" i="1"/>
  <c r="CN33" i="1" s="1"/>
  <c r="CH34" i="1"/>
  <c r="CH35" i="1"/>
  <c r="CN35" i="1" s="1"/>
  <c r="CH36" i="1"/>
  <c r="CH37" i="1"/>
  <c r="CH38" i="1"/>
  <c r="CG7" i="1"/>
  <c r="CM7" i="1" s="1"/>
  <c r="CG13" i="1"/>
  <c r="CG14" i="1"/>
  <c r="CG15" i="1"/>
  <c r="CG16" i="1"/>
  <c r="CM16" i="1" s="1"/>
  <c r="CG17" i="1"/>
  <c r="CM17" i="1" s="1"/>
  <c r="CG18" i="1"/>
  <c r="CG19" i="1"/>
  <c r="CG20" i="1"/>
  <c r="CG21" i="1"/>
  <c r="CM21" i="1" s="1"/>
  <c r="CG22" i="1"/>
  <c r="CG23" i="1"/>
  <c r="CG24" i="1"/>
  <c r="CM24" i="1" s="1"/>
  <c r="CG25" i="1"/>
  <c r="CM25" i="1" s="1"/>
  <c r="CG26" i="1"/>
  <c r="CG27" i="1"/>
  <c r="CG28" i="1"/>
  <c r="CG29" i="1"/>
  <c r="CM29" i="1" s="1"/>
  <c r="CG30" i="1"/>
  <c r="CG31" i="1"/>
  <c r="CG32" i="1"/>
  <c r="CM32" i="1" s="1"/>
  <c r="CG33" i="1"/>
  <c r="CM33" i="1" s="1"/>
  <c r="CG34" i="1"/>
  <c r="CG35" i="1"/>
  <c r="CG36" i="1"/>
  <c r="CG37" i="1"/>
  <c r="CG38" i="1"/>
  <c r="CF13" i="1"/>
  <c r="CF14" i="1"/>
  <c r="CF15" i="1"/>
  <c r="CF16" i="1"/>
  <c r="CF17" i="1"/>
  <c r="CF18" i="1"/>
  <c r="CL18" i="1" s="1"/>
  <c r="CF19" i="1"/>
  <c r="CL19" i="1" s="1"/>
  <c r="CF20" i="1"/>
  <c r="CF21" i="1"/>
  <c r="CF22" i="1"/>
  <c r="CF23" i="1"/>
  <c r="CL23" i="1" s="1"/>
  <c r="CF24" i="1"/>
  <c r="CF25" i="1"/>
  <c r="CF26" i="1"/>
  <c r="CL26" i="1" s="1"/>
  <c r="CF27" i="1"/>
  <c r="CL27" i="1" s="1"/>
  <c r="CF28" i="1"/>
  <c r="CF29" i="1"/>
  <c r="CF30" i="1"/>
  <c r="CF31" i="1"/>
  <c r="CF32" i="1"/>
  <c r="CF33" i="1"/>
  <c r="CF34" i="1"/>
  <c r="CF35" i="1"/>
  <c r="CL35" i="1" s="1"/>
  <c r="CF36" i="1"/>
  <c r="CF37" i="1"/>
  <c r="CF38" i="1"/>
  <c r="CE13" i="1"/>
  <c r="CK13" i="1" s="1"/>
  <c r="CE14" i="1"/>
  <c r="CK14" i="1" s="1"/>
  <c r="CE15" i="1"/>
  <c r="CE16" i="1"/>
  <c r="CK16" i="1" s="1"/>
  <c r="CE17" i="1"/>
  <c r="CE18" i="1"/>
  <c r="CE19" i="1"/>
  <c r="CE20" i="1"/>
  <c r="CK20" i="1" s="1"/>
  <c r="CE21" i="1"/>
  <c r="CK21" i="1" s="1"/>
  <c r="CE22" i="1"/>
  <c r="CK22" i="1" s="1"/>
  <c r="CE23" i="1"/>
  <c r="CE24" i="1"/>
  <c r="CE25" i="1"/>
  <c r="CK25" i="1" s="1"/>
  <c r="CE26" i="1"/>
  <c r="CK26" i="1" s="1"/>
  <c r="CE27" i="1"/>
  <c r="CE28" i="1"/>
  <c r="CE29" i="1"/>
  <c r="CK29" i="1" s="1"/>
  <c r="CE30" i="1"/>
  <c r="CK30" i="1" s="1"/>
  <c r="CE31" i="1"/>
  <c r="CE32" i="1"/>
  <c r="CK32" i="1" s="1"/>
  <c r="CE33" i="1"/>
  <c r="CK33" i="1" s="1"/>
  <c r="CE34" i="1"/>
  <c r="CK34" i="1" s="1"/>
  <c r="CE35" i="1"/>
  <c r="CE36" i="1"/>
  <c r="CK17" i="1"/>
  <c r="CK18" i="1"/>
  <c r="CK28" i="1"/>
  <c r="CO36" i="1"/>
  <c r="CN36" i="1"/>
  <c r="CK36" i="1"/>
  <c r="CM36" i="1"/>
  <c r="CL36" i="1"/>
  <c r="CK35" i="1"/>
  <c r="CM35" i="1"/>
  <c r="CP34" i="1"/>
  <c r="CM34" i="1"/>
  <c r="CL34" i="1"/>
  <c r="CN34" i="1"/>
  <c r="CP33" i="1"/>
  <c r="CL33" i="1"/>
  <c r="CO32" i="1"/>
  <c r="CN32" i="1"/>
  <c r="CP32" i="1"/>
  <c r="CL32" i="1"/>
  <c r="CP31" i="1"/>
  <c r="CO31" i="1"/>
  <c r="CL31" i="1"/>
  <c r="CK31" i="1"/>
  <c r="CN31" i="1"/>
  <c r="CM31" i="1"/>
  <c r="CP30" i="1"/>
  <c r="CM30" i="1"/>
  <c r="CL30" i="1"/>
  <c r="CN30" i="1"/>
  <c r="CN29" i="1"/>
  <c r="CO29" i="1"/>
  <c r="CL29" i="1"/>
  <c r="CO28" i="1"/>
  <c r="CN28" i="1"/>
  <c r="CM28" i="1"/>
  <c r="CL28" i="1"/>
  <c r="CK27" i="1"/>
  <c r="CM27" i="1"/>
  <c r="CP26" i="1"/>
  <c r="CM26" i="1"/>
  <c r="CN25" i="1"/>
  <c r="CO25" i="1"/>
  <c r="CL25" i="1"/>
  <c r="CO24" i="1"/>
  <c r="CN24" i="1"/>
  <c r="CK24" i="1"/>
  <c r="CL24" i="1"/>
  <c r="CP23" i="1"/>
  <c r="CO23" i="1"/>
  <c r="CK23" i="1"/>
  <c r="CM23" i="1"/>
  <c r="CP22" i="1"/>
  <c r="CM22" i="1"/>
  <c r="CL22" i="1"/>
  <c r="CO22" i="1"/>
  <c r="CN22" i="1"/>
  <c r="CP21" i="1"/>
  <c r="CO21" i="1"/>
  <c r="CL21" i="1"/>
  <c r="CO20" i="1"/>
  <c r="CL20" i="1"/>
  <c r="CN20" i="1"/>
  <c r="CM20" i="1"/>
  <c r="CP19" i="1"/>
  <c r="CK19" i="1"/>
  <c r="CM19" i="1"/>
  <c r="CM18" i="1"/>
  <c r="CP18" i="1"/>
  <c r="CN18" i="1"/>
  <c r="CO17" i="1"/>
  <c r="CL17" i="1"/>
  <c r="CO16" i="1"/>
  <c r="CL16" i="1"/>
  <c r="CN16" i="1"/>
  <c r="CM15" i="1"/>
  <c r="CL15" i="1"/>
  <c r="CK15" i="1"/>
  <c r="CM14" i="1"/>
  <c r="CL14" i="1"/>
  <c r="CO14" i="1"/>
  <c r="CO13" i="1"/>
  <c r="CN13" i="1"/>
  <c r="CM13" i="1"/>
  <c r="CL13" i="1"/>
  <c r="CJ8" i="1"/>
  <c r="CP8" i="1" s="1"/>
  <c r="CJ7" i="1"/>
  <c r="CP7" i="1" s="1"/>
  <c r="CJ6" i="1"/>
  <c r="CP6" i="1" s="1"/>
  <c r="CJ5" i="1"/>
  <c r="CP5" i="1" s="1"/>
  <c r="D9" i="1"/>
  <c r="CI9" i="1" s="1"/>
  <c r="CO9" i="1" s="1"/>
  <c r="D7" i="1"/>
  <c r="CH7" i="1" s="1"/>
  <c r="CN7" i="1" s="1"/>
  <c r="D8" i="1"/>
  <c r="CG8" i="1" s="1"/>
  <c r="CM8" i="1" s="1"/>
  <c r="D6" i="1"/>
  <c r="CJ10" i="1" s="1"/>
  <c r="CP10" i="1" s="1"/>
  <c r="D5" i="1"/>
  <c r="CI5" i="1" s="1"/>
  <c r="CO5" i="1" s="1"/>
  <c r="BA27" i="1" l="1"/>
  <c r="F9" i="1" s="1"/>
  <c r="BA23" i="1"/>
  <c r="F5" i="1" s="1"/>
  <c r="BA28" i="1"/>
  <c r="CH11" i="1"/>
  <c r="CN11" i="1" s="1"/>
  <c r="BA29" i="1"/>
  <c r="BA30" i="1"/>
  <c r="CE12" i="1"/>
  <c r="CK12" i="1" s="1"/>
  <c r="CF12" i="1"/>
  <c r="CL12" i="1" s="1"/>
  <c r="CG12" i="1"/>
  <c r="CM12" i="1" s="1"/>
  <c r="CE11" i="1"/>
  <c r="CK11" i="1" s="1"/>
  <c r="CF11" i="1"/>
  <c r="CL11" i="1" s="1"/>
  <c r="CH12" i="1"/>
  <c r="CN12" i="1" s="1"/>
  <c r="CI12" i="1"/>
  <c r="CO12" i="1" s="1"/>
  <c r="CJ13" i="1"/>
  <c r="CP13" i="1" s="1"/>
  <c r="CQ13" i="1" s="1"/>
  <c r="G13" i="1" s="1"/>
  <c r="CG9" i="1"/>
  <c r="CM9" i="1" s="1"/>
  <c r="CE9" i="1"/>
  <c r="CK9" i="1" s="1"/>
  <c r="CH9" i="1"/>
  <c r="CN9" i="1" s="1"/>
  <c r="CF9" i="1"/>
  <c r="CL9" i="1" s="1"/>
  <c r="CF8" i="1"/>
  <c r="CL8" i="1" s="1"/>
  <c r="CQ8" i="1" s="1"/>
  <c r="G8" i="1" s="1"/>
  <c r="CJ12" i="1"/>
  <c r="CP12" i="1" s="1"/>
  <c r="CE8" i="1"/>
  <c r="CK8" i="1" s="1"/>
  <c r="CF7" i="1"/>
  <c r="CL7" i="1" s="1"/>
  <c r="CI8" i="1"/>
  <c r="CO8" i="1" s="1"/>
  <c r="CJ11" i="1"/>
  <c r="CP11" i="1" s="1"/>
  <c r="CE7" i="1"/>
  <c r="CK7" i="1" s="1"/>
  <c r="CH8" i="1"/>
  <c r="CN8" i="1" s="1"/>
  <c r="CI7" i="1"/>
  <c r="CO7" i="1" s="1"/>
  <c r="CE6" i="1"/>
  <c r="CK6" i="1" s="1"/>
  <c r="CF6" i="1"/>
  <c r="CL6" i="1" s="1"/>
  <c r="CG6" i="1"/>
  <c r="CM6" i="1" s="1"/>
  <c r="CH6" i="1"/>
  <c r="CN6" i="1" s="1"/>
  <c r="CI6" i="1"/>
  <c r="CO6" i="1" s="1"/>
  <c r="CF5" i="1"/>
  <c r="CL5" i="1" s="1"/>
  <c r="CJ9" i="1"/>
  <c r="CP9" i="1" s="1"/>
  <c r="CG5" i="1"/>
  <c r="CM5" i="1" s="1"/>
  <c r="CH5" i="1"/>
  <c r="CN5" i="1" s="1"/>
  <c r="CE5" i="1"/>
  <c r="CK5" i="1" s="1"/>
  <c r="CE10" i="1"/>
  <c r="CK10" i="1" s="1"/>
  <c r="CG10" i="1"/>
  <c r="CM10" i="1" s="1"/>
  <c r="CI10" i="1"/>
  <c r="CO10" i="1" s="1"/>
  <c r="CF10" i="1"/>
  <c r="CL10" i="1" s="1"/>
  <c r="CH10" i="1"/>
  <c r="CN10" i="1" s="1"/>
  <c r="CQ34" i="1"/>
  <c r="CQ30" i="1"/>
  <c r="CQ26" i="1"/>
  <c r="CQ22" i="1"/>
  <c r="CQ15" i="1"/>
  <c r="G15" i="1" s="1"/>
  <c r="CQ33" i="1"/>
  <c r="CQ29" i="1"/>
  <c r="CQ25" i="1"/>
  <c r="CQ21" i="1"/>
  <c r="CQ7" i="1"/>
  <c r="G7" i="1" s="1"/>
  <c r="CQ14" i="1"/>
  <c r="G14" i="1" s="1"/>
  <c r="CQ17" i="1"/>
  <c r="CQ18" i="1"/>
  <c r="CQ19" i="1"/>
  <c r="CQ20" i="1"/>
  <c r="CQ23" i="1"/>
  <c r="CQ28" i="1"/>
  <c r="CQ31" i="1"/>
  <c r="CQ36" i="1"/>
  <c r="CQ16" i="1"/>
  <c r="G16" i="1" s="1"/>
  <c r="CQ24" i="1"/>
  <c r="CQ27" i="1"/>
  <c r="CQ32" i="1"/>
  <c r="CQ35" i="1"/>
  <c r="CQ11" i="1" l="1"/>
  <c r="G11" i="1" s="1"/>
  <c r="CQ12" i="1"/>
  <c r="G12" i="1" s="1"/>
  <c r="CQ9" i="1"/>
  <c r="G9" i="1" s="1"/>
  <c r="CQ6" i="1"/>
  <c r="G6" i="1" s="1"/>
  <c r="CQ5" i="1"/>
  <c r="G5" i="1" s="1"/>
  <c r="CQ10" i="1"/>
  <c r="G10" i="1" s="1"/>
  <c r="H2" i="1" l="1"/>
  <c r="I2" i="1" l="1"/>
  <c r="AZ16" i="1"/>
  <c r="AZ17" i="1" l="1"/>
  <c r="AZ18" i="1" s="1"/>
  <c r="H4" i="1" s="1"/>
  <c r="BA16" i="1"/>
  <c r="J2" i="1"/>
  <c r="BB16" i="1" l="1"/>
  <c r="BA17" i="1"/>
  <c r="BA18" i="1" s="1"/>
  <c r="I4" i="1" s="1"/>
  <c r="K2" i="1"/>
  <c r="L2" i="1" l="1"/>
  <c r="BB17" i="1"/>
  <c r="BB18" i="1" s="1"/>
  <c r="J4" i="1" s="1"/>
  <c r="BC16" i="1"/>
  <c r="H3" i="1"/>
  <c r="I3" i="1"/>
  <c r="BD16" i="1" l="1"/>
  <c r="BC17" i="1"/>
  <c r="BC18" i="1" s="1"/>
  <c r="K4" i="1" s="1"/>
  <c r="M2" i="1"/>
  <c r="J3" i="1"/>
  <c r="N2" i="1" l="1"/>
  <c r="BD17" i="1"/>
  <c r="BD18" i="1" s="1"/>
  <c r="L4" i="1" s="1"/>
  <c r="BE16" i="1"/>
  <c r="K3" i="1"/>
  <c r="BF16" i="1" l="1"/>
  <c r="BE17" i="1"/>
  <c r="BE18" i="1" s="1"/>
  <c r="M4" i="1" s="1"/>
  <c r="O2" i="1"/>
  <c r="L3" i="1"/>
  <c r="P2" i="1" l="1"/>
  <c r="BF17" i="1"/>
  <c r="BF18" i="1" s="1"/>
  <c r="N4" i="1" s="1"/>
  <c r="BG16" i="1"/>
  <c r="M3" i="1"/>
  <c r="Q2" i="1" l="1"/>
  <c r="BH16" i="1"/>
  <c r="BG17" i="1"/>
  <c r="BG18" i="1" s="1"/>
  <c r="O4" i="1" s="1"/>
  <c r="N3" i="1"/>
  <c r="BH17" i="1" l="1"/>
  <c r="BH18" i="1" s="1"/>
  <c r="P4" i="1" s="1"/>
  <c r="BI16" i="1"/>
  <c r="R2" i="1"/>
  <c r="O3" i="1"/>
  <c r="S2" i="1" l="1"/>
  <c r="BJ16" i="1"/>
  <c r="BI17" i="1"/>
  <c r="BI18" i="1" s="1"/>
  <c r="Q4" i="1" s="1"/>
  <c r="P3" i="1"/>
  <c r="BJ17" i="1" l="1"/>
  <c r="BJ18" i="1" s="1"/>
  <c r="R4" i="1" s="1"/>
  <c r="BK16" i="1"/>
  <c r="T2" i="1"/>
  <c r="Q3" i="1"/>
  <c r="U2" i="1" l="1"/>
  <c r="BL16" i="1"/>
  <c r="BK17" i="1"/>
  <c r="BK18" i="1" s="1"/>
  <c r="S4" i="1" s="1"/>
  <c r="R3" i="1"/>
  <c r="BL17" i="1" l="1"/>
  <c r="BL18" i="1" s="1"/>
  <c r="T4" i="1" s="1"/>
  <c r="BM16" i="1"/>
  <c r="V2" i="1"/>
  <c r="S3" i="1"/>
  <c r="W2" i="1" l="1"/>
  <c r="BN16" i="1"/>
  <c r="BM17" i="1"/>
  <c r="BM18" i="1" s="1"/>
  <c r="U4" i="1" s="1"/>
  <c r="T3" i="1"/>
  <c r="BN17" i="1" l="1"/>
  <c r="BN18" i="1" s="1"/>
  <c r="V4" i="1" s="1"/>
  <c r="BO16" i="1"/>
  <c r="X2" i="1"/>
  <c r="U3" i="1"/>
  <c r="Y2" i="1" l="1"/>
  <c r="BP16" i="1"/>
  <c r="BO17" i="1"/>
  <c r="BO18" i="1" s="1"/>
  <c r="W4" i="1" s="1"/>
  <c r="V3" i="1"/>
  <c r="BP17" i="1" l="1"/>
  <c r="BP18" i="1" s="1"/>
  <c r="X4" i="1" s="1"/>
  <c r="BQ16" i="1"/>
  <c r="Z2" i="1"/>
  <c r="W3" i="1"/>
  <c r="AA2" i="1" l="1"/>
  <c r="BR16" i="1"/>
  <c r="BQ17" i="1"/>
  <c r="BQ18" i="1" s="1"/>
  <c r="Y4" i="1" s="1"/>
  <c r="X3" i="1"/>
  <c r="BR17" i="1" l="1"/>
  <c r="BR18" i="1" s="1"/>
  <c r="Z4" i="1" s="1"/>
  <c r="BS16" i="1"/>
  <c r="AB2" i="1"/>
  <c r="Y3" i="1"/>
  <c r="AC2" i="1" l="1"/>
  <c r="BT16" i="1"/>
  <c r="BS17" i="1"/>
  <c r="BS18" i="1" s="1"/>
  <c r="AA4" i="1" s="1"/>
  <c r="Z3" i="1"/>
  <c r="BT17" i="1" l="1"/>
  <c r="BT18" i="1" s="1"/>
  <c r="AB4" i="1" s="1"/>
  <c r="BU16" i="1"/>
  <c r="AD2" i="1"/>
  <c r="AA3" i="1"/>
  <c r="AE2" i="1" l="1"/>
  <c r="BV16" i="1"/>
  <c r="BU17" i="1"/>
  <c r="BU18" i="1" s="1"/>
  <c r="AC4" i="1" s="1"/>
  <c r="AB3" i="1"/>
  <c r="AF2" i="1" l="1"/>
  <c r="BV17" i="1"/>
  <c r="BV18" i="1" s="1"/>
  <c r="AD4" i="1" s="1"/>
  <c r="BW16" i="1"/>
  <c r="AC3" i="1"/>
  <c r="BX16" i="1" l="1"/>
  <c r="BW17" i="1"/>
  <c r="BW18" i="1" s="1"/>
  <c r="AE4" i="1" s="1"/>
  <c r="AG2" i="1"/>
  <c r="AD3" i="1"/>
  <c r="AH2" i="1" l="1"/>
  <c r="BX17" i="1"/>
  <c r="BX18" i="1" s="1"/>
  <c r="AF4" i="1" s="1"/>
  <c r="BY16" i="1"/>
  <c r="AE3" i="1"/>
  <c r="BZ16" i="1" l="1"/>
  <c r="BY17" i="1"/>
  <c r="BY18" i="1" s="1"/>
  <c r="AG4" i="1" s="1"/>
  <c r="AI2" i="1"/>
  <c r="AF3" i="1"/>
  <c r="AJ2" i="1" l="1"/>
  <c r="BZ17" i="1"/>
  <c r="BZ18" i="1" s="1"/>
  <c r="AH4" i="1" s="1"/>
  <c r="CA16" i="1"/>
  <c r="CB16" i="1" l="1"/>
  <c r="CA17" i="1"/>
  <c r="CA18" i="1" s="1"/>
  <c r="AI4" i="1" s="1"/>
  <c r="AK2" i="1"/>
  <c r="AG3" i="1"/>
  <c r="AH3" i="1"/>
  <c r="AL2" i="1" l="1"/>
  <c r="CC16" i="1"/>
  <c r="CB17" i="1"/>
  <c r="CB18" i="1" s="1"/>
  <c r="AJ4" i="1" s="1"/>
  <c r="AI3" i="1"/>
  <c r="CD16" i="1" l="1"/>
  <c r="CD17" i="1" s="1"/>
  <c r="CD18" i="1" s="1"/>
  <c r="AL4" i="1" s="1"/>
  <c r="CC17" i="1"/>
  <c r="CC18" i="1" s="1"/>
  <c r="AK4" i="1" s="1"/>
  <c r="AJ3" i="1"/>
  <c r="AL3" i="1" l="1"/>
  <c r="AK3" i="1"/>
</calcChain>
</file>

<file path=xl/sharedStrings.xml><?xml version="1.0" encoding="utf-8"?>
<sst xmlns="http://schemas.openxmlformats.org/spreadsheetml/2006/main" count="98" uniqueCount="84">
  <si>
    <t>Niveau</t>
  </si>
  <si>
    <t>Mensuel</t>
  </si>
  <si>
    <t>Trimestriel</t>
  </si>
  <si>
    <t>Semestriel</t>
  </si>
  <si>
    <t>Annuel</t>
  </si>
  <si>
    <t>Semaine</t>
  </si>
  <si>
    <t>Semaine2</t>
  </si>
  <si>
    <t>Mensuel2</t>
  </si>
  <si>
    <t>Trimestriel2</t>
  </si>
  <si>
    <t>Semestriel2</t>
  </si>
  <si>
    <t>Annuel2</t>
  </si>
  <si>
    <t>En jours</t>
  </si>
  <si>
    <t>N1</t>
  </si>
  <si>
    <t>N2</t>
  </si>
  <si>
    <t>N3</t>
  </si>
  <si>
    <t>N4</t>
  </si>
  <si>
    <t>tous 3ans</t>
  </si>
  <si>
    <t>tous 3ans2</t>
  </si>
  <si>
    <t>Date de la cellule F4</t>
  </si>
  <si>
    <t>N°</t>
  </si>
  <si>
    <t xml:space="preserve">Jour </t>
  </si>
  <si>
    <t>Désignation</t>
  </si>
  <si>
    <t>Lundi</t>
  </si>
  <si>
    <t>Mardi</t>
  </si>
  <si>
    <t>Mercredi</t>
  </si>
  <si>
    <t>Jeudi</t>
  </si>
  <si>
    <t>Vendredi</t>
  </si>
  <si>
    <t>Samedi</t>
  </si>
  <si>
    <t>Dimanche</t>
  </si>
  <si>
    <t>L</t>
  </si>
  <si>
    <t>M</t>
  </si>
  <si>
    <t>J</t>
  </si>
  <si>
    <t>V</t>
  </si>
  <si>
    <t>S</t>
  </si>
  <si>
    <t>D</t>
  </si>
  <si>
    <t>Date</t>
  </si>
  <si>
    <t>N° du jour de semaine</t>
  </si>
  <si>
    <t>Equipement</t>
  </si>
  <si>
    <t>IDF</t>
  </si>
  <si>
    <t>Niveau de maintenance</t>
  </si>
  <si>
    <t>Tps en HRS</t>
  </si>
  <si>
    <t>EQPT</t>
  </si>
  <si>
    <t>NIVEAU</t>
  </si>
  <si>
    <t>DUREE EN HRS</t>
  </si>
  <si>
    <t>Date de dernière intervention</t>
  </si>
  <si>
    <t>Date de prochaine intervention</t>
  </si>
  <si>
    <t>machine1</t>
  </si>
  <si>
    <t>machine3</t>
  </si>
  <si>
    <t>machine2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</si>
  <si>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</si>
  <si>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</si>
  <si>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</si>
  <si>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</si>
  <si>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</si>
  <si>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</si>
  <si>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</si>
  <si>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</si>
  <si>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</si>
  <si>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</si>
  <si>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</si>
  <si>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</si>
  <si>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</si>
  <si>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</si>
  <si>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</si>
  <si>
    <t>machine19</t>
  </si>
  <si>
    <t>machine20</t>
  </si>
  <si>
    <t>machine21</t>
  </si>
  <si>
    <t>machine22</t>
  </si>
  <si>
    <t>machine23</t>
  </si>
  <si>
    <t>machine24</t>
  </si>
  <si>
    <t>machine25</t>
  </si>
  <si>
    <t>machine26</t>
  </si>
  <si>
    <t>machine27</t>
  </si>
  <si>
    <t>machine28</t>
  </si>
  <si>
    <t>machine29</t>
  </si>
  <si>
    <t>machine30</t>
  </si>
  <si>
    <t>machine31</t>
  </si>
  <si>
    <t>machine32</t>
  </si>
  <si>
    <t>machine33</t>
  </si>
  <si>
    <t>machine34</t>
  </si>
  <si>
    <t>machine35</t>
  </si>
  <si>
    <t>machine36</t>
  </si>
  <si>
    <t>machine37</t>
  </si>
  <si>
    <t>machine38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</si>
</sst>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i/>
      <sz val="11"/>
      <color theme="1"/>
      <name val="Times New Roman"/>
      <family val="1"/>
    </font>
    <font>
      <b/>
      <i/>
      <sz val="11"/>
      <color rgb="FF000000"/>
      <name val="TIMES"/>
    </font>
    <font>
      <b/>
      <i/>
      <sz val="11"/>
      <color rgb="FF00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theme="5"/>
      </top>
      <bottom style="thin">
        <color theme="5"/>
      </bottom>
      <diagonal/>
    </border>
    <border>
      <left style="thin">
        <color theme="0"/>
      </left>
      <right style="thin">
        <color theme="0"/>
      </right>
      <top style="thin">
        <color theme="5"/>
      </top>
      <bottom style="thin">
        <color theme="5"/>
      </bottom>
      <diagonal/>
    </border>
    <border>
      <left style="thin">
        <color theme="0"/>
      </left>
      <right/>
      <top style="thin">
        <color theme="5"/>
      </top>
      <bottom style="thin">
        <color theme="5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4" xfId="0" applyBorder="1"/>
    <xf numFmtId="14" fontId="0" fillId="0" borderId="2" xfId="0" applyNumberFormat="1" applyBorder="1"/>
    <xf numFmtId="0" fontId="0" fillId="0" borderId="2" xfId="0" applyNumberFormat="1" applyBorder="1"/>
    <xf numFmtId="14" fontId="2" fillId="0" borderId="0" xfId="0" applyNumberFormat="1" applyFont="1" applyBorder="1" applyAlignment="1">
      <alignment vertical="justify" textRotation="48"/>
    </xf>
    <xf numFmtId="14" fontId="0" fillId="0" borderId="0" xfId="0" applyNumberFormat="1"/>
    <xf numFmtId="14" fontId="0" fillId="0" borderId="1" xfId="0" applyNumberFormat="1" applyBorder="1"/>
    <xf numFmtId="14" fontId="2" fillId="0" borderId="7" xfId="0" applyNumberFormat="1" applyFont="1" applyBorder="1" applyAlignment="1">
      <alignment vertical="justify" textRotation="60"/>
    </xf>
    <xf numFmtId="0" fontId="0" fillId="0" borderId="8" xfId="0" applyBorder="1"/>
    <xf numFmtId="0" fontId="3" fillId="2" borderId="9" xfId="0" applyFont="1" applyFill="1" applyBorder="1"/>
    <xf numFmtId="0" fontId="3" fillId="2" borderId="10" xfId="0" applyFont="1" applyFill="1" applyBorder="1"/>
    <xf numFmtId="0" fontId="3" fillId="2" borderId="11" xfId="0" applyFont="1" applyFill="1" applyBorder="1"/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 wrapText="1"/>
    </xf>
    <xf numFmtId="0" fontId="1" fillId="0" borderId="1" xfId="0" applyFont="1" applyBorder="1"/>
    <xf numFmtId="0" fontId="4" fillId="5" borderId="12" xfId="0" applyFont="1" applyFill="1" applyBorder="1"/>
    <xf numFmtId="0" fontId="4" fillId="5" borderId="13" xfId="0" applyFont="1" applyFill="1" applyBorder="1"/>
    <xf numFmtId="0" fontId="4" fillId="5" borderId="14" xfId="0" applyFont="1" applyFill="1" applyBorder="1"/>
    <xf numFmtId="0" fontId="5" fillId="3" borderId="15" xfId="0" applyFont="1" applyFill="1" applyBorder="1"/>
    <xf numFmtId="0" fontId="5" fillId="3" borderId="16" xfId="0" applyFont="1" applyFill="1" applyBorder="1"/>
    <xf numFmtId="0" fontId="5" fillId="3" borderId="16" xfId="0" applyNumberFormat="1" applyFont="1" applyFill="1" applyBorder="1"/>
    <xf numFmtId="0" fontId="5" fillId="3" borderId="17" xfId="0" applyNumberFormat="1" applyFont="1" applyFill="1" applyBorder="1"/>
    <xf numFmtId="0" fontId="5" fillId="6" borderId="15" xfId="0" applyFont="1" applyFill="1" applyBorder="1"/>
    <xf numFmtId="0" fontId="5" fillId="6" borderId="16" xfId="0" applyFont="1" applyFill="1" applyBorder="1"/>
    <xf numFmtId="0" fontId="5" fillId="6" borderId="16" xfId="0" applyNumberFormat="1" applyFont="1" applyFill="1" applyBorder="1"/>
    <xf numFmtId="0" fontId="5" fillId="6" borderId="17" xfId="0" applyNumberFormat="1" applyFont="1" applyFill="1" applyBorder="1"/>
    <xf numFmtId="14" fontId="0" fillId="0" borderId="3" xfId="0" applyNumberFormat="1" applyBorder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/>
    </xf>
    <xf numFmtId="0" fontId="6" fillId="4" borderId="6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0" fontId="1" fillId="0" borderId="0" xfId="0" applyFont="1" applyFill="1" applyBorder="1"/>
    <xf numFmtId="14" fontId="0" fillId="0" borderId="0" xfId="0" applyNumberFormat="1" applyFill="1" applyBorder="1"/>
  </cellXfs>
  <cellStyles count="1">
    <cellStyle name="Normal" xfId="0" builtinId="0"/>
  </cellStyles>
  <dxfs count="16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u val="none"/>
      </font>
      <fill>
        <patternFill>
          <bgColor rgb="FFC00000"/>
        </patternFill>
      </fill>
    </dxf>
    <dxf>
      <fill>
        <patternFill>
          <fgColor rgb="FFC00000"/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601980</xdr:colOff>
          <xdr:row>1</xdr:row>
          <xdr:rowOff>198120</xdr:rowOff>
        </xdr:from>
        <xdr:to>
          <xdr:col>4</xdr:col>
          <xdr:colOff>106680</xdr:colOff>
          <xdr:row>1</xdr:row>
          <xdr:rowOff>388620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1" i="1" u="none" strike="noStrike" baseline="0">
                  <a:solidFill>
                    <a:srgbClr val="000000"/>
                  </a:solidFill>
                  <a:latin typeface="TIMES"/>
                  <a:cs typeface="TIMES"/>
                </a:rPr>
                <a:t>Précédent</a:t>
              </a:r>
            </a:p>
            <a:p>
              <a:pPr algn="ctr" rtl="0">
                <a:defRPr sz="1000"/>
              </a:pPr>
              <a:endParaRPr lang="en-US" sz="1100" b="1" i="1" u="none" strike="noStrike" baseline="0">
                <a:solidFill>
                  <a:srgbClr val="000000"/>
                </a:solidFill>
                <a:latin typeface="TIMES"/>
                <a:cs typeface="TIMES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1</xdr:row>
          <xdr:rowOff>198120</xdr:rowOff>
        </xdr:from>
        <xdr:to>
          <xdr:col>4</xdr:col>
          <xdr:colOff>1074420</xdr:colOff>
          <xdr:row>1</xdr:row>
          <xdr:rowOff>403860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1" i="1" u="none" strike="noStrike" baseline="0">
                  <a:solidFill>
                    <a:srgbClr val="000000"/>
                  </a:solidFill>
                  <a:latin typeface="TIMES"/>
                  <a:cs typeface="TIMES"/>
                </a:rPr>
                <a:t>Ajourd'hui</a:t>
              </a:r>
            </a:p>
            <a:p>
              <a:pPr algn="ctr" rtl="0">
                <a:defRPr sz="1000"/>
              </a:pPr>
              <a:r>
                <a:rPr lang="en-US" sz="1100" b="1" i="1" u="none" strike="noStrike" baseline="0">
                  <a:solidFill>
                    <a:srgbClr val="000000"/>
                  </a:solidFill>
                  <a:latin typeface="TIMES"/>
                  <a:cs typeface="TIMES"/>
                </a:rPr>
                <a:t>aJOURD4HUI</a:t>
              </a:r>
            </a:p>
            <a:p>
              <a:pPr algn="ctr" rtl="0">
                <a:defRPr sz="1000"/>
              </a:pPr>
              <a:r>
                <a:rPr lang="en-US" sz="1100" b="1" i="1" u="none" strike="noStrike" baseline="0">
                  <a:solidFill>
                    <a:srgbClr val="000000"/>
                  </a:solidFill>
                  <a:latin typeface="TIMES"/>
                  <a:cs typeface="TIMES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1249680</xdr:colOff>
          <xdr:row>1</xdr:row>
          <xdr:rowOff>198120</xdr:rowOff>
        </xdr:from>
        <xdr:to>
          <xdr:col>6</xdr:col>
          <xdr:colOff>22860</xdr:colOff>
          <xdr:row>1</xdr:row>
          <xdr:rowOff>403860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US" sz="1100" b="1" i="1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Suivant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Q60"/>
  <sheetViews>
    <sheetView showZeros="0" tabSelected="1" workbookViewId="0">
      <pane xSplit="7" ySplit="4" topLeftCell="H5" activePane="bottomRight" state="frozen"/>
      <selection pane="topRight" activeCell="H1" sqref="H1"/>
      <selection pane="bottomLeft" activeCell="A5" sqref="A5"/>
      <selection pane="bottomRight" activeCell="B5" sqref="B5:B12"/>
    </sheetView>
  </sheetViews>
  <sheetFormatPr baseColWidth="10" defaultRowHeight="14.4" x14ac:dyDescent="0.3"/>
  <cols>
    <col min="1" max="1" width="12.33203125" customWidth="1"/>
    <col min="2" max="2" width="16.33203125" customWidth="1"/>
    <col min="3" max="3" width="14.5546875" customWidth="1"/>
    <col min="4" max="4" width="15.44140625" customWidth="1"/>
    <col min="5" max="5" width="22.44140625" customWidth="1"/>
    <col min="7" max="7" width="22.109375" customWidth="1"/>
    <col min="8" max="8" width="5.109375" customWidth="1"/>
    <col min="9" max="9" width="4.33203125" customWidth="1"/>
    <col min="10" max="10" width="3.5546875" customWidth="1"/>
    <col min="11" max="11" width="4.109375" customWidth="1"/>
    <col min="12" max="12" width="3.88671875" customWidth="1"/>
    <col min="13" max="13" width="4" customWidth="1"/>
    <col min="14" max="14" width="4.33203125" customWidth="1"/>
    <col min="15" max="17" width="4.109375" customWidth="1"/>
    <col min="18" max="18" width="4.33203125" customWidth="1"/>
    <col min="19" max="20" width="4" customWidth="1"/>
    <col min="21" max="21" width="4.33203125" customWidth="1"/>
    <col min="22" max="22" width="4.44140625" customWidth="1"/>
    <col min="23" max="24" width="4.6640625" customWidth="1"/>
    <col min="25" max="25" width="5" customWidth="1"/>
    <col min="26" max="26" width="4.88671875" customWidth="1"/>
    <col min="27" max="27" width="4.6640625" customWidth="1"/>
    <col min="28" max="28" width="4.5546875" customWidth="1"/>
    <col min="29" max="29" width="5" customWidth="1"/>
    <col min="30" max="30" width="4.6640625" customWidth="1"/>
    <col min="31" max="31" width="4.33203125" customWidth="1"/>
    <col min="32" max="33" width="4.5546875" customWidth="1"/>
    <col min="34" max="34" width="4.88671875" customWidth="1"/>
    <col min="35" max="35" width="4.6640625" customWidth="1"/>
    <col min="36" max="36" width="5.109375" customWidth="1"/>
    <col min="37" max="37" width="4.88671875" customWidth="1"/>
    <col min="38" max="39" width="4.33203125" customWidth="1"/>
    <col min="40" max="41" width="4.6640625" customWidth="1"/>
    <col min="42" max="42" width="5" customWidth="1"/>
    <col min="43" max="43" width="4.88671875" customWidth="1"/>
    <col min="44" max="44" width="5" customWidth="1"/>
    <col min="46" max="46" width="20.33203125" customWidth="1"/>
    <col min="50" max="50" width="3.5546875" customWidth="1"/>
    <col min="51" max="51" width="24.88671875" customWidth="1"/>
    <col min="53" max="53" width="12.88671875" customWidth="1"/>
  </cols>
  <sheetData>
    <row r="1" spans="1:95" ht="11.25" customHeight="1" thickBot="1" x14ac:dyDescent="0.35"/>
    <row r="2" spans="1:95" ht="59.25" customHeight="1" thickBot="1" x14ac:dyDescent="0.35">
      <c r="G2" s="6"/>
      <c r="H2" s="8">
        <f>AT9</f>
        <v>42943</v>
      </c>
      <c r="I2" s="8">
        <f>H2+1</f>
        <v>42944</v>
      </c>
      <c r="J2" s="8">
        <f t="shared" ref="J2:AL2" si="0">I2+1</f>
        <v>42945</v>
      </c>
      <c r="K2" s="8">
        <f t="shared" si="0"/>
        <v>42946</v>
      </c>
      <c r="L2" s="8">
        <f t="shared" si="0"/>
        <v>42947</v>
      </c>
      <c r="M2" s="8">
        <f t="shared" si="0"/>
        <v>42948</v>
      </c>
      <c r="N2" s="8">
        <f t="shared" si="0"/>
        <v>42949</v>
      </c>
      <c r="O2" s="8">
        <f t="shared" si="0"/>
        <v>42950</v>
      </c>
      <c r="P2" s="8">
        <f>O2+1</f>
        <v>42951</v>
      </c>
      <c r="Q2" s="8">
        <f t="shared" si="0"/>
        <v>42952</v>
      </c>
      <c r="R2" s="8">
        <f t="shared" si="0"/>
        <v>42953</v>
      </c>
      <c r="S2" s="8">
        <f t="shared" si="0"/>
        <v>42954</v>
      </c>
      <c r="T2" s="8">
        <f t="shared" si="0"/>
        <v>42955</v>
      </c>
      <c r="U2" s="8">
        <f t="shared" si="0"/>
        <v>42956</v>
      </c>
      <c r="V2" s="8">
        <f t="shared" si="0"/>
        <v>42957</v>
      </c>
      <c r="W2" s="8">
        <f t="shared" si="0"/>
        <v>42958</v>
      </c>
      <c r="X2" s="8">
        <f t="shared" si="0"/>
        <v>42959</v>
      </c>
      <c r="Y2" s="8">
        <f t="shared" si="0"/>
        <v>42960</v>
      </c>
      <c r="Z2" s="8">
        <f t="shared" si="0"/>
        <v>42961</v>
      </c>
      <c r="AA2" s="8">
        <f t="shared" si="0"/>
        <v>42962</v>
      </c>
      <c r="AB2" s="8">
        <f t="shared" si="0"/>
        <v>42963</v>
      </c>
      <c r="AC2" s="8">
        <f t="shared" si="0"/>
        <v>42964</v>
      </c>
      <c r="AD2" s="8">
        <f t="shared" si="0"/>
        <v>42965</v>
      </c>
      <c r="AE2" s="8">
        <f t="shared" si="0"/>
        <v>42966</v>
      </c>
      <c r="AF2" s="8">
        <f t="shared" si="0"/>
        <v>42967</v>
      </c>
      <c r="AG2" s="8">
        <f t="shared" si="0"/>
        <v>42968</v>
      </c>
      <c r="AH2" s="8">
        <f t="shared" si="0"/>
        <v>42969</v>
      </c>
      <c r="AI2" s="8">
        <f t="shared" si="0"/>
        <v>42970</v>
      </c>
      <c r="AJ2" s="8">
        <f t="shared" si="0"/>
        <v>42971</v>
      </c>
      <c r="AK2" s="8">
        <f t="shared" si="0"/>
        <v>42972</v>
      </c>
      <c r="AL2" s="8">
        <f t="shared" si="0"/>
        <v>42973</v>
      </c>
      <c r="AM2" s="5"/>
      <c r="AN2" s="5"/>
      <c r="AO2" s="5"/>
      <c r="AP2" s="5"/>
      <c r="AQ2" s="5"/>
    </row>
    <row r="3" spans="1:95" ht="15" thickBot="1" x14ac:dyDescent="0.35">
      <c r="H3" s="10" t="str">
        <f t="shared" ref="H3:AL3" si="1">IF(H4="L",WEEKNUM(H2,21),"")</f>
        <v/>
      </c>
      <c r="I3" s="11" t="str">
        <f t="shared" si="1"/>
        <v/>
      </c>
      <c r="J3" s="11" t="str">
        <f t="shared" si="1"/>
        <v/>
      </c>
      <c r="K3" s="11" t="str">
        <f t="shared" si="1"/>
        <v/>
      </c>
      <c r="L3" s="11">
        <f t="shared" si="1"/>
        <v>31</v>
      </c>
      <c r="M3" s="11" t="str">
        <f t="shared" si="1"/>
        <v/>
      </c>
      <c r="N3" s="11" t="str">
        <f t="shared" si="1"/>
        <v/>
      </c>
      <c r="O3" s="11" t="str">
        <f t="shared" si="1"/>
        <v/>
      </c>
      <c r="P3" s="11" t="str">
        <f t="shared" si="1"/>
        <v/>
      </c>
      <c r="Q3" s="11" t="str">
        <f t="shared" si="1"/>
        <v/>
      </c>
      <c r="R3" s="11" t="str">
        <f t="shared" si="1"/>
        <v/>
      </c>
      <c r="S3" s="11">
        <f t="shared" si="1"/>
        <v>32</v>
      </c>
      <c r="T3" s="11" t="str">
        <f t="shared" si="1"/>
        <v/>
      </c>
      <c r="U3" s="11" t="str">
        <f t="shared" si="1"/>
        <v/>
      </c>
      <c r="V3" s="11" t="str">
        <f t="shared" si="1"/>
        <v/>
      </c>
      <c r="W3" s="11" t="str">
        <f t="shared" si="1"/>
        <v/>
      </c>
      <c r="X3" s="11" t="str">
        <f t="shared" si="1"/>
        <v/>
      </c>
      <c r="Y3" s="11" t="str">
        <f t="shared" si="1"/>
        <v/>
      </c>
      <c r="Z3" s="11">
        <f t="shared" si="1"/>
        <v>33</v>
      </c>
      <c r="AA3" s="11" t="str">
        <f t="shared" si="1"/>
        <v/>
      </c>
      <c r="AB3" s="11" t="str">
        <f t="shared" si="1"/>
        <v/>
      </c>
      <c r="AC3" s="11" t="str">
        <f t="shared" si="1"/>
        <v/>
      </c>
      <c r="AD3" s="11" t="str">
        <f t="shared" si="1"/>
        <v/>
      </c>
      <c r="AE3" s="11" t="str">
        <f t="shared" si="1"/>
        <v/>
      </c>
      <c r="AF3" s="11" t="str">
        <f t="shared" si="1"/>
        <v/>
      </c>
      <c r="AG3" s="11">
        <f t="shared" si="1"/>
        <v>34</v>
      </c>
      <c r="AH3" s="11" t="str">
        <f t="shared" si="1"/>
        <v/>
      </c>
      <c r="AI3" s="11" t="str">
        <f t="shared" si="1"/>
        <v/>
      </c>
      <c r="AJ3" s="11" t="str">
        <f t="shared" si="1"/>
        <v/>
      </c>
      <c r="AK3" s="11" t="str">
        <f t="shared" si="1"/>
        <v/>
      </c>
      <c r="AL3" s="12" t="str">
        <f t="shared" si="1"/>
        <v/>
      </c>
    </row>
    <row r="4" spans="1:95" ht="28.5" customHeight="1" thickBot="1" x14ac:dyDescent="0.35">
      <c r="A4" s="13" t="s">
        <v>37</v>
      </c>
      <c r="B4" s="13" t="s">
        <v>38</v>
      </c>
      <c r="C4" s="14" t="s">
        <v>39</v>
      </c>
      <c r="D4" s="13" t="s">
        <v>0</v>
      </c>
      <c r="E4" s="14" t="s">
        <v>44</v>
      </c>
      <c r="F4" s="13" t="s">
        <v>40</v>
      </c>
      <c r="G4" s="31" t="s">
        <v>45</v>
      </c>
      <c r="H4" s="9" t="str">
        <f>AZ18</f>
        <v>J</v>
      </c>
      <c r="I4" s="9" t="str">
        <f t="shared" ref="I4:AL4" si="2">BA18</f>
        <v>V</v>
      </c>
      <c r="J4" s="9" t="str">
        <f t="shared" si="2"/>
        <v>S</v>
      </c>
      <c r="K4" s="9" t="str">
        <f t="shared" si="2"/>
        <v>D</v>
      </c>
      <c r="L4" s="9" t="str">
        <f t="shared" si="2"/>
        <v>L</v>
      </c>
      <c r="M4" s="9" t="str">
        <f t="shared" si="2"/>
        <v>M</v>
      </c>
      <c r="N4" s="9" t="str">
        <f t="shared" si="2"/>
        <v>M</v>
      </c>
      <c r="O4" s="9" t="str">
        <f t="shared" si="2"/>
        <v>J</v>
      </c>
      <c r="P4" s="9" t="str">
        <f t="shared" si="2"/>
        <v>V</v>
      </c>
      <c r="Q4" s="9" t="str">
        <f t="shared" si="2"/>
        <v>S</v>
      </c>
      <c r="R4" s="9" t="str">
        <f t="shared" si="2"/>
        <v>D</v>
      </c>
      <c r="S4" s="9" t="str">
        <f t="shared" si="2"/>
        <v>L</v>
      </c>
      <c r="T4" s="9" t="str">
        <f t="shared" si="2"/>
        <v>M</v>
      </c>
      <c r="U4" s="9" t="str">
        <f t="shared" si="2"/>
        <v>M</v>
      </c>
      <c r="V4" s="9" t="str">
        <f t="shared" si="2"/>
        <v>J</v>
      </c>
      <c r="W4" s="9" t="str">
        <f t="shared" si="2"/>
        <v>V</v>
      </c>
      <c r="X4" s="9" t="str">
        <f t="shared" si="2"/>
        <v>S</v>
      </c>
      <c r="Y4" s="9" t="str">
        <f t="shared" si="2"/>
        <v>D</v>
      </c>
      <c r="Z4" s="9" t="str">
        <f t="shared" si="2"/>
        <v>L</v>
      </c>
      <c r="AA4" s="9" t="str">
        <f t="shared" si="2"/>
        <v>M</v>
      </c>
      <c r="AB4" s="9" t="str">
        <f t="shared" si="2"/>
        <v>M</v>
      </c>
      <c r="AC4" s="9" t="str">
        <f t="shared" si="2"/>
        <v>J</v>
      </c>
      <c r="AD4" s="9" t="str">
        <f t="shared" si="2"/>
        <v>V</v>
      </c>
      <c r="AE4" s="9" t="str">
        <f t="shared" si="2"/>
        <v>S</v>
      </c>
      <c r="AF4" s="9" t="str">
        <f t="shared" si="2"/>
        <v>D</v>
      </c>
      <c r="AG4" s="9" t="str">
        <f t="shared" si="2"/>
        <v>L</v>
      </c>
      <c r="AH4" s="9" t="str">
        <f t="shared" si="2"/>
        <v>M</v>
      </c>
      <c r="AI4" s="9" t="str">
        <f t="shared" si="2"/>
        <v>M</v>
      </c>
      <c r="AJ4" s="9" t="str">
        <f t="shared" si="2"/>
        <v>J</v>
      </c>
      <c r="AK4" s="9" t="str">
        <f t="shared" si="2"/>
        <v>V</v>
      </c>
      <c r="AL4" s="9" t="str">
        <f t="shared" si="2"/>
        <v>S</v>
      </c>
      <c r="CE4" s="16" t="s">
        <v>5</v>
      </c>
      <c r="CF4" s="17" t="s">
        <v>1</v>
      </c>
      <c r="CG4" s="17" t="s">
        <v>2</v>
      </c>
      <c r="CH4" s="17" t="s">
        <v>3</v>
      </c>
      <c r="CI4" s="17" t="s">
        <v>4</v>
      </c>
      <c r="CJ4" s="17" t="s">
        <v>16</v>
      </c>
      <c r="CK4" s="17" t="s">
        <v>6</v>
      </c>
      <c r="CL4" s="17" t="s">
        <v>7</v>
      </c>
      <c r="CM4" s="17" t="s">
        <v>8</v>
      </c>
      <c r="CN4" s="17" t="s">
        <v>9</v>
      </c>
      <c r="CO4" s="17" t="s">
        <v>10</v>
      </c>
      <c r="CP4" s="17" t="s">
        <v>17</v>
      </c>
      <c r="CQ4" s="18" t="s">
        <v>11</v>
      </c>
    </row>
    <row r="5" spans="1:95" x14ac:dyDescent="0.3">
      <c r="A5" s="15" t="s">
        <v>46</v>
      </c>
      <c r="B5" s="1"/>
      <c r="C5" s="1" t="s">
        <v>12</v>
      </c>
      <c r="D5" s="1" t="str">
        <f>IF(C5="N1","Mensuel",IF(C5="N2","Trimestriel",IF(C5="N3","Semestriel","")))</f>
        <v>Mensuel</v>
      </c>
      <c r="E5" s="3">
        <v>42924</v>
      </c>
      <c r="F5" s="4">
        <f>BA23</f>
        <v>7</v>
      </c>
      <c r="G5" s="27">
        <f>IF(OR(E5="",CQ5=""),"",E5+CQ5)</f>
        <v>42954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CE5" s="19">
        <f t="shared" ref="CE5:CE36" si="3">IF(D5="Hebdomadaire",1,0)</f>
        <v>0</v>
      </c>
      <c r="CF5" s="20">
        <f>IF(D5="Mensuel",1,0)</f>
        <v>1</v>
      </c>
      <c r="CG5" s="20">
        <f>IF(D5="Trimestriel",1,0)</f>
        <v>0</v>
      </c>
      <c r="CH5" s="20">
        <f>IF(D5="Semestriel",1,0)</f>
        <v>0</v>
      </c>
      <c r="CI5" s="20">
        <f>IF(D5="Annuel",1,0)</f>
        <v>0</v>
      </c>
      <c r="CJ5" s="20">
        <f t="shared" ref="CJ5" si="4">IF($E$5=" 3 ans",1,0)</f>
        <v>0</v>
      </c>
      <c r="CK5" s="21">
        <f t="shared" ref="CK5:CK36" si="5">CE5*7</f>
        <v>0</v>
      </c>
      <c r="CL5" s="21">
        <f t="shared" ref="CL5:CL36" si="6">CF5*30</f>
        <v>30</v>
      </c>
      <c r="CM5" s="21">
        <f t="shared" ref="CM5:CM36" si="7">CG5*90</f>
        <v>0</v>
      </c>
      <c r="CN5" s="21">
        <f t="shared" ref="CN5:CN36" si="8">CH5*180</f>
        <v>0</v>
      </c>
      <c r="CO5" s="21">
        <f t="shared" ref="CO5:CO36" si="9">CI5*365</f>
        <v>0</v>
      </c>
      <c r="CP5" s="21">
        <f t="shared" ref="CP5:CP36" si="10">CJ5*365*3</f>
        <v>0</v>
      </c>
      <c r="CQ5" s="22">
        <f t="shared" ref="CQ5:CQ36" si="11">SUM(CK5,CL5,CM5,CN5,CO5,CP5)</f>
        <v>30</v>
      </c>
    </row>
    <row r="6" spans="1:95" x14ac:dyDescent="0.3">
      <c r="A6" s="15" t="s">
        <v>48</v>
      </c>
      <c r="B6" s="1"/>
      <c r="C6" s="1"/>
      <c r="D6" s="1" t="str">
        <f>IF(C6="N1","Mensuel",IF(C6="N2","Trimestriel",IF(C6="N3","Semestriel","")))</f>
        <v/>
      </c>
      <c r="E6" s="3">
        <v>42922</v>
      </c>
      <c r="F6" s="4" t="str">
        <f>BA24</f>
        <v/>
      </c>
      <c r="G6" s="27">
        <f t="shared" ref="G6:G37" si="12">IF(OR(E6="",CQ6=""),"",E6+CQ6)</f>
        <v>42922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CE6" s="19">
        <f t="shared" si="3"/>
        <v>0</v>
      </c>
      <c r="CF6" s="20">
        <f t="shared" ref="CF6:CF38" si="13">IF(D6="Mensuel",1,0)</f>
        <v>0</v>
      </c>
      <c r="CG6" s="20">
        <f t="shared" ref="CG6:CG38" si="14">IF(D6="Trimestriel",1,0)</f>
        <v>0</v>
      </c>
      <c r="CH6" s="20">
        <f t="shared" ref="CH6:CH38" si="15">IF(D6="Semestriel",1,0)</f>
        <v>0</v>
      </c>
      <c r="CI6" s="20">
        <f t="shared" ref="CI6:CI38" si="16">IF(D6="Annuel",1,0)</f>
        <v>0</v>
      </c>
      <c r="CJ6" s="20">
        <f>IF($E$6="3 ans",1,0)</f>
        <v>0</v>
      </c>
      <c r="CK6" s="21">
        <f t="shared" si="5"/>
        <v>0</v>
      </c>
      <c r="CL6" s="21">
        <f t="shared" si="6"/>
        <v>0</v>
      </c>
      <c r="CM6" s="21">
        <f t="shared" si="7"/>
        <v>0</v>
      </c>
      <c r="CN6" s="21">
        <f t="shared" si="8"/>
        <v>0</v>
      </c>
      <c r="CO6" s="21">
        <f t="shared" si="9"/>
        <v>0</v>
      </c>
      <c r="CP6" s="21">
        <f t="shared" si="10"/>
        <v>0</v>
      </c>
      <c r="CQ6" s="22">
        <f t="shared" si="11"/>
        <v>0</v>
      </c>
    </row>
    <row r="7" spans="1:95" x14ac:dyDescent="0.3">
      <c r="A7" s="15" t="s">
        <v>47</v>
      </c>
      <c r="B7" s="1"/>
      <c r="C7" s="1" t="s">
        <v>13</v>
      </c>
      <c r="D7" s="1" t="str">
        <f t="shared" ref="D7:D8" si="17">IF(C7="N1","Mensuel",IF(C7="N2","Trimestriel",IF(C7="N3","Semestriel","")))</f>
        <v>Trimestriel</v>
      </c>
      <c r="E7" s="3">
        <v>42129</v>
      </c>
      <c r="F7" s="4">
        <f t="shared" ref="F7:F8" si="18">BA25</f>
        <v>7</v>
      </c>
      <c r="G7" s="27">
        <f t="shared" si="12"/>
        <v>42219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CE7" s="23">
        <f t="shared" si="3"/>
        <v>0</v>
      </c>
      <c r="CF7" s="20">
        <f t="shared" si="13"/>
        <v>0</v>
      </c>
      <c r="CG7" s="20">
        <f t="shared" si="14"/>
        <v>1</v>
      </c>
      <c r="CH7" s="20">
        <f t="shared" si="15"/>
        <v>0</v>
      </c>
      <c r="CI7" s="20">
        <f t="shared" si="16"/>
        <v>0</v>
      </c>
      <c r="CJ7" s="24">
        <f>IF($E$7="3 ans",1,0)</f>
        <v>0</v>
      </c>
      <c r="CK7" s="21">
        <f t="shared" si="5"/>
        <v>0</v>
      </c>
      <c r="CL7" s="25">
        <f t="shared" si="6"/>
        <v>0</v>
      </c>
      <c r="CM7" s="25">
        <f t="shared" si="7"/>
        <v>90</v>
      </c>
      <c r="CN7" s="25">
        <f t="shared" si="8"/>
        <v>0</v>
      </c>
      <c r="CO7" s="25">
        <f t="shared" si="9"/>
        <v>0</v>
      </c>
      <c r="CP7" s="25">
        <f t="shared" si="10"/>
        <v>0</v>
      </c>
      <c r="CQ7" s="26">
        <f t="shared" si="11"/>
        <v>90</v>
      </c>
    </row>
    <row r="8" spans="1:95" x14ac:dyDescent="0.3">
      <c r="A8" s="15" t="s">
        <v>49</v>
      </c>
      <c r="B8" s="1"/>
      <c r="C8" s="1"/>
      <c r="D8" s="1" t="str">
        <f t="shared" si="17"/>
        <v/>
      </c>
      <c r="E8" s="3"/>
      <c r="F8" s="4" t="str">
        <f t="shared" si="18"/>
        <v/>
      </c>
      <c r="G8" s="27" t="str">
        <f t="shared" si="12"/>
        <v/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S8" s="6"/>
      <c r="AT8" s="1" t="s">
        <v>18</v>
      </c>
      <c r="CE8" s="19">
        <f t="shared" si="3"/>
        <v>0</v>
      </c>
      <c r="CF8" s="20">
        <f t="shared" si="13"/>
        <v>0</v>
      </c>
      <c r="CG8" s="20">
        <f t="shared" si="14"/>
        <v>0</v>
      </c>
      <c r="CH8" s="20">
        <f t="shared" si="15"/>
        <v>0</v>
      </c>
      <c r="CI8" s="20">
        <f t="shared" si="16"/>
        <v>0</v>
      </c>
      <c r="CJ8" s="20">
        <f>IF($E$8="3 ans",1,0)</f>
        <v>0</v>
      </c>
      <c r="CK8" s="21">
        <f t="shared" si="5"/>
        <v>0</v>
      </c>
      <c r="CL8" s="21">
        <f t="shared" si="6"/>
        <v>0</v>
      </c>
      <c r="CM8" s="21">
        <f t="shared" si="7"/>
        <v>0</v>
      </c>
      <c r="CN8" s="21">
        <f t="shared" si="8"/>
        <v>0</v>
      </c>
      <c r="CO8" s="21">
        <f t="shared" si="9"/>
        <v>0</v>
      </c>
      <c r="CP8" s="21">
        <f t="shared" si="10"/>
        <v>0</v>
      </c>
      <c r="CQ8" s="22">
        <f t="shared" si="11"/>
        <v>0</v>
      </c>
    </row>
    <row r="9" spans="1:95" x14ac:dyDescent="0.3">
      <c r="A9" s="15" t="s">
        <v>50</v>
      </c>
      <c r="B9" s="1"/>
      <c r="C9" s="1" t="s">
        <v>14</v>
      </c>
      <c r="D9" s="1" t="str">
        <f>IF(C9="N1","Hebdomadaire",IF(C9="N2","Mensuel",IF(C9="N3","Annuel","")))</f>
        <v>Annuel</v>
      </c>
      <c r="E9" s="3">
        <v>42921</v>
      </c>
      <c r="F9" s="4">
        <f>BA27</f>
        <v>35</v>
      </c>
      <c r="G9" s="27">
        <f t="shared" si="12"/>
        <v>43286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R9" s="6"/>
      <c r="AS9" s="6"/>
      <c r="AT9" s="7">
        <v>42943</v>
      </c>
      <c r="AU9" s="6">
        <v>42941</v>
      </c>
      <c r="AV9" s="6">
        <v>42941</v>
      </c>
      <c r="CE9" s="23">
        <f t="shared" si="3"/>
        <v>0</v>
      </c>
      <c r="CF9" s="20">
        <f t="shared" si="13"/>
        <v>0</v>
      </c>
      <c r="CG9" s="20">
        <f t="shared" si="14"/>
        <v>0</v>
      </c>
      <c r="CH9" s="20">
        <f t="shared" si="15"/>
        <v>0</v>
      </c>
      <c r="CI9" s="20">
        <f t="shared" si="16"/>
        <v>1</v>
      </c>
      <c r="CJ9" s="24">
        <f>IF(D5=" 3 ans",1,0)</f>
        <v>0</v>
      </c>
      <c r="CK9" s="21">
        <f t="shared" si="5"/>
        <v>0</v>
      </c>
      <c r="CL9" s="25">
        <f t="shared" si="6"/>
        <v>0</v>
      </c>
      <c r="CM9" s="25">
        <f t="shared" si="7"/>
        <v>0</v>
      </c>
      <c r="CN9" s="25">
        <f t="shared" si="8"/>
        <v>0</v>
      </c>
      <c r="CO9" s="25">
        <f t="shared" si="9"/>
        <v>365</v>
      </c>
      <c r="CP9" s="25">
        <f t="shared" si="10"/>
        <v>0</v>
      </c>
      <c r="CQ9" s="26">
        <f t="shared" si="11"/>
        <v>365</v>
      </c>
    </row>
    <row r="10" spans="1:95" x14ac:dyDescent="0.3">
      <c r="A10" s="15" t="s">
        <v>51</v>
      </c>
      <c r="B10" s="1"/>
      <c r="C10" s="1"/>
      <c r="D10" s="1" t="str">
        <f>IF(C10="N1","Mensuel",IF(C10="N2","Trimestriel",IF(C10="N3","Annuel",IF(C10="N4","3 ans",""))))</f>
        <v/>
      </c>
      <c r="E10" s="3"/>
      <c r="F10" s="4" t="str">
        <f>BA28</f>
        <v/>
      </c>
      <c r="G10" s="27" t="str">
        <f t="shared" si="12"/>
        <v/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T10" s="6"/>
      <c r="CE10" s="19">
        <f t="shared" si="3"/>
        <v>0</v>
      </c>
      <c r="CF10" s="20">
        <f t="shared" si="13"/>
        <v>0</v>
      </c>
      <c r="CG10" s="20">
        <f t="shared" si="14"/>
        <v>0</v>
      </c>
      <c r="CH10" s="20">
        <f t="shared" si="15"/>
        <v>0</v>
      </c>
      <c r="CI10" s="20">
        <f t="shared" si="16"/>
        <v>0</v>
      </c>
      <c r="CJ10" s="24">
        <f t="shared" ref="CJ10:CJ38" si="19">IF(D6=" 3 ans",1,0)</f>
        <v>0</v>
      </c>
      <c r="CK10" s="21">
        <f t="shared" si="5"/>
        <v>0</v>
      </c>
      <c r="CL10" s="21">
        <f t="shared" si="6"/>
        <v>0</v>
      </c>
      <c r="CM10" s="21">
        <f t="shared" si="7"/>
        <v>0</v>
      </c>
      <c r="CN10" s="21">
        <f t="shared" si="8"/>
        <v>0</v>
      </c>
      <c r="CO10" s="21">
        <f t="shared" si="9"/>
        <v>0</v>
      </c>
      <c r="CP10" s="21">
        <f t="shared" si="10"/>
        <v>0</v>
      </c>
      <c r="CQ10" s="22">
        <f t="shared" si="11"/>
        <v>0</v>
      </c>
    </row>
    <row r="11" spans="1:95" x14ac:dyDescent="0.3">
      <c r="A11" s="15" t="s">
        <v>52</v>
      </c>
      <c r="B11" s="1"/>
      <c r="C11" s="1"/>
      <c r="D11" s="1" t="str">
        <f>IF(C11="N1","Mensuel",IF(C11="N2","Trimestriel",IF(C11="N3","Annuel",IF(C11="N4","3 ans",""))))</f>
        <v/>
      </c>
      <c r="E11" s="3"/>
      <c r="F11" s="4" t="str">
        <f t="shared" ref="F11:F12" si="20">BA29</f>
        <v/>
      </c>
      <c r="G11" s="27" t="str">
        <f t="shared" si="12"/>
        <v/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CE11" s="23">
        <f t="shared" si="3"/>
        <v>0</v>
      </c>
      <c r="CF11" s="20">
        <f t="shared" si="13"/>
        <v>0</v>
      </c>
      <c r="CG11" s="20">
        <f t="shared" si="14"/>
        <v>0</v>
      </c>
      <c r="CH11" s="20">
        <f t="shared" si="15"/>
        <v>0</v>
      </c>
      <c r="CI11" s="20">
        <f t="shared" si="16"/>
        <v>0</v>
      </c>
      <c r="CJ11" s="24">
        <f t="shared" si="19"/>
        <v>0</v>
      </c>
      <c r="CK11" s="21">
        <f t="shared" si="5"/>
        <v>0</v>
      </c>
      <c r="CL11" s="25">
        <f t="shared" si="6"/>
        <v>0</v>
      </c>
      <c r="CM11" s="25">
        <f t="shared" si="7"/>
        <v>0</v>
      </c>
      <c r="CN11" s="25">
        <f t="shared" si="8"/>
        <v>0</v>
      </c>
      <c r="CO11" s="25">
        <f t="shared" si="9"/>
        <v>0</v>
      </c>
      <c r="CP11" s="25">
        <f t="shared" si="10"/>
        <v>0</v>
      </c>
      <c r="CQ11" s="26">
        <f t="shared" si="11"/>
        <v>0</v>
      </c>
    </row>
    <row r="12" spans="1:95" x14ac:dyDescent="0.3">
      <c r="A12" s="15" t="s">
        <v>53</v>
      </c>
      <c r="B12" s="1"/>
      <c r="C12" s="1" t="s">
        <v>14</v>
      </c>
      <c r="D12" s="1" t="str">
        <f t="shared" ref="D12" si="21">IF(C12="N1","Mensuel",IF(C12="N2","Trimestriel",IF(C12="N3","Annuel",IF(C12="N4","3 ans",""))))</f>
        <v>Annuel</v>
      </c>
      <c r="E12" s="3"/>
      <c r="F12" s="4">
        <f t="shared" si="20"/>
        <v>8.5</v>
      </c>
      <c r="G12" s="27" t="str">
        <f t="shared" si="12"/>
        <v/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T12" t="s">
        <v>12</v>
      </c>
      <c r="CE12" s="19">
        <f t="shared" si="3"/>
        <v>0</v>
      </c>
      <c r="CF12" s="20">
        <f t="shared" si="13"/>
        <v>0</v>
      </c>
      <c r="CG12" s="20">
        <f t="shared" si="14"/>
        <v>0</v>
      </c>
      <c r="CH12" s="20">
        <f t="shared" si="15"/>
        <v>0</v>
      </c>
      <c r="CI12" s="20">
        <f t="shared" si="16"/>
        <v>1</v>
      </c>
      <c r="CJ12" s="24">
        <f t="shared" si="19"/>
        <v>0</v>
      </c>
      <c r="CK12" s="21">
        <f t="shared" si="5"/>
        <v>0</v>
      </c>
      <c r="CL12" s="21">
        <f t="shared" si="6"/>
        <v>0</v>
      </c>
      <c r="CM12" s="21">
        <f t="shared" si="7"/>
        <v>0</v>
      </c>
      <c r="CN12" s="21">
        <f t="shared" si="8"/>
        <v>0</v>
      </c>
      <c r="CO12" s="21">
        <f t="shared" si="9"/>
        <v>365</v>
      </c>
      <c r="CP12" s="21">
        <f t="shared" si="10"/>
        <v>0</v>
      </c>
      <c r="CQ12" s="22">
        <f t="shared" si="11"/>
        <v>365</v>
      </c>
    </row>
    <row r="13" spans="1:95" x14ac:dyDescent="0.3">
      <c r="A13" s="15" t="s">
        <v>54</v>
      </c>
      <c r="B13" s="1"/>
      <c r="C13" s="1"/>
      <c r="D13" s="1"/>
      <c r="E13" s="3"/>
      <c r="F13" s="4"/>
      <c r="G13" s="27" t="str">
        <f t="shared" si="12"/>
        <v/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T13" t="s">
        <v>13</v>
      </c>
      <c r="CE13" s="23">
        <f t="shared" si="3"/>
        <v>0</v>
      </c>
      <c r="CF13" s="20">
        <f t="shared" si="13"/>
        <v>0</v>
      </c>
      <c r="CG13" s="20">
        <f t="shared" si="14"/>
        <v>0</v>
      </c>
      <c r="CH13" s="20">
        <f t="shared" si="15"/>
        <v>0</v>
      </c>
      <c r="CI13" s="20">
        <f t="shared" si="16"/>
        <v>0</v>
      </c>
      <c r="CJ13" s="24">
        <f t="shared" si="19"/>
        <v>0</v>
      </c>
      <c r="CK13" s="21">
        <f t="shared" si="5"/>
        <v>0</v>
      </c>
      <c r="CL13" s="25">
        <f t="shared" si="6"/>
        <v>0</v>
      </c>
      <c r="CM13" s="25">
        <f t="shared" si="7"/>
        <v>0</v>
      </c>
      <c r="CN13" s="25">
        <f t="shared" si="8"/>
        <v>0</v>
      </c>
      <c r="CO13" s="25">
        <f t="shared" si="9"/>
        <v>0</v>
      </c>
      <c r="CP13" s="25">
        <f t="shared" si="10"/>
        <v>0</v>
      </c>
      <c r="CQ13" s="26">
        <f t="shared" si="11"/>
        <v>0</v>
      </c>
    </row>
    <row r="14" spans="1:95" x14ac:dyDescent="0.3">
      <c r="A14" s="15" t="s">
        <v>55</v>
      </c>
      <c r="B14" s="1"/>
      <c r="C14" s="1"/>
      <c r="D14" s="1"/>
      <c r="E14" s="3"/>
      <c r="F14" s="4"/>
      <c r="G14" s="27" t="str">
        <f t="shared" si="12"/>
        <v/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T14" t="s">
        <v>14</v>
      </c>
      <c r="CE14" s="19">
        <f t="shared" si="3"/>
        <v>0</v>
      </c>
      <c r="CF14" s="20">
        <f t="shared" si="13"/>
        <v>0</v>
      </c>
      <c r="CG14" s="20">
        <f t="shared" si="14"/>
        <v>0</v>
      </c>
      <c r="CH14" s="20">
        <f t="shared" si="15"/>
        <v>0</v>
      </c>
      <c r="CI14" s="20">
        <f t="shared" si="16"/>
        <v>0</v>
      </c>
      <c r="CJ14" s="24">
        <f t="shared" si="19"/>
        <v>0</v>
      </c>
      <c r="CK14" s="21">
        <f t="shared" si="5"/>
        <v>0</v>
      </c>
      <c r="CL14" s="21">
        <f t="shared" si="6"/>
        <v>0</v>
      </c>
      <c r="CM14" s="21">
        <f t="shared" si="7"/>
        <v>0</v>
      </c>
      <c r="CN14" s="21">
        <f t="shared" si="8"/>
        <v>0</v>
      </c>
      <c r="CO14" s="21">
        <f t="shared" si="9"/>
        <v>0</v>
      </c>
      <c r="CP14" s="21">
        <f t="shared" si="10"/>
        <v>0</v>
      </c>
      <c r="CQ14" s="22">
        <f t="shared" si="11"/>
        <v>0</v>
      </c>
    </row>
    <row r="15" spans="1:95" x14ac:dyDescent="0.3">
      <c r="A15" s="15" t="s">
        <v>56</v>
      </c>
      <c r="B15" s="1"/>
      <c r="C15" s="1"/>
      <c r="D15" s="1"/>
      <c r="E15" s="3"/>
      <c r="F15" s="4"/>
      <c r="G15" s="27" t="str">
        <f t="shared" si="12"/>
        <v/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T15" t="s">
        <v>15</v>
      </c>
      <c r="CE15" s="23">
        <f t="shared" si="3"/>
        <v>0</v>
      </c>
      <c r="CF15" s="20">
        <f t="shared" si="13"/>
        <v>0</v>
      </c>
      <c r="CG15" s="20">
        <f t="shared" si="14"/>
        <v>0</v>
      </c>
      <c r="CH15" s="20">
        <f t="shared" si="15"/>
        <v>0</v>
      </c>
      <c r="CI15" s="20">
        <f t="shared" si="16"/>
        <v>0</v>
      </c>
      <c r="CJ15" s="24">
        <f t="shared" si="19"/>
        <v>0</v>
      </c>
      <c r="CK15" s="21">
        <f t="shared" si="5"/>
        <v>0</v>
      </c>
      <c r="CL15" s="25">
        <f t="shared" si="6"/>
        <v>0</v>
      </c>
      <c r="CM15" s="25">
        <f t="shared" si="7"/>
        <v>0</v>
      </c>
      <c r="CN15" s="25">
        <f t="shared" si="8"/>
        <v>0</v>
      </c>
      <c r="CO15" s="25">
        <f t="shared" si="9"/>
        <v>0</v>
      </c>
      <c r="CP15" s="25">
        <f t="shared" si="10"/>
        <v>0</v>
      </c>
      <c r="CQ15" s="26">
        <f t="shared" si="11"/>
        <v>0</v>
      </c>
    </row>
    <row r="16" spans="1:95" x14ac:dyDescent="0.3">
      <c r="A16" s="15" t="s">
        <v>57</v>
      </c>
      <c r="B16" s="1"/>
      <c r="C16" s="1"/>
      <c r="D16" s="1"/>
      <c r="E16" s="3"/>
      <c r="F16" s="4"/>
      <c r="G16" s="27" t="str">
        <f t="shared" si="12"/>
        <v/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Y16" s="1" t="s">
        <v>35</v>
      </c>
      <c r="AZ16" s="7">
        <f>H2</f>
        <v>42943</v>
      </c>
      <c r="BA16" s="7">
        <f>AZ16+1</f>
        <v>42944</v>
      </c>
      <c r="BB16" s="7">
        <f t="shared" ref="BB16:CD16" si="22">BA16+1</f>
        <v>42945</v>
      </c>
      <c r="BC16" s="7">
        <f t="shared" si="22"/>
        <v>42946</v>
      </c>
      <c r="BD16" s="7">
        <f t="shared" si="22"/>
        <v>42947</v>
      </c>
      <c r="BE16" s="7">
        <f t="shared" si="22"/>
        <v>42948</v>
      </c>
      <c r="BF16" s="7">
        <f t="shared" si="22"/>
        <v>42949</v>
      </c>
      <c r="BG16" s="7">
        <f t="shared" si="22"/>
        <v>42950</v>
      </c>
      <c r="BH16" s="7">
        <f t="shared" si="22"/>
        <v>42951</v>
      </c>
      <c r="BI16" s="7">
        <f t="shared" si="22"/>
        <v>42952</v>
      </c>
      <c r="BJ16" s="7">
        <f t="shared" si="22"/>
        <v>42953</v>
      </c>
      <c r="BK16" s="7">
        <f t="shared" si="22"/>
        <v>42954</v>
      </c>
      <c r="BL16" s="7">
        <f t="shared" si="22"/>
        <v>42955</v>
      </c>
      <c r="BM16" s="7">
        <f t="shared" si="22"/>
        <v>42956</v>
      </c>
      <c r="BN16" s="7">
        <f t="shared" si="22"/>
        <v>42957</v>
      </c>
      <c r="BO16" s="7">
        <f t="shared" si="22"/>
        <v>42958</v>
      </c>
      <c r="BP16" s="7">
        <f t="shared" si="22"/>
        <v>42959</v>
      </c>
      <c r="BQ16" s="7">
        <f t="shared" si="22"/>
        <v>42960</v>
      </c>
      <c r="BR16" s="7">
        <f t="shared" si="22"/>
        <v>42961</v>
      </c>
      <c r="BS16" s="7">
        <f t="shared" si="22"/>
        <v>42962</v>
      </c>
      <c r="BT16" s="7">
        <f t="shared" si="22"/>
        <v>42963</v>
      </c>
      <c r="BU16" s="7">
        <f t="shared" si="22"/>
        <v>42964</v>
      </c>
      <c r="BV16" s="7">
        <f t="shared" si="22"/>
        <v>42965</v>
      </c>
      <c r="BW16" s="7">
        <f t="shared" si="22"/>
        <v>42966</v>
      </c>
      <c r="BX16" s="7">
        <f t="shared" si="22"/>
        <v>42967</v>
      </c>
      <c r="BY16" s="7">
        <f t="shared" si="22"/>
        <v>42968</v>
      </c>
      <c r="BZ16" s="7">
        <f t="shared" si="22"/>
        <v>42969</v>
      </c>
      <c r="CA16" s="7">
        <f t="shared" si="22"/>
        <v>42970</v>
      </c>
      <c r="CB16" s="7">
        <f t="shared" si="22"/>
        <v>42971</v>
      </c>
      <c r="CC16" s="7">
        <f t="shared" si="22"/>
        <v>42972</v>
      </c>
      <c r="CD16" s="7">
        <f t="shared" si="22"/>
        <v>42973</v>
      </c>
      <c r="CE16" s="19">
        <f t="shared" si="3"/>
        <v>0</v>
      </c>
      <c r="CF16" s="20">
        <f t="shared" si="13"/>
        <v>0</v>
      </c>
      <c r="CG16" s="20">
        <f t="shared" si="14"/>
        <v>0</v>
      </c>
      <c r="CH16" s="20">
        <f t="shared" si="15"/>
        <v>0</v>
      </c>
      <c r="CI16" s="20">
        <f t="shared" si="16"/>
        <v>0</v>
      </c>
      <c r="CJ16" s="24">
        <f t="shared" si="19"/>
        <v>0</v>
      </c>
      <c r="CK16" s="21">
        <f t="shared" si="5"/>
        <v>0</v>
      </c>
      <c r="CL16" s="21">
        <f t="shared" si="6"/>
        <v>0</v>
      </c>
      <c r="CM16" s="21">
        <f t="shared" si="7"/>
        <v>0</v>
      </c>
      <c r="CN16" s="21">
        <f t="shared" si="8"/>
        <v>0</v>
      </c>
      <c r="CO16" s="21">
        <f t="shared" si="9"/>
        <v>0</v>
      </c>
      <c r="CP16" s="21">
        <f t="shared" si="10"/>
        <v>0</v>
      </c>
      <c r="CQ16" s="22">
        <f t="shared" si="11"/>
        <v>0</v>
      </c>
    </row>
    <row r="17" spans="1:95" x14ac:dyDescent="0.3">
      <c r="A17" s="15" t="s">
        <v>58</v>
      </c>
      <c r="B17" s="1"/>
      <c r="C17" s="1"/>
      <c r="D17" s="1"/>
      <c r="E17" s="3"/>
      <c r="F17" s="4"/>
      <c r="G17" s="27" t="str">
        <f t="shared" si="12"/>
        <v/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Y17" s="1" t="s">
        <v>36</v>
      </c>
      <c r="AZ17" s="1">
        <f>WEEKDAY(AZ16,2)</f>
        <v>4</v>
      </c>
      <c r="BA17" s="1">
        <f t="shared" ref="BA17:CD17" si="23">WEEKDAY(BA16,2)</f>
        <v>5</v>
      </c>
      <c r="BB17" s="1">
        <f t="shared" si="23"/>
        <v>6</v>
      </c>
      <c r="BC17" s="1">
        <f t="shared" si="23"/>
        <v>7</v>
      </c>
      <c r="BD17" s="1">
        <f t="shared" si="23"/>
        <v>1</v>
      </c>
      <c r="BE17" s="1">
        <f t="shared" si="23"/>
        <v>2</v>
      </c>
      <c r="BF17" s="1">
        <f t="shared" si="23"/>
        <v>3</v>
      </c>
      <c r="BG17" s="1">
        <f t="shared" si="23"/>
        <v>4</v>
      </c>
      <c r="BH17" s="1">
        <f t="shared" si="23"/>
        <v>5</v>
      </c>
      <c r="BI17" s="1">
        <f t="shared" si="23"/>
        <v>6</v>
      </c>
      <c r="BJ17" s="1">
        <f t="shared" si="23"/>
        <v>7</v>
      </c>
      <c r="BK17" s="1">
        <f t="shared" si="23"/>
        <v>1</v>
      </c>
      <c r="BL17" s="1">
        <f t="shared" si="23"/>
        <v>2</v>
      </c>
      <c r="BM17" s="1">
        <f t="shared" si="23"/>
        <v>3</v>
      </c>
      <c r="BN17" s="1">
        <f t="shared" si="23"/>
        <v>4</v>
      </c>
      <c r="BO17" s="1">
        <f t="shared" si="23"/>
        <v>5</v>
      </c>
      <c r="BP17" s="1">
        <f t="shared" si="23"/>
        <v>6</v>
      </c>
      <c r="BQ17" s="1">
        <f t="shared" si="23"/>
        <v>7</v>
      </c>
      <c r="BR17" s="1">
        <f t="shared" si="23"/>
        <v>1</v>
      </c>
      <c r="BS17" s="1">
        <f t="shared" si="23"/>
        <v>2</v>
      </c>
      <c r="BT17" s="1">
        <f t="shared" si="23"/>
        <v>3</v>
      </c>
      <c r="BU17" s="1">
        <f t="shared" si="23"/>
        <v>4</v>
      </c>
      <c r="BV17" s="1">
        <f t="shared" si="23"/>
        <v>5</v>
      </c>
      <c r="BW17" s="1">
        <f t="shared" si="23"/>
        <v>6</v>
      </c>
      <c r="BX17" s="1">
        <f t="shared" si="23"/>
        <v>7</v>
      </c>
      <c r="BY17" s="1">
        <f t="shared" si="23"/>
        <v>1</v>
      </c>
      <c r="BZ17" s="1">
        <f t="shared" si="23"/>
        <v>2</v>
      </c>
      <c r="CA17" s="1">
        <f t="shared" si="23"/>
        <v>3</v>
      </c>
      <c r="CB17" s="1">
        <f t="shared" si="23"/>
        <v>4</v>
      </c>
      <c r="CC17" s="1">
        <f t="shared" si="23"/>
        <v>5</v>
      </c>
      <c r="CD17" s="1">
        <f t="shared" si="23"/>
        <v>6</v>
      </c>
      <c r="CE17" s="23">
        <f t="shared" si="3"/>
        <v>0</v>
      </c>
      <c r="CF17" s="20">
        <f t="shared" si="13"/>
        <v>0</v>
      </c>
      <c r="CG17" s="20">
        <f t="shared" si="14"/>
        <v>0</v>
      </c>
      <c r="CH17" s="20">
        <f t="shared" si="15"/>
        <v>0</v>
      </c>
      <c r="CI17" s="20">
        <f t="shared" si="16"/>
        <v>0</v>
      </c>
      <c r="CJ17" s="24">
        <f t="shared" si="19"/>
        <v>0</v>
      </c>
      <c r="CK17" s="21">
        <f t="shared" si="5"/>
        <v>0</v>
      </c>
      <c r="CL17" s="25">
        <f t="shared" si="6"/>
        <v>0</v>
      </c>
      <c r="CM17" s="25">
        <f t="shared" si="7"/>
        <v>0</v>
      </c>
      <c r="CN17" s="25">
        <f t="shared" si="8"/>
        <v>0</v>
      </c>
      <c r="CO17" s="25">
        <f t="shared" si="9"/>
        <v>0</v>
      </c>
      <c r="CP17" s="25">
        <f t="shared" si="10"/>
        <v>0</v>
      </c>
      <c r="CQ17" s="26">
        <f t="shared" si="11"/>
        <v>0</v>
      </c>
    </row>
    <row r="18" spans="1:95" x14ac:dyDescent="0.3">
      <c r="A18" s="15" t="s">
        <v>59</v>
      </c>
      <c r="B18" s="1"/>
      <c r="C18" s="1"/>
      <c r="D18" s="1"/>
      <c r="E18" s="3"/>
      <c r="F18" s="4"/>
      <c r="G18" s="27" t="str">
        <f t="shared" si="12"/>
        <v/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Y18" s="1" t="s">
        <v>21</v>
      </c>
      <c r="AZ18" s="1" t="str">
        <f>VLOOKUP(AZ17,$AT$24:$AV$30,3)</f>
        <v>J</v>
      </c>
      <c r="BA18" s="1" t="str">
        <f t="shared" ref="BA18:CD18" si="24">VLOOKUP(BA17,$AT$24:$AV$30,3)</f>
        <v>V</v>
      </c>
      <c r="BB18" s="1" t="str">
        <f t="shared" si="24"/>
        <v>S</v>
      </c>
      <c r="BC18" s="1" t="str">
        <f t="shared" si="24"/>
        <v>D</v>
      </c>
      <c r="BD18" s="1" t="str">
        <f t="shared" si="24"/>
        <v>L</v>
      </c>
      <c r="BE18" s="1" t="str">
        <f t="shared" si="24"/>
        <v>M</v>
      </c>
      <c r="BF18" s="1" t="str">
        <f t="shared" si="24"/>
        <v>M</v>
      </c>
      <c r="BG18" s="1" t="str">
        <f t="shared" si="24"/>
        <v>J</v>
      </c>
      <c r="BH18" s="1" t="str">
        <f t="shared" si="24"/>
        <v>V</v>
      </c>
      <c r="BI18" s="1" t="str">
        <f t="shared" si="24"/>
        <v>S</v>
      </c>
      <c r="BJ18" s="1" t="str">
        <f t="shared" si="24"/>
        <v>D</v>
      </c>
      <c r="BK18" s="1" t="str">
        <f t="shared" si="24"/>
        <v>L</v>
      </c>
      <c r="BL18" s="1" t="str">
        <f t="shared" si="24"/>
        <v>M</v>
      </c>
      <c r="BM18" s="1" t="str">
        <f t="shared" si="24"/>
        <v>M</v>
      </c>
      <c r="BN18" s="1" t="str">
        <f t="shared" si="24"/>
        <v>J</v>
      </c>
      <c r="BO18" s="1" t="str">
        <f t="shared" si="24"/>
        <v>V</v>
      </c>
      <c r="BP18" s="1" t="str">
        <f t="shared" si="24"/>
        <v>S</v>
      </c>
      <c r="BQ18" s="1" t="str">
        <f t="shared" si="24"/>
        <v>D</v>
      </c>
      <c r="BR18" s="1" t="str">
        <f t="shared" si="24"/>
        <v>L</v>
      </c>
      <c r="BS18" s="1" t="str">
        <f t="shared" si="24"/>
        <v>M</v>
      </c>
      <c r="BT18" s="1" t="str">
        <f t="shared" si="24"/>
        <v>M</v>
      </c>
      <c r="BU18" s="1" t="str">
        <f t="shared" si="24"/>
        <v>J</v>
      </c>
      <c r="BV18" s="1" t="str">
        <f t="shared" si="24"/>
        <v>V</v>
      </c>
      <c r="BW18" s="1" t="str">
        <f t="shared" si="24"/>
        <v>S</v>
      </c>
      <c r="BX18" s="1" t="str">
        <f t="shared" si="24"/>
        <v>D</v>
      </c>
      <c r="BY18" s="1" t="str">
        <f>VLOOKUP(BY17,$AT$24:$AV$30,3)</f>
        <v>L</v>
      </c>
      <c r="BZ18" s="1" t="str">
        <f t="shared" si="24"/>
        <v>M</v>
      </c>
      <c r="CA18" s="1" t="str">
        <f t="shared" si="24"/>
        <v>M</v>
      </c>
      <c r="CB18" s="1" t="str">
        <f t="shared" si="24"/>
        <v>J</v>
      </c>
      <c r="CC18" s="1" t="str">
        <f t="shared" si="24"/>
        <v>V</v>
      </c>
      <c r="CD18" s="1" t="str">
        <f t="shared" si="24"/>
        <v>S</v>
      </c>
      <c r="CE18" s="19">
        <f t="shared" si="3"/>
        <v>0</v>
      </c>
      <c r="CF18" s="20">
        <f t="shared" si="13"/>
        <v>0</v>
      </c>
      <c r="CG18" s="20">
        <f t="shared" si="14"/>
        <v>0</v>
      </c>
      <c r="CH18" s="20">
        <f t="shared" si="15"/>
        <v>0</v>
      </c>
      <c r="CI18" s="20">
        <f t="shared" si="16"/>
        <v>0</v>
      </c>
      <c r="CJ18" s="24">
        <f t="shared" si="19"/>
        <v>0</v>
      </c>
      <c r="CK18" s="21">
        <f t="shared" si="5"/>
        <v>0</v>
      </c>
      <c r="CL18" s="21">
        <f t="shared" si="6"/>
        <v>0</v>
      </c>
      <c r="CM18" s="21">
        <f t="shared" si="7"/>
        <v>0</v>
      </c>
      <c r="CN18" s="21">
        <f t="shared" si="8"/>
        <v>0</v>
      </c>
      <c r="CO18" s="21">
        <f t="shared" si="9"/>
        <v>0</v>
      </c>
      <c r="CP18" s="21">
        <f t="shared" si="10"/>
        <v>0</v>
      </c>
      <c r="CQ18" s="22">
        <f t="shared" si="11"/>
        <v>0</v>
      </c>
    </row>
    <row r="19" spans="1:95" x14ac:dyDescent="0.3">
      <c r="A19" s="15" t="s">
        <v>60</v>
      </c>
      <c r="B19" s="1"/>
      <c r="C19" s="1"/>
      <c r="D19" s="1"/>
      <c r="E19" s="3"/>
      <c r="F19" s="4"/>
      <c r="G19" s="27" t="str">
        <f t="shared" si="12"/>
        <v/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CE19" s="23">
        <f t="shared" si="3"/>
        <v>0</v>
      </c>
      <c r="CF19" s="20">
        <f t="shared" si="13"/>
        <v>0</v>
      </c>
      <c r="CG19" s="20">
        <f t="shared" si="14"/>
        <v>0</v>
      </c>
      <c r="CH19" s="20">
        <f t="shared" si="15"/>
        <v>0</v>
      </c>
      <c r="CI19" s="20">
        <f t="shared" si="16"/>
        <v>0</v>
      </c>
      <c r="CJ19" s="24">
        <f t="shared" si="19"/>
        <v>0</v>
      </c>
      <c r="CK19" s="21">
        <f t="shared" si="5"/>
        <v>0</v>
      </c>
      <c r="CL19" s="25">
        <f t="shared" si="6"/>
        <v>0</v>
      </c>
      <c r="CM19" s="25">
        <f t="shared" si="7"/>
        <v>0</v>
      </c>
      <c r="CN19" s="25">
        <f t="shared" si="8"/>
        <v>0</v>
      </c>
      <c r="CO19" s="25">
        <f t="shared" si="9"/>
        <v>0</v>
      </c>
      <c r="CP19" s="25">
        <f t="shared" si="10"/>
        <v>0</v>
      </c>
      <c r="CQ19" s="26">
        <f t="shared" si="11"/>
        <v>0</v>
      </c>
    </row>
    <row r="20" spans="1:95" x14ac:dyDescent="0.3">
      <c r="A20" s="15" t="s">
        <v>61</v>
      </c>
      <c r="B20" s="1"/>
      <c r="C20" s="1"/>
      <c r="D20" s="1"/>
      <c r="E20" s="3"/>
      <c r="F20" s="4"/>
      <c r="G20" s="27" t="str">
        <f t="shared" si="12"/>
        <v/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CE20" s="19">
        <f t="shared" si="3"/>
        <v>0</v>
      </c>
      <c r="CF20" s="20">
        <f t="shared" si="13"/>
        <v>0</v>
      </c>
      <c r="CG20" s="20">
        <f t="shared" si="14"/>
        <v>0</v>
      </c>
      <c r="CH20" s="20">
        <f t="shared" si="15"/>
        <v>0</v>
      </c>
      <c r="CI20" s="20">
        <f t="shared" si="16"/>
        <v>0</v>
      </c>
      <c r="CJ20" s="24">
        <f t="shared" si="19"/>
        <v>0</v>
      </c>
      <c r="CK20" s="21">
        <f t="shared" si="5"/>
        <v>0</v>
      </c>
      <c r="CL20" s="21">
        <f t="shared" si="6"/>
        <v>0</v>
      </c>
      <c r="CM20" s="21">
        <f t="shared" si="7"/>
        <v>0</v>
      </c>
      <c r="CN20" s="21">
        <f t="shared" si="8"/>
        <v>0</v>
      </c>
      <c r="CO20" s="21">
        <f t="shared" si="9"/>
        <v>0</v>
      </c>
      <c r="CP20" s="21">
        <f t="shared" si="10"/>
        <v>0</v>
      </c>
      <c r="CQ20" s="22">
        <f t="shared" si="11"/>
        <v>0</v>
      </c>
    </row>
    <row r="21" spans="1:95" x14ac:dyDescent="0.3">
      <c r="A21" s="15" t="s">
        <v>62</v>
      </c>
      <c r="B21" s="1"/>
      <c r="C21" s="1"/>
      <c r="D21" s="1"/>
      <c r="E21" s="3"/>
      <c r="F21" s="4"/>
      <c r="G21" s="27" t="str">
        <f t="shared" si="12"/>
        <v/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CE21" s="23">
        <f t="shared" si="3"/>
        <v>0</v>
      </c>
      <c r="CF21" s="20">
        <f t="shared" si="13"/>
        <v>0</v>
      </c>
      <c r="CG21" s="20">
        <f t="shared" si="14"/>
        <v>0</v>
      </c>
      <c r="CH21" s="20">
        <f t="shared" si="15"/>
        <v>0</v>
      </c>
      <c r="CI21" s="20">
        <f t="shared" si="16"/>
        <v>0</v>
      </c>
      <c r="CJ21" s="24">
        <f t="shared" si="19"/>
        <v>0</v>
      </c>
      <c r="CK21" s="21">
        <f t="shared" si="5"/>
        <v>0</v>
      </c>
      <c r="CL21" s="25">
        <f t="shared" si="6"/>
        <v>0</v>
      </c>
      <c r="CM21" s="25">
        <f t="shared" si="7"/>
        <v>0</v>
      </c>
      <c r="CN21" s="25">
        <f t="shared" si="8"/>
        <v>0</v>
      </c>
      <c r="CO21" s="25">
        <f t="shared" si="9"/>
        <v>0</v>
      </c>
      <c r="CP21" s="25">
        <f t="shared" si="10"/>
        <v>0</v>
      </c>
      <c r="CQ21" s="26">
        <f t="shared" si="11"/>
        <v>0</v>
      </c>
    </row>
    <row r="22" spans="1:95" x14ac:dyDescent="0.3">
      <c r="A22" s="15" t="s">
        <v>63</v>
      </c>
      <c r="B22" s="1"/>
      <c r="C22" s="1"/>
      <c r="D22" s="1"/>
      <c r="E22" s="3"/>
      <c r="F22" s="4"/>
      <c r="G22" s="27" t="str">
        <f t="shared" si="12"/>
        <v/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Y22" s="1" t="s">
        <v>41</v>
      </c>
      <c r="AZ22" s="1" t="s">
        <v>42</v>
      </c>
      <c r="BA22" s="1" t="s">
        <v>43</v>
      </c>
      <c r="CE22" s="19">
        <f t="shared" si="3"/>
        <v>0</v>
      </c>
      <c r="CF22" s="20">
        <f t="shared" si="13"/>
        <v>0</v>
      </c>
      <c r="CG22" s="20">
        <f t="shared" si="14"/>
        <v>0</v>
      </c>
      <c r="CH22" s="20">
        <f t="shared" si="15"/>
        <v>0</v>
      </c>
      <c r="CI22" s="20">
        <f t="shared" si="16"/>
        <v>0</v>
      </c>
      <c r="CJ22" s="24">
        <f t="shared" si="19"/>
        <v>0</v>
      </c>
      <c r="CK22" s="21">
        <f t="shared" si="5"/>
        <v>0</v>
      </c>
      <c r="CL22" s="21">
        <f t="shared" si="6"/>
        <v>0</v>
      </c>
      <c r="CM22" s="21">
        <f t="shared" si="7"/>
        <v>0</v>
      </c>
      <c r="CN22" s="21">
        <f t="shared" si="8"/>
        <v>0</v>
      </c>
      <c r="CO22" s="21">
        <f t="shared" si="9"/>
        <v>0</v>
      </c>
      <c r="CP22" s="21">
        <f t="shared" si="10"/>
        <v>0</v>
      </c>
      <c r="CQ22" s="22">
        <f t="shared" si="11"/>
        <v>0</v>
      </c>
    </row>
    <row r="23" spans="1:95" x14ac:dyDescent="0.3">
      <c r="A23" s="15" t="s">
        <v>64</v>
      </c>
      <c r="B23" s="1"/>
      <c r="C23" s="1"/>
      <c r="D23" s="1"/>
      <c r="E23" s="3"/>
      <c r="F23" s="4"/>
      <c r="G23" s="27" t="str">
        <f t="shared" si="12"/>
        <v/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T23" s="1" t="s">
        <v>19</v>
      </c>
      <c r="AU23" s="1" t="s">
        <v>20</v>
      </c>
      <c r="AV23" s="1" t="s">
        <v>21</v>
      </c>
      <c r="AY23" s="1" t="s">
        <v>46</v>
      </c>
      <c r="AZ23" s="1" t="str">
        <f>C5</f>
        <v>N1</v>
      </c>
      <c r="BA23" s="1">
        <f>IF(AZ23="","",IF(D5="Mensuel",7,IF(D5="trimestriel",8,IF(D5="semestriel",10,""))))</f>
        <v>7</v>
      </c>
      <c r="CE23" s="23">
        <f t="shared" si="3"/>
        <v>0</v>
      </c>
      <c r="CF23" s="20">
        <f t="shared" si="13"/>
        <v>0</v>
      </c>
      <c r="CG23" s="20">
        <f t="shared" si="14"/>
        <v>0</v>
      </c>
      <c r="CH23" s="20">
        <f t="shared" si="15"/>
        <v>0</v>
      </c>
      <c r="CI23" s="20">
        <f t="shared" si="16"/>
        <v>0</v>
      </c>
      <c r="CJ23" s="24">
        <f t="shared" si="19"/>
        <v>0</v>
      </c>
      <c r="CK23" s="21">
        <f t="shared" si="5"/>
        <v>0</v>
      </c>
      <c r="CL23" s="25">
        <f t="shared" si="6"/>
        <v>0</v>
      </c>
      <c r="CM23" s="25">
        <f t="shared" si="7"/>
        <v>0</v>
      </c>
      <c r="CN23" s="25">
        <f t="shared" si="8"/>
        <v>0</v>
      </c>
      <c r="CO23" s="25">
        <f t="shared" si="9"/>
        <v>0</v>
      </c>
      <c r="CP23" s="25">
        <f t="shared" si="10"/>
        <v>0</v>
      </c>
      <c r="CQ23" s="26">
        <f t="shared" si="11"/>
        <v>0</v>
      </c>
    </row>
    <row r="24" spans="1:95" x14ac:dyDescent="0.3">
      <c r="A24" s="15" t="s">
        <v>65</v>
      </c>
      <c r="B24" s="1"/>
      <c r="C24" s="1"/>
      <c r="D24" s="1"/>
      <c r="E24" s="3"/>
      <c r="F24" s="4"/>
      <c r="G24" s="27" t="str">
        <f t="shared" si="12"/>
        <v/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T24" s="1">
        <v>1</v>
      </c>
      <c r="AU24" s="1" t="s">
        <v>22</v>
      </c>
      <c r="AV24" s="1" t="s">
        <v>29</v>
      </c>
      <c r="AY24" s="1" t="s">
        <v>48</v>
      </c>
      <c r="AZ24" s="1">
        <f>C6</f>
        <v>0</v>
      </c>
      <c r="BA24" s="1" t="str">
        <f>IF(AZ24="","",IF(D6="Mensuel",7,IF(D6="trimestriel",7,IF(D6="semestriel",7,""))))</f>
        <v/>
      </c>
      <c r="CE24" s="19">
        <f t="shared" si="3"/>
        <v>0</v>
      </c>
      <c r="CF24" s="20">
        <f t="shared" si="13"/>
        <v>0</v>
      </c>
      <c r="CG24" s="20">
        <f t="shared" si="14"/>
        <v>0</v>
      </c>
      <c r="CH24" s="20">
        <f t="shared" si="15"/>
        <v>0</v>
      </c>
      <c r="CI24" s="20">
        <f t="shared" si="16"/>
        <v>0</v>
      </c>
      <c r="CJ24" s="24">
        <f t="shared" si="19"/>
        <v>0</v>
      </c>
      <c r="CK24" s="21">
        <f t="shared" si="5"/>
        <v>0</v>
      </c>
      <c r="CL24" s="21">
        <f t="shared" si="6"/>
        <v>0</v>
      </c>
      <c r="CM24" s="21">
        <f t="shared" si="7"/>
        <v>0</v>
      </c>
      <c r="CN24" s="21">
        <f t="shared" si="8"/>
        <v>0</v>
      </c>
      <c r="CO24" s="21">
        <f t="shared" si="9"/>
        <v>0</v>
      </c>
      <c r="CP24" s="21">
        <f t="shared" si="10"/>
        <v>0</v>
      </c>
      <c r="CQ24" s="22">
        <f t="shared" si="11"/>
        <v>0</v>
      </c>
    </row>
    <row r="25" spans="1:95" x14ac:dyDescent="0.3">
      <c r="A25" s="15" t="s">
        <v>66</v>
      </c>
      <c r="B25" s="1"/>
      <c r="C25" s="1"/>
      <c r="D25" s="1"/>
      <c r="E25" s="3"/>
      <c r="F25" s="4"/>
      <c r="G25" s="27" t="str">
        <f t="shared" si="12"/>
        <v/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T25" s="1">
        <v>2</v>
      </c>
      <c r="AU25" s="1" t="s">
        <v>23</v>
      </c>
      <c r="AV25" s="1" t="s">
        <v>30</v>
      </c>
      <c r="AY25" s="1" t="s">
        <v>47</v>
      </c>
      <c r="AZ25" s="1" t="str">
        <f t="shared" ref="AZ25:AZ26" si="25">C7</f>
        <v>N2</v>
      </c>
      <c r="BA25" s="1">
        <f t="shared" ref="BA25" si="26">IF(AZ25="","",IF(D7="Mensuel",7,IF(D7="trimestriel",7,IF(D7="semestriel",7,""))))</f>
        <v>7</v>
      </c>
      <c r="CE25" s="23">
        <f t="shared" si="3"/>
        <v>0</v>
      </c>
      <c r="CF25" s="20">
        <f t="shared" si="13"/>
        <v>0</v>
      </c>
      <c r="CG25" s="20">
        <f t="shared" si="14"/>
        <v>0</v>
      </c>
      <c r="CH25" s="20">
        <f t="shared" si="15"/>
        <v>0</v>
      </c>
      <c r="CI25" s="20">
        <f t="shared" si="16"/>
        <v>0</v>
      </c>
      <c r="CJ25" s="24">
        <f t="shared" si="19"/>
        <v>0</v>
      </c>
      <c r="CK25" s="21">
        <f t="shared" si="5"/>
        <v>0</v>
      </c>
      <c r="CL25" s="25">
        <f t="shared" si="6"/>
        <v>0</v>
      </c>
      <c r="CM25" s="25">
        <f t="shared" si="7"/>
        <v>0</v>
      </c>
      <c r="CN25" s="25">
        <f t="shared" si="8"/>
        <v>0</v>
      </c>
      <c r="CO25" s="25">
        <f t="shared" si="9"/>
        <v>0</v>
      </c>
      <c r="CP25" s="25">
        <f t="shared" si="10"/>
        <v>0</v>
      </c>
      <c r="CQ25" s="26">
        <f t="shared" si="11"/>
        <v>0</v>
      </c>
    </row>
    <row r="26" spans="1:95" x14ac:dyDescent="0.3">
      <c r="A26" s="15" t="s">
        <v>67</v>
      </c>
      <c r="B26" s="1"/>
      <c r="C26" s="1"/>
      <c r="D26" s="1"/>
      <c r="E26" s="3"/>
      <c r="F26" s="4"/>
      <c r="G26" s="27" t="str">
        <f t="shared" si="12"/>
        <v/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T26" s="1">
        <v>3</v>
      </c>
      <c r="AU26" s="1" t="s">
        <v>24</v>
      </c>
      <c r="AV26" s="1" t="s">
        <v>30</v>
      </c>
      <c r="AY26" s="1" t="s">
        <v>49</v>
      </c>
      <c r="AZ26" s="1">
        <f t="shared" si="25"/>
        <v>0</v>
      </c>
      <c r="BA26" s="1" t="str">
        <f>IF(AZ26="","",IF(D8="Mensuel",7,IF(D8="trimestriel",7,IF(D8="semestriel",7,""))))</f>
        <v/>
      </c>
      <c r="CE26" s="19">
        <f t="shared" si="3"/>
        <v>0</v>
      </c>
      <c r="CF26" s="20">
        <f t="shared" si="13"/>
        <v>0</v>
      </c>
      <c r="CG26" s="20">
        <f t="shared" si="14"/>
        <v>0</v>
      </c>
      <c r="CH26" s="20">
        <f t="shared" si="15"/>
        <v>0</v>
      </c>
      <c r="CI26" s="20">
        <f t="shared" si="16"/>
        <v>0</v>
      </c>
      <c r="CJ26" s="24">
        <f t="shared" si="19"/>
        <v>0</v>
      </c>
      <c r="CK26" s="21">
        <f t="shared" si="5"/>
        <v>0</v>
      </c>
      <c r="CL26" s="21">
        <f t="shared" si="6"/>
        <v>0</v>
      </c>
      <c r="CM26" s="21">
        <f t="shared" si="7"/>
        <v>0</v>
      </c>
      <c r="CN26" s="21">
        <f t="shared" si="8"/>
        <v>0</v>
      </c>
      <c r="CO26" s="21">
        <f t="shared" si="9"/>
        <v>0</v>
      </c>
      <c r="CP26" s="21">
        <f t="shared" si="10"/>
        <v>0</v>
      </c>
      <c r="CQ26" s="22">
        <f t="shared" si="11"/>
        <v>0</v>
      </c>
    </row>
    <row r="27" spans="1:95" x14ac:dyDescent="0.3">
      <c r="A27" s="15" t="s">
        <v>68</v>
      </c>
      <c r="B27" s="1"/>
      <c r="C27" s="1"/>
      <c r="D27" s="1"/>
      <c r="E27" s="3"/>
      <c r="F27" s="4"/>
      <c r="G27" s="27" t="str">
        <f t="shared" si="12"/>
        <v/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T27" s="1">
        <v>4</v>
      </c>
      <c r="AU27" s="1" t="s">
        <v>25</v>
      </c>
      <c r="AV27" s="1" t="s">
        <v>31</v>
      </c>
      <c r="AY27" s="1" t="s">
        <v>50</v>
      </c>
      <c r="AZ27" s="1" t="str">
        <f>C9</f>
        <v>N3</v>
      </c>
      <c r="BA27" s="1">
        <f>IF(AZ27="","",IF(D9="Hebdomadaire",2,IF(D9="Mensuel",BB27,IF(D9="Annuel",35,""))))</f>
        <v>35</v>
      </c>
      <c r="BB27">
        <v>23.25</v>
      </c>
      <c r="CE27" s="23">
        <f t="shared" si="3"/>
        <v>0</v>
      </c>
      <c r="CF27" s="20">
        <f t="shared" si="13"/>
        <v>0</v>
      </c>
      <c r="CG27" s="20">
        <f t="shared" si="14"/>
        <v>0</v>
      </c>
      <c r="CH27" s="20">
        <f t="shared" si="15"/>
        <v>0</v>
      </c>
      <c r="CI27" s="20">
        <f t="shared" si="16"/>
        <v>0</v>
      </c>
      <c r="CJ27" s="24">
        <f t="shared" si="19"/>
        <v>0</v>
      </c>
      <c r="CK27" s="21">
        <f t="shared" si="5"/>
        <v>0</v>
      </c>
      <c r="CL27" s="25">
        <f t="shared" si="6"/>
        <v>0</v>
      </c>
      <c r="CM27" s="25">
        <f t="shared" si="7"/>
        <v>0</v>
      </c>
      <c r="CN27" s="25">
        <f t="shared" si="8"/>
        <v>0</v>
      </c>
      <c r="CO27" s="25">
        <f t="shared" si="9"/>
        <v>0</v>
      </c>
      <c r="CP27" s="25">
        <f t="shared" si="10"/>
        <v>0</v>
      </c>
      <c r="CQ27" s="26">
        <f t="shared" si="11"/>
        <v>0</v>
      </c>
    </row>
    <row r="28" spans="1:95" x14ac:dyDescent="0.3">
      <c r="A28" s="15" t="s">
        <v>69</v>
      </c>
      <c r="B28" s="1"/>
      <c r="C28" s="1"/>
      <c r="D28" s="1"/>
      <c r="E28" s="3"/>
      <c r="F28" s="4"/>
      <c r="G28" s="27" t="str">
        <f t="shared" si="12"/>
        <v/>
      </c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T28" s="1">
        <v>5</v>
      </c>
      <c r="AU28" s="1" t="s">
        <v>26</v>
      </c>
      <c r="AV28" s="1" t="s">
        <v>32</v>
      </c>
      <c r="AY28" s="1" t="s">
        <v>51</v>
      </c>
      <c r="AZ28" s="1">
        <f>C10</f>
        <v>0</v>
      </c>
      <c r="BA28" s="1" t="str">
        <f>IF(AZ28="","",IF(D10="Mensuel",4,IF(D10="Trimestriel",BD28,IF(D10="Annuel",BC28,IF(D10="3 ans",BB28,"")))))</f>
        <v/>
      </c>
      <c r="BB28">
        <v>11.5</v>
      </c>
      <c r="BC28">
        <v>8.5</v>
      </c>
      <c r="BD28">
        <v>7.25</v>
      </c>
      <c r="CE28" s="19">
        <f t="shared" si="3"/>
        <v>0</v>
      </c>
      <c r="CF28" s="20">
        <f t="shared" si="13"/>
        <v>0</v>
      </c>
      <c r="CG28" s="20">
        <f t="shared" si="14"/>
        <v>0</v>
      </c>
      <c r="CH28" s="20">
        <f t="shared" si="15"/>
        <v>0</v>
      </c>
      <c r="CI28" s="20">
        <f t="shared" si="16"/>
        <v>0</v>
      </c>
      <c r="CJ28" s="24">
        <f t="shared" si="19"/>
        <v>0</v>
      </c>
      <c r="CK28" s="21">
        <f t="shared" si="5"/>
        <v>0</v>
      </c>
      <c r="CL28" s="21">
        <f t="shared" si="6"/>
        <v>0</v>
      </c>
      <c r="CM28" s="21">
        <f t="shared" si="7"/>
        <v>0</v>
      </c>
      <c r="CN28" s="21">
        <f t="shared" si="8"/>
        <v>0</v>
      </c>
      <c r="CO28" s="21">
        <f t="shared" si="9"/>
        <v>0</v>
      </c>
      <c r="CP28" s="21">
        <f t="shared" si="10"/>
        <v>0</v>
      </c>
      <c r="CQ28" s="22">
        <f t="shared" si="11"/>
        <v>0</v>
      </c>
    </row>
    <row r="29" spans="1:95" x14ac:dyDescent="0.3">
      <c r="A29" s="15" t="s">
        <v>70</v>
      </c>
      <c r="B29" s="1"/>
      <c r="C29" s="1"/>
      <c r="D29" s="1"/>
      <c r="E29" s="3"/>
      <c r="F29" s="4"/>
      <c r="G29" s="27" t="str">
        <f t="shared" si="12"/>
        <v/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T29" s="1">
        <v>6</v>
      </c>
      <c r="AU29" s="1" t="s">
        <v>27</v>
      </c>
      <c r="AV29" s="1" t="s">
        <v>33</v>
      </c>
      <c r="AY29" s="1" t="s">
        <v>52</v>
      </c>
      <c r="AZ29" s="1">
        <f>C11</f>
        <v>0</v>
      </c>
      <c r="BA29" s="1" t="str">
        <f>IF(AZ29="","",IF(D11="Mensuel",4,IF(D11="Trimestriel",BD28,IF(D11="Annuel",BC28,IF(D11="3 ans",BB28,"")))))</f>
        <v/>
      </c>
      <c r="CE29" s="23">
        <f t="shared" si="3"/>
        <v>0</v>
      </c>
      <c r="CF29" s="20">
        <f t="shared" si="13"/>
        <v>0</v>
      </c>
      <c r="CG29" s="20">
        <f t="shared" si="14"/>
        <v>0</v>
      </c>
      <c r="CH29" s="20">
        <f t="shared" si="15"/>
        <v>0</v>
      </c>
      <c r="CI29" s="20">
        <f t="shared" si="16"/>
        <v>0</v>
      </c>
      <c r="CJ29" s="24">
        <f t="shared" si="19"/>
        <v>0</v>
      </c>
      <c r="CK29" s="21">
        <f t="shared" si="5"/>
        <v>0</v>
      </c>
      <c r="CL29" s="25">
        <f t="shared" si="6"/>
        <v>0</v>
      </c>
      <c r="CM29" s="25">
        <f t="shared" si="7"/>
        <v>0</v>
      </c>
      <c r="CN29" s="25">
        <f t="shared" si="8"/>
        <v>0</v>
      </c>
      <c r="CO29" s="25">
        <f t="shared" si="9"/>
        <v>0</v>
      </c>
      <c r="CP29" s="25">
        <f t="shared" si="10"/>
        <v>0</v>
      </c>
      <c r="CQ29" s="26">
        <f t="shared" si="11"/>
        <v>0</v>
      </c>
    </row>
    <row r="30" spans="1:95" x14ac:dyDescent="0.3">
      <c r="A30" s="15" t="s">
        <v>71</v>
      </c>
      <c r="B30" s="1"/>
      <c r="C30" s="1"/>
      <c r="D30" s="1"/>
      <c r="E30" s="3"/>
      <c r="F30" s="4"/>
      <c r="G30" s="27" t="str">
        <f t="shared" si="12"/>
        <v/>
      </c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T30" s="1">
        <v>7</v>
      </c>
      <c r="AU30" s="1" t="s">
        <v>28</v>
      </c>
      <c r="AV30" s="1" t="s">
        <v>34</v>
      </c>
      <c r="AY30" s="1" t="s">
        <v>53</v>
      </c>
      <c r="AZ30" s="1" t="str">
        <f>C12</f>
        <v>N3</v>
      </c>
      <c r="BA30" s="1">
        <f>IF(AZ30="","",IF(D12="Mensuel",4,IF(D12="Trimestriel",BD28,IF(D12="Annuel",BC28,IF(D12="3 ans",BB28,"")))))</f>
        <v>8.5</v>
      </c>
      <c r="CE30" s="19">
        <f t="shared" si="3"/>
        <v>0</v>
      </c>
      <c r="CF30" s="20">
        <f t="shared" si="13"/>
        <v>0</v>
      </c>
      <c r="CG30" s="20">
        <f t="shared" si="14"/>
        <v>0</v>
      </c>
      <c r="CH30" s="20">
        <f t="shared" si="15"/>
        <v>0</v>
      </c>
      <c r="CI30" s="20">
        <f t="shared" si="16"/>
        <v>0</v>
      </c>
      <c r="CJ30" s="24">
        <f t="shared" si="19"/>
        <v>0</v>
      </c>
      <c r="CK30" s="21">
        <f t="shared" si="5"/>
        <v>0</v>
      </c>
      <c r="CL30" s="21">
        <f t="shared" si="6"/>
        <v>0</v>
      </c>
      <c r="CM30" s="21">
        <f t="shared" si="7"/>
        <v>0</v>
      </c>
      <c r="CN30" s="21">
        <f t="shared" si="8"/>
        <v>0</v>
      </c>
      <c r="CO30" s="21">
        <f t="shared" si="9"/>
        <v>0</v>
      </c>
      <c r="CP30" s="21">
        <f t="shared" si="10"/>
        <v>0</v>
      </c>
      <c r="CQ30" s="22">
        <f t="shared" si="11"/>
        <v>0</v>
      </c>
    </row>
    <row r="31" spans="1:95" x14ac:dyDescent="0.3">
      <c r="A31" s="15" t="s">
        <v>72</v>
      </c>
      <c r="B31" s="1"/>
      <c r="C31" s="1"/>
      <c r="D31" s="1"/>
      <c r="E31" s="3"/>
      <c r="F31" s="4"/>
      <c r="G31" s="27" t="str">
        <f t="shared" si="12"/>
        <v/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CE31" s="23">
        <f t="shared" si="3"/>
        <v>0</v>
      </c>
      <c r="CF31" s="20">
        <f t="shared" si="13"/>
        <v>0</v>
      </c>
      <c r="CG31" s="20">
        <f t="shared" si="14"/>
        <v>0</v>
      </c>
      <c r="CH31" s="20">
        <f t="shared" si="15"/>
        <v>0</v>
      </c>
      <c r="CI31" s="20">
        <f t="shared" si="16"/>
        <v>0</v>
      </c>
      <c r="CJ31" s="24">
        <f t="shared" si="19"/>
        <v>0</v>
      </c>
      <c r="CK31" s="21">
        <f t="shared" si="5"/>
        <v>0</v>
      </c>
      <c r="CL31" s="25">
        <f t="shared" si="6"/>
        <v>0</v>
      </c>
      <c r="CM31" s="25">
        <f t="shared" si="7"/>
        <v>0</v>
      </c>
      <c r="CN31" s="25">
        <f t="shared" si="8"/>
        <v>0</v>
      </c>
      <c r="CO31" s="25">
        <f t="shared" si="9"/>
        <v>0</v>
      </c>
      <c r="CP31" s="25">
        <f t="shared" si="10"/>
        <v>0</v>
      </c>
      <c r="CQ31" s="26">
        <f t="shared" si="11"/>
        <v>0</v>
      </c>
    </row>
    <row r="32" spans="1:95" x14ac:dyDescent="0.3">
      <c r="A32" s="15" t="s">
        <v>73</v>
      </c>
      <c r="B32" s="1"/>
      <c r="C32" s="1"/>
      <c r="D32" s="1"/>
      <c r="E32" s="3"/>
      <c r="F32" s="4"/>
      <c r="G32" s="27" t="str">
        <f t="shared" si="12"/>
        <v/>
      </c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CE32" s="19">
        <f t="shared" si="3"/>
        <v>0</v>
      </c>
      <c r="CF32" s="20">
        <f t="shared" si="13"/>
        <v>0</v>
      </c>
      <c r="CG32" s="20">
        <f t="shared" si="14"/>
        <v>0</v>
      </c>
      <c r="CH32" s="20">
        <f t="shared" si="15"/>
        <v>0</v>
      </c>
      <c r="CI32" s="20">
        <f t="shared" si="16"/>
        <v>0</v>
      </c>
      <c r="CJ32" s="24">
        <f t="shared" si="19"/>
        <v>0</v>
      </c>
      <c r="CK32" s="21">
        <f t="shared" si="5"/>
        <v>0</v>
      </c>
      <c r="CL32" s="21">
        <f t="shared" si="6"/>
        <v>0</v>
      </c>
      <c r="CM32" s="21">
        <f t="shared" si="7"/>
        <v>0</v>
      </c>
      <c r="CN32" s="21">
        <f t="shared" si="8"/>
        <v>0</v>
      </c>
      <c r="CO32" s="21">
        <f t="shared" si="9"/>
        <v>0</v>
      </c>
      <c r="CP32" s="21">
        <f t="shared" si="10"/>
        <v>0</v>
      </c>
      <c r="CQ32" s="22">
        <f t="shared" si="11"/>
        <v>0</v>
      </c>
    </row>
    <row r="33" spans="1:95" x14ac:dyDescent="0.3">
      <c r="A33" s="15" t="s">
        <v>74</v>
      </c>
      <c r="B33" s="1"/>
      <c r="C33" s="1"/>
      <c r="D33" s="1"/>
      <c r="E33" s="3"/>
      <c r="F33" s="4"/>
      <c r="G33" s="27" t="str">
        <f t="shared" si="12"/>
        <v/>
      </c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CE33" s="23">
        <f t="shared" si="3"/>
        <v>0</v>
      </c>
      <c r="CF33" s="20">
        <f t="shared" si="13"/>
        <v>0</v>
      </c>
      <c r="CG33" s="20">
        <f t="shared" si="14"/>
        <v>0</v>
      </c>
      <c r="CH33" s="20">
        <f t="shared" si="15"/>
        <v>0</v>
      </c>
      <c r="CI33" s="20">
        <f t="shared" si="16"/>
        <v>0</v>
      </c>
      <c r="CJ33" s="24">
        <f t="shared" si="19"/>
        <v>0</v>
      </c>
      <c r="CK33" s="21">
        <f t="shared" si="5"/>
        <v>0</v>
      </c>
      <c r="CL33" s="25">
        <f t="shared" si="6"/>
        <v>0</v>
      </c>
      <c r="CM33" s="25">
        <f t="shared" si="7"/>
        <v>0</v>
      </c>
      <c r="CN33" s="25">
        <f t="shared" si="8"/>
        <v>0</v>
      </c>
      <c r="CO33" s="25">
        <f t="shared" si="9"/>
        <v>0</v>
      </c>
      <c r="CP33" s="25">
        <f t="shared" si="10"/>
        <v>0</v>
      </c>
      <c r="CQ33" s="26">
        <f t="shared" si="11"/>
        <v>0</v>
      </c>
    </row>
    <row r="34" spans="1:95" x14ac:dyDescent="0.3">
      <c r="A34" s="15" t="s">
        <v>75</v>
      </c>
      <c r="B34" s="1"/>
      <c r="C34" s="1"/>
      <c r="D34" s="1"/>
      <c r="E34" s="3"/>
      <c r="F34" s="4"/>
      <c r="G34" s="27" t="str">
        <f t="shared" si="12"/>
        <v/>
      </c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CE34" s="19">
        <f t="shared" si="3"/>
        <v>0</v>
      </c>
      <c r="CF34" s="20">
        <f t="shared" si="13"/>
        <v>0</v>
      </c>
      <c r="CG34" s="20">
        <f t="shared" si="14"/>
        <v>0</v>
      </c>
      <c r="CH34" s="20">
        <f t="shared" si="15"/>
        <v>0</v>
      </c>
      <c r="CI34" s="20">
        <f t="shared" si="16"/>
        <v>0</v>
      </c>
      <c r="CJ34" s="24">
        <f t="shared" si="19"/>
        <v>0</v>
      </c>
      <c r="CK34" s="21">
        <f t="shared" si="5"/>
        <v>0</v>
      </c>
      <c r="CL34" s="21">
        <f t="shared" si="6"/>
        <v>0</v>
      </c>
      <c r="CM34" s="21">
        <f t="shared" si="7"/>
        <v>0</v>
      </c>
      <c r="CN34" s="21">
        <f t="shared" si="8"/>
        <v>0</v>
      </c>
      <c r="CO34" s="21">
        <f t="shared" si="9"/>
        <v>0</v>
      </c>
      <c r="CP34" s="21">
        <f t="shared" si="10"/>
        <v>0</v>
      </c>
      <c r="CQ34" s="22">
        <f t="shared" si="11"/>
        <v>0</v>
      </c>
    </row>
    <row r="35" spans="1:95" x14ac:dyDescent="0.3">
      <c r="A35" s="15" t="s">
        <v>76</v>
      </c>
      <c r="B35" s="1"/>
      <c r="C35" s="1"/>
      <c r="D35" s="1"/>
      <c r="E35" s="3"/>
      <c r="F35" s="4"/>
      <c r="G35" s="27" t="str">
        <f t="shared" si="12"/>
        <v/>
      </c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CE35" s="23">
        <f t="shared" si="3"/>
        <v>0</v>
      </c>
      <c r="CF35" s="20">
        <f t="shared" si="13"/>
        <v>0</v>
      </c>
      <c r="CG35" s="20">
        <f t="shared" si="14"/>
        <v>0</v>
      </c>
      <c r="CH35" s="20">
        <f t="shared" si="15"/>
        <v>0</v>
      </c>
      <c r="CI35" s="20">
        <f t="shared" si="16"/>
        <v>0</v>
      </c>
      <c r="CJ35" s="24">
        <f t="shared" si="19"/>
        <v>0</v>
      </c>
      <c r="CK35" s="21">
        <f t="shared" si="5"/>
        <v>0</v>
      </c>
      <c r="CL35" s="25">
        <f t="shared" si="6"/>
        <v>0</v>
      </c>
      <c r="CM35" s="25">
        <f t="shared" si="7"/>
        <v>0</v>
      </c>
      <c r="CN35" s="25">
        <f t="shared" si="8"/>
        <v>0</v>
      </c>
      <c r="CO35" s="25">
        <f t="shared" si="9"/>
        <v>0</v>
      </c>
      <c r="CP35" s="25">
        <f t="shared" si="10"/>
        <v>0</v>
      </c>
      <c r="CQ35" s="26">
        <f t="shared" si="11"/>
        <v>0</v>
      </c>
    </row>
    <row r="36" spans="1:95" x14ac:dyDescent="0.3">
      <c r="A36" s="15" t="s">
        <v>77</v>
      </c>
      <c r="B36" s="1"/>
      <c r="C36" s="1"/>
      <c r="D36" s="1"/>
      <c r="E36" s="3"/>
      <c r="F36" s="4"/>
      <c r="G36" s="27" t="str">
        <f t="shared" si="12"/>
        <v/>
      </c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CE36" s="19">
        <f t="shared" si="3"/>
        <v>0</v>
      </c>
      <c r="CF36" s="20">
        <f t="shared" si="13"/>
        <v>0</v>
      </c>
      <c r="CG36" s="20">
        <f t="shared" si="14"/>
        <v>0</v>
      </c>
      <c r="CH36" s="20">
        <f t="shared" si="15"/>
        <v>0</v>
      </c>
      <c r="CI36" s="20">
        <f t="shared" si="16"/>
        <v>0</v>
      </c>
      <c r="CJ36" s="24">
        <f t="shared" si="19"/>
        <v>0</v>
      </c>
      <c r="CK36" s="21">
        <f t="shared" si="5"/>
        <v>0</v>
      </c>
      <c r="CL36" s="21">
        <f t="shared" si="6"/>
        <v>0</v>
      </c>
      <c r="CM36" s="21">
        <f t="shared" si="7"/>
        <v>0</v>
      </c>
      <c r="CN36" s="21">
        <f t="shared" si="8"/>
        <v>0</v>
      </c>
      <c r="CO36" s="21">
        <f t="shared" si="9"/>
        <v>0</v>
      </c>
      <c r="CP36" s="21">
        <f t="shared" si="10"/>
        <v>0</v>
      </c>
      <c r="CQ36" s="22">
        <f t="shared" si="11"/>
        <v>0</v>
      </c>
    </row>
    <row r="37" spans="1:95" x14ac:dyDescent="0.3">
      <c r="A37" s="15" t="s">
        <v>78</v>
      </c>
      <c r="B37" s="1"/>
      <c r="C37" s="1"/>
      <c r="D37" s="1"/>
      <c r="E37" s="3"/>
      <c r="F37" s="4"/>
      <c r="G37" s="27" t="str">
        <f t="shared" si="12"/>
        <v/>
      </c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CF37" s="20">
        <f t="shared" si="13"/>
        <v>0</v>
      </c>
      <c r="CG37" s="20">
        <f t="shared" si="14"/>
        <v>0</v>
      </c>
      <c r="CH37" s="20">
        <f t="shared" si="15"/>
        <v>0</v>
      </c>
      <c r="CI37" s="20">
        <f t="shared" si="16"/>
        <v>0</v>
      </c>
      <c r="CJ37" s="24">
        <f t="shared" si="19"/>
        <v>0</v>
      </c>
    </row>
    <row r="38" spans="1:95" x14ac:dyDescent="0.3">
      <c r="A38" s="15" t="s">
        <v>79</v>
      </c>
      <c r="B38" s="1"/>
      <c r="C38" s="1"/>
      <c r="D38" s="1"/>
      <c r="E38" s="3"/>
      <c r="F38" s="4"/>
      <c r="G38" s="27" t="str">
        <f t="shared" ref="G38:G42" si="27">IF(OR(E38="",CQ38=""),"",E38+CQ38)</f>
        <v/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CF38" s="20">
        <f t="shared" si="13"/>
        <v>0</v>
      </c>
      <c r="CG38" s="20">
        <f t="shared" si="14"/>
        <v>0</v>
      </c>
      <c r="CH38" s="20">
        <f t="shared" si="15"/>
        <v>0</v>
      </c>
      <c r="CI38" s="20">
        <f t="shared" si="16"/>
        <v>0</v>
      </c>
      <c r="CJ38" s="24">
        <f t="shared" si="19"/>
        <v>0</v>
      </c>
    </row>
    <row r="39" spans="1:95" x14ac:dyDescent="0.3">
      <c r="A39" s="15" t="s">
        <v>80</v>
      </c>
      <c r="B39" s="1"/>
      <c r="C39" s="1"/>
      <c r="D39" s="1"/>
      <c r="E39" s="3"/>
      <c r="F39" s="4"/>
      <c r="G39" s="27" t="str">
        <f t="shared" si="27"/>
        <v/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</row>
    <row r="40" spans="1:95" x14ac:dyDescent="0.3">
      <c r="A40" s="15" t="s">
        <v>81</v>
      </c>
      <c r="B40" s="1"/>
      <c r="C40" s="1"/>
      <c r="D40" s="1"/>
      <c r="E40" s="3"/>
      <c r="F40" s="4"/>
      <c r="G40" s="27" t="str">
        <f t="shared" si="27"/>
        <v/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</row>
    <row r="41" spans="1:95" x14ac:dyDescent="0.3">
      <c r="A41" s="15" t="s">
        <v>82</v>
      </c>
      <c r="B41" s="1"/>
      <c r="C41" s="1"/>
      <c r="D41" s="1"/>
      <c r="E41" s="3"/>
      <c r="F41" s="4"/>
      <c r="G41" s="27" t="str">
        <f t="shared" si="27"/>
        <v/>
      </c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</row>
    <row r="42" spans="1:95" x14ac:dyDescent="0.3">
      <c r="A42" s="15" t="s">
        <v>83</v>
      </c>
      <c r="B42" s="1"/>
      <c r="C42" s="1"/>
      <c r="D42" s="1"/>
      <c r="E42" s="3"/>
      <c r="F42" s="4"/>
      <c r="G42" s="27" t="str">
        <f t="shared" si="27"/>
        <v/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</row>
    <row r="60" spans="5:64" x14ac:dyDescent="0.3">
      <c r="E60">
        <v>2</v>
      </c>
      <c r="F60">
        <v>3</v>
      </c>
      <c r="G60">
        <v>4</v>
      </c>
      <c r="H60">
        <v>5</v>
      </c>
      <c r="I60">
        <v>6</v>
      </c>
      <c r="J60">
        <v>7</v>
      </c>
      <c r="K60">
        <v>8</v>
      </c>
      <c r="L60">
        <v>9</v>
      </c>
      <c r="M60">
        <v>10</v>
      </c>
      <c r="N60">
        <v>11</v>
      </c>
      <c r="O60">
        <v>12</v>
      </c>
      <c r="P60">
        <v>13</v>
      </c>
      <c r="Q60">
        <v>14</v>
      </c>
      <c r="R60">
        <v>15</v>
      </c>
      <c r="S60">
        <v>16</v>
      </c>
      <c r="T60">
        <v>17</v>
      </c>
      <c r="U60">
        <v>18</v>
      </c>
      <c r="V60">
        <v>19</v>
      </c>
      <c r="W60">
        <v>20</v>
      </c>
      <c r="X60">
        <v>21</v>
      </c>
      <c r="Y60">
        <v>22</v>
      </c>
      <c r="Z60">
        <v>23</v>
      </c>
      <c r="AA60">
        <v>24</v>
      </c>
      <c r="AB60">
        <v>25</v>
      </c>
      <c r="AC60">
        <v>26</v>
      </c>
      <c r="AD60">
        <v>27</v>
      </c>
      <c r="AE60">
        <v>28</v>
      </c>
      <c r="AF60">
        <v>29</v>
      </c>
      <c r="AG60">
        <v>30</v>
      </c>
      <c r="AH60">
        <v>31</v>
      </c>
      <c r="AI60">
        <v>32</v>
      </c>
      <c r="AJ60">
        <v>33</v>
      </c>
      <c r="AK60">
        <v>34</v>
      </c>
      <c r="AL60">
        <v>35</v>
      </c>
      <c r="AM60">
        <v>36</v>
      </c>
      <c r="AN60">
        <v>37</v>
      </c>
      <c r="AO60">
        <v>38</v>
      </c>
      <c r="AP60">
        <v>39</v>
      </c>
      <c r="AQ60">
        <v>40</v>
      </c>
      <c r="AR60">
        <v>41</v>
      </c>
      <c r="AS60">
        <v>42</v>
      </c>
      <c r="AT60">
        <v>43</v>
      </c>
      <c r="AU60">
        <v>44</v>
      </c>
      <c r="AV60">
        <v>45</v>
      </c>
      <c r="AW60">
        <v>46</v>
      </c>
      <c r="AX60">
        <v>47</v>
      </c>
      <c r="AY60">
        <v>48</v>
      </c>
      <c r="AZ60">
        <v>49</v>
      </c>
      <c r="BA60">
        <v>50</v>
      </c>
      <c r="BB60">
        <v>51</v>
      </c>
      <c r="BC60">
        <v>52</v>
      </c>
      <c r="BD60">
        <v>53</v>
      </c>
      <c r="BE60">
        <v>54</v>
      </c>
      <c r="BF60">
        <v>55</v>
      </c>
      <c r="BG60">
        <v>56</v>
      </c>
      <c r="BH60">
        <v>57</v>
      </c>
      <c r="BI60">
        <v>58</v>
      </c>
      <c r="BJ60">
        <v>59</v>
      </c>
      <c r="BK60">
        <v>60</v>
      </c>
      <c r="BL60">
        <v>61</v>
      </c>
    </row>
  </sheetData>
  <customSheetViews>
    <customSheetView guid="{CB2549B3-9213-466C-92FB-06AC6FE57A90}" zeroValues="0">
      <pane xSplit="7" ySplit="4" topLeftCell="BW5" activePane="bottomRight" state="frozen"/>
      <selection pane="bottomRight" activeCell="E6" sqref="E6"/>
      <pageMargins left="0.7" right="0.7" top="0.75" bottom="0.75" header="0.3" footer="0.3"/>
      <pageSetup paperSize="9" orientation="portrait" r:id="rId1"/>
    </customSheetView>
  </customSheetViews>
  <conditionalFormatting sqref="H5:AL42">
    <cfRule type="cellIs" dxfId="15" priority="15" operator="equal">
      <formula>1</formula>
    </cfRule>
    <cfRule type="cellIs" dxfId="14" priority="16" operator="equal">
      <formula>0.5</formula>
    </cfRule>
    <cfRule type="cellIs" dxfId="13" priority="17" operator="equal">
      <formula>1</formula>
    </cfRule>
  </conditionalFormatting>
  <conditionalFormatting sqref="H2">
    <cfRule type="timePeriod" dxfId="12" priority="13" timePeriod="today">
      <formula>FLOOR(H2,1)=TODAY()</formula>
    </cfRule>
  </conditionalFormatting>
  <conditionalFormatting sqref="I2:AL2">
    <cfRule type="timePeriod" dxfId="11" priority="12" timePeriod="today">
      <formula>FLOOR(I2,1)=TODAY()</formula>
    </cfRule>
  </conditionalFormatting>
  <conditionalFormatting sqref="H4:AL4">
    <cfRule type="cellIs" dxfId="10" priority="11" operator="equal">
      <formula>"S"</formula>
    </cfRule>
  </conditionalFormatting>
  <conditionalFormatting sqref="H4:AL4">
    <cfRule type="cellIs" dxfId="9" priority="10" operator="equal">
      <formula>"D"</formula>
    </cfRule>
  </conditionalFormatting>
  <conditionalFormatting sqref="I4:AL4">
    <cfRule type="cellIs" dxfId="8" priority="7" operator="equal">
      <formula>"D"</formula>
    </cfRule>
    <cfRule type="cellIs" dxfId="7" priority="9" operator="equal">
      <formula>"D"</formula>
    </cfRule>
  </conditionalFormatting>
  <conditionalFormatting sqref="H4:AL4">
    <cfRule type="cellIs" dxfId="6" priority="8" operator="equal">
      <formula>"S"</formula>
    </cfRule>
  </conditionalFormatting>
  <conditionalFormatting sqref="H4:AL4">
    <cfRule type="cellIs" dxfId="5" priority="6" operator="equal">
      <formula>"S"</formula>
    </cfRule>
  </conditionalFormatting>
  <conditionalFormatting sqref="H4:AL4">
    <cfRule type="cellIs" dxfId="4" priority="5" operator="equal">
      <formula>"D"</formula>
    </cfRule>
  </conditionalFormatting>
  <conditionalFormatting sqref="H4:AL4">
    <cfRule type="cellIs" dxfId="3" priority="4" operator="equal">
      <formula>"L"</formula>
    </cfRule>
  </conditionalFormatting>
  <conditionalFormatting sqref="H4:AL4">
    <cfRule type="cellIs" dxfId="2" priority="3" operator="equal">
      <formula>"M"</formula>
    </cfRule>
  </conditionalFormatting>
  <conditionalFormatting sqref="H4:AL4">
    <cfRule type="cellIs" dxfId="1" priority="2" operator="equal">
      <formula>"J"</formula>
    </cfRule>
  </conditionalFormatting>
  <conditionalFormatting sqref="H4:AL4">
    <cfRule type="cellIs" dxfId="0" priority="1" operator="equal">
      <formula>"V"</formula>
    </cfRule>
  </conditionalFormatting>
  <dataValidations count="1">
    <dataValidation type="list" allowBlank="1" showInputMessage="1" showErrorMessage="1" sqref="C5:C12">
      <formula1>$AT$12:$AT$16</formula1>
    </dataValidation>
  </dataValidation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ThisWorkbook.Date_Hier_boucle">
                <anchor moveWithCells="1" sizeWithCells="1">
                  <from>
                    <xdr:col>2</xdr:col>
                    <xdr:colOff>601980</xdr:colOff>
                    <xdr:row>1</xdr:row>
                    <xdr:rowOff>198120</xdr:rowOff>
                  </from>
                  <to>
                    <xdr:col>4</xdr:col>
                    <xdr:colOff>106680</xdr:colOff>
                    <xdr:row>1</xdr:row>
                    <xdr:rowOff>388620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ThisWorkbook.Date_du_jour">
                <anchor moveWithCells="1" sizeWithCells="1">
                  <from>
                    <xdr:col>4</xdr:col>
                    <xdr:colOff>228600</xdr:colOff>
                    <xdr:row>1</xdr:row>
                    <xdr:rowOff>198120</xdr:rowOff>
                  </from>
                  <to>
                    <xdr:col>4</xdr:col>
                    <xdr:colOff>1074420</xdr:colOff>
                    <xdr:row>1</xdr:row>
                    <xdr:rowOff>403860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Button 8">
              <controlPr defaultSize="0" print="0" autoFill="0" autoPict="0" macro="[0]!ThisWorkbook.Date_demain_boucle">
                <anchor moveWithCells="1" sizeWithCells="1">
                  <from>
                    <xdr:col>4</xdr:col>
                    <xdr:colOff>1249680</xdr:colOff>
                    <xdr:row>1</xdr:row>
                    <xdr:rowOff>198120</xdr:rowOff>
                  </from>
                  <to>
                    <xdr:col>6</xdr:col>
                    <xdr:colOff>22860</xdr:colOff>
                    <xdr:row>1</xdr:row>
                    <xdr:rowOff>403860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N27"/>
  <sheetViews>
    <sheetView topLeftCell="B1" workbookViewId="0">
      <selection activeCell="G7" sqref="G7"/>
    </sheetView>
  </sheetViews>
  <sheetFormatPr baseColWidth="10" defaultRowHeight="14.4" x14ac:dyDescent="0.3"/>
  <cols>
    <col min="7" max="7" width="60.109375" customWidth="1"/>
  </cols>
  <sheetData>
    <row r="2" spans="3:14" x14ac:dyDescent="0.3">
      <c r="C2" s="6"/>
    </row>
    <row r="3" spans="3:14" x14ac:dyDescent="0.3">
      <c r="C3" s="6"/>
      <c r="J3" s="28"/>
      <c r="K3" s="32"/>
      <c r="L3" s="33"/>
      <c r="M3" s="32"/>
      <c r="N3" s="33"/>
    </row>
    <row r="4" spans="3:14" x14ac:dyDescent="0.3">
      <c r="C4" s="6"/>
      <c r="J4" s="34"/>
      <c r="K4" s="28"/>
      <c r="L4" s="28"/>
      <c r="M4" s="28"/>
      <c r="N4" s="35"/>
    </row>
    <row r="5" spans="3:14" x14ac:dyDescent="0.3">
      <c r="J5" s="34"/>
      <c r="K5" s="28"/>
      <c r="L5" s="28"/>
      <c r="M5" s="28"/>
      <c r="N5" s="35"/>
    </row>
    <row r="6" spans="3:14" x14ac:dyDescent="0.3">
      <c r="J6" s="34"/>
      <c r="K6" s="28"/>
      <c r="L6" s="28"/>
      <c r="M6" s="28"/>
      <c r="N6" s="35"/>
    </row>
    <row r="7" spans="3:14" x14ac:dyDescent="0.3">
      <c r="J7" s="34"/>
      <c r="K7" s="28"/>
      <c r="L7" s="28"/>
      <c r="M7" s="28"/>
      <c r="N7" s="35"/>
    </row>
    <row r="8" spans="3:14" x14ac:dyDescent="0.3">
      <c r="J8" s="34"/>
      <c r="K8" s="28"/>
      <c r="L8" s="28"/>
      <c r="M8" s="28"/>
      <c r="N8" s="35"/>
    </row>
    <row r="9" spans="3:14" x14ac:dyDescent="0.3">
      <c r="J9" s="34"/>
      <c r="K9" s="28"/>
      <c r="L9" s="28"/>
      <c r="M9" s="32"/>
      <c r="N9" s="35"/>
    </row>
    <row r="10" spans="3:14" x14ac:dyDescent="0.3">
      <c r="J10" s="34"/>
      <c r="K10" s="28"/>
      <c r="L10" s="28"/>
      <c r="M10" s="28"/>
      <c r="N10" s="35"/>
    </row>
    <row r="11" spans="3:14" x14ac:dyDescent="0.3">
      <c r="J11" s="34"/>
      <c r="K11" s="28"/>
      <c r="L11" s="28"/>
      <c r="M11" s="28"/>
      <c r="N11" s="35"/>
    </row>
    <row r="26" spans="7:12" x14ac:dyDescent="0.3">
      <c r="G26" s="28"/>
      <c r="H26" s="28"/>
      <c r="I26" s="28"/>
      <c r="J26" s="28"/>
      <c r="K26" s="28"/>
      <c r="L26" s="28"/>
    </row>
    <row r="27" spans="7:12" ht="27.75" customHeight="1" x14ac:dyDescent="0.3">
      <c r="G27" s="29"/>
      <c r="H27" s="30"/>
      <c r="I27" s="30"/>
      <c r="J27" s="30"/>
      <c r="K27" s="30"/>
      <c r="L27" s="30"/>
    </row>
  </sheetData>
  <customSheetViews>
    <customSheetView guid="{CB2549B3-9213-466C-92FB-06AC6FE57A90}">
      <selection activeCell="G20" sqref="G20"/>
      <pageMargins left="0.7" right="0.7" top="0.75" bottom="0.75" header="0.3" footer="0.3"/>
    </customSheetView>
  </customSheetViews>
  <dataValidations count="1">
    <dataValidation type="list" allowBlank="1" showInputMessage="1" showErrorMessage="1" sqref="L4:L11">
      <formula1>$AT$12:$AT$16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Cprév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chouite</dc:creator>
  <cp:lastModifiedBy>chouite</cp:lastModifiedBy>
  <dcterms:created xsi:type="dcterms:W3CDTF">2017-03-26T14:45:39Z</dcterms:created>
  <dcterms:modified xsi:type="dcterms:W3CDTF">2017-07-28T17:08:39Z</dcterms:modified>
</cp:coreProperties>
</file>