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Rouben/Documents/Artone/Excel - VBA/Amélioration Draft New Feaso/Fees/"/>
    </mc:Choice>
  </mc:AlternateContent>
  <bookViews>
    <workbookView xWindow="40" yWindow="1580" windowWidth="27760" windowHeight="16380" tabRatio="500" activeTab="1"/>
  </bookViews>
  <sheets>
    <sheet name="repartition automatisée" sheetId="1" r:id="rId1"/>
    <sheet name="Résultat Voulu" sheetId="3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4" i="1" l="1"/>
  <c r="AS4" i="3"/>
  <c r="AT4" i="3"/>
  <c r="AU4" i="3"/>
  <c r="AR4" i="3"/>
  <c r="AQ4" i="3"/>
  <c r="AN4" i="3"/>
  <c r="H6" i="3"/>
  <c r="H5" i="3"/>
  <c r="H4" i="3"/>
  <c r="AB2" i="3"/>
  <c r="AC2" i="3"/>
  <c r="AD2" i="3"/>
  <c r="AE2" i="3"/>
  <c r="AF2" i="3"/>
  <c r="AG2" i="3"/>
  <c r="AH2" i="3"/>
  <c r="AI2" i="3"/>
  <c r="AJ2" i="3"/>
  <c r="AK2" i="3"/>
  <c r="AL2" i="3"/>
  <c r="AM2" i="3"/>
  <c r="AN2" i="3"/>
  <c r="AO2" i="3"/>
  <c r="AP2" i="3"/>
  <c r="AQ2" i="3"/>
  <c r="AR2" i="3"/>
  <c r="AS2" i="3"/>
  <c r="AT2" i="3"/>
  <c r="AU2" i="3"/>
  <c r="AV2" i="3"/>
  <c r="AW2" i="3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M2" i="3"/>
  <c r="BN2" i="3"/>
  <c r="BO2" i="3"/>
  <c r="BP2" i="3"/>
  <c r="BQ2" i="3"/>
  <c r="BR2" i="3"/>
  <c r="BS2" i="3"/>
  <c r="BT2" i="3"/>
  <c r="BU2" i="3"/>
  <c r="BV2" i="3"/>
  <c r="BW2" i="3"/>
  <c r="BX2" i="3"/>
  <c r="BY2" i="3"/>
  <c r="BZ2" i="3"/>
  <c r="CA2" i="3"/>
  <c r="CB2" i="3"/>
  <c r="CC2" i="3"/>
  <c r="CD2" i="3"/>
  <c r="CE2" i="3"/>
  <c r="CF2" i="3"/>
  <c r="CG2" i="3"/>
  <c r="H2" i="3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H4" i="1"/>
  <c r="H5" i="1"/>
  <c r="H6" i="1"/>
  <c r="H2" i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AN4" authorId="0">
      <text>
        <r>
          <rPr>
            <b/>
            <sz val="10"/>
            <color indexed="81"/>
            <rFont val="Calibri"/>
          </rPr>
          <t xml:space="preserve">Une sous tranche de la tranche 4 (1875)+ la tranche 5 (20000)
</t>
        </r>
        <r>
          <rPr>
            <sz val="10"/>
            <color indexed="81"/>
            <rFont val="Calibri"/>
          </rPr>
          <t xml:space="preserve">
</t>
        </r>
      </text>
    </comment>
    <comment ref="AQ4" authorId="0">
      <text>
        <r>
          <rPr>
            <b/>
            <sz val="10"/>
            <color indexed="81"/>
            <rFont val="Calibri"/>
          </rPr>
          <t xml:space="preserve">une partie de la tranche 4 + partie de la tranche 6
</t>
        </r>
      </text>
    </comment>
  </commentList>
</comments>
</file>

<file path=xl/sharedStrings.xml><?xml version="1.0" encoding="utf-8"?>
<sst xmlns="http://schemas.openxmlformats.org/spreadsheetml/2006/main" count="100" uniqueCount="45">
  <si>
    <t>ETUDE</t>
  </si>
  <si>
    <t>CHANTIER</t>
  </si>
  <si>
    <t>RELATION</t>
  </si>
  <si>
    <t>FOURNISSEURS</t>
  </si>
  <si>
    <t>NOM</t>
  </si>
  <si>
    <t>%</t>
  </si>
  <si>
    <t>BASE</t>
  </si>
  <si>
    <t>FIXE</t>
  </si>
  <si>
    <t>TVA</t>
  </si>
  <si>
    <t>TOTAL</t>
  </si>
  <si>
    <t>AB12</t>
  </si>
  <si>
    <t>AB14</t>
  </si>
  <si>
    <t>AB20</t>
  </si>
  <si>
    <t>AB21</t>
  </si>
  <si>
    <t>AB23</t>
  </si>
  <si>
    <t>AB44</t>
  </si>
  <si>
    <t>AB19</t>
  </si>
  <si>
    <t>AB22</t>
  </si>
  <si>
    <t>AB24</t>
  </si>
  <si>
    <t>AB25</t>
  </si>
  <si>
    <t>AB26</t>
  </si>
  <si>
    <t>AB27</t>
  </si>
  <si>
    <t>AB28</t>
  </si>
  <si>
    <t>AB41</t>
  </si>
  <si>
    <t>AB42</t>
  </si>
  <si>
    <t>AB29</t>
  </si>
  <si>
    <t>AB30</t>
  </si>
  <si>
    <t>AB43</t>
  </si>
  <si>
    <t>AB31</t>
  </si>
  <si>
    <t>AB32</t>
  </si>
  <si>
    <t>AB33</t>
  </si>
  <si>
    <t>AB34</t>
  </si>
  <si>
    <t>AB35</t>
  </si>
  <si>
    <t>AB36</t>
  </si>
  <si>
    <t>AB37</t>
  </si>
  <si>
    <t>AB39</t>
  </si>
  <si>
    <t>AB45</t>
  </si>
  <si>
    <t>AB40</t>
  </si>
  <si>
    <t>AB46</t>
  </si>
  <si>
    <t>AB13</t>
  </si>
  <si>
    <t>AB47</t>
  </si>
  <si>
    <t>YES</t>
  </si>
  <si>
    <t>name x</t>
  </si>
  <si>
    <t>name y</t>
  </si>
  <si>
    <t>name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</si>
</sst>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&quot;tranche-&quot;General"/>
  </numFmts>
  <fonts count="2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3"/>
      <name val="Century Gothic"/>
    </font>
    <font>
      <sz val="16"/>
      <color theme="3" tint="-0.499984740745262"/>
      <name val="Century Gothic"/>
    </font>
    <font>
      <sz val="10"/>
      <name val="Century Gothic"/>
    </font>
    <font>
      <u/>
      <sz val="10"/>
      <color theme="3" tint="-0.499984740745262"/>
      <name val="Century Gothic"/>
    </font>
    <font>
      <b/>
      <sz val="10"/>
      <name val="Century Gothic"/>
    </font>
    <font>
      <sz val="16"/>
      <name val="Century Gothic"/>
    </font>
    <font>
      <b/>
      <sz val="10"/>
      <color theme="0"/>
      <name val="Century Gothic"/>
    </font>
    <font>
      <b/>
      <sz val="9"/>
      <color rgb="FFFFFF00"/>
      <name val="Century Gothic"/>
    </font>
    <font>
      <b/>
      <sz val="11"/>
      <color theme="0"/>
      <name val="Century Gothic"/>
    </font>
    <font>
      <b/>
      <sz val="11"/>
      <name val="Century Gothic"/>
    </font>
    <font>
      <sz val="9"/>
      <color theme="0"/>
      <name val="Century Gothic"/>
    </font>
    <font>
      <sz val="10"/>
      <color theme="3" tint="-0.499984740745262"/>
      <name val="Century Gothic"/>
    </font>
    <font>
      <sz val="10"/>
      <color theme="1"/>
      <name val="Century Gothic"/>
    </font>
    <font>
      <b/>
      <sz val="10"/>
      <color theme="1"/>
      <name val="Century Gothic"/>
    </font>
    <font>
      <sz val="10"/>
      <color rgb="FFFF0000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indexed="81"/>
      <name val="Calibri"/>
    </font>
    <font>
      <b/>
      <sz val="10"/>
      <color indexed="8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4">
    <xf numFmtId="0" fontId="0" fillId="0" borderId="0" xfId="0"/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vertical="center"/>
    </xf>
    <xf numFmtId="164" fontId="3" fillId="2" borderId="0" xfId="1" applyNumberFormat="1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>
      <alignment vertical="center"/>
    </xf>
    <xf numFmtId="14" fontId="5" fillId="4" borderId="0" xfId="0" applyNumberFormat="1" applyFont="1" applyFill="1" applyBorder="1" applyAlignment="1" applyProtection="1">
      <alignment horizontal="center" vertical="center"/>
    </xf>
    <xf numFmtId="0" fontId="7" fillId="3" borderId="0" xfId="0" applyFont="1" applyFill="1" applyBorder="1" applyAlignment="1">
      <alignment vertical="center"/>
    </xf>
    <xf numFmtId="3" fontId="8" fillId="3" borderId="3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3" fontId="10" fillId="3" borderId="0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2" fillId="3" borderId="0" xfId="0" applyNumberFormat="1" applyFont="1" applyFill="1" applyBorder="1" applyAlignment="1" applyProtection="1">
      <alignment horizontal="center" vertical="center"/>
    </xf>
    <xf numFmtId="3" fontId="6" fillId="5" borderId="6" xfId="0" applyNumberFormat="1" applyFont="1" applyFill="1" applyBorder="1" applyAlignment="1">
      <alignment horizontal="center" vertical="center"/>
    </xf>
    <xf numFmtId="3" fontId="6" fillId="5" borderId="5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 applyProtection="1">
      <alignment vertical="center"/>
    </xf>
    <xf numFmtId="0" fontId="4" fillId="4" borderId="8" xfId="0" applyFont="1" applyFill="1" applyBorder="1" applyAlignment="1">
      <alignment vertical="center"/>
    </xf>
    <xf numFmtId="10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3" xfId="0" applyNumberFormat="1" applyFont="1" applyFill="1" applyBorder="1" applyAlignment="1" applyProtection="1">
      <alignment horizontal="center" vertical="center"/>
    </xf>
    <xf numFmtId="3" fontId="14" fillId="2" borderId="9" xfId="0" applyNumberFormat="1" applyFont="1" applyFill="1" applyBorder="1" applyAlignment="1" applyProtection="1">
      <alignment horizontal="center" vertical="center"/>
      <protection locked="0"/>
    </xf>
    <xf numFmtId="3" fontId="13" fillId="2" borderId="9" xfId="0" applyNumberFormat="1" applyFont="1" applyFill="1" applyBorder="1" applyAlignment="1" applyProtection="1">
      <alignment horizontal="center" vertical="center"/>
      <protection locked="0"/>
    </xf>
    <xf numFmtId="3" fontId="15" fillId="2" borderId="9" xfId="0" applyNumberFormat="1" applyFont="1" applyFill="1" applyBorder="1" applyAlignment="1" applyProtection="1">
      <alignment horizontal="center" vertical="center"/>
      <protection locked="0"/>
    </xf>
    <xf numFmtId="10" fontId="14" fillId="2" borderId="3" xfId="1" applyNumberFormat="1" applyFont="1" applyFill="1" applyBorder="1" applyAlignment="1" applyProtection="1">
      <alignment horizontal="center" vertical="center"/>
      <protection locked="0"/>
    </xf>
    <xf numFmtId="3" fontId="14" fillId="2" borderId="3" xfId="0" applyNumberFormat="1" applyFont="1" applyFill="1" applyBorder="1" applyAlignment="1" applyProtection="1">
      <alignment horizontal="center" vertical="center"/>
      <protection locked="0"/>
    </xf>
    <xf numFmtId="1" fontId="14" fillId="2" borderId="10" xfId="1" applyNumberFormat="1" applyFont="1" applyFill="1" applyBorder="1" applyAlignment="1" applyProtection="1">
      <alignment horizontal="center" vertical="center"/>
      <protection locked="0"/>
    </xf>
    <xf numFmtId="3" fontId="14" fillId="5" borderId="3" xfId="0" applyNumberFormat="1" applyFont="1" applyFill="1" applyBorder="1" applyAlignment="1" applyProtection="1">
      <alignment horizontal="center" vertical="center"/>
      <protection locked="0"/>
    </xf>
    <xf numFmtId="3" fontId="16" fillId="2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>
      <alignment vertical="center" wrapText="1"/>
    </xf>
    <xf numFmtId="3" fontId="4" fillId="6" borderId="0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</cellXfs>
  <cellStyles count="4">
    <cellStyle name="Lien hypertexte" xfId="2" builtinId="8" hidden="1"/>
    <cellStyle name="Lien hypertexte visité" xfId="3" builtinId="9" hidden="1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opLeftCell="D1" workbookViewId="0">
      <selection activeCell="S1" sqref="S1:Z1"/>
    </sheetView>
  </sheetViews>
  <sheetFormatPr baseColWidth="10" defaultRowHeight="13" x14ac:dyDescent="0.2"/>
  <cols>
    <col min="1" max="1" width="10.83203125" style="4"/>
    <col min="2" max="2" width="37.6640625" style="4" customWidth="1"/>
    <col min="3" max="3" width="18.83203125" style="4" customWidth="1"/>
    <col min="4" max="8" width="10.83203125" style="4"/>
    <col min="9" max="9" width="2.83203125" style="4" customWidth="1"/>
    <col min="10" max="10" width="12.6640625" style="4" bestFit="1" customWidth="1"/>
    <col min="11" max="17" width="10.83203125" style="4"/>
    <col min="18" max="18" width="2.83203125" style="4" customWidth="1"/>
    <col min="19" max="19" width="12.6640625" style="4" bestFit="1" customWidth="1"/>
    <col min="20" max="26" width="10.83203125" style="4"/>
    <col min="27" max="27" width="2.83203125" style="4" customWidth="1"/>
    <col min="28" max="16384" width="10.83203125" style="4"/>
  </cols>
  <sheetData>
    <row r="1" spans="1:87" s="6" customFormat="1" ht="26" customHeight="1" thickBot="1" x14ac:dyDescent="0.25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43008</v>
      </c>
      <c r="AC1" s="5">
        <v>43039</v>
      </c>
      <c r="AD1" s="5">
        <v>43069</v>
      </c>
      <c r="AE1" s="5">
        <v>43100</v>
      </c>
      <c r="AF1" s="5">
        <v>43131</v>
      </c>
      <c r="AG1" s="5">
        <v>43159</v>
      </c>
      <c r="AH1" s="5">
        <v>43190</v>
      </c>
      <c r="AI1" s="5">
        <v>43220</v>
      </c>
      <c r="AJ1" s="5">
        <v>43251</v>
      </c>
      <c r="AK1" s="5">
        <v>43281</v>
      </c>
      <c r="AL1" s="5">
        <v>43312</v>
      </c>
      <c r="AM1" s="5">
        <v>43343</v>
      </c>
      <c r="AN1" s="5">
        <v>43373</v>
      </c>
      <c r="AO1" s="5">
        <v>43404</v>
      </c>
      <c r="AP1" s="5">
        <v>43434</v>
      </c>
      <c r="AQ1" s="5">
        <v>43465</v>
      </c>
      <c r="AR1" s="5">
        <v>43496</v>
      </c>
      <c r="AS1" s="5">
        <v>43524</v>
      </c>
      <c r="AT1" s="5">
        <v>43555</v>
      </c>
      <c r="AU1" s="5">
        <v>43585</v>
      </c>
      <c r="AV1" s="5">
        <v>43616</v>
      </c>
      <c r="AW1" s="5">
        <v>43646</v>
      </c>
      <c r="AX1" s="5">
        <v>43677</v>
      </c>
      <c r="AY1" s="5">
        <v>43708</v>
      </c>
      <c r="AZ1" s="5">
        <v>43738</v>
      </c>
      <c r="BA1" s="5">
        <v>43769</v>
      </c>
      <c r="BB1" s="5">
        <v>43799</v>
      </c>
      <c r="BC1" s="5">
        <v>43830</v>
      </c>
      <c r="BD1" s="5">
        <v>43861</v>
      </c>
      <c r="BE1" s="5">
        <v>43890</v>
      </c>
      <c r="BF1" s="5">
        <v>43921</v>
      </c>
      <c r="BG1" s="5">
        <v>43951</v>
      </c>
      <c r="BH1" s="5">
        <v>43982</v>
      </c>
      <c r="BI1" s="5">
        <v>44012</v>
      </c>
      <c r="BJ1" s="5">
        <v>44043</v>
      </c>
      <c r="BK1" s="5">
        <v>44074</v>
      </c>
      <c r="BL1" s="5">
        <v>44104</v>
      </c>
      <c r="BM1" s="5">
        <v>44135</v>
      </c>
      <c r="BN1" s="5">
        <v>44165</v>
      </c>
      <c r="BO1" s="5">
        <v>44196</v>
      </c>
      <c r="BP1" s="5">
        <v>44227</v>
      </c>
      <c r="BQ1" s="5">
        <v>44255</v>
      </c>
      <c r="BR1" s="5">
        <v>44286</v>
      </c>
      <c r="BS1" s="5">
        <v>44316</v>
      </c>
      <c r="BT1" s="5">
        <v>44347</v>
      </c>
      <c r="BU1" s="5">
        <v>44377</v>
      </c>
      <c r="BV1" s="5">
        <v>44408</v>
      </c>
      <c r="BW1" s="5">
        <v>44439</v>
      </c>
      <c r="BX1" s="5">
        <v>44469</v>
      </c>
      <c r="BY1" s="5">
        <v>44500</v>
      </c>
      <c r="BZ1" s="5">
        <v>44530</v>
      </c>
      <c r="CA1" s="5">
        <v>44561</v>
      </c>
      <c r="CB1" s="5">
        <v>44592</v>
      </c>
      <c r="CC1" s="5">
        <v>44620</v>
      </c>
      <c r="CD1" s="5">
        <v>44651</v>
      </c>
      <c r="CE1" s="5">
        <v>44681</v>
      </c>
      <c r="CF1" s="5">
        <v>44712</v>
      </c>
      <c r="CG1" s="5">
        <v>44742</v>
      </c>
      <c r="CH1" s="30" t="s">
        <v>0</v>
      </c>
      <c r="CI1" s="32" t="s">
        <v>1</v>
      </c>
    </row>
    <row r="2" spans="1:87" s="6" customFormat="1" ht="26" thickBot="1" x14ac:dyDescent="0.25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0">AC2+1</f>
        <v>3</v>
      </c>
      <c r="AE2" s="9">
        <f t="shared" si="0"/>
        <v>4</v>
      </c>
      <c r="AF2" s="9">
        <f t="shared" si="0"/>
        <v>5</v>
      </c>
      <c r="AG2" s="9">
        <f t="shared" si="0"/>
        <v>6</v>
      </c>
      <c r="AH2" s="9">
        <f t="shared" si="0"/>
        <v>7</v>
      </c>
      <c r="AI2" s="9">
        <f t="shared" si="0"/>
        <v>8</v>
      </c>
      <c r="AJ2" s="9">
        <f t="shared" si="0"/>
        <v>9</v>
      </c>
      <c r="AK2" s="9">
        <f t="shared" si="0"/>
        <v>10</v>
      </c>
      <c r="AL2" s="9">
        <f t="shared" si="0"/>
        <v>11</v>
      </c>
      <c r="AM2" s="9">
        <f t="shared" si="0"/>
        <v>12</v>
      </c>
      <c r="AN2" s="9">
        <f t="shared" si="0"/>
        <v>13</v>
      </c>
      <c r="AO2" s="9">
        <f t="shared" si="0"/>
        <v>14</v>
      </c>
      <c r="AP2" s="9">
        <f t="shared" si="0"/>
        <v>15</v>
      </c>
      <c r="AQ2" s="9">
        <f t="shared" si="0"/>
        <v>16</v>
      </c>
      <c r="AR2" s="9">
        <f t="shared" si="0"/>
        <v>17</v>
      </c>
      <c r="AS2" s="9">
        <f t="shared" si="0"/>
        <v>18</v>
      </c>
      <c r="AT2" s="9">
        <f t="shared" si="0"/>
        <v>19</v>
      </c>
      <c r="AU2" s="9">
        <f t="shared" si="0"/>
        <v>20</v>
      </c>
      <c r="AV2" s="9">
        <f t="shared" si="0"/>
        <v>21</v>
      </c>
      <c r="AW2" s="9">
        <f t="shared" si="0"/>
        <v>22</v>
      </c>
      <c r="AX2" s="9">
        <f t="shared" si="0"/>
        <v>23</v>
      </c>
      <c r="AY2" s="9">
        <f t="shared" si="0"/>
        <v>24</v>
      </c>
      <c r="AZ2" s="9">
        <f t="shared" si="0"/>
        <v>25</v>
      </c>
      <c r="BA2" s="9">
        <f t="shared" si="0"/>
        <v>26</v>
      </c>
      <c r="BB2" s="9">
        <f t="shared" si="0"/>
        <v>27</v>
      </c>
      <c r="BC2" s="9">
        <f t="shared" si="0"/>
        <v>28</v>
      </c>
      <c r="BD2" s="9">
        <f t="shared" si="0"/>
        <v>29</v>
      </c>
      <c r="BE2" s="9">
        <f t="shared" si="0"/>
        <v>30</v>
      </c>
      <c r="BF2" s="9">
        <f t="shared" si="0"/>
        <v>31</v>
      </c>
      <c r="BG2" s="9">
        <f t="shared" si="0"/>
        <v>32</v>
      </c>
      <c r="BH2" s="9">
        <f t="shared" si="0"/>
        <v>33</v>
      </c>
      <c r="BI2" s="9">
        <f t="shared" si="0"/>
        <v>34</v>
      </c>
      <c r="BJ2" s="9">
        <f t="shared" si="0"/>
        <v>35</v>
      </c>
      <c r="BK2" s="9">
        <f t="shared" si="0"/>
        <v>36</v>
      </c>
      <c r="BL2" s="9">
        <f t="shared" si="0"/>
        <v>37</v>
      </c>
      <c r="BM2" s="9">
        <f t="shared" si="0"/>
        <v>38</v>
      </c>
      <c r="BN2" s="9">
        <f t="shared" si="0"/>
        <v>39</v>
      </c>
      <c r="BO2" s="9">
        <f t="shared" si="0"/>
        <v>40</v>
      </c>
      <c r="BP2" s="9">
        <f t="shared" si="0"/>
        <v>41</v>
      </c>
      <c r="BQ2" s="9">
        <f t="shared" si="0"/>
        <v>42</v>
      </c>
      <c r="BR2" s="9">
        <f t="shared" si="0"/>
        <v>43</v>
      </c>
      <c r="BS2" s="9">
        <f t="shared" si="0"/>
        <v>44</v>
      </c>
      <c r="BT2" s="9">
        <f t="shared" si="0"/>
        <v>45</v>
      </c>
      <c r="BU2" s="9">
        <f t="shared" si="0"/>
        <v>46</v>
      </c>
      <c r="BV2" s="9">
        <f t="shared" si="0"/>
        <v>47</v>
      </c>
      <c r="BW2" s="9">
        <f t="shared" si="0"/>
        <v>48</v>
      </c>
      <c r="BX2" s="9">
        <f t="shared" si="0"/>
        <v>49</v>
      </c>
      <c r="BY2" s="9">
        <f t="shared" si="0"/>
        <v>50</v>
      </c>
      <c r="BZ2" s="9">
        <f t="shared" si="0"/>
        <v>51</v>
      </c>
      <c r="CA2" s="9">
        <f t="shared" si="0"/>
        <v>52</v>
      </c>
      <c r="CB2" s="9">
        <f t="shared" si="0"/>
        <v>53</v>
      </c>
      <c r="CC2" s="9">
        <f t="shared" si="0"/>
        <v>54</v>
      </c>
      <c r="CD2" s="9">
        <f t="shared" si="0"/>
        <v>55</v>
      </c>
      <c r="CE2" s="9">
        <f t="shared" si="0"/>
        <v>56</v>
      </c>
      <c r="CF2" s="9">
        <f t="shared" si="0"/>
        <v>57</v>
      </c>
      <c r="CG2" s="9">
        <f t="shared" si="0"/>
        <v>58</v>
      </c>
      <c r="CH2" s="31"/>
      <c r="CI2" s="33"/>
    </row>
    <row r="3" spans="1:87" s="11" customFormat="1" ht="15" thickBot="1" x14ac:dyDescent="0.2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1</v>
      </c>
      <c r="Z4" s="25">
        <v>1</v>
      </c>
      <c r="AB4" s="24">
        <f ca="1">SUMIF($J$1:$Q$1,AB1,H4:H5)</f>
        <v>100000</v>
      </c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6">
        <v>462016.80000000005</v>
      </c>
      <c r="CI4" s="26">
        <v>198007.19999999995</v>
      </c>
    </row>
    <row r="5" spans="1:87" x14ac:dyDescent="0.2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1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6">
        <v>263565.29249999998</v>
      </c>
      <c r="CI5" s="26">
        <v>322135.35750000004</v>
      </c>
    </row>
    <row r="6" spans="1:87" x14ac:dyDescent="0.2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1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6">
        <v>82550</v>
      </c>
      <c r="CI6" s="26">
        <v>44450</v>
      </c>
    </row>
    <row r="7" spans="1:87" x14ac:dyDescent="0.2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23"/>
      <c r="N9" s="23"/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23"/>
      <c r="N10" s="23"/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/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I35"/>
  <sheetViews>
    <sheetView tabSelected="1" workbookViewId="0">
      <selection activeCell="S1" sqref="S1:Z1"/>
    </sheetView>
  </sheetViews>
  <sheetFormatPr baseColWidth="10" defaultRowHeight="13" x14ac:dyDescent="0.2"/>
  <cols>
    <col min="1" max="1" width="10.83203125" style="4"/>
    <col min="2" max="2" width="37.6640625" style="4" customWidth="1"/>
    <col min="3" max="3" width="18.83203125" style="4" customWidth="1"/>
    <col min="4" max="8" width="10.83203125" style="4"/>
    <col min="9" max="9" width="2.83203125" style="4" customWidth="1"/>
    <col min="10" max="10" width="12.6640625" style="4" bestFit="1" customWidth="1"/>
    <col min="11" max="17" width="10.83203125" style="4"/>
    <col min="18" max="18" width="2.83203125" style="4" customWidth="1"/>
    <col min="19" max="19" width="12.6640625" style="4" bestFit="1" customWidth="1"/>
    <col min="20" max="26" width="10.83203125" style="4"/>
    <col min="27" max="27" width="2.83203125" style="4" customWidth="1"/>
    <col min="28" max="16384" width="10.83203125" style="4"/>
  </cols>
  <sheetData>
    <row r="1" spans="1:87" s="6" customFormat="1" ht="26" customHeight="1" thickBot="1" x14ac:dyDescent="0.25">
      <c r="A1" s="1"/>
      <c r="B1" s="1"/>
      <c r="C1" s="1"/>
      <c r="D1" s="2"/>
      <c r="E1" s="2"/>
      <c r="F1" s="2"/>
      <c r="G1" s="3"/>
      <c r="H1" s="2"/>
      <c r="I1" s="4"/>
      <c r="J1" s="5">
        <v>43008</v>
      </c>
      <c r="K1" s="5">
        <v>43100</v>
      </c>
      <c r="L1" s="5">
        <v>43190</v>
      </c>
      <c r="M1" s="5">
        <v>43281</v>
      </c>
      <c r="N1" s="5">
        <v>43373</v>
      </c>
      <c r="O1" s="5">
        <v>43465</v>
      </c>
      <c r="P1" s="5">
        <v>43555</v>
      </c>
      <c r="Q1" s="5">
        <v>44165</v>
      </c>
      <c r="R1" s="4"/>
      <c r="S1" s="5">
        <v>43008</v>
      </c>
      <c r="T1" s="5">
        <v>43100</v>
      </c>
      <c r="U1" s="5">
        <v>43190</v>
      </c>
      <c r="V1" s="5">
        <v>43281</v>
      </c>
      <c r="W1" s="5">
        <v>43373</v>
      </c>
      <c r="X1" s="5">
        <v>43465</v>
      </c>
      <c r="Y1" s="5">
        <v>43555</v>
      </c>
      <c r="Z1" s="5">
        <v>44165</v>
      </c>
      <c r="AA1" s="4"/>
      <c r="AB1" s="5">
        <v>43008</v>
      </c>
      <c r="AC1" s="5">
        <v>43039</v>
      </c>
      <c r="AD1" s="5">
        <v>43069</v>
      </c>
      <c r="AE1" s="5">
        <v>43100</v>
      </c>
      <c r="AF1" s="5">
        <v>43131</v>
      </c>
      <c r="AG1" s="5">
        <v>43159</v>
      </c>
      <c r="AH1" s="5">
        <v>43190</v>
      </c>
      <c r="AI1" s="5">
        <v>43220</v>
      </c>
      <c r="AJ1" s="5">
        <v>43251</v>
      </c>
      <c r="AK1" s="5">
        <v>43281</v>
      </c>
      <c r="AL1" s="5">
        <v>43312</v>
      </c>
      <c r="AM1" s="5">
        <v>43343</v>
      </c>
      <c r="AN1" s="5">
        <v>43373</v>
      </c>
      <c r="AO1" s="5">
        <v>43404</v>
      </c>
      <c r="AP1" s="5">
        <v>43434</v>
      </c>
      <c r="AQ1" s="5">
        <v>43465</v>
      </c>
      <c r="AR1" s="5">
        <v>43496</v>
      </c>
      <c r="AS1" s="5">
        <v>43524</v>
      </c>
      <c r="AT1" s="5">
        <v>43555</v>
      </c>
      <c r="AU1" s="5">
        <v>43585</v>
      </c>
      <c r="AV1" s="5">
        <v>43616</v>
      </c>
      <c r="AW1" s="5">
        <v>43646</v>
      </c>
      <c r="AX1" s="5">
        <v>43677</v>
      </c>
      <c r="AY1" s="5">
        <v>43708</v>
      </c>
      <c r="AZ1" s="5">
        <v>43738</v>
      </c>
      <c r="BA1" s="5">
        <v>43769</v>
      </c>
      <c r="BB1" s="5">
        <v>43799</v>
      </c>
      <c r="BC1" s="5">
        <v>43830</v>
      </c>
      <c r="BD1" s="5">
        <v>43861</v>
      </c>
      <c r="BE1" s="5">
        <v>43890</v>
      </c>
      <c r="BF1" s="5">
        <v>43921</v>
      </c>
      <c r="BG1" s="5">
        <v>43951</v>
      </c>
      <c r="BH1" s="5">
        <v>43982</v>
      </c>
      <c r="BI1" s="5">
        <v>44012</v>
      </c>
      <c r="BJ1" s="5">
        <v>44043</v>
      </c>
      <c r="BK1" s="5">
        <v>44074</v>
      </c>
      <c r="BL1" s="5">
        <v>44104</v>
      </c>
      <c r="BM1" s="5">
        <v>44135</v>
      </c>
      <c r="BN1" s="5">
        <v>44165</v>
      </c>
      <c r="BO1" s="5">
        <v>44196</v>
      </c>
      <c r="BP1" s="5">
        <v>44227</v>
      </c>
      <c r="BQ1" s="5">
        <v>44255</v>
      </c>
      <c r="BR1" s="5">
        <v>44286</v>
      </c>
      <c r="BS1" s="5">
        <v>44316</v>
      </c>
      <c r="BT1" s="5">
        <v>44347</v>
      </c>
      <c r="BU1" s="5">
        <v>44377</v>
      </c>
      <c r="BV1" s="5">
        <v>44408</v>
      </c>
      <c r="BW1" s="5">
        <v>44439</v>
      </c>
      <c r="BX1" s="5">
        <v>44469</v>
      </c>
      <c r="BY1" s="5">
        <v>44500</v>
      </c>
      <c r="BZ1" s="5">
        <v>44530</v>
      </c>
      <c r="CA1" s="5">
        <v>44561</v>
      </c>
      <c r="CB1" s="5">
        <v>44592</v>
      </c>
      <c r="CC1" s="5">
        <v>44620</v>
      </c>
      <c r="CD1" s="5">
        <v>44651</v>
      </c>
      <c r="CE1" s="5">
        <v>44681</v>
      </c>
      <c r="CF1" s="5">
        <v>44712</v>
      </c>
      <c r="CG1" s="5">
        <v>44742</v>
      </c>
      <c r="CH1" s="30" t="s">
        <v>0</v>
      </c>
      <c r="CI1" s="32" t="s">
        <v>1</v>
      </c>
    </row>
    <row r="2" spans="1:87" s="6" customFormat="1" ht="26" thickBot="1" x14ac:dyDescent="0.25">
      <c r="A2" s="1"/>
      <c r="B2" s="1"/>
      <c r="C2" s="1"/>
      <c r="D2" s="2"/>
      <c r="E2" s="2"/>
      <c r="F2" s="2"/>
      <c r="G2" s="3"/>
      <c r="H2" s="7">
        <f>SUM(H4:H34)</f>
        <v>497000</v>
      </c>
      <c r="I2" s="4"/>
      <c r="J2" s="8"/>
      <c r="K2" s="8"/>
      <c r="L2" s="8"/>
      <c r="M2" s="8"/>
      <c r="N2" s="8"/>
      <c r="O2" s="8"/>
      <c r="P2" s="8"/>
      <c r="Q2" s="8"/>
      <c r="R2" s="4"/>
      <c r="S2" s="8"/>
      <c r="T2" s="8"/>
      <c r="U2" s="8"/>
      <c r="V2" s="8"/>
      <c r="W2" s="8"/>
      <c r="X2" s="8"/>
      <c r="Y2" s="8"/>
      <c r="Z2" s="8"/>
      <c r="AA2" s="4"/>
      <c r="AB2" s="9">
        <f>1</f>
        <v>1</v>
      </c>
      <c r="AC2" s="9">
        <f>AB2+1</f>
        <v>2</v>
      </c>
      <c r="AD2" s="9">
        <f t="shared" ref="AD2:CG2" si="0">AC2+1</f>
        <v>3</v>
      </c>
      <c r="AE2" s="9">
        <f t="shared" si="0"/>
        <v>4</v>
      </c>
      <c r="AF2" s="9">
        <f t="shared" si="0"/>
        <v>5</v>
      </c>
      <c r="AG2" s="9">
        <f t="shared" si="0"/>
        <v>6</v>
      </c>
      <c r="AH2" s="9">
        <f t="shared" si="0"/>
        <v>7</v>
      </c>
      <c r="AI2" s="9">
        <f t="shared" si="0"/>
        <v>8</v>
      </c>
      <c r="AJ2" s="9">
        <f t="shared" si="0"/>
        <v>9</v>
      </c>
      <c r="AK2" s="9">
        <f t="shared" si="0"/>
        <v>10</v>
      </c>
      <c r="AL2" s="9">
        <f t="shared" si="0"/>
        <v>11</v>
      </c>
      <c r="AM2" s="9">
        <f t="shared" si="0"/>
        <v>12</v>
      </c>
      <c r="AN2" s="9">
        <f t="shared" si="0"/>
        <v>13</v>
      </c>
      <c r="AO2" s="9">
        <f t="shared" si="0"/>
        <v>14</v>
      </c>
      <c r="AP2" s="9">
        <f t="shared" si="0"/>
        <v>15</v>
      </c>
      <c r="AQ2" s="9">
        <f t="shared" si="0"/>
        <v>16</v>
      </c>
      <c r="AR2" s="9">
        <f t="shared" si="0"/>
        <v>17</v>
      </c>
      <c r="AS2" s="9">
        <f t="shared" si="0"/>
        <v>18</v>
      </c>
      <c r="AT2" s="9">
        <f t="shared" si="0"/>
        <v>19</v>
      </c>
      <c r="AU2" s="9">
        <f t="shared" si="0"/>
        <v>20</v>
      </c>
      <c r="AV2" s="9">
        <f t="shared" si="0"/>
        <v>21</v>
      </c>
      <c r="AW2" s="9">
        <f t="shared" si="0"/>
        <v>22</v>
      </c>
      <c r="AX2" s="9">
        <f t="shared" si="0"/>
        <v>23</v>
      </c>
      <c r="AY2" s="9">
        <f t="shared" si="0"/>
        <v>24</v>
      </c>
      <c r="AZ2" s="9">
        <f t="shared" si="0"/>
        <v>25</v>
      </c>
      <c r="BA2" s="9">
        <f t="shared" si="0"/>
        <v>26</v>
      </c>
      <c r="BB2" s="9">
        <f t="shared" si="0"/>
        <v>27</v>
      </c>
      <c r="BC2" s="9">
        <f t="shared" si="0"/>
        <v>28</v>
      </c>
      <c r="BD2" s="9">
        <f t="shared" si="0"/>
        <v>29</v>
      </c>
      <c r="BE2" s="9">
        <f t="shared" si="0"/>
        <v>30</v>
      </c>
      <c r="BF2" s="9">
        <f t="shared" si="0"/>
        <v>31</v>
      </c>
      <c r="BG2" s="9">
        <f t="shared" si="0"/>
        <v>32</v>
      </c>
      <c r="BH2" s="9">
        <f t="shared" si="0"/>
        <v>33</v>
      </c>
      <c r="BI2" s="9">
        <f t="shared" si="0"/>
        <v>34</v>
      </c>
      <c r="BJ2" s="9">
        <f t="shared" si="0"/>
        <v>35</v>
      </c>
      <c r="BK2" s="9">
        <f t="shared" si="0"/>
        <v>36</v>
      </c>
      <c r="BL2" s="9">
        <f t="shared" si="0"/>
        <v>37</v>
      </c>
      <c r="BM2" s="9">
        <f t="shared" si="0"/>
        <v>38</v>
      </c>
      <c r="BN2" s="9">
        <f t="shared" si="0"/>
        <v>39</v>
      </c>
      <c r="BO2" s="9">
        <f t="shared" si="0"/>
        <v>40</v>
      </c>
      <c r="BP2" s="9">
        <f t="shared" si="0"/>
        <v>41</v>
      </c>
      <c r="BQ2" s="9">
        <f t="shared" si="0"/>
        <v>42</v>
      </c>
      <c r="BR2" s="9">
        <f t="shared" si="0"/>
        <v>43</v>
      </c>
      <c r="BS2" s="9">
        <f t="shared" si="0"/>
        <v>44</v>
      </c>
      <c r="BT2" s="9">
        <f t="shared" si="0"/>
        <v>45</v>
      </c>
      <c r="BU2" s="9">
        <f t="shared" si="0"/>
        <v>46</v>
      </c>
      <c r="BV2" s="9">
        <f t="shared" si="0"/>
        <v>47</v>
      </c>
      <c r="BW2" s="9">
        <f t="shared" si="0"/>
        <v>48</v>
      </c>
      <c r="BX2" s="9">
        <f t="shared" si="0"/>
        <v>49</v>
      </c>
      <c r="BY2" s="9">
        <f t="shared" si="0"/>
        <v>50</v>
      </c>
      <c r="BZ2" s="9">
        <f t="shared" si="0"/>
        <v>51</v>
      </c>
      <c r="CA2" s="9">
        <f t="shared" si="0"/>
        <v>52</v>
      </c>
      <c r="CB2" s="9">
        <f t="shared" si="0"/>
        <v>53</v>
      </c>
      <c r="CC2" s="9">
        <f t="shared" si="0"/>
        <v>54</v>
      </c>
      <c r="CD2" s="9">
        <f t="shared" si="0"/>
        <v>55</v>
      </c>
      <c r="CE2" s="9">
        <f t="shared" si="0"/>
        <v>56</v>
      </c>
      <c r="CF2" s="9">
        <f t="shared" si="0"/>
        <v>57</v>
      </c>
      <c r="CG2" s="9">
        <f t="shared" si="0"/>
        <v>58</v>
      </c>
      <c r="CH2" s="31"/>
      <c r="CI2" s="33"/>
    </row>
    <row r="3" spans="1:87" s="11" customFormat="1" ht="15" thickBot="1" x14ac:dyDescent="0.25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J3" s="12">
        <v>1</v>
      </c>
      <c r="K3" s="12">
        <v>2</v>
      </c>
      <c r="L3" s="12">
        <v>3</v>
      </c>
      <c r="M3" s="12">
        <v>4</v>
      </c>
      <c r="N3" s="12">
        <v>5</v>
      </c>
      <c r="O3" s="12">
        <v>6</v>
      </c>
      <c r="P3" s="12">
        <v>7</v>
      </c>
      <c r="Q3" s="12">
        <v>8</v>
      </c>
      <c r="S3" s="12">
        <v>1</v>
      </c>
      <c r="T3" s="12">
        <v>2</v>
      </c>
      <c r="U3" s="12">
        <v>3</v>
      </c>
      <c r="V3" s="12">
        <v>4</v>
      </c>
      <c r="W3" s="12">
        <v>5</v>
      </c>
      <c r="X3" s="12">
        <v>6</v>
      </c>
      <c r="Y3" s="12">
        <v>7</v>
      </c>
      <c r="Z3" s="12">
        <v>8</v>
      </c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3">
        <v>901193.4175000001</v>
      </c>
      <c r="CI3" s="14">
        <v>975269.53249999997</v>
      </c>
    </row>
    <row r="4" spans="1:87" x14ac:dyDescent="0.2">
      <c r="A4" s="15" t="s">
        <v>10</v>
      </c>
      <c r="B4" s="16" t="s">
        <v>42</v>
      </c>
      <c r="C4" s="16" t="s">
        <v>42</v>
      </c>
      <c r="D4" s="18">
        <v>0</v>
      </c>
      <c r="E4" s="19">
        <v>5000000</v>
      </c>
      <c r="F4" s="20">
        <v>100000</v>
      </c>
      <c r="G4" s="21" t="s">
        <v>41</v>
      </c>
      <c r="H4" s="22">
        <f>D4*E4+F4</f>
        <v>100000</v>
      </c>
      <c r="J4" s="23">
        <v>0.1</v>
      </c>
      <c r="K4" s="23">
        <v>0.2</v>
      </c>
      <c r="L4" s="23">
        <v>0.05</v>
      </c>
      <c r="M4" s="23">
        <v>0.15</v>
      </c>
      <c r="N4" s="23">
        <v>0.2</v>
      </c>
      <c r="O4" s="23">
        <v>0.35</v>
      </c>
      <c r="P4" s="23">
        <v>0</v>
      </c>
      <c r="Q4" s="23">
        <v>0.05</v>
      </c>
      <c r="S4" s="25">
        <v>1</v>
      </c>
      <c r="T4" s="25">
        <v>3</v>
      </c>
      <c r="U4" s="25">
        <v>1</v>
      </c>
      <c r="V4" s="25">
        <v>8</v>
      </c>
      <c r="W4" s="25">
        <v>1</v>
      </c>
      <c r="X4" s="25">
        <v>5</v>
      </c>
      <c r="Y4" s="25">
        <v>0</v>
      </c>
      <c r="Z4" s="25">
        <v>1</v>
      </c>
      <c r="AB4" s="24">
        <v>10000</v>
      </c>
      <c r="AC4" s="24"/>
      <c r="AD4" s="24"/>
      <c r="AE4" s="24">
        <v>6666.66</v>
      </c>
      <c r="AF4" s="24">
        <v>6666.66</v>
      </c>
      <c r="AG4" s="24">
        <v>6666.66</v>
      </c>
      <c r="AH4" s="24"/>
      <c r="AI4" s="24"/>
      <c r="AJ4" s="24">
        <v>5000</v>
      </c>
      <c r="AK4" s="24">
        <v>1875</v>
      </c>
      <c r="AL4" s="24">
        <v>1875</v>
      </c>
      <c r="AM4" s="24">
        <v>1875</v>
      </c>
      <c r="AN4" s="24">
        <f>1875+20000</f>
        <v>21875</v>
      </c>
      <c r="AO4" s="24">
        <v>1875</v>
      </c>
      <c r="AP4" s="24">
        <v>1875</v>
      </c>
      <c r="AQ4" s="24">
        <f>1875+7000</f>
        <v>8875</v>
      </c>
      <c r="AR4" s="24">
        <f>1875+7000</f>
        <v>8875</v>
      </c>
      <c r="AS4" s="24">
        <f>7000</f>
        <v>7000</v>
      </c>
      <c r="AT4" s="24">
        <f>7000</f>
        <v>7000</v>
      </c>
      <c r="AU4" s="24">
        <f>7000</f>
        <v>7000</v>
      </c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>
        <v>5000</v>
      </c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6">
        <v>462016.80000000005</v>
      </c>
      <c r="CI4" s="26">
        <v>198007.19999999995</v>
      </c>
    </row>
    <row r="5" spans="1:87" x14ac:dyDescent="0.2">
      <c r="A5" s="15" t="s">
        <v>11</v>
      </c>
      <c r="B5" s="16" t="s">
        <v>43</v>
      </c>
      <c r="C5" s="16" t="s">
        <v>43</v>
      </c>
      <c r="D5" s="18">
        <v>5.7000000000000002E-2</v>
      </c>
      <c r="E5" s="19">
        <v>5000000</v>
      </c>
      <c r="F5" s="20">
        <v>0</v>
      </c>
      <c r="G5" s="21" t="s">
        <v>41</v>
      </c>
      <c r="H5" s="22">
        <f t="shared" ref="H5:H6" si="1">D5*E5+F5</f>
        <v>285000</v>
      </c>
      <c r="J5" s="23">
        <v>0.05</v>
      </c>
      <c r="K5" s="23">
        <v>0.15</v>
      </c>
      <c r="L5" s="23">
        <v>0</v>
      </c>
      <c r="M5" s="23">
        <v>0</v>
      </c>
      <c r="N5" s="23">
        <v>0.25</v>
      </c>
      <c r="O5" s="23">
        <v>0.42499999999999999</v>
      </c>
      <c r="P5" s="23">
        <v>0.05</v>
      </c>
      <c r="Q5" s="23">
        <v>2.5000000000000001E-2</v>
      </c>
      <c r="S5" s="25">
        <v>1</v>
      </c>
      <c r="T5" s="25">
        <v>3</v>
      </c>
      <c r="U5" s="25">
        <v>1</v>
      </c>
      <c r="V5" s="25">
        <v>8</v>
      </c>
      <c r="W5" s="25">
        <v>1</v>
      </c>
      <c r="X5" s="25">
        <v>5</v>
      </c>
      <c r="Y5" s="25">
        <v>1</v>
      </c>
      <c r="Z5" s="25">
        <v>1</v>
      </c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6">
        <v>263565.29249999998</v>
      </c>
      <c r="CI5" s="26">
        <v>322135.35750000004</v>
      </c>
    </row>
    <row r="6" spans="1:87" x14ac:dyDescent="0.2">
      <c r="A6" s="15" t="s">
        <v>12</v>
      </c>
      <c r="B6" s="16" t="s">
        <v>44</v>
      </c>
      <c r="C6" s="16" t="s">
        <v>44</v>
      </c>
      <c r="D6" s="18">
        <v>0.02</v>
      </c>
      <c r="E6" s="19">
        <v>5000000</v>
      </c>
      <c r="F6" s="20">
        <v>12000</v>
      </c>
      <c r="G6" s="21" t="s">
        <v>41</v>
      </c>
      <c r="H6" s="22">
        <f t="shared" si="1"/>
        <v>112000</v>
      </c>
      <c r="J6" s="23">
        <v>0</v>
      </c>
      <c r="K6" s="23">
        <v>0.15</v>
      </c>
      <c r="L6" s="23">
        <v>0</v>
      </c>
      <c r="M6" s="23">
        <v>0</v>
      </c>
      <c r="N6" s="23">
        <v>0.5</v>
      </c>
      <c r="O6" s="23">
        <v>0</v>
      </c>
      <c r="P6" s="23">
        <v>2.5000000000000001E-2</v>
      </c>
      <c r="Q6" s="23">
        <v>2.5000000000000001E-2</v>
      </c>
      <c r="S6" s="25">
        <v>1</v>
      </c>
      <c r="T6" s="25">
        <v>3</v>
      </c>
      <c r="U6" s="25">
        <v>1</v>
      </c>
      <c r="V6" s="25">
        <v>8</v>
      </c>
      <c r="W6" s="25">
        <v>1</v>
      </c>
      <c r="X6" s="25">
        <v>5</v>
      </c>
      <c r="Y6" s="25">
        <v>1</v>
      </c>
      <c r="Z6" s="25">
        <v>1</v>
      </c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6">
        <v>82550</v>
      </c>
      <c r="CI6" s="26">
        <v>44450</v>
      </c>
    </row>
    <row r="7" spans="1:87" x14ac:dyDescent="0.2">
      <c r="A7" s="15" t="s">
        <v>13</v>
      </c>
      <c r="B7" s="16"/>
      <c r="C7" s="17"/>
      <c r="D7" s="18"/>
      <c r="E7" s="19"/>
      <c r="F7" s="20"/>
      <c r="G7" s="21"/>
      <c r="H7" s="22"/>
      <c r="J7" s="23"/>
      <c r="K7" s="23"/>
      <c r="L7" s="23"/>
      <c r="M7" s="23"/>
      <c r="N7" s="23"/>
      <c r="O7" s="23"/>
      <c r="P7" s="23"/>
      <c r="Q7" s="23"/>
      <c r="S7" s="25"/>
      <c r="T7" s="25"/>
      <c r="U7" s="25"/>
      <c r="V7" s="25"/>
      <c r="W7" s="25"/>
      <c r="X7" s="25"/>
      <c r="Y7" s="25"/>
      <c r="Z7" s="25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6">
        <v>37500</v>
      </c>
      <c r="CI7" s="26">
        <v>87500</v>
      </c>
    </row>
    <row r="8" spans="1:87" x14ac:dyDescent="0.2">
      <c r="A8" s="15" t="s">
        <v>14</v>
      </c>
      <c r="B8" s="16"/>
      <c r="C8" s="17"/>
      <c r="D8" s="18"/>
      <c r="E8" s="19"/>
      <c r="F8" s="20"/>
      <c r="G8" s="21"/>
      <c r="H8" s="22"/>
      <c r="J8" s="23"/>
      <c r="K8" s="23"/>
      <c r="L8" s="23"/>
      <c r="M8" s="23"/>
      <c r="N8" s="23"/>
      <c r="O8" s="23"/>
      <c r="P8" s="23"/>
      <c r="Q8" s="23"/>
      <c r="S8" s="25"/>
      <c r="T8" s="25"/>
      <c r="U8" s="25"/>
      <c r="V8" s="25"/>
      <c r="W8" s="25"/>
      <c r="X8" s="25"/>
      <c r="Y8" s="25"/>
      <c r="Z8" s="25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6">
        <v>5550</v>
      </c>
      <c r="CI8" s="26">
        <v>12950</v>
      </c>
    </row>
    <row r="9" spans="1:87" x14ac:dyDescent="0.2">
      <c r="A9" s="15" t="s">
        <v>15</v>
      </c>
      <c r="B9" s="16"/>
      <c r="C9" s="17"/>
      <c r="D9" s="18"/>
      <c r="E9" s="19"/>
      <c r="F9" s="20"/>
      <c r="G9" s="21"/>
      <c r="H9" s="22"/>
      <c r="J9" s="23"/>
      <c r="K9" s="23"/>
      <c r="L9" s="23"/>
      <c r="M9" s="23"/>
      <c r="N9" s="23"/>
      <c r="O9" s="23"/>
      <c r="P9" s="23"/>
      <c r="Q9" s="23"/>
      <c r="S9" s="25"/>
      <c r="T9" s="25"/>
      <c r="U9" s="25"/>
      <c r="V9" s="25"/>
      <c r="W9" s="25"/>
      <c r="X9" s="25"/>
      <c r="Y9" s="25"/>
      <c r="Z9" s="25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6">
        <v>0</v>
      </c>
      <c r="CI9" s="26">
        <v>29000</v>
      </c>
    </row>
    <row r="10" spans="1:87" x14ac:dyDescent="0.2">
      <c r="A10" s="15" t="s">
        <v>16</v>
      </c>
      <c r="B10" s="16"/>
      <c r="C10" s="17"/>
      <c r="D10" s="18"/>
      <c r="E10" s="19"/>
      <c r="F10" s="20"/>
      <c r="G10" s="21"/>
      <c r="H10" s="22"/>
      <c r="J10" s="23"/>
      <c r="K10" s="23"/>
      <c r="L10" s="23"/>
      <c r="M10" s="23"/>
      <c r="N10" s="23"/>
      <c r="O10" s="23"/>
      <c r="P10" s="23"/>
      <c r="Q10" s="23"/>
      <c r="S10" s="25"/>
      <c r="T10" s="25"/>
      <c r="U10" s="25"/>
      <c r="V10" s="25"/>
      <c r="W10" s="25"/>
      <c r="X10" s="25"/>
      <c r="Y10" s="25"/>
      <c r="Z10" s="25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6">
        <v>1330</v>
      </c>
      <c r="CI10" s="26">
        <v>11970</v>
      </c>
    </row>
    <row r="11" spans="1:87" x14ac:dyDescent="0.2">
      <c r="A11" s="15" t="s">
        <v>17</v>
      </c>
      <c r="B11" s="16"/>
      <c r="C11" s="17"/>
      <c r="D11" s="18"/>
      <c r="E11" s="19"/>
      <c r="F11" s="20"/>
      <c r="G11" s="21"/>
      <c r="H11" s="22"/>
      <c r="J11" s="23"/>
      <c r="K11" s="23"/>
      <c r="L11" s="23"/>
      <c r="M11" s="23"/>
      <c r="N11" s="23"/>
      <c r="O11" s="23"/>
      <c r="P11" s="23"/>
      <c r="Q11" s="23"/>
      <c r="S11" s="25"/>
      <c r="T11" s="25"/>
      <c r="U11" s="25"/>
      <c r="V11" s="25"/>
      <c r="W11" s="25"/>
      <c r="X11" s="25"/>
      <c r="Y11" s="25"/>
      <c r="Z11" s="25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6">
        <v>12480</v>
      </c>
      <c r="CI11" s="26">
        <v>2520</v>
      </c>
    </row>
    <row r="12" spans="1:87" x14ac:dyDescent="0.2">
      <c r="A12" s="15" t="s">
        <v>18</v>
      </c>
      <c r="B12" s="16"/>
      <c r="C12" s="17"/>
      <c r="D12" s="18"/>
      <c r="E12" s="19"/>
      <c r="F12" s="20"/>
      <c r="G12" s="21"/>
      <c r="H12" s="22"/>
      <c r="J12" s="23"/>
      <c r="K12" s="23"/>
      <c r="L12" s="23"/>
      <c r="M12" s="23"/>
      <c r="N12" s="23"/>
      <c r="O12" s="23"/>
      <c r="P12" s="23"/>
      <c r="Q12" s="23"/>
      <c r="S12" s="25"/>
      <c r="T12" s="25"/>
      <c r="U12" s="25"/>
      <c r="V12" s="25"/>
      <c r="W12" s="25"/>
      <c r="X12" s="25"/>
      <c r="Y12" s="25"/>
      <c r="Z12" s="25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6">
        <v>1052.8</v>
      </c>
      <c r="CI12" s="26">
        <v>1579.2</v>
      </c>
    </row>
    <row r="13" spans="1:87" x14ac:dyDescent="0.2">
      <c r="A13" s="15" t="s">
        <v>19</v>
      </c>
      <c r="B13" s="16"/>
      <c r="C13" s="17"/>
      <c r="D13" s="18"/>
      <c r="E13" s="19"/>
      <c r="F13" s="20"/>
      <c r="G13" s="21"/>
      <c r="H13" s="22"/>
      <c r="J13" s="23"/>
      <c r="K13" s="23"/>
      <c r="L13" s="23"/>
      <c r="M13" s="23"/>
      <c r="N13" s="23"/>
      <c r="O13" s="23"/>
      <c r="P13" s="23"/>
      <c r="Q13" s="23"/>
      <c r="S13" s="25"/>
      <c r="T13" s="25"/>
      <c r="U13" s="25"/>
      <c r="V13" s="25"/>
      <c r="W13" s="25"/>
      <c r="X13" s="25"/>
      <c r="Y13" s="25"/>
      <c r="Z13" s="25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6">
        <v>2748.0250000000001</v>
      </c>
      <c r="CI13" s="26">
        <v>7501.9750000000004</v>
      </c>
    </row>
    <row r="14" spans="1:87" x14ac:dyDescent="0.2">
      <c r="A14" s="15" t="s">
        <v>20</v>
      </c>
      <c r="B14" s="16"/>
      <c r="C14" s="17"/>
      <c r="D14" s="18"/>
      <c r="E14" s="19"/>
      <c r="F14" s="20"/>
      <c r="G14" s="21"/>
      <c r="H14" s="22"/>
      <c r="J14" s="23"/>
      <c r="K14" s="23"/>
      <c r="L14" s="23"/>
      <c r="M14" s="23"/>
      <c r="N14" s="23"/>
      <c r="O14" s="23"/>
      <c r="P14" s="23"/>
      <c r="Q14" s="23"/>
      <c r="S14" s="25"/>
      <c r="T14" s="25"/>
      <c r="U14" s="25"/>
      <c r="V14" s="25"/>
      <c r="W14" s="25"/>
      <c r="X14" s="25"/>
      <c r="Y14" s="25"/>
      <c r="Z14" s="25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6">
        <v>0</v>
      </c>
      <c r="CI14" s="26">
        <v>55002</v>
      </c>
    </row>
    <row r="15" spans="1:87" x14ac:dyDescent="0.2">
      <c r="A15" s="15" t="s">
        <v>21</v>
      </c>
      <c r="B15" s="16"/>
      <c r="C15" s="17"/>
      <c r="D15" s="18"/>
      <c r="E15" s="19"/>
      <c r="F15" s="20"/>
      <c r="G15" s="21"/>
      <c r="H15" s="22"/>
      <c r="J15" s="23"/>
      <c r="K15" s="23"/>
      <c r="L15" s="23"/>
      <c r="M15" s="23"/>
      <c r="N15" s="23"/>
      <c r="O15" s="23"/>
      <c r="P15" s="23"/>
      <c r="Q15" s="23"/>
      <c r="S15" s="25"/>
      <c r="T15" s="25"/>
      <c r="U15" s="25"/>
      <c r="V15" s="25"/>
      <c r="W15" s="25"/>
      <c r="X15" s="25"/>
      <c r="Y15" s="25"/>
      <c r="Z15" s="25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6">
        <v>0</v>
      </c>
      <c r="CI15" s="26">
        <v>0</v>
      </c>
    </row>
    <row r="16" spans="1:87" x14ac:dyDescent="0.2">
      <c r="A16" s="15" t="s">
        <v>22</v>
      </c>
      <c r="B16" s="16"/>
      <c r="C16" s="17"/>
      <c r="D16" s="18"/>
      <c r="E16" s="19"/>
      <c r="F16" s="20"/>
      <c r="G16" s="21"/>
      <c r="H16" s="22"/>
      <c r="J16" s="23"/>
      <c r="K16" s="23"/>
      <c r="L16" s="23"/>
      <c r="M16" s="23"/>
      <c r="N16" s="23"/>
      <c r="O16" s="23"/>
      <c r="P16" s="23"/>
      <c r="Q16" s="23"/>
      <c r="S16" s="25"/>
      <c r="T16" s="25"/>
      <c r="U16" s="25"/>
      <c r="V16" s="25"/>
      <c r="W16" s="25"/>
      <c r="X16" s="25"/>
      <c r="Y16" s="25"/>
      <c r="Z16" s="25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6">
        <v>0</v>
      </c>
      <c r="CI16" s="26">
        <v>8000</v>
      </c>
    </row>
    <row r="17" spans="1:87" x14ac:dyDescent="0.2">
      <c r="A17" s="15" t="s">
        <v>23</v>
      </c>
      <c r="B17" s="16"/>
      <c r="C17" s="17"/>
      <c r="D17" s="18"/>
      <c r="E17" s="19"/>
      <c r="F17" s="20"/>
      <c r="G17" s="27"/>
      <c r="H17" s="22"/>
      <c r="J17" s="23"/>
      <c r="K17" s="23"/>
      <c r="L17" s="23"/>
      <c r="M17" s="23"/>
      <c r="N17" s="23"/>
      <c r="O17" s="23"/>
      <c r="P17" s="23"/>
      <c r="Q17" s="23"/>
      <c r="S17" s="25"/>
      <c r="T17" s="25"/>
      <c r="U17" s="25"/>
      <c r="V17" s="25"/>
      <c r="W17" s="25"/>
      <c r="X17" s="25"/>
      <c r="Y17" s="25"/>
      <c r="Z17" s="25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6">
        <v>0</v>
      </c>
      <c r="CI17" s="26">
        <v>55002</v>
      </c>
    </row>
    <row r="18" spans="1:87" x14ac:dyDescent="0.2">
      <c r="A18" s="15" t="s">
        <v>24</v>
      </c>
      <c r="B18" s="16"/>
      <c r="C18" s="17"/>
      <c r="D18" s="18"/>
      <c r="E18" s="19"/>
      <c r="F18" s="20"/>
      <c r="G18" s="27"/>
      <c r="H18" s="22"/>
      <c r="J18" s="23"/>
      <c r="K18" s="23"/>
      <c r="L18" s="23"/>
      <c r="M18" s="23"/>
      <c r="N18" s="23"/>
      <c r="O18" s="23"/>
      <c r="P18" s="23"/>
      <c r="Q18" s="23"/>
      <c r="S18" s="25"/>
      <c r="T18" s="25"/>
      <c r="U18" s="25"/>
      <c r="V18" s="25"/>
      <c r="W18" s="25"/>
      <c r="X18" s="25"/>
      <c r="Y18" s="25"/>
      <c r="Z18" s="25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6">
        <v>0</v>
      </c>
      <c r="CI18" s="26">
        <v>49501.799999999996</v>
      </c>
    </row>
    <row r="19" spans="1:87" x14ac:dyDescent="0.2">
      <c r="A19" s="15" t="s">
        <v>25</v>
      </c>
      <c r="B19" s="16"/>
      <c r="C19" s="17"/>
      <c r="D19" s="18"/>
      <c r="E19" s="19"/>
      <c r="F19" s="20"/>
      <c r="G19" s="21"/>
      <c r="H19" s="22"/>
      <c r="J19" s="23"/>
      <c r="K19" s="23"/>
      <c r="L19" s="23"/>
      <c r="M19" s="23"/>
      <c r="N19" s="23"/>
      <c r="O19" s="23"/>
      <c r="P19" s="23"/>
      <c r="Q19" s="23"/>
      <c r="S19" s="25"/>
      <c r="T19" s="25"/>
      <c r="U19" s="25"/>
      <c r="V19" s="25"/>
      <c r="W19" s="25"/>
      <c r="X19" s="25"/>
      <c r="Y19" s="25"/>
      <c r="Z19" s="25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6">
        <v>0</v>
      </c>
      <c r="CI19" s="26">
        <v>50000</v>
      </c>
    </row>
    <row r="20" spans="1:87" x14ac:dyDescent="0.2">
      <c r="A20" s="15" t="s">
        <v>26</v>
      </c>
      <c r="B20" s="16"/>
      <c r="C20" s="17"/>
      <c r="D20" s="18"/>
      <c r="E20" s="19"/>
      <c r="F20" s="20"/>
      <c r="G20" s="21"/>
      <c r="H20" s="22"/>
      <c r="J20" s="23"/>
      <c r="K20" s="23"/>
      <c r="L20" s="23"/>
      <c r="M20" s="23"/>
      <c r="N20" s="23"/>
      <c r="O20" s="23"/>
      <c r="P20" s="23"/>
      <c r="Q20" s="23"/>
      <c r="S20" s="25"/>
      <c r="T20" s="25"/>
      <c r="U20" s="25"/>
      <c r="V20" s="25"/>
      <c r="W20" s="25"/>
      <c r="X20" s="25"/>
      <c r="Y20" s="25"/>
      <c r="Z20" s="25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6">
        <v>10000</v>
      </c>
      <c r="CI20" s="26">
        <v>0</v>
      </c>
    </row>
    <row r="21" spans="1:87" x14ac:dyDescent="0.2">
      <c r="A21" s="15" t="s">
        <v>27</v>
      </c>
      <c r="B21" s="16"/>
      <c r="C21" s="17"/>
      <c r="D21" s="18"/>
      <c r="E21" s="19"/>
      <c r="F21" s="20"/>
      <c r="G21" s="21"/>
      <c r="H21" s="22"/>
      <c r="J21" s="23"/>
      <c r="K21" s="23"/>
      <c r="L21" s="23"/>
      <c r="M21" s="23"/>
      <c r="N21" s="23"/>
      <c r="O21" s="23"/>
      <c r="P21" s="23"/>
      <c r="Q21" s="23"/>
      <c r="S21" s="25"/>
      <c r="T21" s="25"/>
      <c r="U21" s="25"/>
      <c r="V21" s="25"/>
      <c r="W21" s="25"/>
      <c r="X21" s="25"/>
      <c r="Y21" s="25"/>
      <c r="Z21" s="25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6">
        <v>1108</v>
      </c>
      <c r="CI21" s="26">
        <v>0</v>
      </c>
    </row>
    <row r="22" spans="1:87" x14ac:dyDescent="0.2">
      <c r="A22" s="15" t="s">
        <v>28</v>
      </c>
      <c r="B22" s="16"/>
      <c r="C22" s="17"/>
      <c r="D22" s="18"/>
      <c r="E22" s="19"/>
      <c r="F22" s="20"/>
      <c r="G22" s="21"/>
      <c r="H22" s="22"/>
      <c r="J22" s="23"/>
      <c r="K22" s="23"/>
      <c r="L22" s="23"/>
      <c r="M22" s="23"/>
      <c r="N22" s="23"/>
      <c r="O22" s="23"/>
      <c r="P22" s="23"/>
      <c r="Q22" s="23"/>
      <c r="S22" s="25"/>
      <c r="T22" s="25"/>
      <c r="U22" s="25"/>
      <c r="V22" s="25"/>
      <c r="W22" s="25"/>
      <c r="X22" s="25"/>
      <c r="Y22" s="25"/>
      <c r="Z22" s="25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6">
        <v>792.5</v>
      </c>
      <c r="CI22" s="26">
        <v>0</v>
      </c>
    </row>
    <row r="23" spans="1:87" x14ac:dyDescent="0.2">
      <c r="A23" s="15" t="s">
        <v>29</v>
      </c>
      <c r="B23" s="16"/>
      <c r="C23" s="17"/>
      <c r="D23" s="18"/>
      <c r="E23" s="19"/>
      <c r="F23" s="20"/>
      <c r="G23" s="21"/>
      <c r="H23" s="22"/>
      <c r="J23" s="23"/>
      <c r="K23" s="23"/>
      <c r="L23" s="23"/>
      <c r="M23" s="23"/>
      <c r="N23" s="23"/>
      <c r="O23" s="23"/>
      <c r="P23" s="23"/>
      <c r="Q23" s="23"/>
      <c r="S23" s="25"/>
      <c r="T23" s="25"/>
      <c r="U23" s="25"/>
      <c r="V23" s="25"/>
      <c r="W23" s="25"/>
      <c r="X23" s="25"/>
      <c r="Y23" s="25"/>
      <c r="Z23" s="25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6">
        <v>7500</v>
      </c>
      <c r="CI23" s="26">
        <v>0</v>
      </c>
    </row>
    <row r="24" spans="1:87" x14ac:dyDescent="0.2">
      <c r="A24" s="15" t="s">
        <v>30</v>
      </c>
      <c r="B24" s="16"/>
      <c r="C24" s="28"/>
      <c r="D24" s="18"/>
      <c r="E24" s="19"/>
      <c r="F24" s="20"/>
      <c r="G24" s="21"/>
      <c r="H24" s="22"/>
      <c r="J24" s="23"/>
      <c r="K24" s="23"/>
      <c r="L24" s="23"/>
      <c r="M24" s="23"/>
      <c r="N24" s="23"/>
      <c r="O24" s="23"/>
      <c r="P24" s="23"/>
      <c r="Q24" s="23"/>
      <c r="S24" s="25"/>
      <c r="T24" s="25"/>
      <c r="U24" s="25"/>
      <c r="V24" s="25"/>
      <c r="W24" s="25"/>
      <c r="X24" s="25"/>
      <c r="Y24" s="25"/>
      <c r="Z24" s="25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6">
        <v>2000</v>
      </c>
      <c r="CI24" s="26">
        <v>0</v>
      </c>
    </row>
    <row r="25" spans="1:87" x14ac:dyDescent="0.2">
      <c r="A25" s="15" t="s">
        <v>31</v>
      </c>
      <c r="B25" s="16"/>
      <c r="C25" s="17"/>
      <c r="D25" s="18"/>
      <c r="E25" s="19"/>
      <c r="F25" s="20"/>
      <c r="G25" s="21"/>
      <c r="H25" s="22"/>
      <c r="J25" s="23"/>
      <c r="K25" s="23"/>
      <c r="L25" s="23"/>
      <c r="M25" s="23"/>
      <c r="N25" s="23"/>
      <c r="O25" s="23"/>
      <c r="P25" s="23"/>
      <c r="Q25" s="23"/>
      <c r="S25" s="25"/>
      <c r="T25" s="25"/>
      <c r="U25" s="25"/>
      <c r="V25" s="25"/>
      <c r="W25" s="25"/>
      <c r="X25" s="25"/>
      <c r="Y25" s="25"/>
      <c r="Z25" s="25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6">
        <v>8500</v>
      </c>
      <c r="CI25" s="26">
        <v>0</v>
      </c>
    </row>
    <row r="26" spans="1:87" x14ac:dyDescent="0.2">
      <c r="A26" s="15" t="s">
        <v>32</v>
      </c>
      <c r="B26" s="16"/>
      <c r="C26" s="17"/>
      <c r="D26" s="18"/>
      <c r="E26" s="19"/>
      <c r="F26" s="20"/>
      <c r="G26" s="21"/>
      <c r="H26" s="22"/>
      <c r="J26" s="23"/>
      <c r="K26" s="23"/>
      <c r="L26" s="23"/>
      <c r="M26" s="23"/>
      <c r="N26" s="23"/>
      <c r="O26" s="23"/>
      <c r="P26" s="23"/>
      <c r="Q26" s="23"/>
      <c r="S26" s="25"/>
      <c r="T26" s="25"/>
      <c r="U26" s="25"/>
      <c r="V26" s="25"/>
      <c r="W26" s="25"/>
      <c r="X26" s="25"/>
      <c r="Y26" s="25"/>
      <c r="Z26" s="25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6">
        <v>500</v>
      </c>
      <c r="CI26" s="26">
        <v>0</v>
      </c>
    </row>
    <row r="27" spans="1:87" x14ac:dyDescent="0.2">
      <c r="A27" s="15" t="s">
        <v>33</v>
      </c>
      <c r="B27" s="16"/>
      <c r="C27" s="17"/>
      <c r="D27" s="18"/>
      <c r="E27" s="19"/>
      <c r="F27" s="20"/>
      <c r="G27" s="21"/>
      <c r="H27" s="22"/>
      <c r="J27" s="23"/>
      <c r="K27" s="23"/>
      <c r="L27" s="23"/>
      <c r="M27" s="23"/>
      <c r="N27" s="23"/>
      <c r="O27" s="23"/>
      <c r="P27" s="23"/>
      <c r="Q27" s="23"/>
      <c r="S27" s="25"/>
      <c r="T27" s="25"/>
      <c r="U27" s="25"/>
      <c r="V27" s="25"/>
      <c r="W27" s="25"/>
      <c r="X27" s="25"/>
      <c r="Y27" s="25"/>
      <c r="Z27" s="25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6">
        <v>2000</v>
      </c>
      <c r="CI27" s="26">
        <v>0</v>
      </c>
    </row>
    <row r="28" spans="1:87" x14ac:dyDescent="0.2">
      <c r="A28" s="15" t="s">
        <v>34</v>
      </c>
      <c r="B28" s="16"/>
      <c r="C28" s="17"/>
      <c r="D28" s="18"/>
      <c r="E28" s="19"/>
      <c r="F28" s="20"/>
      <c r="G28" s="21"/>
      <c r="H28" s="22"/>
      <c r="J28" s="23"/>
      <c r="K28" s="23"/>
      <c r="L28" s="23"/>
      <c r="M28" s="23"/>
      <c r="N28" s="23"/>
      <c r="O28" s="23"/>
      <c r="P28" s="23"/>
      <c r="Q28" s="23"/>
      <c r="S28" s="25"/>
      <c r="T28" s="25"/>
      <c r="U28" s="25"/>
      <c r="V28" s="25"/>
      <c r="W28" s="25"/>
      <c r="X28" s="25"/>
      <c r="Y28" s="25"/>
      <c r="Z28" s="25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6">
        <v>0</v>
      </c>
      <c r="CI28" s="26">
        <v>1000</v>
      </c>
    </row>
    <row r="29" spans="1:87" x14ac:dyDescent="0.2">
      <c r="A29" s="15" t="s">
        <v>35</v>
      </c>
      <c r="B29" s="16"/>
      <c r="C29" s="28"/>
      <c r="D29" s="18"/>
      <c r="E29" s="19"/>
      <c r="F29" s="20"/>
      <c r="G29" s="21"/>
      <c r="H29" s="22"/>
      <c r="J29" s="23"/>
      <c r="K29" s="23"/>
      <c r="L29" s="23"/>
      <c r="M29" s="23"/>
      <c r="N29" s="23"/>
      <c r="O29" s="23"/>
      <c r="P29" s="23"/>
      <c r="Q29" s="23"/>
      <c r="S29" s="25"/>
      <c r="T29" s="25"/>
      <c r="U29" s="25"/>
      <c r="V29" s="25"/>
      <c r="W29" s="25"/>
      <c r="X29" s="25"/>
      <c r="Y29" s="25"/>
      <c r="Z29" s="25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6">
        <v>0</v>
      </c>
      <c r="CI29" s="26">
        <v>0</v>
      </c>
    </row>
    <row r="30" spans="1:87" x14ac:dyDescent="0.2">
      <c r="A30" s="15" t="s">
        <v>36</v>
      </c>
      <c r="B30" s="16"/>
      <c r="C30" s="17"/>
      <c r="D30" s="18"/>
      <c r="E30" s="19"/>
      <c r="F30" s="20"/>
      <c r="G30" s="21"/>
      <c r="H30" s="22"/>
      <c r="J30" s="23"/>
      <c r="K30" s="23"/>
      <c r="L30" s="23"/>
      <c r="M30" s="23"/>
      <c r="N30" s="23"/>
      <c r="O30" s="23"/>
      <c r="P30" s="23"/>
      <c r="Q30" s="23"/>
      <c r="S30" s="25"/>
      <c r="T30" s="25"/>
      <c r="U30" s="25"/>
      <c r="V30" s="25"/>
      <c r="W30" s="25"/>
      <c r="X30" s="25"/>
      <c r="Y30" s="25"/>
      <c r="Z30" s="25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6">
        <v>0</v>
      </c>
      <c r="CI30" s="26">
        <v>0</v>
      </c>
    </row>
    <row r="31" spans="1:87" x14ac:dyDescent="0.2">
      <c r="A31" s="15" t="s">
        <v>37</v>
      </c>
      <c r="B31" s="16"/>
      <c r="C31" s="17"/>
      <c r="D31" s="18"/>
      <c r="E31" s="19"/>
      <c r="F31" s="20"/>
      <c r="G31" s="21"/>
      <c r="H31" s="22"/>
      <c r="J31" s="23"/>
      <c r="K31" s="23"/>
      <c r="L31" s="23"/>
      <c r="M31" s="23"/>
      <c r="N31" s="23"/>
      <c r="O31" s="23"/>
      <c r="P31" s="23"/>
      <c r="Q31" s="23"/>
      <c r="S31" s="25"/>
      <c r="T31" s="25"/>
      <c r="U31" s="25"/>
      <c r="V31" s="25"/>
      <c r="W31" s="25"/>
      <c r="X31" s="25"/>
      <c r="Y31" s="25"/>
      <c r="Z31" s="25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6">
        <v>0</v>
      </c>
      <c r="CI31" s="26">
        <v>39150</v>
      </c>
    </row>
    <row r="32" spans="1:87" x14ac:dyDescent="0.2">
      <c r="A32" s="15" t="s">
        <v>38</v>
      </c>
      <c r="B32" s="16"/>
      <c r="C32" s="17"/>
      <c r="D32" s="18"/>
      <c r="E32" s="19"/>
      <c r="F32" s="20"/>
      <c r="G32" s="21"/>
      <c r="H32" s="22"/>
      <c r="J32" s="23"/>
      <c r="K32" s="23"/>
      <c r="L32" s="23"/>
      <c r="M32" s="23"/>
      <c r="N32" s="23"/>
      <c r="O32" s="23"/>
      <c r="P32" s="23"/>
      <c r="Q32" s="23"/>
      <c r="S32" s="25"/>
      <c r="T32" s="25"/>
      <c r="U32" s="25"/>
      <c r="V32" s="25"/>
      <c r="W32" s="25"/>
      <c r="X32" s="25"/>
      <c r="Y32" s="25"/>
      <c r="Z32" s="25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6">
        <v>0</v>
      </c>
      <c r="CI32" s="26">
        <v>0</v>
      </c>
    </row>
    <row r="33" spans="1:87" x14ac:dyDescent="0.2">
      <c r="A33" s="15" t="s">
        <v>39</v>
      </c>
      <c r="B33" s="16"/>
      <c r="C33" s="17"/>
      <c r="D33" s="18"/>
      <c r="E33" s="19"/>
      <c r="F33" s="20"/>
      <c r="G33" s="21"/>
      <c r="H33" s="22"/>
      <c r="J33" s="23"/>
      <c r="K33" s="23"/>
      <c r="L33" s="23"/>
      <c r="M33" s="23"/>
      <c r="N33" s="23"/>
      <c r="O33" s="23"/>
      <c r="P33" s="23"/>
      <c r="Q33" s="23"/>
      <c r="S33" s="25"/>
      <c r="T33" s="25"/>
      <c r="U33" s="25"/>
      <c r="V33" s="25"/>
      <c r="W33" s="25"/>
      <c r="X33" s="25"/>
      <c r="Y33" s="25"/>
      <c r="Z33" s="25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6">
        <v>0</v>
      </c>
      <c r="CI33" s="26">
        <v>0</v>
      </c>
    </row>
    <row r="34" spans="1:87" x14ac:dyDescent="0.2">
      <c r="A34" s="15" t="s">
        <v>40</v>
      </c>
      <c r="B34" s="16"/>
      <c r="C34" s="17"/>
      <c r="D34" s="18"/>
      <c r="E34" s="19"/>
      <c r="F34" s="20"/>
      <c r="G34" s="21"/>
      <c r="H34" s="22"/>
      <c r="J34" s="23"/>
      <c r="K34" s="23"/>
      <c r="L34" s="23"/>
      <c r="M34" s="23"/>
      <c r="N34" s="23"/>
      <c r="O34" s="23"/>
      <c r="P34" s="23"/>
      <c r="Q34" s="23"/>
      <c r="S34" s="25"/>
      <c r="T34" s="25"/>
      <c r="U34" s="25"/>
      <c r="V34" s="25"/>
      <c r="W34" s="25"/>
      <c r="X34" s="25"/>
      <c r="Y34" s="25"/>
      <c r="Z34" s="25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6">
        <v>0</v>
      </c>
      <c r="CI34" s="26">
        <v>0</v>
      </c>
    </row>
    <row r="35" spans="1:87" x14ac:dyDescent="0.2"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</row>
  </sheetData>
  <mergeCells count="2">
    <mergeCell ref="CH1:CH2"/>
    <mergeCell ref="CI1:CI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repartition automatisée</vt:lpstr>
      <vt:lpstr>Résultat Voulu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2017-08-23T09:05:16Z</dcterms:created>
  <dcterms:modified xsi:type="dcterms:W3CDTF">2017-08-24T07:14:53Z</dcterms:modified>
</cp:coreProperties>
</file>