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dacosta\Downloads\"/>
    </mc:Choice>
  </mc:AlternateContent>
  <bookViews>
    <workbookView xWindow="0" yWindow="0" windowWidth="12180" windowHeight="8988" activeTab="3"/>
  </bookViews>
  <sheets>
    <sheet name="Matériaux" sheetId="1" r:id="rId1"/>
    <sheet name="K" sheetId="5" r:id="rId2"/>
    <sheet name="Main d'œuvre" sheetId="2" r:id="rId3"/>
    <sheet name="Ouvrage" sheetId="3" r:id="rId4"/>
    <sheet name="Liste des clients" sheetId="6" r:id="rId5"/>
    <sheet name="Devis" sheetId="4" r:id="rId6"/>
    <sheet name="Suivi de Chantier" sheetId="7" r:id="rId7"/>
  </sheets>
  <definedNames>
    <definedName name="_xlnm.Print_Area" localSheetId="2">'Main d''œuvre'!$A$1:$D$17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70" i="3" l="1"/>
  <c r="D71" i="3"/>
  <c r="D69" i="3"/>
  <c r="D68" i="3"/>
  <c r="P56" i="1"/>
  <c r="N56" i="1"/>
  <c r="L56" i="1"/>
  <c r="J56" i="1"/>
  <c r="AF31" i="1"/>
  <c r="AF32" i="1"/>
  <c r="AF33" i="1"/>
  <c r="AD31" i="1"/>
  <c r="AD32" i="1"/>
  <c r="AD33" i="1"/>
  <c r="AB31" i="1"/>
  <c r="AB32" i="1"/>
  <c r="AC31" i="1"/>
  <c r="AE31" i="1"/>
  <c r="AG31" i="1"/>
  <c r="AC32" i="1"/>
  <c r="AE32" i="1"/>
  <c r="AG32" i="1"/>
  <c r="AA31" i="1"/>
  <c r="AA32" i="1"/>
  <c r="Y31" i="1"/>
  <c r="Y32" i="1"/>
  <c r="D44" i="3"/>
  <c r="D67" i="3"/>
  <c r="D34" i="3"/>
  <c r="D66" i="3"/>
  <c r="D54" i="3"/>
  <c r="D65" i="3"/>
  <c r="D33" i="3"/>
  <c r="D62" i="3"/>
  <c r="D35" i="3"/>
  <c r="D63" i="3"/>
  <c r="D64" i="3"/>
  <c r="D61" i="3"/>
  <c r="D60" i="3"/>
  <c r="D59" i="3"/>
  <c r="D58" i="3"/>
  <c r="D57" i="3"/>
  <c r="D56" i="3"/>
  <c r="D55" i="3"/>
  <c r="D36" i="3"/>
  <c r="D53" i="3"/>
  <c r="D51" i="3"/>
  <c r="D50" i="3"/>
  <c r="D52" i="3"/>
  <c r="D49" i="3"/>
  <c r="D46" i="3"/>
  <c r="D48" i="3"/>
  <c r="D47" i="3"/>
  <c r="AF26" i="1"/>
  <c r="AF27" i="1"/>
  <c r="AD26" i="1"/>
  <c r="AD27" i="1"/>
  <c r="AB26" i="1"/>
  <c r="AB27" i="1"/>
  <c r="AF13" i="1"/>
  <c r="AF14" i="1"/>
  <c r="AD13" i="1"/>
  <c r="AD14" i="1"/>
  <c r="AB13" i="1"/>
  <c r="AB14" i="1"/>
  <c r="AF7" i="1"/>
  <c r="AF8" i="1"/>
  <c r="AD7" i="1"/>
  <c r="AD8" i="1"/>
  <c r="AB7" i="1"/>
  <c r="AB8" i="1"/>
  <c r="AC13" i="1"/>
  <c r="AE13" i="1"/>
  <c r="AG13" i="1"/>
  <c r="AC14" i="1"/>
  <c r="AE14" i="1"/>
  <c r="AG14" i="1"/>
  <c r="AA13" i="1"/>
  <c r="AA14" i="1"/>
  <c r="Y13" i="1"/>
  <c r="Y14" i="1"/>
  <c r="Y15" i="1"/>
  <c r="AC26" i="1"/>
  <c r="AE26" i="1"/>
  <c r="AG26" i="1"/>
  <c r="AC27" i="1"/>
  <c r="AE27" i="1"/>
  <c r="AG27" i="1"/>
  <c r="AA26" i="1"/>
  <c r="AA27" i="1"/>
  <c r="Y26" i="1"/>
  <c r="Y27" i="1"/>
  <c r="Y7" i="1"/>
  <c r="AA7" i="1"/>
  <c r="AC7" i="1"/>
  <c r="AE7" i="1"/>
  <c r="AG7" i="1"/>
  <c r="Y8" i="1"/>
  <c r="AA8" i="1"/>
  <c r="AC8" i="1"/>
  <c r="AE8" i="1"/>
  <c r="AG8" i="1"/>
  <c r="G19" i="3"/>
  <c r="G44" i="3"/>
  <c r="G43" i="3"/>
  <c r="G42" i="3"/>
  <c r="G41" i="3"/>
  <c r="G40" i="3"/>
  <c r="G39" i="3"/>
  <c r="G38" i="3"/>
  <c r="G37" i="3"/>
  <c r="G36" i="3"/>
  <c r="G35" i="3"/>
  <c r="L44" i="1"/>
  <c r="G34" i="3"/>
  <c r="G33" i="3"/>
  <c r="G32" i="3"/>
  <c r="G31" i="3"/>
  <c r="G30" i="3"/>
  <c r="F44" i="3"/>
  <c r="F43" i="3"/>
  <c r="F42" i="3"/>
  <c r="F41" i="3"/>
  <c r="F40" i="3"/>
  <c r="F39" i="3"/>
  <c r="F38" i="3"/>
  <c r="F37" i="3"/>
  <c r="F36" i="3"/>
  <c r="F35" i="3"/>
  <c r="N44" i="1"/>
  <c r="P44" i="1"/>
  <c r="F34" i="3"/>
  <c r="F33" i="3"/>
  <c r="F32" i="3"/>
  <c r="F31" i="3"/>
  <c r="F30" i="3"/>
  <c r="G5" i="3"/>
  <c r="G4" i="3"/>
  <c r="F4" i="3"/>
  <c r="F5" i="3"/>
  <c r="D43" i="3"/>
  <c r="D42" i="3"/>
  <c r="D41" i="3"/>
  <c r="D40" i="3"/>
  <c r="D39" i="3"/>
  <c r="D38" i="3"/>
  <c r="D37" i="3"/>
  <c r="D32" i="3"/>
  <c r="D31" i="3"/>
  <c r="D30" i="3"/>
  <c r="G37" i="1"/>
  <c r="H37" i="1"/>
  <c r="J37" i="1"/>
  <c r="K6" i="1"/>
  <c r="K37" i="1"/>
  <c r="L37" i="1"/>
  <c r="G38" i="1"/>
  <c r="H38" i="1"/>
  <c r="J38" i="1"/>
  <c r="K38" i="1"/>
  <c r="L38" i="1"/>
  <c r="G29" i="3"/>
  <c r="G36" i="1"/>
  <c r="H36" i="1"/>
  <c r="J36" i="1"/>
  <c r="K36" i="1"/>
  <c r="L36" i="1"/>
  <c r="G28" i="3"/>
  <c r="G35" i="1"/>
  <c r="H35" i="1"/>
  <c r="J35" i="1"/>
  <c r="K35" i="1"/>
  <c r="L35" i="1"/>
  <c r="G27" i="3"/>
  <c r="G34" i="1"/>
  <c r="H34" i="1"/>
  <c r="J34" i="1"/>
  <c r="K34" i="1"/>
  <c r="L34" i="1"/>
  <c r="G26" i="3"/>
  <c r="G33" i="1"/>
  <c r="H33" i="1"/>
  <c r="J33" i="1"/>
  <c r="K33" i="1"/>
  <c r="L33" i="1"/>
  <c r="G25" i="3"/>
  <c r="C7" i="5"/>
  <c r="C8" i="5"/>
  <c r="D8" i="5"/>
  <c r="M6" i="1"/>
  <c r="M37" i="1"/>
  <c r="N37" i="1"/>
  <c r="C14" i="5"/>
  <c r="C15" i="5"/>
  <c r="D15" i="5"/>
  <c r="O6" i="1"/>
  <c r="O37" i="1"/>
  <c r="P37" i="1"/>
  <c r="M38" i="1"/>
  <c r="N38" i="1"/>
  <c r="O38" i="1"/>
  <c r="P38" i="1"/>
  <c r="F29" i="3"/>
  <c r="M36" i="1"/>
  <c r="N36" i="1"/>
  <c r="O36" i="1"/>
  <c r="P36" i="1"/>
  <c r="F28" i="3"/>
  <c r="M35" i="1"/>
  <c r="N35" i="1"/>
  <c r="O35" i="1"/>
  <c r="P35" i="1"/>
  <c r="F27" i="3"/>
  <c r="M34" i="1"/>
  <c r="N34" i="1"/>
  <c r="O34" i="1"/>
  <c r="P34" i="1"/>
  <c r="F26" i="3"/>
  <c r="M33" i="1"/>
  <c r="N33" i="1"/>
  <c r="O33" i="1"/>
  <c r="P33" i="1"/>
  <c r="F25" i="3"/>
  <c r="D29" i="3"/>
  <c r="D28" i="3"/>
  <c r="D27" i="3"/>
  <c r="D26" i="3"/>
  <c r="D25" i="3"/>
  <c r="G31" i="1"/>
  <c r="H31" i="1"/>
  <c r="J31" i="1"/>
  <c r="K31" i="1"/>
  <c r="L31" i="1"/>
  <c r="G32" i="1"/>
  <c r="H32" i="1"/>
  <c r="J32" i="1"/>
  <c r="K32" i="1"/>
  <c r="L32" i="1"/>
  <c r="G24" i="3"/>
  <c r="G30" i="1"/>
  <c r="H30" i="1"/>
  <c r="J30" i="1"/>
  <c r="K30" i="1"/>
  <c r="L30" i="1"/>
  <c r="G23" i="3"/>
  <c r="G29" i="1"/>
  <c r="H29" i="1"/>
  <c r="J29" i="1"/>
  <c r="K29" i="1"/>
  <c r="L29" i="1"/>
  <c r="G22" i="3"/>
  <c r="G28" i="1"/>
  <c r="H28" i="1"/>
  <c r="J28" i="1"/>
  <c r="K28" i="1"/>
  <c r="L28" i="1"/>
  <c r="G21" i="3"/>
  <c r="G27" i="1"/>
  <c r="H27" i="1"/>
  <c r="J27" i="1"/>
  <c r="K27" i="1"/>
  <c r="L27" i="1"/>
  <c r="G20" i="3"/>
  <c r="M31" i="1"/>
  <c r="N31" i="1"/>
  <c r="O31" i="1"/>
  <c r="P31" i="1"/>
  <c r="M32" i="1"/>
  <c r="N32" i="1"/>
  <c r="O32" i="1"/>
  <c r="P32" i="1"/>
  <c r="F24" i="3"/>
  <c r="M30" i="1"/>
  <c r="N30" i="1"/>
  <c r="O30" i="1"/>
  <c r="P30" i="1"/>
  <c r="F23" i="3"/>
  <c r="M29" i="1"/>
  <c r="N29" i="1"/>
  <c r="O29" i="1"/>
  <c r="P29" i="1"/>
  <c r="F22" i="3"/>
  <c r="M28" i="1"/>
  <c r="N28" i="1"/>
  <c r="O28" i="1"/>
  <c r="P28" i="1"/>
  <c r="F21" i="3"/>
  <c r="M27" i="1"/>
  <c r="N27" i="1"/>
  <c r="O27" i="1"/>
  <c r="P27" i="1"/>
  <c r="F20" i="3"/>
  <c r="D24" i="3"/>
  <c r="D23" i="3"/>
  <c r="D22" i="3"/>
  <c r="D21" i="3"/>
  <c r="D20" i="3"/>
  <c r="G23" i="1"/>
  <c r="H23" i="1"/>
  <c r="J23" i="1"/>
  <c r="K23" i="1"/>
  <c r="L23" i="1"/>
  <c r="M23" i="1"/>
  <c r="N23" i="1"/>
  <c r="O23" i="1"/>
  <c r="P23" i="1"/>
  <c r="G42" i="1"/>
  <c r="H42" i="1"/>
  <c r="J42" i="1"/>
  <c r="K42" i="1"/>
  <c r="L42" i="1"/>
  <c r="M42" i="1"/>
  <c r="N42" i="1"/>
  <c r="O42" i="1"/>
  <c r="P42" i="1"/>
  <c r="F19" i="3"/>
  <c r="D19" i="3"/>
  <c r="G22" i="1"/>
  <c r="H22" i="1"/>
  <c r="J22" i="1"/>
  <c r="K22" i="1"/>
  <c r="L22" i="1"/>
  <c r="G26" i="1"/>
  <c r="H26" i="1"/>
  <c r="J26" i="1"/>
  <c r="K26" i="1"/>
  <c r="L26" i="1"/>
  <c r="G18" i="3"/>
  <c r="G21" i="1"/>
  <c r="H21" i="1"/>
  <c r="J21" i="1"/>
  <c r="K21" i="1"/>
  <c r="L21" i="1"/>
  <c r="G17" i="3"/>
  <c r="G20" i="1"/>
  <c r="H20" i="1"/>
  <c r="J20" i="1"/>
  <c r="K20" i="1"/>
  <c r="L20" i="1"/>
  <c r="G16" i="3"/>
  <c r="D17" i="3"/>
  <c r="D16" i="3"/>
  <c r="D18" i="3"/>
  <c r="M20" i="1"/>
  <c r="N20" i="1"/>
  <c r="O20" i="1"/>
  <c r="P20" i="1"/>
  <c r="M26" i="1"/>
  <c r="N26" i="1"/>
  <c r="O26" i="1"/>
  <c r="P26" i="1"/>
  <c r="F16" i="3"/>
  <c r="M22" i="1"/>
  <c r="N22" i="1"/>
  <c r="O22" i="1"/>
  <c r="P22" i="1"/>
  <c r="F18" i="3"/>
  <c r="M21" i="1"/>
  <c r="N21" i="1"/>
  <c r="O21" i="1"/>
  <c r="P21" i="1"/>
  <c r="F17" i="3"/>
  <c r="D15" i="3"/>
  <c r="G44" i="1"/>
  <c r="AF6" i="1"/>
  <c r="AF9" i="1"/>
  <c r="AF10" i="1"/>
  <c r="AF11" i="1"/>
  <c r="AF12" i="1"/>
  <c r="AF15" i="1"/>
  <c r="AF16" i="1"/>
  <c r="AF17" i="1"/>
  <c r="AF18" i="1"/>
  <c r="AF19" i="1"/>
  <c r="AF20" i="1"/>
  <c r="AF21" i="1"/>
  <c r="AF22" i="1"/>
  <c r="AF23" i="1"/>
  <c r="AF24" i="1"/>
  <c r="AF25" i="1"/>
  <c r="AF28" i="1"/>
  <c r="AF29" i="1"/>
  <c r="AF30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F315" i="1"/>
  <c r="AF316" i="1"/>
  <c r="AF317" i="1"/>
  <c r="AF318" i="1"/>
  <c r="AF319" i="1"/>
  <c r="AF320" i="1"/>
  <c r="AF321" i="1"/>
  <c r="AF322" i="1"/>
  <c r="AF323" i="1"/>
  <c r="AF324" i="1"/>
  <c r="AF325" i="1"/>
  <c r="AF326" i="1"/>
  <c r="AF327" i="1"/>
  <c r="AF328" i="1"/>
  <c r="AF329" i="1"/>
  <c r="AF330" i="1"/>
  <c r="AF331" i="1"/>
  <c r="AF332" i="1"/>
  <c r="AF333" i="1"/>
  <c r="AF334" i="1"/>
  <c r="AF335" i="1"/>
  <c r="AF336" i="1"/>
  <c r="AF337" i="1"/>
  <c r="AF338" i="1"/>
  <c r="AF339" i="1"/>
  <c r="AF340" i="1"/>
  <c r="AF341" i="1"/>
  <c r="AF342" i="1"/>
  <c r="AF343" i="1"/>
  <c r="AF344" i="1"/>
  <c r="AF345" i="1"/>
  <c r="AF346" i="1"/>
  <c r="AF347" i="1"/>
  <c r="AF348" i="1"/>
  <c r="AF349" i="1"/>
  <c r="AF350" i="1"/>
  <c r="AF351" i="1"/>
  <c r="AF352" i="1"/>
  <c r="AF353" i="1"/>
  <c r="AF354" i="1"/>
  <c r="AF355" i="1"/>
  <c r="AF356" i="1"/>
  <c r="AF357" i="1"/>
  <c r="AF358" i="1"/>
  <c r="AF359" i="1"/>
  <c r="AF360" i="1"/>
  <c r="AF361" i="1"/>
  <c r="AF362" i="1"/>
  <c r="AF363" i="1"/>
  <c r="AF364" i="1"/>
  <c r="AF365" i="1"/>
  <c r="AF366" i="1"/>
  <c r="AF367" i="1"/>
  <c r="AF368" i="1"/>
  <c r="AF369" i="1"/>
  <c r="AF370" i="1"/>
  <c r="AF371" i="1"/>
  <c r="AF372" i="1"/>
  <c r="AF373" i="1"/>
  <c r="AF374" i="1"/>
  <c r="AF375" i="1"/>
  <c r="AF376" i="1"/>
  <c r="AF377" i="1"/>
  <c r="AF378" i="1"/>
  <c r="AF379" i="1"/>
  <c r="AF380" i="1"/>
  <c r="AF381" i="1"/>
  <c r="AF382" i="1"/>
  <c r="AF383" i="1"/>
  <c r="AF384" i="1"/>
  <c r="AF385" i="1"/>
  <c r="AF386" i="1"/>
  <c r="AF387" i="1"/>
  <c r="AF388" i="1"/>
  <c r="AF389" i="1"/>
  <c r="AF390" i="1"/>
  <c r="AF391" i="1"/>
  <c r="AF392" i="1"/>
  <c r="AF393" i="1"/>
  <c r="AF394" i="1"/>
  <c r="AF395" i="1"/>
  <c r="AF396" i="1"/>
  <c r="AF397" i="1"/>
  <c r="AF398" i="1"/>
  <c r="AF399" i="1"/>
  <c r="AF400" i="1"/>
  <c r="AF401" i="1"/>
  <c r="AF402" i="1"/>
  <c r="AF403" i="1"/>
  <c r="AF404" i="1"/>
  <c r="AF405" i="1"/>
  <c r="AF406" i="1"/>
  <c r="AF407" i="1"/>
  <c r="AF408" i="1"/>
  <c r="AF409" i="1"/>
  <c r="AF410" i="1"/>
  <c r="AF411" i="1"/>
  <c r="AF412" i="1"/>
  <c r="AF413" i="1"/>
  <c r="AF414" i="1"/>
  <c r="AF415" i="1"/>
  <c r="AF416" i="1"/>
  <c r="AF417" i="1"/>
  <c r="AF418" i="1"/>
  <c r="AF419" i="1"/>
  <c r="AF420" i="1"/>
  <c r="AF421" i="1"/>
  <c r="AF422" i="1"/>
  <c r="AF423" i="1"/>
  <c r="AF424" i="1"/>
  <c r="AF425" i="1"/>
  <c r="AF426" i="1"/>
  <c r="AF427" i="1"/>
  <c r="AF428" i="1"/>
  <c r="AF429" i="1"/>
  <c r="AF430" i="1"/>
  <c r="AF431" i="1"/>
  <c r="AF432" i="1"/>
  <c r="AF433" i="1"/>
  <c r="AF434" i="1"/>
  <c r="AF435" i="1"/>
  <c r="AF436" i="1"/>
  <c r="AF437" i="1"/>
  <c r="AF438" i="1"/>
  <c r="AF439" i="1"/>
  <c r="AF440" i="1"/>
  <c r="AF441" i="1"/>
  <c r="AF442" i="1"/>
  <c r="AF443" i="1"/>
  <c r="AF444" i="1"/>
  <c r="AF445" i="1"/>
  <c r="AF446" i="1"/>
  <c r="AF447" i="1"/>
  <c r="AF448" i="1"/>
  <c r="AF449" i="1"/>
  <c r="AF450" i="1"/>
  <c r="AF451" i="1"/>
  <c r="AF452" i="1"/>
  <c r="AF453" i="1"/>
  <c r="AF454" i="1"/>
  <c r="AF455" i="1"/>
  <c r="AF456" i="1"/>
  <c r="AF457" i="1"/>
  <c r="AF458" i="1"/>
  <c r="AF459" i="1"/>
  <c r="AF460" i="1"/>
  <c r="AF461" i="1"/>
  <c r="AF462" i="1"/>
  <c r="AF463" i="1"/>
  <c r="AF464" i="1"/>
  <c r="AF465" i="1"/>
  <c r="AF466" i="1"/>
  <c r="AF467" i="1"/>
  <c r="AF468" i="1"/>
  <c r="AF469" i="1"/>
  <c r="AF470" i="1"/>
  <c r="AF471" i="1"/>
  <c r="AF472" i="1"/>
  <c r="AF473" i="1"/>
  <c r="AF474" i="1"/>
  <c r="AF475" i="1"/>
  <c r="AF476" i="1"/>
  <c r="AF477" i="1"/>
  <c r="AF478" i="1"/>
  <c r="AF479" i="1"/>
  <c r="AF480" i="1"/>
  <c r="AF481" i="1"/>
  <c r="AF482" i="1"/>
  <c r="AF483" i="1"/>
  <c r="AF484" i="1"/>
  <c r="AF485" i="1"/>
  <c r="AF486" i="1"/>
  <c r="AF487" i="1"/>
  <c r="AF488" i="1"/>
  <c r="AF489" i="1"/>
  <c r="AF490" i="1"/>
  <c r="AF491" i="1"/>
  <c r="AF492" i="1"/>
  <c r="AF493" i="1"/>
  <c r="AF494" i="1"/>
  <c r="AF495" i="1"/>
  <c r="AF496" i="1"/>
  <c r="AF497" i="1"/>
  <c r="AF498" i="1"/>
  <c r="AF499" i="1"/>
  <c r="AF500" i="1"/>
  <c r="AF501" i="1"/>
  <c r="AF502" i="1"/>
  <c r="AF503" i="1"/>
  <c r="AF504" i="1"/>
  <c r="AF505" i="1"/>
  <c r="AF506" i="1"/>
  <c r="AF507" i="1"/>
  <c r="AF508" i="1"/>
  <c r="AF509" i="1"/>
  <c r="AF510" i="1"/>
  <c r="AF511" i="1"/>
  <c r="AF512" i="1"/>
  <c r="AF513" i="1"/>
  <c r="AF514" i="1"/>
  <c r="AF515" i="1"/>
  <c r="AF516" i="1"/>
  <c r="AF517" i="1"/>
  <c r="AF518" i="1"/>
  <c r="AF519" i="1"/>
  <c r="AF520" i="1"/>
  <c r="AF521" i="1"/>
  <c r="AF522" i="1"/>
  <c r="AF523" i="1"/>
  <c r="AF524" i="1"/>
  <c r="AF525" i="1"/>
  <c r="AF526" i="1"/>
  <c r="AF527" i="1"/>
  <c r="AF528" i="1"/>
  <c r="AF529" i="1"/>
  <c r="AF530" i="1"/>
  <c r="AF531" i="1"/>
  <c r="AF532" i="1"/>
  <c r="AF533" i="1"/>
  <c r="AF534" i="1"/>
  <c r="AF535" i="1"/>
  <c r="AF536" i="1"/>
  <c r="AF537" i="1"/>
  <c r="AF538" i="1"/>
  <c r="AF539" i="1"/>
  <c r="AF540" i="1"/>
  <c r="AF541" i="1"/>
  <c r="AF542" i="1"/>
  <c r="AF543" i="1"/>
  <c r="AF544" i="1"/>
  <c r="AF545" i="1"/>
  <c r="AF546" i="1"/>
  <c r="AF547" i="1"/>
  <c r="AF548" i="1"/>
  <c r="AF549" i="1"/>
  <c r="AF550" i="1"/>
  <c r="AF551" i="1"/>
  <c r="AF552" i="1"/>
  <c r="AF553" i="1"/>
  <c r="AF554" i="1"/>
  <c r="AF555" i="1"/>
  <c r="AF556" i="1"/>
  <c r="AF557" i="1"/>
  <c r="AF558" i="1"/>
  <c r="AF559" i="1"/>
  <c r="AF560" i="1"/>
  <c r="AF561" i="1"/>
  <c r="AF562" i="1"/>
  <c r="AF563" i="1"/>
  <c r="AF564" i="1"/>
  <c r="AF565" i="1"/>
  <c r="AF566" i="1"/>
  <c r="AF567" i="1"/>
  <c r="AF568" i="1"/>
  <c r="AF569" i="1"/>
  <c r="AF570" i="1"/>
  <c r="AF571" i="1"/>
  <c r="AF572" i="1"/>
  <c r="AF573" i="1"/>
  <c r="AF574" i="1"/>
  <c r="AF575" i="1"/>
  <c r="AF576" i="1"/>
  <c r="AF577" i="1"/>
  <c r="AF578" i="1"/>
  <c r="AF579" i="1"/>
  <c r="AF580" i="1"/>
  <c r="AF581" i="1"/>
  <c r="AF582" i="1"/>
  <c r="AF583" i="1"/>
  <c r="AF584" i="1"/>
  <c r="AF585" i="1"/>
  <c r="AF586" i="1"/>
  <c r="AF587" i="1"/>
  <c r="AF588" i="1"/>
  <c r="AF589" i="1"/>
  <c r="AF590" i="1"/>
  <c r="AF591" i="1"/>
  <c r="AF592" i="1"/>
  <c r="AF593" i="1"/>
  <c r="AF594" i="1"/>
  <c r="AF595" i="1"/>
  <c r="AF596" i="1"/>
  <c r="AF597" i="1"/>
  <c r="AF598" i="1"/>
  <c r="AF599" i="1"/>
  <c r="AF600" i="1"/>
  <c r="AF601" i="1"/>
  <c r="AF602" i="1"/>
  <c r="AF603" i="1"/>
  <c r="AF604" i="1"/>
  <c r="AF605" i="1"/>
  <c r="AF606" i="1"/>
  <c r="AF607" i="1"/>
  <c r="AF608" i="1"/>
  <c r="AF609" i="1"/>
  <c r="AF610" i="1"/>
  <c r="AF611" i="1"/>
  <c r="AF612" i="1"/>
  <c r="AF613" i="1"/>
  <c r="AF614" i="1"/>
  <c r="AF615" i="1"/>
  <c r="AF616" i="1"/>
  <c r="AF617" i="1"/>
  <c r="AF618" i="1"/>
  <c r="AF619" i="1"/>
  <c r="AF620" i="1"/>
  <c r="AF621" i="1"/>
  <c r="AF622" i="1"/>
  <c r="AF623" i="1"/>
  <c r="AF624" i="1"/>
  <c r="AF625" i="1"/>
  <c r="AF626" i="1"/>
  <c r="AF627" i="1"/>
  <c r="AF628" i="1"/>
  <c r="AF629" i="1"/>
  <c r="AF630" i="1"/>
  <c r="AF631" i="1"/>
  <c r="AF632" i="1"/>
  <c r="AF633" i="1"/>
  <c r="AF634" i="1"/>
  <c r="AF635" i="1"/>
  <c r="AF636" i="1"/>
  <c r="AF637" i="1"/>
  <c r="AF638" i="1"/>
  <c r="AF639" i="1"/>
  <c r="AF640" i="1"/>
  <c r="AF641" i="1"/>
  <c r="AF642" i="1"/>
  <c r="AF643" i="1"/>
  <c r="AF644" i="1"/>
  <c r="AF645" i="1"/>
  <c r="AF646" i="1"/>
  <c r="AF647" i="1"/>
  <c r="AF648" i="1"/>
  <c r="AF649" i="1"/>
  <c r="AF650" i="1"/>
  <c r="AF651" i="1"/>
  <c r="AF652" i="1"/>
  <c r="AF653" i="1"/>
  <c r="AF654" i="1"/>
  <c r="AF655" i="1"/>
  <c r="AF656" i="1"/>
  <c r="AF657" i="1"/>
  <c r="AF658" i="1"/>
  <c r="AF659" i="1"/>
  <c r="AF660" i="1"/>
  <c r="AF661" i="1"/>
  <c r="AF662" i="1"/>
  <c r="AF663" i="1"/>
  <c r="AF664" i="1"/>
  <c r="AF665" i="1"/>
  <c r="AF666" i="1"/>
  <c r="AF667" i="1"/>
  <c r="AF668" i="1"/>
  <c r="AF669" i="1"/>
  <c r="AF670" i="1"/>
  <c r="AF671" i="1"/>
  <c r="AF672" i="1"/>
  <c r="AF673" i="1"/>
  <c r="AF674" i="1"/>
  <c r="AF675" i="1"/>
  <c r="AF676" i="1"/>
  <c r="AF677" i="1"/>
  <c r="AF678" i="1"/>
  <c r="AF679" i="1"/>
  <c r="AF680" i="1"/>
  <c r="AF681" i="1"/>
  <c r="AF682" i="1"/>
  <c r="AF683" i="1"/>
  <c r="AF684" i="1"/>
  <c r="AF685" i="1"/>
  <c r="AF686" i="1"/>
  <c r="AF687" i="1"/>
  <c r="AF688" i="1"/>
  <c r="AF689" i="1"/>
  <c r="AF690" i="1"/>
  <c r="AF691" i="1"/>
  <c r="AF692" i="1"/>
  <c r="AF693" i="1"/>
  <c r="AF694" i="1"/>
  <c r="AF695" i="1"/>
  <c r="AF696" i="1"/>
  <c r="AF697" i="1"/>
  <c r="AF698" i="1"/>
  <c r="AF699" i="1"/>
  <c r="AF700" i="1"/>
  <c r="AF701" i="1"/>
  <c r="AF702" i="1"/>
  <c r="AF703" i="1"/>
  <c r="AF704" i="1"/>
  <c r="AF705" i="1"/>
  <c r="AF706" i="1"/>
  <c r="AF707" i="1"/>
  <c r="AF708" i="1"/>
  <c r="AF709" i="1"/>
  <c r="AF710" i="1"/>
  <c r="AF711" i="1"/>
  <c r="AF712" i="1"/>
  <c r="AF713" i="1"/>
  <c r="AF714" i="1"/>
  <c r="AF715" i="1"/>
  <c r="AF716" i="1"/>
  <c r="AF717" i="1"/>
  <c r="AF718" i="1"/>
  <c r="AF719" i="1"/>
  <c r="AF720" i="1"/>
  <c r="AF721" i="1"/>
  <c r="AF722" i="1"/>
  <c r="AF723" i="1"/>
  <c r="AF724" i="1"/>
  <c r="AF725" i="1"/>
  <c r="AF726" i="1"/>
  <c r="AF727" i="1"/>
  <c r="AF728" i="1"/>
  <c r="AF729" i="1"/>
  <c r="AF730" i="1"/>
  <c r="AF731" i="1"/>
  <c r="AF732" i="1"/>
  <c r="AF733" i="1"/>
  <c r="AF734" i="1"/>
  <c r="AF735" i="1"/>
  <c r="AF736" i="1"/>
  <c r="AF737" i="1"/>
  <c r="AF738" i="1"/>
  <c r="AF739" i="1"/>
  <c r="AF740" i="1"/>
  <c r="AF741" i="1"/>
  <c r="AF742" i="1"/>
  <c r="AF743" i="1"/>
  <c r="AF744" i="1"/>
  <c r="AF745" i="1"/>
  <c r="AF746" i="1"/>
  <c r="AF747" i="1"/>
  <c r="AF748" i="1"/>
  <c r="AF749" i="1"/>
  <c r="AF750" i="1"/>
  <c r="AF751" i="1"/>
  <c r="AF752" i="1"/>
  <c r="AF753" i="1"/>
  <c r="AF754" i="1"/>
  <c r="AF755" i="1"/>
  <c r="AF756" i="1"/>
  <c r="AF757" i="1"/>
  <c r="AF758" i="1"/>
  <c r="AF759" i="1"/>
  <c r="AF760" i="1"/>
  <c r="AF761" i="1"/>
  <c r="AF762" i="1"/>
  <c r="AF763" i="1"/>
  <c r="AF764" i="1"/>
  <c r="AF765" i="1"/>
  <c r="AF766" i="1"/>
  <c r="AF767" i="1"/>
  <c r="AF768" i="1"/>
  <c r="AF769" i="1"/>
  <c r="AF770" i="1"/>
  <c r="AF771" i="1"/>
  <c r="AF772" i="1"/>
  <c r="AF773" i="1"/>
  <c r="AF774" i="1"/>
  <c r="AF775" i="1"/>
  <c r="AF776" i="1"/>
  <c r="AF777" i="1"/>
  <c r="AF778" i="1"/>
  <c r="AF779" i="1"/>
  <c r="AF780" i="1"/>
  <c r="AF781" i="1"/>
  <c r="AF782" i="1"/>
  <c r="AF783" i="1"/>
  <c r="AF784" i="1"/>
  <c r="AF785" i="1"/>
  <c r="AF786" i="1"/>
  <c r="AF787" i="1"/>
  <c r="AF788" i="1"/>
  <c r="AF789" i="1"/>
  <c r="AF790" i="1"/>
  <c r="AF791" i="1"/>
  <c r="AF792" i="1"/>
  <c r="AF793" i="1"/>
  <c r="AF794" i="1"/>
  <c r="AF795" i="1"/>
  <c r="AF796" i="1"/>
  <c r="AD6" i="1"/>
  <c r="AD9" i="1"/>
  <c r="AD10" i="1"/>
  <c r="AD11" i="1"/>
  <c r="AD12" i="1"/>
  <c r="AD15" i="1"/>
  <c r="AD16" i="1"/>
  <c r="AD17" i="1"/>
  <c r="AD18" i="1"/>
  <c r="AD19" i="1"/>
  <c r="AD20" i="1"/>
  <c r="AD21" i="1"/>
  <c r="AD22" i="1"/>
  <c r="AD23" i="1"/>
  <c r="AD24" i="1"/>
  <c r="AD25" i="1"/>
  <c r="AD28" i="1"/>
  <c r="AD29" i="1"/>
  <c r="AD30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D246" i="1"/>
  <c r="AD247" i="1"/>
  <c r="AD248" i="1"/>
  <c r="AD249" i="1"/>
  <c r="AD250" i="1"/>
  <c r="AD251" i="1"/>
  <c r="AD252" i="1"/>
  <c r="AD253" i="1"/>
  <c r="AD254" i="1"/>
  <c r="AD255" i="1"/>
  <c r="AD256" i="1"/>
  <c r="AD257" i="1"/>
  <c r="AD258" i="1"/>
  <c r="AD259" i="1"/>
  <c r="AD260" i="1"/>
  <c r="AD261" i="1"/>
  <c r="AD262" i="1"/>
  <c r="AD263" i="1"/>
  <c r="AD264" i="1"/>
  <c r="AD265" i="1"/>
  <c r="AD266" i="1"/>
  <c r="AD267" i="1"/>
  <c r="AD268" i="1"/>
  <c r="AD269" i="1"/>
  <c r="AD270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284" i="1"/>
  <c r="AD285" i="1"/>
  <c r="AD286" i="1"/>
  <c r="AD287" i="1"/>
  <c r="AD288" i="1"/>
  <c r="AD289" i="1"/>
  <c r="AD290" i="1"/>
  <c r="AD291" i="1"/>
  <c r="AD292" i="1"/>
  <c r="AD293" i="1"/>
  <c r="AD294" i="1"/>
  <c r="AD295" i="1"/>
  <c r="AD296" i="1"/>
  <c r="AD297" i="1"/>
  <c r="AD298" i="1"/>
  <c r="AD299" i="1"/>
  <c r="AD300" i="1"/>
  <c r="AD301" i="1"/>
  <c r="AD302" i="1"/>
  <c r="AD303" i="1"/>
  <c r="AD304" i="1"/>
  <c r="AD305" i="1"/>
  <c r="AD306" i="1"/>
  <c r="AD307" i="1"/>
  <c r="AD308" i="1"/>
  <c r="AD309" i="1"/>
  <c r="AD310" i="1"/>
  <c r="AD311" i="1"/>
  <c r="AD312" i="1"/>
  <c r="AD313" i="1"/>
  <c r="AD314" i="1"/>
  <c r="AD315" i="1"/>
  <c r="AD316" i="1"/>
  <c r="AD317" i="1"/>
  <c r="AD318" i="1"/>
  <c r="AD319" i="1"/>
  <c r="AD320" i="1"/>
  <c r="AD321" i="1"/>
  <c r="AD322" i="1"/>
  <c r="AD323" i="1"/>
  <c r="AD324" i="1"/>
  <c r="AD325" i="1"/>
  <c r="AD326" i="1"/>
  <c r="AD327" i="1"/>
  <c r="AD328" i="1"/>
  <c r="AD329" i="1"/>
  <c r="AD330" i="1"/>
  <c r="AD331" i="1"/>
  <c r="AD332" i="1"/>
  <c r="AD333" i="1"/>
  <c r="AD334" i="1"/>
  <c r="AD335" i="1"/>
  <c r="AD336" i="1"/>
  <c r="AD337" i="1"/>
  <c r="AD338" i="1"/>
  <c r="AD339" i="1"/>
  <c r="AD340" i="1"/>
  <c r="AD341" i="1"/>
  <c r="AD342" i="1"/>
  <c r="AD343" i="1"/>
  <c r="AD344" i="1"/>
  <c r="AD345" i="1"/>
  <c r="AD346" i="1"/>
  <c r="AD347" i="1"/>
  <c r="AD348" i="1"/>
  <c r="AD349" i="1"/>
  <c r="AD350" i="1"/>
  <c r="AD351" i="1"/>
  <c r="AD352" i="1"/>
  <c r="AD353" i="1"/>
  <c r="AD354" i="1"/>
  <c r="AD355" i="1"/>
  <c r="AD356" i="1"/>
  <c r="AD357" i="1"/>
  <c r="AD358" i="1"/>
  <c r="AD359" i="1"/>
  <c r="AD360" i="1"/>
  <c r="AD361" i="1"/>
  <c r="AD362" i="1"/>
  <c r="AD363" i="1"/>
  <c r="AD364" i="1"/>
  <c r="AD365" i="1"/>
  <c r="AD366" i="1"/>
  <c r="AD367" i="1"/>
  <c r="AD368" i="1"/>
  <c r="AD369" i="1"/>
  <c r="AD370" i="1"/>
  <c r="AD371" i="1"/>
  <c r="AD372" i="1"/>
  <c r="AD373" i="1"/>
  <c r="AD374" i="1"/>
  <c r="AD375" i="1"/>
  <c r="AD376" i="1"/>
  <c r="AD377" i="1"/>
  <c r="AD378" i="1"/>
  <c r="AD379" i="1"/>
  <c r="AD380" i="1"/>
  <c r="AD381" i="1"/>
  <c r="AD382" i="1"/>
  <c r="AD383" i="1"/>
  <c r="AD384" i="1"/>
  <c r="AD385" i="1"/>
  <c r="AD386" i="1"/>
  <c r="AD387" i="1"/>
  <c r="AD388" i="1"/>
  <c r="AD389" i="1"/>
  <c r="AD390" i="1"/>
  <c r="AD391" i="1"/>
  <c r="AD392" i="1"/>
  <c r="AD393" i="1"/>
  <c r="AD394" i="1"/>
  <c r="AD395" i="1"/>
  <c r="AD396" i="1"/>
  <c r="AD397" i="1"/>
  <c r="AD398" i="1"/>
  <c r="AD399" i="1"/>
  <c r="AD400" i="1"/>
  <c r="AD401" i="1"/>
  <c r="AD402" i="1"/>
  <c r="AD403" i="1"/>
  <c r="AD404" i="1"/>
  <c r="AD405" i="1"/>
  <c r="AD406" i="1"/>
  <c r="AD407" i="1"/>
  <c r="AD408" i="1"/>
  <c r="AD409" i="1"/>
  <c r="AD410" i="1"/>
  <c r="AD411" i="1"/>
  <c r="AD412" i="1"/>
  <c r="AD413" i="1"/>
  <c r="AD414" i="1"/>
  <c r="AD415" i="1"/>
  <c r="AD416" i="1"/>
  <c r="AD417" i="1"/>
  <c r="AD418" i="1"/>
  <c r="AD419" i="1"/>
  <c r="AD420" i="1"/>
  <c r="AD421" i="1"/>
  <c r="AD422" i="1"/>
  <c r="AD423" i="1"/>
  <c r="AD424" i="1"/>
  <c r="AD425" i="1"/>
  <c r="AD426" i="1"/>
  <c r="AD427" i="1"/>
  <c r="AD428" i="1"/>
  <c r="AD429" i="1"/>
  <c r="AD430" i="1"/>
  <c r="AD431" i="1"/>
  <c r="AD432" i="1"/>
  <c r="AD433" i="1"/>
  <c r="AD434" i="1"/>
  <c r="AD435" i="1"/>
  <c r="AD436" i="1"/>
  <c r="AD437" i="1"/>
  <c r="AD438" i="1"/>
  <c r="AD439" i="1"/>
  <c r="AD440" i="1"/>
  <c r="AD441" i="1"/>
  <c r="AD442" i="1"/>
  <c r="AD443" i="1"/>
  <c r="AD444" i="1"/>
  <c r="AD445" i="1"/>
  <c r="AD446" i="1"/>
  <c r="AD447" i="1"/>
  <c r="AD448" i="1"/>
  <c r="AD449" i="1"/>
  <c r="AD450" i="1"/>
  <c r="AD451" i="1"/>
  <c r="AD452" i="1"/>
  <c r="AD453" i="1"/>
  <c r="AD454" i="1"/>
  <c r="AD455" i="1"/>
  <c r="AD456" i="1"/>
  <c r="AD457" i="1"/>
  <c r="AD458" i="1"/>
  <c r="AD459" i="1"/>
  <c r="AD460" i="1"/>
  <c r="AD461" i="1"/>
  <c r="AD462" i="1"/>
  <c r="AD463" i="1"/>
  <c r="AD464" i="1"/>
  <c r="AD465" i="1"/>
  <c r="AD466" i="1"/>
  <c r="AD467" i="1"/>
  <c r="AD468" i="1"/>
  <c r="AD469" i="1"/>
  <c r="AD470" i="1"/>
  <c r="AD471" i="1"/>
  <c r="AD472" i="1"/>
  <c r="AD473" i="1"/>
  <c r="AD474" i="1"/>
  <c r="AD475" i="1"/>
  <c r="AD476" i="1"/>
  <c r="AD477" i="1"/>
  <c r="AD478" i="1"/>
  <c r="AD479" i="1"/>
  <c r="AD480" i="1"/>
  <c r="AD481" i="1"/>
  <c r="AD482" i="1"/>
  <c r="AD483" i="1"/>
  <c r="AD484" i="1"/>
  <c r="AD485" i="1"/>
  <c r="AD486" i="1"/>
  <c r="AD487" i="1"/>
  <c r="AD488" i="1"/>
  <c r="AD489" i="1"/>
  <c r="AD490" i="1"/>
  <c r="AD491" i="1"/>
  <c r="AD492" i="1"/>
  <c r="AD493" i="1"/>
  <c r="AD494" i="1"/>
  <c r="AD495" i="1"/>
  <c r="AD496" i="1"/>
  <c r="AD497" i="1"/>
  <c r="AD498" i="1"/>
  <c r="AD499" i="1"/>
  <c r="AD500" i="1"/>
  <c r="AD501" i="1"/>
  <c r="AD502" i="1"/>
  <c r="AD503" i="1"/>
  <c r="AD504" i="1"/>
  <c r="AD505" i="1"/>
  <c r="AD506" i="1"/>
  <c r="AD507" i="1"/>
  <c r="AD508" i="1"/>
  <c r="AD509" i="1"/>
  <c r="AD510" i="1"/>
  <c r="AD511" i="1"/>
  <c r="AD512" i="1"/>
  <c r="AD513" i="1"/>
  <c r="AD514" i="1"/>
  <c r="AD515" i="1"/>
  <c r="AD516" i="1"/>
  <c r="AD517" i="1"/>
  <c r="AD518" i="1"/>
  <c r="AD519" i="1"/>
  <c r="AD520" i="1"/>
  <c r="AD521" i="1"/>
  <c r="AD522" i="1"/>
  <c r="AD523" i="1"/>
  <c r="AD524" i="1"/>
  <c r="AD525" i="1"/>
  <c r="AD526" i="1"/>
  <c r="AD527" i="1"/>
  <c r="AD528" i="1"/>
  <c r="AD529" i="1"/>
  <c r="AD530" i="1"/>
  <c r="AD531" i="1"/>
  <c r="AD532" i="1"/>
  <c r="AD533" i="1"/>
  <c r="AD534" i="1"/>
  <c r="AD535" i="1"/>
  <c r="AD536" i="1"/>
  <c r="AD537" i="1"/>
  <c r="AD538" i="1"/>
  <c r="AD539" i="1"/>
  <c r="AD540" i="1"/>
  <c r="AD541" i="1"/>
  <c r="AD542" i="1"/>
  <c r="AD543" i="1"/>
  <c r="AD544" i="1"/>
  <c r="AD545" i="1"/>
  <c r="AD546" i="1"/>
  <c r="AD547" i="1"/>
  <c r="AD548" i="1"/>
  <c r="AD549" i="1"/>
  <c r="AD550" i="1"/>
  <c r="AD551" i="1"/>
  <c r="AD552" i="1"/>
  <c r="AD553" i="1"/>
  <c r="AD554" i="1"/>
  <c r="AD555" i="1"/>
  <c r="AD556" i="1"/>
  <c r="AD557" i="1"/>
  <c r="AD558" i="1"/>
  <c r="AD559" i="1"/>
  <c r="AD560" i="1"/>
  <c r="AD561" i="1"/>
  <c r="AD562" i="1"/>
  <c r="AD563" i="1"/>
  <c r="AD564" i="1"/>
  <c r="AD565" i="1"/>
  <c r="AD566" i="1"/>
  <c r="AD567" i="1"/>
  <c r="AD568" i="1"/>
  <c r="AD569" i="1"/>
  <c r="AD570" i="1"/>
  <c r="AD571" i="1"/>
  <c r="AD572" i="1"/>
  <c r="AD573" i="1"/>
  <c r="AD574" i="1"/>
  <c r="AD575" i="1"/>
  <c r="AD576" i="1"/>
  <c r="AD577" i="1"/>
  <c r="AD578" i="1"/>
  <c r="AD579" i="1"/>
  <c r="AD580" i="1"/>
  <c r="AD581" i="1"/>
  <c r="AD582" i="1"/>
  <c r="AD583" i="1"/>
  <c r="AD584" i="1"/>
  <c r="AD585" i="1"/>
  <c r="AD586" i="1"/>
  <c r="AD587" i="1"/>
  <c r="AD588" i="1"/>
  <c r="AD589" i="1"/>
  <c r="AD590" i="1"/>
  <c r="AD591" i="1"/>
  <c r="AD592" i="1"/>
  <c r="AD593" i="1"/>
  <c r="AD594" i="1"/>
  <c r="AD595" i="1"/>
  <c r="AD596" i="1"/>
  <c r="AD597" i="1"/>
  <c r="AD598" i="1"/>
  <c r="AD599" i="1"/>
  <c r="AD600" i="1"/>
  <c r="AD601" i="1"/>
  <c r="AD602" i="1"/>
  <c r="AD603" i="1"/>
  <c r="AD604" i="1"/>
  <c r="AD605" i="1"/>
  <c r="AD606" i="1"/>
  <c r="AD607" i="1"/>
  <c r="AD608" i="1"/>
  <c r="AD609" i="1"/>
  <c r="AD610" i="1"/>
  <c r="AD611" i="1"/>
  <c r="AD612" i="1"/>
  <c r="AD613" i="1"/>
  <c r="AD614" i="1"/>
  <c r="AD615" i="1"/>
  <c r="AD616" i="1"/>
  <c r="AD617" i="1"/>
  <c r="AD618" i="1"/>
  <c r="AD619" i="1"/>
  <c r="AD620" i="1"/>
  <c r="AD621" i="1"/>
  <c r="AD622" i="1"/>
  <c r="AD623" i="1"/>
  <c r="AD624" i="1"/>
  <c r="AD625" i="1"/>
  <c r="AD626" i="1"/>
  <c r="AD627" i="1"/>
  <c r="AD628" i="1"/>
  <c r="AD629" i="1"/>
  <c r="AD630" i="1"/>
  <c r="AD631" i="1"/>
  <c r="AD632" i="1"/>
  <c r="AD633" i="1"/>
  <c r="AD634" i="1"/>
  <c r="AD635" i="1"/>
  <c r="AD636" i="1"/>
  <c r="AD637" i="1"/>
  <c r="AD638" i="1"/>
  <c r="AD639" i="1"/>
  <c r="AD640" i="1"/>
  <c r="AD641" i="1"/>
  <c r="AD642" i="1"/>
  <c r="AD643" i="1"/>
  <c r="AD644" i="1"/>
  <c r="AD645" i="1"/>
  <c r="AD646" i="1"/>
  <c r="AD647" i="1"/>
  <c r="AD648" i="1"/>
  <c r="AD649" i="1"/>
  <c r="AD650" i="1"/>
  <c r="AD651" i="1"/>
  <c r="AD652" i="1"/>
  <c r="AD653" i="1"/>
  <c r="AD654" i="1"/>
  <c r="AD655" i="1"/>
  <c r="AD656" i="1"/>
  <c r="AD657" i="1"/>
  <c r="AD658" i="1"/>
  <c r="AD659" i="1"/>
  <c r="AD660" i="1"/>
  <c r="AD661" i="1"/>
  <c r="AD662" i="1"/>
  <c r="AD663" i="1"/>
  <c r="AD664" i="1"/>
  <c r="AD665" i="1"/>
  <c r="AD666" i="1"/>
  <c r="AD667" i="1"/>
  <c r="AD668" i="1"/>
  <c r="AD669" i="1"/>
  <c r="AD670" i="1"/>
  <c r="AD671" i="1"/>
  <c r="AD672" i="1"/>
  <c r="AD673" i="1"/>
  <c r="AD674" i="1"/>
  <c r="AD675" i="1"/>
  <c r="AD676" i="1"/>
  <c r="AD677" i="1"/>
  <c r="AD678" i="1"/>
  <c r="AD679" i="1"/>
  <c r="AD680" i="1"/>
  <c r="AD681" i="1"/>
  <c r="AD682" i="1"/>
  <c r="AD683" i="1"/>
  <c r="AD684" i="1"/>
  <c r="AD685" i="1"/>
  <c r="AD686" i="1"/>
  <c r="AD687" i="1"/>
  <c r="AD688" i="1"/>
  <c r="AD689" i="1"/>
  <c r="AD690" i="1"/>
  <c r="AD691" i="1"/>
  <c r="AD692" i="1"/>
  <c r="AD693" i="1"/>
  <c r="AD694" i="1"/>
  <c r="AD695" i="1"/>
  <c r="AD696" i="1"/>
  <c r="AD697" i="1"/>
  <c r="AD698" i="1"/>
  <c r="AD699" i="1"/>
  <c r="AD700" i="1"/>
  <c r="AD701" i="1"/>
  <c r="AD702" i="1"/>
  <c r="AD703" i="1"/>
  <c r="AD704" i="1"/>
  <c r="AD705" i="1"/>
  <c r="AD706" i="1"/>
  <c r="AD707" i="1"/>
  <c r="AD708" i="1"/>
  <c r="AD709" i="1"/>
  <c r="AD710" i="1"/>
  <c r="AD711" i="1"/>
  <c r="AD712" i="1"/>
  <c r="AD713" i="1"/>
  <c r="AD714" i="1"/>
  <c r="AD715" i="1"/>
  <c r="AD716" i="1"/>
  <c r="AD717" i="1"/>
  <c r="AD718" i="1"/>
  <c r="AD719" i="1"/>
  <c r="AD720" i="1"/>
  <c r="AD721" i="1"/>
  <c r="AD722" i="1"/>
  <c r="AD723" i="1"/>
  <c r="AD724" i="1"/>
  <c r="AD725" i="1"/>
  <c r="AD726" i="1"/>
  <c r="AD727" i="1"/>
  <c r="AD728" i="1"/>
  <c r="AD729" i="1"/>
  <c r="AD730" i="1"/>
  <c r="AD731" i="1"/>
  <c r="AD732" i="1"/>
  <c r="AD733" i="1"/>
  <c r="AD734" i="1"/>
  <c r="AD735" i="1"/>
  <c r="AD736" i="1"/>
  <c r="AD737" i="1"/>
  <c r="AD738" i="1"/>
  <c r="AD739" i="1"/>
  <c r="AD740" i="1"/>
  <c r="AD741" i="1"/>
  <c r="AD742" i="1"/>
  <c r="AD743" i="1"/>
  <c r="AD744" i="1"/>
  <c r="AD745" i="1"/>
  <c r="AD746" i="1"/>
  <c r="AD747" i="1"/>
  <c r="AD748" i="1"/>
  <c r="AD749" i="1"/>
  <c r="AD750" i="1"/>
  <c r="AD751" i="1"/>
  <c r="AD752" i="1"/>
  <c r="AD753" i="1"/>
  <c r="AD754" i="1"/>
  <c r="AD755" i="1"/>
  <c r="AD756" i="1"/>
  <c r="AD757" i="1"/>
  <c r="AD758" i="1"/>
  <c r="AD759" i="1"/>
  <c r="AD760" i="1"/>
  <c r="AD761" i="1"/>
  <c r="AD762" i="1"/>
  <c r="AD763" i="1"/>
  <c r="AD764" i="1"/>
  <c r="AD765" i="1"/>
  <c r="AD766" i="1"/>
  <c r="AD767" i="1"/>
  <c r="AD768" i="1"/>
  <c r="AD769" i="1"/>
  <c r="AD770" i="1"/>
  <c r="AD771" i="1"/>
  <c r="AD772" i="1"/>
  <c r="AD773" i="1"/>
  <c r="AD774" i="1"/>
  <c r="AD775" i="1"/>
  <c r="AD776" i="1"/>
  <c r="AD777" i="1"/>
  <c r="AD778" i="1"/>
  <c r="AD779" i="1"/>
  <c r="AD780" i="1"/>
  <c r="AD781" i="1"/>
  <c r="AD782" i="1"/>
  <c r="AD783" i="1"/>
  <c r="AD784" i="1"/>
  <c r="AD785" i="1"/>
  <c r="AD786" i="1"/>
  <c r="AD787" i="1"/>
  <c r="AD788" i="1"/>
  <c r="AD789" i="1"/>
  <c r="AD790" i="1"/>
  <c r="AD791" i="1"/>
  <c r="AD792" i="1"/>
  <c r="AD793" i="1"/>
  <c r="AD794" i="1"/>
  <c r="AD795" i="1"/>
  <c r="AD796" i="1"/>
  <c r="AD797" i="1"/>
  <c r="AB6" i="1"/>
  <c r="AB9" i="1"/>
  <c r="AB10" i="1"/>
  <c r="AB11" i="1"/>
  <c r="AB12" i="1"/>
  <c r="AB15" i="1"/>
  <c r="AB16" i="1"/>
  <c r="AB17" i="1"/>
  <c r="AB18" i="1"/>
  <c r="AB19" i="1"/>
  <c r="AB20" i="1"/>
  <c r="AB21" i="1"/>
  <c r="AB22" i="1"/>
  <c r="AB23" i="1"/>
  <c r="AB24" i="1"/>
  <c r="AB25" i="1"/>
  <c r="AB28" i="1"/>
  <c r="AB29" i="1"/>
  <c r="AB30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7" i="1"/>
  <c r="AB258" i="1"/>
  <c r="AB259" i="1"/>
  <c r="AB260" i="1"/>
  <c r="AB261" i="1"/>
  <c r="AB262" i="1"/>
  <c r="AB263" i="1"/>
  <c r="AB264" i="1"/>
  <c r="AB265" i="1"/>
  <c r="AB266" i="1"/>
  <c r="AB267" i="1"/>
  <c r="AB268" i="1"/>
  <c r="AB269" i="1"/>
  <c r="AB270" i="1"/>
  <c r="AB271" i="1"/>
  <c r="AB272" i="1"/>
  <c r="AB273" i="1"/>
  <c r="AB274" i="1"/>
  <c r="AB275" i="1"/>
  <c r="AB276" i="1"/>
  <c r="AB277" i="1"/>
  <c r="AB278" i="1"/>
  <c r="AB279" i="1"/>
  <c r="AB280" i="1"/>
  <c r="AB281" i="1"/>
  <c r="AB282" i="1"/>
  <c r="AB283" i="1"/>
  <c r="AB284" i="1"/>
  <c r="AB285" i="1"/>
  <c r="AB286" i="1"/>
  <c r="AB287" i="1"/>
  <c r="AB288" i="1"/>
  <c r="AB289" i="1"/>
  <c r="AB290" i="1"/>
  <c r="AB291" i="1"/>
  <c r="AB292" i="1"/>
  <c r="AB293" i="1"/>
  <c r="AB294" i="1"/>
  <c r="AB295" i="1"/>
  <c r="AB296" i="1"/>
  <c r="AB297" i="1"/>
  <c r="AB298" i="1"/>
  <c r="AB299" i="1"/>
  <c r="AB300" i="1"/>
  <c r="AB301" i="1"/>
  <c r="AB302" i="1"/>
  <c r="AB303" i="1"/>
  <c r="AB304" i="1"/>
  <c r="AB305" i="1"/>
  <c r="AB306" i="1"/>
  <c r="AB307" i="1"/>
  <c r="AB308" i="1"/>
  <c r="AB309" i="1"/>
  <c r="AB310" i="1"/>
  <c r="AB311" i="1"/>
  <c r="AB312" i="1"/>
  <c r="AB313" i="1"/>
  <c r="AB314" i="1"/>
  <c r="AB315" i="1"/>
  <c r="AB316" i="1"/>
  <c r="AB317" i="1"/>
  <c r="AB318" i="1"/>
  <c r="AB319" i="1"/>
  <c r="AB320" i="1"/>
  <c r="AB321" i="1"/>
  <c r="AB322" i="1"/>
  <c r="AB323" i="1"/>
  <c r="AB324" i="1"/>
  <c r="AB325" i="1"/>
  <c r="AB326" i="1"/>
  <c r="AB327" i="1"/>
  <c r="AB328" i="1"/>
  <c r="AB329" i="1"/>
  <c r="AB330" i="1"/>
  <c r="AB331" i="1"/>
  <c r="AB332" i="1"/>
  <c r="AB333" i="1"/>
  <c r="AB334" i="1"/>
  <c r="AB335" i="1"/>
  <c r="AB336" i="1"/>
  <c r="AB337" i="1"/>
  <c r="AB338" i="1"/>
  <c r="AB339" i="1"/>
  <c r="AB340" i="1"/>
  <c r="AB341" i="1"/>
  <c r="AB342" i="1"/>
  <c r="AB343" i="1"/>
  <c r="AB344" i="1"/>
  <c r="AB345" i="1"/>
  <c r="AB346" i="1"/>
  <c r="AB347" i="1"/>
  <c r="AB348" i="1"/>
  <c r="AB349" i="1"/>
  <c r="AB350" i="1"/>
  <c r="AB351" i="1"/>
  <c r="AB352" i="1"/>
  <c r="AB353" i="1"/>
  <c r="AB354" i="1"/>
  <c r="AB355" i="1"/>
  <c r="AB356" i="1"/>
  <c r="AB357" i="1"/>
  <c r="AB358" i="1"/>
  <c r="AB359" i="1"/>
  <c r="AB360" i="1"/>
  <c r="AB361" i="1"/>
  <c r="AB362" i="1"/>
  <c r="AB363" i="1"/>
  <c r="AB364" i="1"/>
  <c r="AB365" i="1"/>
  <c r="AB366" i="1"/>
  <c r="AB367" i="1"/>
  <c r="AB368" i="1"/>
  <c r="AB369" i="1"/>
  <c r="AB370" i="1"/>
  <c r="AB371" i="1"/>
  <c r="AB372" i="1"/>
  <c r="AB373" i="1"/>
  <c r="AB374" i="1"/>
  <c r="AB375" i="1"/>
  <c r="AB376" i="1"/>
  <c r="AB377" i="1"/>
  <c r="AB378" i="1"/>
  <c r="AB379" i="1"/>
  <c r="AB380" i="1"/>
  <c r="AB381" i="1"/>
  <c r="AB382" i="1"/>
  <c r="AB383" i="1"/>
  <c r="AB384" i="1"/>
  <c r="AB385" i="1"/>
  <c r="AB386" i="1"/>
  <c r="AB387" i="1"/>
  <c r="AB388" i="1"/>
  <c r="AB389" i="1"/>
  <c r="AB390" i="1"/>
  <c r="AB391" i="1"/>
  <c r="AB392" i="1"/>
  <c r="AB393" i="1"/>
  <c r="AB394" i="1"/>
  <c r="AB395" i="1"/>
  <c r="AB396" i="1"/>
  <c r="AB397" i="1"/>
  <c r="AB398" i="1"/>
  <c r="AB399" i="1"/>
  <c r="AB400" i="1"/>
  <c r="AB401" i="1"/>
  <c r="AB402" i="1"/>
  <c r="AB403" i="1"/>
  <c r="AB404" i="1"/>
  <c r="AB405" i="1"/>
  <c r="AB406" i="1"/>
  <c r="AB407" i="1"/>
  <c r="AB408" i="1"/>
  <c r="AB409" i="1"/>
  <c r="AB410" i="1"/>
  <c r="AB411" i="1"/>
  <c r="AB412" i="1"/>
  <c r="AB413" i="1"/>
  <c r="AB414" i="1"/>
  <c r="AB415" i="1"/>
  <c r="AB416" i="1"/>
  <c r="AB417" i="1"/>
  <c r="AB418" i="1"/>
  <c r="AB419" i="1"/>
  <c r="AB420" i="1"/>
  <c r="AB421" i="1"/>
  <c r="AB422" i="1"/>
  <c r="AB423" i="1"/>
  <c r="AB424" i="1"/>
  <c r="AB425" i="1"/>
  <c r="AB426" i="1"/>
  <c r="AB427" i="1"/>
  <c r="AB428" i="1"/>
  <c r="AB429" i="1"/>
  <c r="AB430" i="1"/>
  <c r="AB431" i="1"/>
  <c r="AB432" i="1"/>
  <c r="AB433" i="1"/>
  <c r="AB434" i="1"/>
  <c r="AB435" i="1"/>
  <c r="AB436" i="1"/>
  <c r="AB437" i="1"/>
  <c r="AB438" i="1"/>
  <c r="AB439" i="1"/>
  <c r="AB440" i="1"/>
  <c r="AB441" i="1"/>
  <c r="AB442" i="1"/>
  <c r="AB443" i="1"/>
  <c r="AB444" i="1"/>
  <c r="AB445" i="1"/>
  <c r="AB446" i="1"/>
  <c r="AB447" i="1"/>
  <c r="AB448" i="1"/>
  <c r="AB449" i="1"/>
  <c r="AB450" i="1"/>
  <c r="AB451" i="1"/>
  <c r="AB452" i="1"/>
  <c r="AB453" i="1"/>
  <c r="AB454" i="1"/>
  <c r="AB455" i="1"/>
  <c r="AB456" i="1"/>
  <c r="AB457" i="1"/>
  <c r="AB458" i="1"/>
  <c r="AB459" i="1"/>
  <c r="AB460" i="1"/>
  <c r="AB461" i="1"/>
  <c r="AB462" i="1"/>
  <c r="AB463" i="1"/>
  <c r="AB464" i="1"/>
  <c r="AB465" i="1"/>
  <c r="AB466" i="1"/>
  <c r="AB467" i="1"/>
  <c r="AB468" i="1"/>
  <c r="AB469" i="1"/>
  <c r="AB470" i="1"/>
  <c r="AB471" i="1"/>
  <c r="AB472" i="1"/>
  <c r="AB473" i="1"/>
  <c r="AB474" i="1"/>
  <c r="AB475" i="1"/>
  <c r="AB476" i="1"/>
  <c r="AB477" i="1"/>
  <c r="AB478" i="1"/>
  <c r="AB479" i="1"/>
  <c r="AB480" i="1"/>
  <c r="AB481" i="1"/>
  <c r="AB482" i="1"/>
  <c r="AB483" i="1"/>
  <c r="AB484" i="1"/>
  <c r="AB485" i="1"/>
  <c r="AB486" i="1"/>
  <c r="AB487" i="1"/>
  <c r="AB488" i="1"/>
  <c r="AB489" i="1"/>
  <c r="AB490" i="1"/>
  <c r="AB491" i="1"/>
  <c r="AB492" i="1"/>
  <c r="AB493" i="1"/>
  <c r="AB494" i="1"/>
  <c r="AB495" i="1"/>
  <c r="AB496" i="1"/>
  <c r="AB497" i="1"/>
  <c r="AB498" i="1"/>
  <c r="AB499" i="1"/>
  <c r="AB500" i="1"/>
  <c r="AB501" i="1"/>
  <c r="AB502" i="1"/>
  <c r="AB503" i="1"/>
  <c r="AB504" i="1"/>
  <c r="AB505" i="1"/>
  <c r="AB506" i="1"/>
  <c r="AB507" i="1"/>
  <c r="AB508" i="1"/>
  <c r="AB509" i="1"/>
  <c r="AB510" i="1"/>
  <c r="AB511" i="1"/>
  <c r="AB512" i="1"/>
  <c r="AB513" i="1"/>
  <c r="AB514" i="1"/>
  <c r="AB515" i="1"/>
  <c r="AB516" i="1"/>
  <c r="AB517" i="1"/>
  <c r="AB518" i="1"/>
  <c r="AB519" i="1"/>
  <c r="AB520" i="1"/>
  <c r="AB521" i="1"/>
  <c r="AB522" i="1"/>
  <c r="AB523" i="1"/>
  <c r="AB524" i="1"/>
  <c r="AB525" i="1"/>
  <c r="AB526" i="1"/>
  <c r="AB527" i="1"/>
  <c r="AB528" i="1"/>
  <c r="AB529" i="1"/>
  <c r="AB530" i="1"/>
  <c r="AB531" i="1"/>
  <c r="AB532" i="1"/>
  <c r="AB533" i="1"/>
  <c r="AB534" i="1"/>
  <c r="AB535" i="1"/>
  <c r="AB536" i="1"/>
  <c r="AB537" i="1"/>
  <c r="AB538" i="1"/>
  <c r="AB539" i="1"/>
  <c r="AB540" i="1"/>
  <c r="AB541" i="1"/>
  <c r="AB542" i="1"/>
  <c r="AB543" i="1"/>
  <c r="AB544" i="1"/>
  <c r="AB545" i="1"/>
  <c r="AB546" i="1"/>
  <c r="AB547" i="1"/>
  <c r="AB548" i="1"/>
  <c r="AB549" i="1"/>
  <c r="AB550" i="1"/>
  <c r="AB551" i="1"/>
  <c r="AB552" i="1"/>
  <c r="AB553" i="1"/>
  <c r="AB554" i="1"/>
  <c r="AB555" i="1"/>
  <c r="AB556" i="1"/>
  <c r="AB557" i="1"/>
  <c r="AB558" i="1"/>
  <c r="AB559" i="1"/>
  <c r="AB560" i="1"/>
  <c r="AB561" i="1"/>
  <c r="AB562" i="1"/>
  <c r="AB563" i="1"/>
  <c r="AB564" i="1"/>
  <c r="AB565" i="1"/>
  <c r="AB566" i="1"/>
  <c r="AB567" i="1"/>
  <c r="AB568" i="1"/>
  <c r="AB569" i="1"/>
  <c r="AB570" i="1"/>
  <c r="AB571" i="1"/>
  <c r="AB572" i="1"/>
  <c r="AB573" i="1"/>
  <c r="AB574" i="1"/>
  <c r="AB575" i="1"/>
  <c r="AB576" i="1"/>
  <c r="AB577" i="1"/>
  <c r="AB578" i="1"/>
  <c r="AB579" i="1"/>
  <c r="AB580" i="1"/>
  <c r="AB581" i="1"/>
  <c r="AB582" i="1"/>
  <c r="AB583" i="1"/>
  <c r="AB584" i="1"/>
  <c r="AB585" i="1"/>
  <c r="AB586" i="1"/>
  <c r="AB587" i="1"/>
  <c r="AB588" i="1"/>
  <c r="AB589" i="1"/>
  <c r="AB590" i="1"/>
  <c r="AB591" i="1"/>
  <c r="AB592" i="1"/>
  <c r="AB593" i="1"/>
  <c r="AB594" i="1"/>
  <c r="AB595" i="1"/>
  <c r="AB596" i="1"/>
  <c r="AB597" i="1"/>
  <c r="AB598" i="1"/>
  <c r="AB599" i="1"/>
  <c r="AB600" i="1"/>
  <c r="AB601" i="1"/>
  <c r="AB602" i="1"/>
  <c r="AB603" i="1"/>
  <c r="AB604" i="1"/>
  <c r="AB605" i="1"/>
  <c r="AB606" i="1"/>
  <c r="AB607" i="1"/>
  <c r="AB608" i="1"/>
  <c r="AB609" i="1"/>
  <c r="AB610" i="1"/>
  <c r="AB611" i="1"/>
  <c r="AB612" i="1"/>
  <c r="AB613" i="1"/>
  <c r="AB614" i="1"/>
  <c r="AB615" i="1"/>
  <c r="AB616" i="1"/>
  <c r="AB617" i="1"/>
  <c r="AB618" i="1"/>
  <c r="AB619" i="1"/>
  <c r="AB620" i="1"/>
  <c r="AB621" i="1"/>
  <c r="AB622" i="1"/>
  <c r="AB623" i="1"/>
  <c r="AB624" i="1"/>
  <c r="AB625" i="1"/>
  <c r="AB626" i="1"/>
  <c r="AB627" i="1"/>
  <c r="AB628" i="1"/>
  <c r="AB629" i="1"/>
  <c r="AB630" i="1"/>
  <c r="AB631" i="1"/>
  <c r="AB632" i="1"/>
  <c r="AB633" i="1"/>
  <c r="AB634" i="1"/>
  <c r="AB635" i="1"/>
  <c r="AB636" i="1"/>
  <c r="AB637" i="1"/>
  <c r="AB638" i="1"/>
  <c r="AB639" i="1"/>
  <c r="AB640" i="1"/>
  <c r="AB641" i="1"/>
  <c r="AB642" i="1"/>
  <c r="AB643" i="1"/>
  <c r="AB644" i="1"/>
  <c r="AB645" i="1"/>
  <c r="AB646" i="1"/>
  <c r="AB647" i="1"/>
  <c r="AB648" i="1"/>
  <c r="AB649" i="1"/>
  <c r="AB650" i="1"/>
  <c r="AB651" i="1"/>
  <c r="AB652" i="1"/>
  <c r="AB653" i="1"/>
  <c r="AB654" i="1"/>
  <c r="AB655" i="1"/>
  <c r="AB656" i="1"/>
  <c r="AB657" i="1"/>
  <c r="AB658" i="1"/>
  <c r="AB659" i="1"/>
  <c r="AB660" i="1"/>
  <c r="AB661" i="1"/>
  <c r="AB662" i="1"/>
  <c r="AB663" i="1"/>
  <c r="AB664" i="1"/>
  <c r="AB665" i="1"/>
  <c r="AB666" i="1"/>
  <c r="AB667" i="1"/>
  <c r="AB668" i="1"/>
  <c r="AB669" i="1"/>
  <c r="AB670" i="1"/>
  <c r="AB671" i="1"/>
  <c r="AB672" i="1"/>
  <c r="AB673" i="1"/>
  <c r="AB674" i="1"/>
  <c r="AB675" i="1"/>
  <c r="AB676" i="1"/>
  <c r="AB677" i="1"/>
  <c r="AB678" i="1"/>
  <c r="AB679" i="1"/>
  <c r="AB680" i="1"/>
  <c r="AB681" i="1"/>
  <c r="AB682" i="1"/>
  <c r="AB683" i="1"/>
  <c r="AB684" i="1"/>
  <c r="AB685" i="1"/>
  <c r="AB686" i="1"/>
  <c r="AB687" i="1"/>
  <c r="AB688" i="1"/>
  <c r="AB689" i="1"/>
  <c r="AB690" i="1"/>
  <c r="AB691" i="1"/>
  <c r="AB692" i="1"/>
  <c r="AB693" i="1"/>
  <c r="AB694" i="1"/>
  <c r="AB695" i="1"/>
  <c r="AB696" i="1"/>
  <c r="AB697" i="1"/>
  <c r="AB698" i="1"/>
  <c r="AB699" i="1"/>
  <c r="AB700" i="1"/>
  <c r="AB701" i="1"/>
  <c r="AB702" i="1"/>
  <c r="AB703" i="1"/>
  <c r="AB704" i="1"/>
  <c r="AB705" i="1"/>
  <c r="AB706" i="1"/>
  <c r="AB707" i="1"/>
  <c r="AB708" i="1"/>
  <c r="AB709" i="1"/>
  <c r="AB710" i="1"/>
  <c r="AB711" i="1"/>
  <c r="AB712" i="1"/>
  <c r="AB713" i="1"/>
  <c r="AB714" i="1"/>
  <c r="AB715" i="1"/>
  <c r="AB716" i="1"/>
  <c r="AB717" i="1"/>
  <c r="AB718" i="1"/>
  <c r="AB719" i="1"/>
  <c r="AB720" i="1"/>
  <c r="AB721" i="1"/>
  <c r="AB722" i="1"/>
  <c r="AB723" i="1"/>
  <c r="AB724" i="1"/>
  <c r="AB725" i="1"/>
  <c r="AB726" i="1"/>
  <c r="AB727" i="1"/>
  <c r="AB728" i="1"/>
  <c r="AB729" i="1"/>
  <c r="AB730" i="1"/>
  <c r="AB731" i="1"/>
  <c r="AB732" i="1"/>
  <c r="AB733" i="1"/>
  <c r="AB734" i="1"/>
  <c r="AB735" i="1"/>
  <c r="AB736" i="1"/>
  <c r="AB737" i="1"/>
  <c r="AB738" i="1"/>
  <c r="AB739" i="1"/>
  <c r="AB740" i="1"/>
  <c r="AB741" i="1"/>
  <c r="AB742" i="1"/>
  <c r="AB743" i="1"/>
  <c r="AB744" i="1"/>
  <c r="AB745" i="1"/>
  <c r="AB746" i="1"/>
  <c r="AB747" i="1"/>
  <c r="AB748" i="1"/>
  <c r="AB749" i="1"/>
  <c r="AB750" i="1"/>
  <c r="AB751" i="1"/>
  <c r="AB752" i="1"/>
  <c r="AB753" i="1"/>
  <c r="AB754" i="1"/>
  <c r="AB755" i="1"/>
  <c r="AB756" i="1"/>
  <c r="AB757" i="1"/>
  <c r="AB758" i="1"/>
  <c r="AB759" i="1"/>
  <c r="AB760" i="1"/>
  <c r="AB761" i="1"/>
  <c r="AB762" i="1"/>
  <c r="AB763" i="1"/>
  <c r="AB764" i="1"/>
  <c r="AB765" i="1"/>
  <c r="AB766" i="1"/>
  <c r="AB767" i="1"/>
  <c r="AB768" i="1"/>
  <c r="AB769" i="1"/>
  <c r="AB770" i="1"/>
  <c r="AB771" i="1"/>
  <c r="AB772" i="1"/>
  <c r="AB773" i="1"/>
  <c r="AB774" i="1"/>
  <c r="AB775" i="1"/>
  <c r="AB776" i="1"/>
  <c r="AB777" i="1"/>
  <c r="AB778" i="1"/>
  <c r="AB779" i="1"/>
  <c r="AB780" i="1"/>
  <c r="AB781" i="1"/>
  <c r="AB782" i="1"/>
  <c r="AB783" i="1"/>
  <c r="AB784" i="1"/>
  <c r="AB785" i="1"/>
  <c r="AB786" i="1"/>
  <c r="AB787" i="1"/>
  <c r="AB788" i="1"/>
  <c r="AB789" i="1"/>
  <c r="AB790" i="1"/>
  <c r="AB791" i="1"/>
  <c r="AB792" i="1"/>
  <c r="AB793" i="1"/>
  <c r="AB794" i="1"/>
  <c r="AB795" i="1"/>
  <c r="AB796" i="1"/>
  <c r="AB797" i="1"/>
  <c r="Y6" i="1"/>
  <c r="AA6" i="1"/>
  <c r="AC6" i="1"/>
  <c r="AE6" i="1"/>
  <c r="AG6" i="1"/>
  <c r="J44" i="1"/>
  <c r="K44" i="1"/>
  <c r="M44" i="1"/>
  <c r="O44" i="1"/>
  <c r="M9" i="3"/>
  <c r="A3" i="7"/>
  <c r="F33" i="7"/>
  <c r="G33" i="7"/>
  <c r="H33" i="7"/>
  <c r="I33" i="7"/>
  <c r="J33" i="7"/>
  <c r="K33" i="7"/>
  <c r="L33" i="7"/>
  <c r="M33" i="7"/>
  <c r="N33" i="7"/>
  <c r="O33" i="7"/>
  <c r="P33" i="7"/>
  <c r="Q33" i="7"/>
  <c r="D3" i="7"/>
  <c r="G15" i="1"/>
  <c r="H15" i="1"/>
  <c r="J15" i="1"/>
  <c r="K15" i="1"/>
  <c r="L15" i="1"/>
  <c r="M15" i="1"/>
  <c r="N15" i="1"/>
  <c r="O15" i="1"/>
  <c r="P15" i="1"/>
  <c r="G18" i="1"/>
  <c r="H18" i="1"/>
  <c r="J18" i="1"/>
  <c r="K18" i="1"/>
  <c r="L18" i="1"/>
  <c r="M18" i="1"/>
  <c r="N18" i="1"/>
  <c r="O18" i="1"/>
  <c r="P18" i="1"/>
  <c r="G19" i="1"/>
  <c r="H19" i="1"/>
  <c r="J19" i="1"/>
  <c r="K19" i="1"/>
  <c r="L19" i="1"/>
  <c r="M19" i="1"/>
  <c r="N19" i="1"/>
  <c r="O19" i="1"/>
  <c r="P19" i="1"/>
  <c r="F13" i="3"/>
  <c r="D19" i="4"/>
  <c r="E19" i="4"/>
  <c r="G7" i="1"/>
  <c r="H7" i="1"/>
  <c r="J7" i="1"/>
  <c r="K7" i="1"/>
  <c r="L7" i="1"/>
  <c r="M7" i="1"/>
  <c r="N7" i="1"/>
  <c r="O7" i="1"/>
  <c r="P7" i="1"/>
  <c r="D20" i="4"/>
  <c r="E20" i="4"/>
  <c r="G14" i="1"/>
  <c r="H14" i="1"/>
  <c r="J14" i="1"/>
  <c r="K14" i="1"/>
  <c r="L14" i="1"/>
  <c r="M14" i="1"/>
  <c r="N14" i="1"/>
  <c r="O14" i="1"/>
  <c r="P14" i="1"/>
  <c r="F12" i="3"/>
  <c r="D21" i="4"/>
  <c r="E21" i="4"/>
  <c r="G11" i="1"/>
  <c r="H11" i="1"/>
  <c r="J11" i="1"/>
  <c r="K11" i="1"/>
  <c r="L11" i="1"/>
  <c r="M11" i="1"/>
  <c r="N11" i="1"/>
  <c r="O11" i="1"/>
  <c r="P11" i="1"/>
  <c r="F9" i="3"/>
  <c r="D22" i="4"/>
  <c r="E22" i="4"/>
  <c r="G17" i="1"/>
  <c r="H17" i="1"/>
  <c r="J17" i="1"/>
  <c r="K17" i="1"/>
  <c r="L17" i="1"/>
  <c r="M17" i="1"/>
  <c r="N17" i="1"/>
  <c r="O17" i="1"/>
  <c r="P17" i="1"/>
  <c r="F15" i="3"/>
  <c r="D23" i="4"/>
  <c r="E23" i="4"/>
  <c r="D24" i="4"/>
  <c r="E24" i="4"/>
  <c r="G8" i="1"/>
  <c r="H8" i="1"/>
  <c r="J8" i="1"/>
  <c r="K8" i="1"/>
  <c r="L8" i="1"/>
  <c r="M8" i="1"/>
  <c r="N8" i="1"/>
  <c r="O8" i="1"/>
  <c r="P8" i="1"/>
  <c r="F6" i="3"/>
  <c r="D25" i="4"/>
  <c r="E25" i="4"/>
  <c r="G12" i="1"/>
  <c r="H12" i="1"/>
  <c r="J12" i="1"/>
  <c r="K12" i="1"/>
  <c r="L12" i="1"/>
  <c r="M12" i="1"/>
  <c r="N12" i="1"/>
  <c r="O12" i="1"/>
  <c r="P12" i="1"/>
  <c r="F10" i="3"/>
  <c r="D26" i="4"/>
  <c r="E26" i="4"/>
  <c r="G13" i="1"/>
  <c r="H13" i="1"/>
  <c r="J13" i="1"/>
  <c r="K13" i="1"/>
  <c r="L13" i="1"/>
  <c r="M13" i="1"/>
  <c r="N13" i="1"/>
  <c r="O13" i="1"/>
  <c r="P13" i="1"/>
  <c r="F11" i="3"/>
  <c r="D28" i="4"/>
  <c r="E28" i="4"/>
  <c r="G16" i="1"/>
  <c r="H16" i="1"/>
  <c r="J16" i="1"/>
  <c r="K16" i="1"/>
  <c r="L16" i="1"/>
  <c r="M16" i="1"/>
  <c r="N16" i="1"/>
  <c r="O16" i="1"/>
  <c r="P16" i="1"/>
  <c r="F14" i="3"/>
  <c r="D27" i="4"/>
  <c r="E27" i="4"/>
  <c r="G10" i="1"/>
  <c r="H10" i="1"/>
  <c r="J10" i="1"/>
  <c r="K10" i="1"/>
  <c r="L10" i="1"/>
  <c r="M10" i="1"/>
  <c r="N10" i="1"/>
  <c r="O10" i="1"/>
  <c r="P10" i="1"/>
  <c r="F8" i="3"/>
  <c r="D29" i="4"/>
  <c r="E29" i="4"/>
  <c r="G9" i="1"/>
  <c r="H9" i="1"/>
  <c r="J9" i="1"/>
  <c r="K9" i="1"/>
  <c r="L9" i="1"/>
  <c r="M9" i="1"/>
  <c r="N9" i="1"/>
  <c r="O9" i="1"/>
  <c r="P9" i="1"/>
  <c r="F7" i="3"/>
  <c r="D30" i="4"/>
  <c r="E30" i="4"/>
  <c r="G6" i="1"/>
  <c r="H6" i="1"/>
  <c r="J6" i="1"/>
  <c r="L6" i="1"/>
  <c r="N6" i="1"/>
  <c r="P6" i="1"/>
  <c r="D17" i="4"/>
  <c r="E17" i="4"/>
  <c r="D18" i="4"/>
  <c r="E18" i="4"/>
  <c r="E37" i="4"/>
  <c r="E41" i="4"/>
  <c r="D7" i="3"/>
  <c r="G30" i="4"/>
  <c r="D8" i="3"/>
  <c r="G29" i="4"/>
  <c r="D11" i="3"/>
  <c r="G28" i="4"/>
  <c r="D14" i="3"/>
  <c r="G27" i="4"/>
  <c r="D10" i="3"/>
  <c r="G26" i="4"/>
  <c r="D6" i="3"/>
  <c r="G25" i="4"/>
  <c r="G24" i="4"/>
  <c r="G23" i="4"/>
  <c r="D9" i="3"/>
  <c r="G22" i="4"/>
  <c r="D12" i="3"/>
  <c r="G21" i="4"/>
  <c r="D5" i="3"/>
  <c r="G20" i="4"/>
  <c r="D13" i="3"/>
  <c r="G19" i="4"/>
  <c r="G7" i="3"/>
  <c r="F30" i="4"/>
  <c r="F20" i="4"/>
  <c r="G8" i="3"/>
  <c r="F29" i="4"/>
  <c r="G11" i="3"/>
  <c r="F28" i="4"/>
  <c r="G14" i="3"/>
  <c r="F27" i="4"/>
  <c r="G10" i="3"/>
  <c r="F26" i="4"/>
  <c r="G6" i="3"/>
  <c r="F25" i="4"/>
  <c r="F24" i="4"/>
  <c r="G15" i="3"/>
  <c r="F23" i="4"/>
  <c r="G9" i="3"/>
  <c r="F22" i="4"/>
  <c r="G12" i="3"/>
  <c r="F21" i="4"/>
  <c r="G13" i="3"/>
  <c r="F19" i="4"/>
  <c r="B30" i="4"/>
  <c r="B29" i="4"/>
  <c r="B28" i="4"/>
  <c r="B27" i="4"/>
  <c r="B26" i="4"/>
  <c r="B25" i="4"/>
  <c r="B24" i="4"/>
  <c r="B23" i="4"/>
  <c r="B22" i="4"/>
  <c r="B21" i="4"/>
  <c r="B20" i="4"/>
  <c r="B19" i="4"/>
  <c r="D4" i="3"/>
  <c r="G17" i="4"/>
  <c r="G18" i="4"/>
  <c r="C3" i="7"/>
  <c r="F18" i="4"/>
  <c r="F17" i="4"/>
  <c r="B18" i="4"/>
  <c r="B17" i="4"/>
  <c r="B3" i="7"/>
  <c r="O24" i="1"/>
  <c r="O25" i="1"/>
  <c r="O39" i="1"/>
  <c r="O40" i="1"/>
  <c r="O41" i="1"/>
  <c r="O43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M24" i="1"/>
  <c r="M25" i="1"/>
  <c r="M39" i="1"/>
  <c r="M40" i="1"/>
  <c r="M41" i="1"/>
  <c r="M43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K24" i="1"/>
  <c r="K25" i="1"/>
  <c r="K39" i="1"/>
  <c r="K40" i="1"/>
  <c r="K41" i="1"/>
  <c r="K43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54" i="1"/>
  <c r="G53" i="1"/>
  <c r="G52" i="1"/>
  <c r="G51" i="1"/>
  <c r="G50" i="1"/>
  <c r="G49" i="1"/>
  <c r="G48" i="1"/>
  <c r="G47" i="1"/>
  <c r="G46" i="1"/>
  <c r="G45" i="1"/>
  <c r="G43" i="1"/>
  <c r="G41" i="1"/>
  <c r="G40" i="1"/>
  <c r="G39" i="1"/>
  <c r="G25" i="1"/>
  <c r="G24" i="1"/>
  <c r="E12" i="4"/>
  <c r="E11" i="4"/>
  <c r="E10" i="4"/>
  <c r="E9" i="4"/>
  <c r="E8" i="4"/>
  <c r="H24" i="1"/>
  <c r="J24" i="1"/>
  <c r="L24" i="1"/>
  <c r="H25" i="1"/>
  <c r="J25" i="1"/>
  <c r="L25" i="1"/>
  <c r="H39" i="1"/>
  <c r="J39" i="1"/>
  <c r="L39" i="1"/>
  <c r="H40" i="1"/>
  <c r="J40" i="1"/>
  <c r="L40" i="1"/>
  <c r="H41" i="1"/>
  <c r="J41" i="1"/>
  <c r="L41" i="1"/>
  <c r="H43" i="1"/>
  <c r="J43" i="1"/>
  <c r="L43" i="1"/>
  <c r="H45" i="1"/>
  <c r="J45" i="1"/>
  <c r="L45" i="1"/>
  <c r="H46" i="1"/>
  <c r="J46" i="1"/>
  <c r="L46" i="1"/>
  <c r="H47" i="1"/>
  <c r="J47" i="1"/>
  <c r="L47" i="1"/>
  <c r="H48" i="1"/>
  <c r="J48" i="1"/>
  <c r="L48" i="1"/>
  <c r="H49" i="1"/>
  <c r="J49" i="1"/>
  <c r="L49" i="1"/>
  <c r="H50" i="1"/>
  <c r="J50" i="1"/>
  <c r="L50" i="1"/>
  <c r="H51" i="1"/>
  <c r="J51" i="1"/>
  <c r="L51" i="1"/>
  <c r="H52" i="1"/>
  <c r="J52" i="1"/>
  <c r="L52" i="1"/>
  <c r="H53" i="1"/>
  <c r="J53" i="1"/>
  <c r="L53" i="1"/>
  <c r="H54" i="1"/>
  <c r="J54" i="1"/>
  <c r="L54" i="1"/>
  <c r="H55" i="1"/>
  <c r="J55" i="1"/>
  <c r="L55" i="1"/>
  <c r="Y9" i="1"/>
  <c r="AA9" i="1"/>
  <c r="AC9" i="1"/>
  <c r="AE9" i="1"/>
  <c r="AG9" i="1"/>
  <c r="Y10" i="1"/>
  <c r="AA10" i="1"/>
  <c r="AC10" i="1"/>
  <c r="AE10" i="1"/>
  <c r="AG10" i="1"/>
  <c r="Y11" i="1"/>
  <c r="AA11" i="1"/>
  <c r="AC11" i="1"/>
  <c r="AE11" i="1"/>
  <c r="AG11" i="1"/>
  <c r="Y12" i="1"/>
  <c r="AA12" i="1"/>
  <c r="AC12" i="1"/>
  <c r="AE12" i="1"/>
  <c r="AG12" i="1"/>
  <c r="AA15" i="1"/>
  <c r="AC15" i="1"/>
  <c r="AE15" i="1"/>
  <c r="AG15" i="1"/>
  <c r="Y16" i="1"/>
  <c r="AA16" i="1"/>
  <c r="AC16" i="1"/>
  <c r="AE16" i="1"/>
  <c r="AG16" i="1"/>
  <c r="Y17" i="1"/>
  <c r="AA17" i="1"/>
  <c r="AC17" i="1"/>
  <c r="AE17" i="1"/>
  <c r="AG17" i="1"/>
  <c r="Y18" i="1"/>
  <c r="AA18" i="1"/>
  <c r="AC18" i="1"/>
  <c r="AE18" i="1"/>
  <c r="AG18" i="1"/>
  <c r="Y19" i="1"/>
  <c r="AA19" i="1"/>
  <c r="AC19" i="1"/>
  <c r="AE19" i="1"/>
  <c r="AG19" i="1"/>
  <c r="Y20" i="1"/>
  <c r="AA20" i="1"/>
  <c r="AC20" i="1"/>
  <c r="AE20" i="1"/>
  <c r="AG20" i="1"/>
  <c r="Y21" i="1"/>
  <c r="AA21" i="1"/>
  <c r="AC21" i="1"/>
  <c r="AE21" i="1"/>
  <c r="AG21" i="1"/>
  <c r="Y22" i="1"/>
  <c r="AA22" i="1"/>
  <c r="AC22" i="1"/>
  <c r="AE22" i="1"/>
  <c r="AG22" i="1"/>
  <c r="Y23" i="1"/>
  <c r="AA23" i="1"/>
  <c r="AC23" i="1"/>
  <c r="AE23" i="1"/>
  <c r="AG23" i="1"/>
  <c r="Y24" i="1"/>
  <c r="AA24" i="1"/>
  <c r="AC24" i="1"/>
  <c r="AE24" i="1"/>
  <c r="AG24" i="1"/>
  <c r="Y25" i="1"/>
  <c r="AA25" i="1"/>
  <c r="AC25" i="1"/>
  <c r="AE25" i="1"/>
  <c r="AG25" i="1"/>
  <c r="Y28" i="1"/>
  <c r="AA28" i="1"/>
  <c r="AC28" i="1"/>
  <c r="AE28" i="1"/>
  <c r="AG28" i="1"/>
  <c r="Y29" i="1"/>
  <c r="AA29" i="1"/>
  <c r="AC29" i="1"/>
  <c r="AE29" i="1"/>
  <c r="AG29" i="1"/>
  <c r="Y30" i="1"/>
  <c r="AA30" i="1"/>
  <c r="AC30" i="1"/>
  <c r="AE30" i="1"/>
  <c r="AG30" i="1"/>
  <c r="Y33" i="1"/>
  <c r="AA33" i="1"/>
  <c r="AC33" i="1"/>
  <c r="AE33" i="1"/>
  <c r="AG33" i="1"/>
  <c r="Y34" i="1"/>
  <c r="AA34" i="1"/>
  <c r="AC34" i="1"/>
  <c r="AE34" i="1"/>
  <c r="AG34" i="1"/>
  <c r="Y35" i="1"/>
  <c r="AA35" i="1"/>
  <c r="AC35" i="1"/>
  <c r="AE35" i="1"/>
  <c r="AG35" i="1"/>
  <c r="Y36" i="1"/>
  <c r="AA36" i="1"/>
  <c r="AC36" i="1"/>
  <c r="AE36" i="1"/>
  <c r="AG36" i="1"/>
  <c r="Y37" i="1"/>
  <c r="AA37" i="1"/>
  <c r="AC37" i="1"/>
  <c r="AE37" i="1"/>
  <c r="AG37" i="1"/>
  <c r="Y38" i="1"/>
  <c r="AA38" i="1"/>
  <c r="AC38" i="1"/>
  <c r="AE38" i="1"/>
  <c r="AG38" i="1"/>
  <c r="Y39" i="1"/>
  <c r="AA39" i="1"/>
  <c r="AC39" i="1"/>
  <c r="AE39" i="1"/>
  <c r="AG39" i="1"/>
  <c r="Y40" i="1"/>
  <c r="AA40" i="1"/>
  <c r="AC40" i="1"/>
  <c r="AE40" i="1"/>
  <c r="AG40" i="1"/>
  <c r="Y41" i="1"/>
  <c r="AA41" i="1"/>
  <c r="AC41" i="1"/>
  <c r="AE41" i="1"/>
  <c r="AG41" i="1"/>
  <c r="Y42" i="1"/>
  <c r="AA42" i="1"/>
  <c r="AC42" i="1"/>
  <c r="AE42" i="1"/>
  <c r="AG42" i="1"/>
  <c r="Y43" i="1"/>
  <c r="AA43" i="1"/>
  <c r="AC43" i="1"/>
  <c r="AE43" i="1"/>
  <c r="AG43" i="1"/>
  <c r="Y44" i="1"/>
  <c r="AA44" i="1"/>
  <c r="AC44" i="1"/>
  <c r="AE44" i="1"/>
  <c r="AG44" i="1"/>
  <c r="AC45" i="1"/>
  <c r="AE45" i="1"/>
  <c r="AG45" i="1"/>
  <c r="AC46" i="1"/>
  <c r="AE46" i="1"/>
  <c r="AG46" i="1"/>
  <c r="AC47" i="1"/>
  <c r="AE47" i="1"/>
  <c r="AG47" i="1"/>
  <c r="AC48" i="1"/>
  <c r="AE48" i="1"/>
  <c r="AG48" i="1"/>
  <c r="AC49" i="1"/>
  <c r="AE49" i="1"/>
  <c r="AG49" i="1"/>
  <c r="AC50" i="1"/>
  <c r="AE50" i="1"/>
  <c r="AG50" i="1"/>
  <c r="AC51" i="1"/>
  <c r="AE51" i="1"/>
  <c r="AG51" i="1"/>
  <c r="AC52" i="1"/>
  <c r="AE52" i="1"/>
  <c r="AG52" i="1"/>
  <c r="AC53" i="1"/>
  <c r="AE53" i="1"/>
  <c r="AG53" i="1"/>
  <c r="AC54" i="1"/>
  <c r="AE54" i="1"/>
  <c r="AG54" i="1"/>
  <c r="AC55" i="1"/>
  <c r="AE55" i="1"/>
  <c r="AG55" i="1"/>
  <c r="AC56" i="1"/>
  <c r="AE56" i="1"/>
  <c r="AG56" i="1"/>
  <c r="AC57" i="1"/>
  <c r="AE57" i="1"/>
  <c r="AG57" i="1"/>
  <c r="AC58" i="1"/>
  <c r="AE58" i="1"/>
  <c r="AG58" i="1"/>
  <c r="AC59" i="1"/>
  <c r="AE59" i="1"/>
  <c r="AG59" i="1"/>
  <c r="AC60" i="1"/>
  <c r="AE60" i="1"/>
  <c r="AG60" i="1"/>
  <c r="AC61" i="1"/>
  <c r="AE61" i="1"/>
  <c r="AG61" i="1"/>
  <c r="N24" i="1"/>
  <c r="P24" i="1"/>
  <c r="N25" i="1"/>
  <c r="P25" i="1"/>
  <c r="N39" i="1"/>
  <c r="P39" i="1"/>
  <c r="N40" i="1"/>
  <c r="P40" i="1"/>
  <c r="N41" i="1"/>
  <c r="P41" i="1"/>
  <c r="N43" i="1"/>
  <c r="P43" i="1"/>
  <c r="N45" i="1"/>
  <c r="P45" i="1"/>
  <c r="N46" i="1"/>
  <c r="P46" i="1"/>
  <c r="N47" i="1"/>
  <c r="P47" i="1"/>
  <c r="N48" i="1"/>
  <c r="P48" i="1"/>
  <c r="N49" i="1"/>
  <c r="P49" i="1"/>
  <c r="N50" i="1"/>
  <c r="P50" i="1"/>
  <c r="N51" i="1"/>
  <c r="P51" i="1"/>
  <c r="N52" i="1"/>
  <c r="P52" i="1"/>
  <c r="N53" i="1"/>
  <c r="P53" i="1"/>
  <c r="N54" i="1"/>
  <c r="P54" i="1"/>
  <c r="N55" i="1"/>
  <c r="P55" i="1"/>
  <c r="E1" i="4"/>
  <c r="G8" i="5"/>
  <c r="G15" i="5"/>
</calcChain>
</file>

<file path=xl/sharedStrings.xml><?xml version="1.0" encoding="utf-8"?>
<sst xmlns="http://schemas.openxmlformats.org/spreadsheetml/2006/main" count="934" uniqueCount="577">
  <si>
    <t>Fournisseur</t>
  </si>
  <si>
    <t>Dénomination</t>
  </si>
  <si>
    <t>CES</t>
  </si>
  <si>
    <t>Distribution</t>
  </si>
  <si>
    <t>Rexel</t>
  </si>
  <si>
    <t>Code</t>
  </si>
  <si>
    <t>Unité</t>
  </si>
  <si>
    <t>Ml</t>
  </si>
  <si>
    <t>Appareillage</t>
  </si>
  <si>
    <t>Legrand</t>
  </si>
  <si>
    <t>U</t>
  </si>
  <si>
    <t>Philips</t>
  </si>
  <si>
    <t>Prix H.T</t>
  </si>
  <si>
    <t>Total</t>
  </si>
  <si>
    <t>Fourniture</t>
  </si>
  <si>
    <t>Frais Generaux</t>
  </si>
  <si>
    <t>Frais Chantier</t>
  </si>
  <si>
    <t xml:space="preserve">Impot + Taxe </t>
  </si>
  <si>
    <t>Frais Etude</t>
  </si>
  <si>
    <t>%</t>
  </si>
  <si>
    <t>Détecteur de présence</t>
  </si>
  <si>
    <t>Chemin de cable Cablofil 500x50</t>
  </si>
  <si>
    <t>Chemin de cable Marine 500x50</t>
  </si>
  <si>
    <t>Chemin de cable Cablofil 400x50</t>
  </si>
  <si>
    <t>Chemin de cable Cablofil 300x50</t>
  </si>
  <si>
    <t>Chemin de cable Cablofil 200x50</t>
  </si>
  <si>
    <t>Chemin de cable Cablofil 150x50</t>
  </si>
  <si>
    <t>Chemin de cable Cablofil 100x50</t>
  </si>
  <si>
    <t>Chemin de cable Marine 400x50</t>
  </si>
  <si>
    <t>Chemin de cable Marine 300x50</t>
  </si>
  <si>
    <t>Chemin de cable Marine 200x50</t>
  </si>
  <si>
    <t>Chemin de cable Marine 150x50</t>
  </si>
  <si>
    <t>Chemin de cable Marine 100x50</t>
  </si>
  <si>
    <t>Cable R2V 3G2,5</t>
  </si>
  <si>
    <t>Cable R2V 5G1,5</t>
  </si>
  <si>
    <t>Cable R2V 5G2,5</t>
  </si>
  <si>
    <t>PHI894253</t>
  </si>
  <si>
    <t>Etanche 2X58W/TCW060 2XTL-D58W HF FR</t>
  </si>
  <si>
    <t>Etanche 2x36W/TCW060 2XTL-D36W HF FR</t>
  </si>
  <si>
    <t>PHI894246</t>
  </si>
  <si>
    <t>PHI894222</t>
  </si>
  <si>
    <t>Etanche 1x36W/TCW060 1XTL-D36W HF FR</t>
  </si>
  <si>
    <t>Etanche 1x58W/TCW060 1XTL-D58W HF FR</t>
  </si>
  <si>
    <t>PHI894239</t>
  </si>
  <si>
    <t>Cable R2V 3G4</t>
  </si>
  <si>
    <t>Cable R2V 3G6</t>
  </si>
  <si>
    <t>Cable R2V 3G1,5</t>
  </si>
  <si>
    <t>Cable R2V 3G10</t>
  </si>
  <si>
    <t>Cable FTP CAT6</t>
  </si>
  <si>
    <t xml:space="preserve">Grille Simple </t>
  </si>
  <si>
    <t>Grille Double</t>
  </si>
  <si>
    <t>Grille Triple</t>
  </si>
  <si>
    <t>Pot Simple</t>
  </si>
  <si>
    <t>Pot Double</t>
  </si>
  <si>
    <t>Pot Triple</t>
  </si>
  <si>
    <t>-</t>
  </si>
  <si>
    <t>Coeff =</t>
  </si>
  <si>
    <t>Total DS</t>
  </si>
  <si>
    <t>K1</t>
  </si>
  <si>
    <t>K2</t>
  </si>
  <si>
    <t>T MO</t>
  </si>
  <si>
    <t>P.H</t>
  </si>
  <si>
    <t>Reference</t>
  </si>
  <si>
    <t>T/100</t>
  </si>
  <si>
    <t>Prix</t>
  </si>
  <si>
    <t>P.R.H.T</t>
  </si>
  <si>
    <t>*K1</t>
  </si>
  <si>
    <t>**K2</t>
  </si>
  <si>
    <t>Bénéfice</t>
  </si>
  <si>
    <t>Aleas</t>
  </si>
  <si>
    <t xml:space="preserve">Coeff = </t>
  </si>
  <si>
    <t>Support chemin de cable</t>
  </si>
  <si>
    <t>Fixation cable</t>
  </si>
  <si>
    <t>Visserie Chemin de cable</t>
  </si>
  <si>
    <t>Plaque Simple Mosaic BLANC</t>
  </si>
  <si>
    <t>Plaque Double Mosaic BLANC</t>
  </si>
  <si>
    <t>Plaque Triple Mosaic BLANC</t>
  </si>
  <si>
    <t>Plaque Simple Celiane BLANC</t>
  </si>
  <si>
    <t>Plaque Triple Celiane BLANC</t>
  </si>
  <si>
    <t>Moulures 32X12,5</t>
  </si>
  <si>
    <t>Moulures 20X12,5</t>
  </si>
  <si>
    <t>Moulures 40X12,5</t>
  </si>
  <si>
    <t>Boite dérivation moulures</t>
  </si>
  <si>
    <t>Quincallerie et angles Moulures</t>
  </si>
  <si>
    <t>0303 16</t>
  </si>
  <si>
    <t>6489 06</t>
  </si>
  <si>
    <t>0300 21</t>
  </si>
  <si>
    <t>0300 27</t>
  </si>
  <si>
    <t>ICTA O16</t>
  </si>
  <si>
    <t>066 16</t>
  </si>
  <si>
    <t>066 20</t>
  </si>
  <si>
    <t>066 25</t>
  </si>
  <si>
    <t>066 32</t>
  </si>
  <si>
    <t>066 40</t>
  </si>
  <si>
    <t>ICTA 020</t>
  </si>
  <si>
    <t>ICTA 025</t>
  </si>
  <si>
    <t>ICTA 032</t>
  </si>
  <si>
    <t>ICTA 040</t>
  </si>
  <si>
    <t>Quincallerie ICTA</t>
  </si>
  <si>
    <t>IRL 016</t>
  </si>
  <si>
    <t>0711 16</t>
  </si>
  <si>
    <t>0711 20</t>
  </si>
  <si>
    <t>0711 25</t>
  </si>
  <si>
    <t>0711 32</t>
  </si>
  <si>
    <t>0711 40</t>
  </si>
  <si>
    <t>IRL 020</t>
  </si>
  <si>
    <t>IRL 032</t>
  </si>
  <si>
    <t>IRL 025</t>
  </si>
  <si>
    <t>IRL 040</t>
  </si>
  <si>
    <t>Quicallerie IRL</t>
  </si>
  <si>
    <t>Boite dérivation O60</t>
  </si>
  <si>
    <t>Boite dérivation 80x80</t>
  </si>
  <si>
    <t>Boite dérivation 100x100</t>
  </si>
  <si>
    <t>Quincallerie Boite Dérivation</t>
  </si>
  <si>
    <t>Fils 6mm2</t>
  </si>
  <si>
    <t>Fils 4mm2</t>
  </si>
  <si>
    <t>Fils 2,5mm2</t>
  </si>
  <si>
    <t>Fils 1,5mm2</t>
  </si>
  <si>
    <t>Cadre moulures 1 poste</t>
  </si>
  <si>
    <t>Cadre moulures 2 poste</t>
  </si>
  <si>
    <t>Etudes</t>
  </si>
  <si>
    <t>Main D'œuvre Spéciale</t>
  </si>
  <si>
    <t>Régie</t>
  </si>
  <si>
    <t>Dépannage</t>
  </si>
  <si>
    <r>
      <t xml:space="preserve">        </t>
    </r>
    <r>
      <rPr>
        <b/>
        <u/>
        <sz val="24"/>
        <color rgb="FFFF0000"/>
        <rFont val="Calibri (Corps)"/>
      </rPr>
      <t>Matériaux</t>
    </r>
  </si>
  <si>
    <t>O001</t>
  </si>
  <si>
    <t>O002</t>
  </si>
  <si>
    <t>O003</t>
  </si>
  <si>
    <r>
      <rPr>
        <sz val="11"/>
        <color rgb="FFFF0000"/>
        <rFont val="Calibri (Corps)"/>
      </rPr>
      <t xml:space="preserve">  </t>
    </r>
    <r>
      <rPr>
        <sz val="11"/>
        <color rgb="FFFF0000"/>
        <rFont val="Calibri"/>
        <family val="2"/>
        <scheme val="minor"/>
      </rPr>
      <t xml:space="preserve">        </t>
    </r>
    <r>
      <rPr>
        <b/>
        <sz val="11"/>
        <color rgb="FFFF0000"/>
        <rFont val="Calibri"/>
        <family val="2"/>
        <scheme val="minor"/>
      </rPr>
      <t>Dénomination</t>
    </r>
  </si>
  <si>
    <t>M.O.001</t>
  </si>
  <si>
    <t>M.O.002</t>
  </si>
  <si>
    <t>M.O.003</t>
  </si>
  <si>
    <t>D001</t>
  </si>
  <si>
    <t>D002</t>
  </si>
  <si>
    <t>D003</t>
  </si>
  <si>
    <t>D004</t>
  </si>
  <si>
    <t>D005</t>
  </si>
  <si>
    <t>D006</t>
  </si>
  <si>
    <t>D007</t>
  </si>
  <si>
    <t>D008</t>
  </si>
  <si>
    <t>D009</t>
  </si>
  <si>
    <t>D010</t>
  </si>
  <si>
    <t>D011</t>
  </si>
  <si>
    <t>D012</t>
  </si>
  <si>
    <t>D013</t>
  </si>
  <si>
    <t>D014</t>
  </si>
  <si>
    <t>D015</t>
  </si>
  <si>
    <t>D016</t>
  </si>
  <si>
    <t>D017</t>
  </si>
  <si>
    <t>D018</t>
  </si>
  <si>
    <t>D019</t>
  </si>
  <si>
    <t>D020</t>
  </si>
  <si>
    <t>D021</t>
  </si>
  <si>
    <t>D022</t>
  </si>
  <si>
    <t>D023</t>
  </si>
  <si>
    <t>D024</t>
  </si>
  <si>
    <t>D025</t>
  </si>
  <si>
    <t>D026</t>
  </si>
  <si>
    <t>D027</t>
  </si>
  <si>
    <t>D028</t>
  </si>
  <si>
    <t>D029</t>
  </si>
  <si>
    <t>D030</t>
  </si>
  <si>
    <t>D031</t>
  </si>
  <si>
    <t>D032</t>
  </si>
  <si>
    <t>D033</t>
  </si>
  <si>
    <t>D034</t>
  </si>
  <si>
    <t>D035</t>
  </si>
  <si>
    <t>D036</t>
  </si>
  <si>
    <t>D037</t>
  </si>
  <si>
    <t>D038</t>
  </si>
  <si>
    <t>D039</t>
  </si>
  <si>
    <t>D040</t>
  </si>
  <si>
    <t>D041</t>
  </si>
  <si>
    <t>D042</t>
  </si>
  <si>
    <t>D043</t>
  </si>
  <si>
    <t>D044</t>
  </si>
  <si>
    <t>D045</t>
  </si>
  <si>
    <t>D046</t>
  </si>
  <si>
    <t>D047</t>
  </si>
  <si>
    <t>D048</t>
  </si>
  <si>
    <t>D049</t>
  </si>
  <si>
    <t>D050</t>
  </si>
  <si>
    <t>A001</t>
  </si>
  <si>
    <t>A002</t>
  </si>
  <si>
    <t>A003</t>
  </si>
  <si>
    <t>A004</t>
  </si>
  <si>
    <t>A005</t>
  </si>
  <si>
    <t>A006</t>
  </si>
  <si>
    <t>A007</t>
  </si>
  <si>
    <t>A008</t>
  </si>
  <si>
    <t>A009</t>
  </si>
  <si>
    <t>A010</t>
  </si>
  <si>
    <t>A011</t>
  </si>
  <si>
    <t>A012</t>
  </si>
  <si>
    <t>A013</t>
  </si>
  <si>
    <t>A014</t>
  </si>
  <si>
    <t>A015</t>
  </si>
  <si>
    <t>A016</t>
  </si>
  <si>
    <t>A017</t>
  </si>
  <si>
    <t>A018</t>
  </si>
  <si>
    <t>A019</t>
  </si>
  <si>
    <t>A020</t>
  </si>
  <si>
    <t>A021</t>
  </si>
  <si>
    <t>A022</t>
  </si>
  <si>
    <t>A023</t>
  </si>
  <si>
    <t>A024</t>
  </si>
  <si>
    <t>A025</t>
  </si>
  <si>
    <t>A026</t>
  </si>
  <si>
    <t>A027</t>
  </si>
  <si>
    <t>A028</t>
  </si>
  <si>
    <t>A029</t>
  </si>
  <si>
    <t>A030</t>
  </si>
  <si>
    <t>A031</t>
  </si>
  <si>
    <t>DEVIS</t>
  </si>
  <si>
    <t>ADRESSE</t>
  </si>
  <si>
    <t>CP/VILLE</t>
  </si>
  <si>
    <t>TEL:00.00.00.00.00</t>
  </si>
  <si>
    <t>P.U.H.T</t>
  </si>
  <si>
    <t>O004</t>
  </si>
  <si>
    <t>O005</t>
  </si>
  <si>
    <t>O006</t>
  </si>
  <si>
    <t>O007</t>
  </si>
  <si>
    <t>O008</t>
  </si>
  <si>
    <t>O009</t>
  </si>
  <si>
    <t>O010</t>
  </si>
  <si>
    <t>O011</t>
  </si>
  <si>
    <t>O012</t>
  </si>
  <si>
    <t>O013</t>
  </si>
  <si>
    <t>O014</t>
  </si>
  <si>
    <t>O015</t>
  </si>
  <si>
    <t>O016</t>
  </si>
  <si>
    <t>O017</t>
  </si>
  <si>
    <t>O018</t>
  </si>
  <si>
    <t>O019</t>
  </si>
  <si>
    <t>O020</t>
  </si>
  <si>
    <t>O021</t>
  </si>
  <si>
    <t>O022</t>
  </si>
  <si>
    <t>O023</t>
  </si>
  <si>
    <t>O024</t>
  </si>
  <si>
    <t>O025</t>
  </si>
  <si>
    <t>O026</t>
  </si>
  <si>
    <t>O027</t>
  </si>
  <si>
    <t>O028</t>
  </si>
  <si>
    <t>O029</t>
  </si>
  <si>
    <t>C.S=</t>
  </si>
  <si>
    <t>APPAREILLAGES</t>
  </si>
  <si>
    <t>TD</t>
  </si>
  <si>
    <t>TABLEAU DIVISIONAIRES</t>
  </si>
  <si>
    <t>TD001</t>
  </si>
  <si>
    <t>TD002</t>
  </si>
  <si>
    <t>TD003</t>
  </si>
  <si>
    <t>TD004</t>
  </si>
  <si>
    <t>TD005</t>
  </si>
  <si>
    <t>TD006</t>
  </si>
  <si>
    <t>TD007</t>
  </si>
  <si>
    <t>TD008</t>
  </si>
  <si>
    <t>TD009</t>
  </si>
  <si>
    <t>TD010</t>
  </si>
  <si>
    <t>TD011</t>
  </si>
  <si>
    <t>TD012</t>
  </si>
  <si>
    <t>TD013</t>
  </si>
  <si>
    <t>TD014</t>
  </si>
  <si>
    <t>TD015</t>
  </si>
  <si>
    <t>TD016</t>
  </si>
  <si>
    <t>TD017</t>
  </si>
  <si>
    <t>TD018</t>
  </si>
  <si>
    <t>TD019</t>
  </si>
  <si>
    <t>TD020</t>
  </si>
  <si>
    <t>TD021</t>
  </si>
  <si>
    <t>TD022</t>
  </si>
  <si>
    <t>TD023</t>
  </si>
  <si>
    <t>TD024</t>
  </si>
  <si>
    <t>TD025</t>
  </si>
  <si>
    <t>TD026</t>
  </si>
  <si>
    <t>TD027</t>
  </si>
  <si>
    <t>TD028</t>
  </si>
  <si>
    <t>TD029</t>
  </si>
  <si>
    <t>TD030</t>
  </si>
  <si>
    <t>TD031</t>
  </si>
  <si>
    <t>TD032</t>
  </si>
  <si>
    <t>TD033</t>
  </si>
  <si>
    <t>TD034</t>
  </si>
  <si>
    <t>TD035</t>
  </si>
  <si>
    <t>TD036</t>
  </si>
  <si>
    <t>TD037</t>
  </si>
  <si>
    <t>TD038</t>
  </si>
  <si>
    <t>TD039</t>
  </si>
  <si>
    <t>TD040</t>
  </si>
  <si>
    <t>TD041</t>
  </si>
  <si>
    <t>TD042</t>
  </si>
  <si>
    <t>TD043</t>
  </si>
  <si>
    <t>TD044</t>
  </si>
  <si>
    <t>TD045</t>
  </si>
  <si>
    <t>TD046</t>
  </si>
  <si>
    <t>TD047</t>
  </si>
  <si>
    <t>TD048</t>
  </si>
  <si>
    <t>TD049</t>
  </si>
  <si>
    <t>TD050</t>
  </si>
  <si>
    <t>A032</t>
  </si>
  <si>
    <t>A033</t>
  </si>
  <si>
    <t>A034</t>
  </si>
  <si>
    <t>A035</t>
  </si>
  <si>
    <t>A036</t>
  </si>
  <si>
    <t>A037</t>
  </si>
  <si>
    <t>A038</t>
  </si>
  <si>
    <t>A039</t>
  </si>
  <si>
    <t>A040</t>
  </si>
  <si>
    <t>A041</t>
  </si>
  <si>
    <t>A042</t>
  </si>
  <si>
    <t>A043</t>
  </si>
  <si>
    <t>A044</t>
  </si>
  <si>
    <t>A045</t>
  </si>
  <si>
    <t>A046</t>
  </si>
  <si>
    <t>A047</t>
  </si>
  <si>
    <t>A048</t>
  </si>
  <si>
    <t>A049</t>
  </si>
  <si>
    <t>A050</t>
  </si>
  <si>
    <t xml:space="preserve">Nom </t>
  </si>
  <si>
    <t>Adresse</t>
  </si>
  <si>
    <t>Téléphone</t>
  </si>
  <si>
    <t>20 rue charles cros</t>
  </si>
  <si>
    <t>Ville</t>
  </si>
  <si>
    <t xml:space="preserve"> </t>
  </si>
  <si>
    <t>Total T.T.C =</t>
  </si>
  <si>
    <t>T.V.A =</t>
  </si>
  <si>
    <t>Total H.T =</t>
  </si>
  <si>
    <t>Remarque:</t>
  </si>
  <si>
    <t>M.0.004</t>
  </si>
  <si>
    <t>M.0.005</t>
  </si>
  <si>
    <t>M.0.006</t>
  </si>
  <si>
    <t>M.0.007</t>
  </si>
  <si>
    <t>M.0.008</t>
  </si>
  <si>
    <t>M.0.009</t>
  </si>
  <si>
    <t>M.0.010</t>
  </si>
  <si>
    <t>M.0.011</t>
  </si>
  <si>
    <t>M.0.012</t>
  </si>
  <si>
    <t>M.0.013</t>
  </si>
  <si>
    <t>Main d'œuvre standard</t>
  </si>
  <si>
    <t>Main d'œuvre travail Difficile</t>
  </si>
  <si>
    <t>C.S</t>
  </si>
  <si>
    <r>
      <rPr>
        <b/>
        <i/>
        <u/>
        <sz val="11"/>
        <color theme="1"/>
        <rFont val="Calibri (Corps)"/>
      </rPr>
      <t>note</t>
    </r>
    <r>
      <rPr>
        <sz val="11"/>
        <color theme="1"/>
        <rFont val="Calibri"/>
        <family val="2"/>
        <scheme val="minor"/>
      </rPr>
      <t>: Coeff changer recopier toute la colonne , Colone K,M,O masquer</t>
    </r>
  </si>
  <si>
    <r>
      <rPr>
        <b/>
        <i/>
        <u/>
        <sz val="11"/>
        <color theme="1"/>
        <rFont val="Calibri (Corps)"/>
      </rPr>
      <t>note</t>
    </r>
    <r>
      <rPr>
        <sz val="11"/>
        <color theme="1"/>
        <rFont val="Calibri"/>
        <family val="2"/>
        <scheme val="minor"/>
      </rPr>
      <t>: Coeff changer recopier toute la colonne , Colone AB,AD,AF masquer</t>
    </r>
  </si>
  <si>
    <r>
      <rPr>
        <b/>
        <i/>
        <u/>
        <sz val="11"/>
        <color theme="1"/>
        <rFont val="Calibri (Corps)"/>
      </rPr>
      <t>note</t>
    </r>
    <r>
      <rPr>
        <sz val="11"/>
        <color theme="1"/>
        <rFont val="Calibri"/>
        <family val="2"/>
        <scheme val="minor"/>
      </rPr>
      <t>: Coeff changer recopier toute la colonne , Colone AS,AU,AW masquer</t>
    </r>
  </si>
  <si>
    <t>electricité-lafon.com</t>
  </si>
  <si>
    <t>LAFON</t>
  </si>
  <si>
    <t>N°Client</t>
  </si>
  <si>
    <t>Adresse @</t>
  </si>
  <si>
    <t>C001</t>
  </si>
  <si>
    <t>C002</t>
  </si>
  <si>
    <t>C003</t>
  </si>
  <si>
    <t>C004</t>
  </si>
  <si>
    <t>C005</t>
  </si>
  <si>
    <t>C006</t>
  </si>
  <si>
    <t>C007</t>
  </si>
  <si>
    <t>C008</t>
  </si>
  <si>
    <t>C009</t>
  </si>
  <si>
    <t>C010</t>
  </si>
  <si>
    <t>C011</t>
  </si>
  <si>
    <t>C012</t>
  </si>
  <si>
    <t>C013</t>
  </si>
  <si>
    <t>C014</t>
  </si>
  <si>
    <t>C015</t>
  </si>
  <si>
    <t>C016</t>
  </si>
  <si>
    <t>C017</t>
  </si>
  <si>
    <t>C018</t>
  </si>
  <si>
    <t>C019</t>
  </si>
  <si>
    <t>C020</t>
  </si>
  <si>
    <t>TEL :</t>
  </si>
  <si>
    <t>Adresse@ :</t>
  </si>
  <si>
    <t>CP/VILLE :</t>
  </si>
  <si>
    <t>Client :</t>
  </si>
  <si>
    <t>N°client :</t>
  </si>
  <si>
    <t>Tremblay en France 93290</t>
  </si>
  <si>
    <t>NOM_DE_ENTREPRISE ou logo</t>
  </si>
  <si>
    <t>@</t>
  </si>
  <si>
    <t>Signature:</t>
  </si>
  <si>
    <t xml:space="preserve">Da silva </t>
  </si>
  <si>
    <t xml:space="preserve">50 rue </t>
  </si>
  <si>
    <t>Reims</t>
  </si>
  <si>
    <t>Da silva@gmail.com</t>
  </si>
  <si>
    <t>MAIN D'ŒUVRE</t>
  </si>
  <si>
    <t>Quantité H</t>
  </si>
  <si>
    <t xml:space="preserve">                                     Sarl au capital de ….. N°Siret …… </t>
  </si>
  <si>
    <t>Désigniation</t>
  </si>
  <si>
    <t>N°</t>
  </si>
  <si>
    <t>N°AFFAIRE</t>
  </si>
  <si>
    <t>Total Debourser SEC</t>
  </si>
  <si>
    <t>Total Heure Prévue</t>
  </si>
  <si>
    <t>Débourser SEC</t>
  </si>
  <si>
    <t>H.P</t>
  </si>
  <si>
    <t>colonne débourser L</t>
  </si>
  <si>
    <t>colonne prix P</t>
  </si>
  <si>
    <t>colonne H.P F</t>
  </si>
  <si>
    <t xml:space="preserve">K1 </t>
  </si>
  <si>
    <t>3=designiation</t>
  </si>
  <si>
    <t>6=PUHT</t>
  </si>
  <si>
    <t>7=D*C</t>
  </si>
  <si>
    <t>4=HP*C</t>
  </si>
  <si>
    <t>P.H la meme chose T/100 CDC A REVOIR</t>
  </si>
  <si>
    <t>o010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</si>
  <si>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</si>
  <si>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</si>
  <si>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</si>
  <si>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</si>
  <si>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</si>
  <si>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</si>
  <si>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</si>
  <si>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</si>
  <si>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</si>
  <si>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</si>
  <si>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</si>
  <si>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FEVRIER</t>
  </si>
  <si>
    <t>DATE</t>
  </si>
  <si>
    <t>TOTAL</t>
  </si>
  <si>
    <t>Nombres D'Heures Effectuer</t>
  </si>
  <si>
    <t>Sous catégorie : CFO Cuisine</t>
  </si>
  <si>
    <t>N°affaire :</t>
  </si>
  <si>
    <t>Adresse:</t>
  </si>
  <si>
    <t>pose &amp; fourniture Prise 2P+T Mosaic</t>
  </si>
  <si>
    <t>u</t>
  </si>
  <si>
    <t xml:space="preserve">K/Métré Chantier </t>
  </si>
  <si>
    <t xml:space="preserve">exemple PC </t>
  </si>
  <si>
    <r>
      <rPr>
        <sz val="11"/>
        <color theme="1"/>
        <rFont val="Calibri"/>
        <family val="2"/>
        <scheme val="minor"/>
      </rPr>
      <t>Pose &amp; Fourniture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theme="1"/>
        <rFont val="Calibri"/>
        <family val="2"/>
        <scheme val="minor"/>
      </rPr>
      <t>Moulures 20X12,5</t>
    </r>
  </si>
  <si>
    <r>
      <rPr>
        <sz val="11"/>
        <color theme="1"/>
        <rFont val="Calibri"/>
        <family val="2"/>
        <scheme val="minor"/>
      </rPr>
      <t>Pose &amp; Fourniture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theme="1"/>
        <rFont val="Calibri"/>
        <family val="2"/>
        <scheme val="minor"/>
      </rPr>
      <t>Chemin de cable Marine 100x50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</si>
  <si>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500x50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</si>
  <si>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400x50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</si>
  <si>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300x50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</si>
  <si>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200x50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</si>
  <si>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150x50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</si>
  <si>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100x50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</si>
  <si>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Marine 500x50</t>
    </r>
  </si>
  <si>
    <r>
      <t>Pose &amp; Fourniture</t>
    </r>
    <r>
      <rPr>
        <b/>
        <i/>
        <sz val="11"/>
        <color theme="1"/>
        <rFont val="Calibri"/>
        <family val="2"/>
        <scheme val="minor"/>
      </rPr>
      <t xml:space="preserve"> Chemin de cable Marine 400x50</t>
    </r>
  </si>
  <si>
    <r>
      <t>Pose &amp; Fourniture</t>
    </r>
    <r>
      <rPr>
        <b/>
        <i/>
        <sz val="11"/>
        <color theme="1"/>
        <rFont val="Calibri"/>
        <family val="2"/>
        <scheme val="minor"/>
      </rPr>
      <t xml:space="preserve"> Chemin de cable Marine 300x50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</si>
  <si>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Marine 200x50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</si>
  <si>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Marine 150x50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</si>
  <si>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sz val="11"/>
        <color theme="1"/>
        <rFont val="Calibri"/>
        <family val="2"/>
        <scheme val="minor"/>
      </rPr>
      <t>Moulures 32X12,5</t>
    </r>
  </si>
  <si>
    <r>
      <t xml:space="preserve">Pose &amp; Fourniture </t>
    </r>
    <r>
      <rPr>
        <b/>
        <sz val="11"/>
        <color theme="1"/>
        <rFont val="Calibri"/>
        <family val="2"/>
        <scheme val="minor"/>
      </rPr>
      <t>Moulures 40X12,5</t>
    </r>
  </si>
  <si>
    <r>
      <rPr>
        <sz val="11"/>
        <color theme="1"/>
        <rFont val="Calibri"/>
        <family val="2"/>
        <scheme val="minor"/>
      </rPr>
      <t>Pose &amp; Fourniture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theme="1"/>
        <rFont val="Calibri"/>
        <family val="2"/>
        <scheme val="minor"/>
      </rPr>
      <t>Boite dérivation moulures</t>
    </r>
  </si>
  <si>
    <t xml:space="preserve">PC Moulure </t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</si>
  <si>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ICTA 020</t>
    </r>
  </si>
  <si>
    <r>
      <t>Pose &amp; Fourniture</t>
    </r>
    <r>
      <rPr>
        <b/>
        <i/>
        <sz val="11"/>
        <color theme="1"/>
        <rFont val="Calibri"/>
        <family val="2"/>
        <scheme val="minor"/>
      </rPr>
      <t xml:space="preserve"> ICTA O16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</si>
  <si>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ICTA 025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</si>
  <si>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ICTA 032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</si>
  <si>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ICTA O40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</si>
  <si>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IRL 016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</si>
  <si>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IRL 020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</si>
  <si>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IRL O25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</si>
  <si>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IRL O32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</si>
  <si>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IRL O40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</si>
  <si>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Boite dérivation O60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</si>
  <si>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Boite dérivation 80x80</t>
    </r>
  </si>
  <si>
    <r>
      <t xml:space="preserve">Pose &amp; Fourniture </t>
    </r>
    <r>
      <rPr>
        <b/>
        <i/>
        <sz val="11"/>
        <color theme="1"/>
        <rFont val="Calibri (Corps)"/>
      </rPr>
      <t>Boite dérivation 100x100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</si>
  <si>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3G1,5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</si>
  <si>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3G2,5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</si>
  <si>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5G1,5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</si>
  <si>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5G2,5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</si>
  <si>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3G4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</si>
  <si>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3G6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</si>
  <si>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3G10</t>
    </r>
  </si>
  <si>
    <t>O030</t>
  </si>
  <si>
    <t>O031</t>
  </si>
  <si>
    <t>O032</t>
  </si>
  <si>
    <t>O033</t>
  </si>
  <si>
    <t>O034</t>
  </si>
  <si>
    <t>O035</t>
  </si>
  <si>
    <t>O036</t>
  </si>
  <si>
    <t>Filerie 1,5mm2</t>
  </si>
  <si>
    <t>Filerie 2,5mm2</t>
  </si>
  <si>
    <t>Filerie 4mm2</t>
  </si>
  <si>
    <t>Filerie 6mm2</t>
  </si>
  <si>
    <t>O037</t>
  </si>
  <si>
    <t>O038</t>
  </si>
  <si>
    <t>O039</t>
  </si>
  <si>
    <t>O040</t>
  </si>
  <si>
    <t>O041</t>
  </si>
  <si>
    <t>Ouvrage!$A$4:$G$675</t>
  </si>
  <si>
    <t>Formule copie recherche</t>
  </si>
  <si>
    <t>h</t>
  </si>
  <si>
    <t>p</t>
  </si>
  <si>
    <t>Appareillages</t>
  </si>
  <si>
    <t>Catégorie</t>
  </si>
  <si>
    <t>A051</t>
  </si>
  <si>
    <t>A052</t>
  </si>
  <si>
    <t>A053</t>
  </si>
  <si>
    <t>A054</t>
  </si>
  <si>
    <t>A055</t>
  </si>
  <si>
    <t>A056</t>
  </si>
  <si>
    <r>
      <rPr>
        <sz val="11"/>
        <color theme="1"/>
        <rFont val="Calibri"/>
        <family val="2"/>
        <scheme val="minor"/>
      </rPr>
      <t>Réseaux</t>
    </r>
    <r>
      <rPr>
        <b/>
        <i/>
        <sz val="11"/>
        <color theme="1"/>
        <rFont val="Calibri"/>
        <family val="2"/>
        <scheme val="minor"/>
      </rPr>
      <t xml:space="preserve"> Cable FTP CAT6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</si>
  <si>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Etanche 2x36W/TCW060 2XTL-D36W HF FR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</si>
  <si>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Etanche 2X58W/TCW060 2XTL-D58W HF FR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</si>
  <si>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Etanche 1x36W/TCW060 1XTL-D36W HF FR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</si>
  <si>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Etanche 1x58W/TCW060 1XTL-D58W HF FR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</si>
  <si>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Détecteur de présence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</si>
  <si>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Simple Celiane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</si>
  <si>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Double Celiane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</si>
  <si>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 xml:space="preserve">Prise 2P+T Celiane 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</si>
  <si>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Celiane Double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</si>
  <si>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Celiane Triple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</si>
  <si>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RJ45 Celiane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</si>
  <si>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 xml:space="preserve">PC Moulure </t>
    </r>
  </si>
  <si>
    <r>
      <rPr>
        <sz val="11"/>
        <color theme="1"/>
        <rFont val="Calibri"/>
        <family val="2"/>
        <scheme val="minor"/>
      </rPr>
      <t>Réseaux</t>
    </r>
    <r>
      <rPr>
        <b/>
        <i/>
        <sz val="11"/>
        <color theme="1"/>
        <rFont val="Calibri"/>
        <family val="2"/>
        <scheme val="minor"/>
      </rPr>
      <t xml:space="preserve"> Cable Coaxial </t>
    </r>
  </si>
  <si>
    <t>O042</t>
  </si>
  <si>
    <t>O043</t>
  </si>
  <si>
    <t>O044</t>
  </si>
  <si>
    <t>O045</t>
  </si>
  <si>
    <t>O046</t>
  </si>
  <si>
    <t>O047</t>
  </si>
  <si>
    <t>O048</t>
  </si>
  <si>
    <t>O049</t>
  </si>
  <si>
    <t>O050</t>
  </si>
  <si>
    <t>O051</t>
  </si>
  <si>
    <t>O052</t>
  </si>
  <si>
    <t>O053</t>
  </si>
  <si>
    <t>O054</t>
  </si>
  <si>
    <t>O055</t>
  </si>
  <si>
    <t>O056</t>
  </si>
  <si>
    <t>O057</t>
  </si>
  <si>
    <t>O058</t>
  </si>
  <si>
    <t>O059</t>
  </si>
  <si>
    <t>O060</t>
  </si>
  <si>
    <t>O061</t>
  </si>
  <si>
    <t>O062</t>
  </si>
  <si>
    <t>O063</t>
  </si>
  <si>
    <t>O064</t>
  </si>
  <si>
    <t>O065</t>
  </si>
  <si>
    <t>O066</t>
  </si>
  <si>
    <t>O067</t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</si>
  <si>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Plexo saillie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</si>
  <si>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Plexo Double saillie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</si>
  <si>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Plexo Triple saillie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</si>
  <si>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RJ45 Plexo saillie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</si>
  <si>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Simple Plexo saillie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</si>
  <si>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Double Plexo saillie</t>
    </r>
  </si>
  <si>
    <r>
      <rPr>
        <sz val="11"/>
        <color theme="1"/>
        <rFont val="Calibri"/>
        <family val="2"/>
        <scheme val="minor"/>
      </rPr>
      <t>Pose &amp; Fourniture</t>
    </r>
    <r>
      <rPr>
        <b/>
        <i/>
        <sz val="11"/>
        <color theme="1"/>
        <rFont val="Calibri"/>
        <family val="2"/>
        <scheme val="minor"/>
      </rPr>
      <t xml:space="preserve"> Prise 2P+T Mosaic encastre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</si>
  <si>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Mosaic Double encastre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</si>
  <si>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Mosaic Triple encastre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</si>
  <si>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Simple Mosaic encastre</t>
    </r>
  </si>
  <si>
    <r>
      <rPr>
        <sz val="11"/>
        <color theme="1"/>
        <rFont val="Calibri"/>
        <family val="2"/>
        <scheme val="minor"/>
      </rPr>
      <t>Pose &amp; Fourniture</t>
    </r>
    <r>
      <rPr>
        <b/>
        <i/>
        <sz val="11"/>
        <color theme="1"/>
        <rFont val="Calibri"/>
        <family val="2"/>
        <scheme val="minor"/>
      </rPr>
      <t xml:space="preserve"> Interrupteur Double Mosaic encastre</t>
    </r>
  </si>
  <si>
    <t>Prise 2P+T Mosaic encastre</t>
  </si>
  <si>
    <t>Prise 2P+T Mosaic Double encastre</t>
  </si>
  <si>
    <t>Prise 2P+T Mosaic Triple encastre</t>
  </si>
  <si>
    <t>Prise RJ45 Mosaic encastre</t>
  </si>
  <si>
    <t>Interrupteur Simple Mosaic encastre</t>
  </si>
  <si>
    <t>Interrupteur Double Mosaic encastre</t>
  </si>
  <si>
    <t>Prise 2P+T Plexo saillie</t>
  </si>
  <si>
    <t>Prise 2P+T Plexo Double saillie</t>
  </si>
  <si>
    <t>Prise 2P+T Plexo Triple saillie</t>
  </si>
  <si>
    <t>Prise RJ45 Plexo saillie</t>
  </si>
  <si>
    <t>Interrupteur Simple Plexo saillie</t>
  </si>
  <si>
    <t>Interrupteur Double Plexo saillie</t>
  </si>
  <si>
    <t>Interrupteur Simple Celiane encastre</t>
  </si>
  <si>
    <t>Interrupteur Double Celiane encastre</t>
  </si>
  <si>
    <t>Prise 2P+T Celiane  encastre</t>
  </si>
  <si>
    <t>Prise 2P+T Celiane Double encastre</t>
  </si>
  <si>
    <t>Prise 2P+T Celiane Triple encastre</t>
  </si>
  <si>
    <t>Prise RJ45 Celiane encastre</t>
  </si>
  <si>
    <t>Fixation Appareillages</t>
  </si>
  <si>
    <t>Plaque Double Celiane BLANC</t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</si>
  <si>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TV Mosaic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</si>
  <si>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TV/SAT/FM Mosaic</t>
    </r>
  </si>
  <si>
    <t>Prise TV Mosaic</t>
  </si>
  <si>
    <t>Prise TV/SAT/FM Mosaic</t>
  </si>
  <si>
    <t>Prise TV Celiane</t>
  </si>
  <si>
    <t>Prise TV/SAT/FM Celiane</t>
  </si>
  <si>
    <t>A057</t>
  </si>
  <si>
    <t>A058</t>
  </si>
  <si>
    <t>A059</t>
  </si>
  <si>
    <t>A060</t>
  </si>
  <si>
    <t>A061</t>
  </si>
  <si>
    <t>A062</t>
  </si>
  <si>
    <t>A063</t>
  </si>
  <si>
    <r>
      <rPr>
        <sz val="11"/>
        <color theme="1"/>
        <rFont val="Calibri"/>
        <family val="2"/>
        <scheme val="minor"/>
      </rPr>
      <t>Pose &amp; Fourniture</t>
    </r>
    <r>
      <rPr>
        <b/>
        <i/>
        <sz val="11"/>
        <color theme="1"/>
        <rFont val="Calibri"/>
        <family val="2"/>
        <scheme val="minor"/>
      </rPr>
      <t>Prise TV/SAT/FM Celiane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</si>
  <si>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TV Celiane</t>
    </r>
  </si>
  <si>
    <t>Cable Coaxiale</t>
  </si>
  <si>
    <t>D051</t>
  </si>
  <si>
    <t>O068</t>
  </si>
  <si>
    <t>O069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</si>
</sst>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3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 (Corps)"/>
    </font>
    <font>
      <b/>
      <u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Calibri (Corps)"/>
    </font>
    <font>
      <sz val="18"/>
      <color theme="1"/>
      <name val="Calibri (Corps)"/>
    </font>
    <font>
      <sz val="11"/>
      <color rgb="FF000000"/>
      <name val="Calibri"/>
      <family val="2"/>
      <scheme val="minor"/>
    </font>
    <font>
      <b/>
      <u/>
      <sz val="24"/>
      <color rgb="FFFF0000"/>
      <name val="Calibri (Corps)"/>
    </font>
    <font>
      <b/>
      <sz val="24"/>
      <color rgb="FFFF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sz val="11"/>
      <color rgb="FFFF0000"/>
      <name val="Calibri (Corps)"/>
    </font>
    <font>
      <sz val="11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Bradley Hand Gras"/>
    </font>
    <font>
      <sz val="11"/>
      <color theme="1"/>
      <name val="Bradley Hand Gras"/>
    </font>
    <font>
      <i/>
      <sz val="11"/>
      <color theme="1"/>
      <name val="Bradley Hand Gras"/>
    </font>
    <font>
      <b/>
      <i/>
      <u/>
      <sz val="11"/>
      <color theme="1"/>
      <name val="Calibri (Corps)"/>
    </font>
    <font>
      <b/>
      <i/>
      <u/>
      <sz val="28"/>
      <color theme="1"/>
      <name val="Bradley Hand Gras"/>
    </font>
    <font>
      <u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1"/>
      <color theme="1"/>
      <name val="Calibri"/>
      <family val="2"/>
      <scheme val="minor"/>
    </font>
    <font>
      <b/>
      <i/>
      <sz val="11"/>
      <color theme="1"/>
      <name val="Calibri (Corps)"/>
    </font>
  </fonts>
  <fills count="2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8497B0"/>
        <bgColor rgb="FF000000"/>
      </patternFill>
    </fill>
    <fill>
      <patternFill patternType="solid">
        <fgColor rgb="FF80808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00B050"/>
        <bgColor rgb="FF00000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1" tint="0.499984740745262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rgb="FFDBDBDB"/>
        <bgColor rgb="FF000000"/>
      </patternFill>
    </fill>
    <fill>
      <patternFill patternType="solid">
        <fgColor theme="6" tint="0.59999389629810485"/>
        <bgColor rgb="FF000000"/>
      </patternFill>
    </fill>
    <fill>
      <patternFill patternType="solid">
        <fgColor theme="6" tint="0.79998168889431442"/>
        <bgColor rgb="FF000000"/>
      </patternFill>
    </fill>
  </fills>
  <borders count="3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3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/>
    <xf numFmtId="0" fontId="0" fillId="2" borderId="0" xfId="0" applyFill="1"/>
    <xf numFmtId="0" fontId="0" fillId="3" borderId="0" xfId="0" applyFill="1"/>
    <xf numFmtId="0" fontId="11" fillId="0" borderId="0" xfId="0" applyFont="1" applyAlignment="1">
      <alignment vertical="center"/>
    </xf>
    <xf numFmtId="0" fontId="12" fillId="0" borderId="0" xfId="0" applyFont="1"/>
    <xf numFmtId="0" fontId="0" fillId="4" borderId="0" xfId="0" applyFill="1" applyAlignment="1">
      <alignment horizontal="center" vertical="center"/>
    </xf>
    <xf numFmtId="0" fontId="0" fillId="4" borderId="0" xfId="0" applyFill="1"/>
    <xf numFmtId="0" fontId="6" fillId="4" borderId="0" xfId="0" applyFont="1" applyFill="1"/>
    <xf numFmtId="0" fontId="3" fillId="5" borderId="5" xfId="0" applyFont="1" applyFill="1" applyBorder="1" applyAlignment="1">
      <alignment horizontal="center" vertical="center" textRotation="45"/>
    </xf>
    <xf numFmtId="0" fontId="0" fillId="5" borderId="0" xfId="0" applyFill="1"/>
    <xf numFmtId="0" fontId="0" fillId="5" borderId="5" xfId="0" applyFill="1" applyBorder="1"/>
    <xf numFmtId="0" fontId="9" fillId="5" borderId="5" xfId="0" applyFont="1" applyFill="1" applyBorder="1" applyAlignment="1">
      <alignment horizontal="center" vertical="center" textRotation="45"/>
    </xf>
    <xf numFmtId="0" fontId="6" fillId="3" borderId="0" xfId="0" applyFont="1" applyFill="1"/>
    <xf numFmtId="0" fontId="0" fillId="6" borderId="0" xfId="0" applyFill="1"/>
    <xf numFmtId="0" fontId="6" fillId="6" borderId="0" xfId="0" applyFont="1" applyFill="1"/>
    <xf numFmtId="0" fontId="11" fillId="0" borderId="0" xfId="0" applyFont="1" applyBorder="1" applyAlignment="1">
      <alignment vertical="center"/>
    </xf>
    <xf numFmtId="0" fontId="0" fillId="0" borderId="0" xfId="0" applyBorder="1"/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vertical="center"/>
    </xf>
    <xf numFmtId="0" fontId="14" fillId="0" borderId="0" xfId="0" applyFont="1" applyBorder="1"/>
    <xf numFmtId="0" fontId="12" fillId="0" borderId="0" xfId="0" applyFont="1" applyBorder="1"/>
    <xf numFmtId="0" fontId="3" fillId="5" borderId="5" xfId="0" applyFont="1" applyFill="1" applyBorder="1" applyAlignment="1">
      <alignment horizontal="left" vertical="center" indent="7"/>
    </xf>
    <xf numFmtId="0" fontId="0" fillId="0" borderId="0" xfId="0" applyFill="1"/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 textRotation="45"/>
    </xf>
    <xf numFmtId="0" fontId="0" fillId="0" borderId="0" xfId="0" applyFill="1" applyBorder="1" applyAlignment="1">
      <alignment horizontal="center"/>
    </xf>
    <xf numFmtId="9" fontId="0" fillId="0" borderId="0" xfId="0" applyNumberFormat="1" applyFill="1" applyBorder="1"/>
    <xf numFmtId="0" fontId="3" fillId="7" borderId="5" xfId="0" applyFont="1" applyFill="1" applyBorder="1" applyAlignment="1">
      <alignment horizontal="center" vertical="center" textRotation="45"/>
    </xf>
    <xf numFmtId="0" fontId="3" fillId="7" borderId="12" xfId="0" applyFont="1" applyFill="1" applyBorder="1" applyAlignment="1">
      <alignment horizontal="center" vertical="center" textRotation="45"/>
    </xf>
    <xf numFmtId="0" fontId="12" fillId="9" borderId="0" xfId="0" applyFont="1" applyFill="1"/>
    <xf numFmtId="0" fontId="10" fillId="7" borderId="12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2" fillId="0" borderId="0" xfId="0" applyFont="1" applyFill="1" applyBorder="1"/>
    <xf numFmtId="0" fontId="12" fillId="0" borderId="0" xfId="0" applyFont="1" applyFill="1"/>
    <xf numFmtId="0" fontId="12" fillId="9" borderId="1" xfId="0" applyFont="1" applyFill="1" applyBorder="1"/>
    <xf numFmtId="0" fontId="12" fillId="0" borderId="7" xfId="0" applyFont="1" applyBorder="1"/>
    <xf numFmtId="0" fontId="12" fillId="0" borderId="15" xfId="0" applyFont="1" applyBorder="1"/>
    <xf numFmtId="0" fontId="12" fillId="0" borderId="16" xfId="0" applyFont="1" applyBorder="1"/>
    <xf numFmtId="0" fontId="12" fillId="0" borderId="2" xfId="0" applyFont="1" applyBorder="1"/>
    <xf numFmtId="0" fontId="12" fillId="0" borderId="13" xfId="0" applyFont="1" applyBorder="1"/>
    <xf numFmtId="0" fontId="12" fillId="0" borderId="14" xfId="0" applyFont="1" applyBorder="1"/>
    <xf numFmtId="0" fontId="12" fillId="0" borderId="17" xfId="0" applyFont="1" applyBorder="1"/>
    <xf numFmtId="0" fontId="18" fillId="10" borderId="8" xfId="0" applyFont="1" applyFill="1" applyBorder="1"/>
    <xf numFmtId="0" fontId="12" fillId="0" borderId="18" xfId="0" applyFont="1" applyBorder="1"/>
    <xf numFmtId="0" fontId="12" fillId="0" borderId="3" xfId="0" applyFont="1" applyBorder="1"/>
    <xf numFmtId="0" fontId="12" fillId="11" borderId="6" xfId="0" applyFont="1" applyFill="1" applyBorder="1" applyAlignment="1">
      <alignment horizontal="right"/>
    </xf>
    <xf numFmtId="0" fontId="12" fillId="11" borderId="11" xfId="0" applyFont="1" applyFill="1" applyBorder="1" applyAlignment="1">
      <alignment horizontal="left"/>
    </xf>
    <xf numFmtId="0" fontId="12" fillId="0" borderId="4" xfId="0" applyFont="1" applyBorder="1"/>
    <xf numFmtId="0" fontId="12" fillId="0" borderId="1" xfId="0" applyFont="1" applyBorder="1"/>
    <xf numFmtId="0" fontId="12" fillId="0" borderId="19" xfId="0" applyFont="1" applyBorder="1"/>
    <xf numFmtId="0" fontId="12" fillId="0" borderId="10" xfId="0" applyFont="1" applyBorder="1"/>
    <xf numFmtId="0" fontId="12" fillId="10" borderId="2" xfId="0" applyFont="1" applyFill="1" applyBorder="1"/>
    <xf numFmtId="0" fontId="12" fillId="0" borderId="20" xfId="0" applyFont="1" applyBorder="1"/>
    <xf numFmtId="0" fontId="12" fillId="0" borderId="21" xfId="0" applyFont="1" applyBorder="1"/>
    <xf numFmtId="0" fontId="12" fillId="11" borderId="9" xfId="0" applyFont="1" applyFill="1" applyBorder="1" applyAlignment="1">
      <alignment horizontal="right"/>
    </xf>
    <xf numFmtId="0" fontId="12" fillId="11" borderId="9" xfId="0" applyFont="1" applyFill="1" applyBorder="1" applyAlignment="1">
      <alignment horizontal="left"/>
    </xf>
    <xf numFmtId="0" fontId="12" fillId="0" borderId="22" xfId="0" applyFont="1" applyBorder="1"/>
    <xf numFmtId="0" fontId="7" fillId="0" borderId="0" xfId="0" applyFont="1" applyFill="1" applyBorder="1"/>
    <xf numFmtId="0" fontId="0" fillId="0" borderId="0" xfId="0" applyFill="1" applyBorder="1" applyAlignment="1">
      <alignment horizontal="right"/>
    </xf>
    <xf numFmtId="0" fontId="0" fillId="0" borderId="0" xfId="0" applyFont="1" applyFill="1" applyBorder="1" applyAlignment="1">
      <alignment horizontal="right"/>
    </xf>
    <xf numFmtId="0" fontId="0" fillId="12" borderId="0" xfId="0" applyFill="1"/>
    <xf numFmtId="0" fontId="10" fillId="7" borderId="12" xfId="0" applyFont="1" applyFill="1" applyBorder="1" applyAlignment="1">
      <alignment horizontal="center" vertical="center" textRotation="45" wrapText="1"/>
    </xf>
    <xf numFmtId="0" fontId="0" fillId="5" borderId="5" xfId="0" applyFill="1" applyBorder="1" applyAlignment="1"/>
    <xf numFmtId="0" fontId="0" fillId="2" borderId="0" xfId="0" applyFill="1" applyAlignment="1"/>
    <xf numFmtId="0" fontId="0" fillId="4" borderId="0" xfId="0" applyFill="1" applyAlignment="1"/>
    <xf numFmtId="0" fontId="0" fillId="0" borderId="1" xfId="0" applyBorder="1"/>
    <xf numFmtId="0" fontId="0" fillId="0" borderId="24" xfId="0" applyBorder="1"/>
    <xf numFmtId="0" fontId="0" fillId="0" borderId="3" xfId="0" applyBorder="1"/>
    <xf numFmtId="0" fontId="0" fillId="0" borderId="25" xfId="0" applyBorder="1"/>
    <xf numFmtId="0" fontId="0" fillId="0" borderId="22" xfId="0" applyBorder="1"/>
    <xf numFmtId="0" fontId="0" fillId="13" borderId="2" xfId="0" applyFill="1" applyBorder="1"/>
    <xf numFmtId="0" fontId="19" fillId="0" borderId="0" xfId="0" applyFont="1"/>
    <xf numFmtId="0" fontId="9" fillId="14" borderId="5" xfId="0" applyFont="1" applyFill="1" applyBorder="1" applyAlignment="1">
      <alignment horizontal="center" vertical="center" textRotation="45"/>
    </xf>
    <xf numFmtId="0" fontId="3" fillId="14" borderId="5" xfId="0" applyFont="1" applyFill="1" applyBorder="1" applyAlignment="1">
      <alignment horizontal="left" vertical="center" indent="7"/>
    </xf>
    <xf numFmtId="0" fontId="3" fillId="14" borderId="5" xfId="0" applyFont="1" applyFill="1" applyBorder="1" applyAlignment="1">
      <alignment horizontal="center" vertical="center" textRotation="45"/>
    </xf>
    <xf numFmtId="0" fontId="0" fillId="14" borderId="5" xfId="0" applyFill="1" applyBorder="1"/>
    <xf numFmtId="0" fontId="0" fillId="14" borderId="5" xfId="0" applyFill="1" applyBorder="1" applyAlignment="1"/>
    <xf numFmtId="0" fontId="0" fillId="14" borderId="0" xfId="0" applyFill="1"/>
    <xf numFmtId="0" fontId="9" fillId="15" borderId="5" xfId="0" applyFont="1" applyFill="1" applyBorder="1" applyAlignment="1">
      <alignment horizontal="center" vertical="center" textRotation="45"/>
    </xf>
    <xf numFmtId="0" fontId="3" fillId="15" borderId="5" xfId="0" applyFont="1" applyFill="1" applyBorder="1" applyAlignment="1">
      <alignment horizontal="left" vertical="center" indent="7"/>
    </xf>
    <xf numFmtId="0" fontId="3" fillId="15" borderId="5" xfId="0" applyFont="1" applyFill="1" applyBorder="1" applyAlignment="1">
      <alignment horizontal="center" vertical="center" textRotation="45"/>
    </xf>
    <xf numFmtId="0" fontId="0" fillId="15" borderId="0" xfId="0" applyFill="1"/>
    <xf numFmtId="0" fontId="0" fillId="15" borderId="5" xfId="0" applyFill="1" applyBorder="1"/>
    <xf numFmtId="0" fontId="0" fillId="15" borderId="5" xfId="0" applyFill="1" applyBorder="1" applyAlignment="1"/>
    <xf numFmtId="0" fontId="13" fillId="0" borderId="0" xfId="0" applyFont="1"/>
    <xf numFmtId="0" fontId="0" fillId="3" borderId="0" xfId="0" applyFill="1" applyAlignment="1"/>
    <xf numFmtId="0" fontId="6" fillId="3" borderId="0" xfId="0" applyFont="1" applyFill="1" applyAlignment="1">
      <alignment vertical="top"/>
    </xf>
    <xf numFmtId="0" fontId="0" fillId="3" borderId="0" xfId="0" applyFill="1" applyAlignment="1">
      <alignment horizontal="center" vertical="center"/>
    </xf>
    <xf numFmtId="0" fontId="0" fillId="4" borderId="0" xfId="0" applyFont="1" applyFill="1"/>
    <xf numFmtId="0" fontId="0" fillId="3" borderId="0" xfId="0" applyFill="1" applyBorder="1"/>
    <xf numFmtId="0" fontId="20" fillId="0" borderId="0" xfId="0" applyFont="1" applyBorder="1"/>
    <xf numFmtId="0" fontId="21" fillId="16" borderId="0" xfId="0" applyFont="1" applyFill="1" applyBorder="1" applyAlignment="1">
      <alignment horizontal="left" vertical="center"/>
    </xf>
    <xf numFmtId="0" fontId="21" fillId="16" borderId="0" xfId="0" applyFont="1" applyFill="1" applyBorder="1" applyAlignment="1">
      <alignment vertical="center"/>
    </xf>
    <xf numFmtId="0" fontId="21" fillId="16" borderId="0" xfId="0" applyFont="1" applyFill="1" applyBorder="1" applyAlignment="1">
      <alignment horizontal="center" vertical="center"/>
    </xf>
    <xf numFmtId="0" fontId="22" fillId="0" borderId="0" xfId="0" applyFont="1"/>
    <xf numFmtId="14" fontId="22" fillId="0" borderId="0" xfId="0" applyNumberFormat="1" applyFont="1"/>
    <xf numFmtId="0" fontId="22" fillId="0" borderId="0" xfId="0" applyFont="1" applyBorder="1"/>
    <xf numFmtId="0" fontId="22" fillId="12" borderId="0" xfId="0" applyFont="1" applyFill="1" applyBorder="1"/>
    <xf numFmtId="0" fontId="23" fillId="12" borderId="0" xfId="0" applyFont="1" applyFill="1" applyBorder="1"/>
    <xf numFmtId="0" fontId="22" fillId="3" borderId="0" xfId="0" applyFont="1" applyFill="1" applyBorder="1"/>
    <xf numFmtId="0" fontId="22" fillId="3" borderId="26" xfId="0" applyFont="1" applyFill="1" applyBorder="1" applyAlignment="1">
      <alignment horizontal="right"/>
    </xf>
    <xf numFmtId="0" fontId="0" fillId="3" borderId="23" xfId="0" applyFill="1" applyBorder="1"/>
    <xf numFmtId="0" fontId="22" fillId="3" borderId="23" xfId="0" applyFont="1" applyFill="1" applyBorder="1"/>
    <xf numFmtId="0" fontId="0" fillId="0" borderId="0" xfId="0" applyFill="1" applyAlignment="1"/>
    <xf numFmtId="0" fontId="12" fillId="0" borderId="0" xfId="0" applyNumberFormat="1" applyFont="1" applyFill="1" applyBorder="1" applyAlignment="1">
      <alignment horizontal="left"/>
    </xf>
    <xf numFmtId="0" fontId="0" fillId="0" borderId="0" xfId="0" applyFill="1" applyBorder="1" applyAlignment="1"/>
    <xf numFmtId="0" fontId="0" fillId="0" borderId="0" xfId="0" applyBorder="1" applyAlignment="1"/>
    <xf numFmtId="0" fontId="12" fillId="3" borderId="0" xfId="0" applyNumberFormat="1" applyFont="1" applyFill="1" applyBorder="1" applyAlignment="1">
      <alignment horizontal="left"/>
    </xf>
    <xf numFmtId="0" fontId="0" fillId="0" borderId="0" xfId="0" applyAlignment="1">
      <alignment wrapText="1"/>
    </xf>
    <xf numFmtId="0" fontId="0" fillId="4" borderId="0" xfId="0" applyFill="1" applyBorder="1"/>
    <xf numFmtId="0" fontId="12" fillId="4" borderId="0" xfId="0" applyNumberFormat="1" applyFont="1" applyFill="1" applyBorder="1" applyAlignment="1">
      <alignment horizontal="left"/>
    </xf>
    <xf numFmtId="0" fontId="20" fillId="0" borderId="5" xfId="0" applyFont="1" applyBorder="1"/>
    <xf numFmtId="0" fontId="20" fillId="0" borderId="5" xfId="0" applyFont="1" applyFill="1" applyBorder="1"/>
    <xf numFmtId="0" fontId="0" fillId="0" borderId="0" xfId="0" applyNumberFormat="1"/>
    <xf numFmtId="0" fontId="22" fillId="0" borderId="0" xfId="0" applyFont="1" applyAlignment="1">
      <alignment horizontal="right"/>
    </xf>
    <xf numFmtId="164" fontId="20" fillId="0" borderId="5" xfId="0" applyNumberFormat="1" applyFont="1" applyBorder="1"/>
    <xf numFmtId="164" fontId="20" fillId="0" borderId="0" xfId="0" applyNumberFormat="1" applyFont="1" applyBorder="1"/>
    <xf numFmtId="164" fontId="0" fillId="0" borderId="0" xfId="0" applyNumberFormat="1"/>
    <xf numFmtId="0" fontId="25" fillId="0" borderId="0" xfId="0" applyFont="1"/>
    <xf numFmtId="0" fontId="9" fillId="5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0" fillId="0" borderId="0" xfId="0" applyAlignment="1">
      <alignment vertical="top"/>
    </xf>
    <xf numFmtId="49" fontId="0" fillId="0" borderId="0" xfId="0" applyNumberFormat="1"/>
    <xf numFmtId="0" fontId="23" fillId="0" borderId="0" xfId="0" applyFont="1" applyAlignment="1">
      <alignment horizontal="right"/>
    </xf>
    <xf numFmtId="0" fontId="12" fillId="17" borderId="0" xfId="0" applyFont="1" applyFill="1"/>
    <xf numFmtId="0" fontId="12" fillId="3" borderId="0" xfId="0" applyFont="1" applyFill="1"/>
    <xf numFmtId="0" fontId="12" fillId="0" borderId="0" xfId="0" applyFont="1" applyAlignment="1"/>
    <xf numFmtId="0" fontId="21" fillId="0" borderId="0" xfId="0" applyFont="1" applyFill="1" applyBorder="1" applyAlignment="1">
      <alignment horizontal="center" vertical="center"/>
    </xf>
    <xf numFmtId="10" fontId="22" fillId="3" borderId="23" xfId="0" applyNumberFormat="1" applyFont="1" applyFill="1" applyBorder="1"/>
    <xf numFmtId="0" fontId="0" fillId="0" borderId="5" xfId="0" applyBorder="1"/>
    <xf numFmtId="0" fontId="0" fillId="19" borderId="5" xfId="0" applyFill="1" applyBorder="1"/>
    <xf numFmtId="0" fontId="27" fillId="13" borderId="27" xfId="0" applyFont="1" applyFill="1" applyBorder="1"/>
    <xf numFmtId="0" fontId="27" fillId="13" borderId="28" xfId="0" applyFont="1" applyFill="1" applyBorder="1"/>
    <xf numFmtId="0" fontId="27" fillId="13" borderId="25" xfId="0" applyFont="1" applyFill="1" applyBorder="1"/>
    <xf numFmtId="0" fontId="0" fillId="0" borderId="5" xfId="0" applyNumberFormat="1" applyBorder="1"/>
    <xf numFmtId="0" fontId="22" fillId="0" borderId="0" xfId="0" applyNumberFormat="1" applyFont="1" applyAlignment="1">
      <alignment horizontal="left"/>
    </xf>
    <xf numFmtId="0" fontId="28" fillId="0" borderId="0" xfId="0" applyFont="1"/>
    <xf numFmtId="0" fontId="15" fillId="20" borderId="0" xfId="0" applyFont="1" applyFill="1"/>
    <xf numFmtId="0" fontId="12" fillId="7" borderId="18" xfId="0" applyFont="1" applyFill="1" applyBorder="1"/>
    <xf numFmtId="0" fontId="12" fillId="7" borderId="29" xfId="0" applyFont="1" applyFill="1" applyBorder="1"/>
    <xf numFmtId="0" fontId="12" fillId="7" borderId="29" xfId="0" applyFont="1" applyFill="1" applyBorder="1" applyAlignment="1"/>
    <xf numFmtId="0" fontId="12" fillId="7" borderId="30" xfId="0" applyFont="1" applyFill="1" applyBorder="1"/>
    <xf numFmtId="0" fontId="12" fillId="5" borderId="30" xfId="0" applyFont="1" applyFill="1" applyBorder="1"/>
    <xf numFmtId="0" fontId="12" fillId="8" borderId="0" xfId="0" applyFont="1" applyFill="1" applyBorder="1"/>
    <xf numFmtId="0" fontId="12" fillId="8" borderId="0" xfId="0" applyFont="1" applyFill="1" applyBorder="1" applyAlignment="1"/>
    <xf numFmtId="0" fontId="12" fillId="18" borderId="0" xfId="0" applyFont="1" applyFill="1" applyBorder="1"/>
    <xf numFmtId="0" fontId="12" fillId="2" borderId="0" xfId="0" applyFont="1" applyFill="1" applyBorder="1"/>
    <xf numFmtId="0" fontId="0" fillId="4" borderId="0" xfId="0" applyNumberFormat="1" applyFill="1"/>
    <xf numFmtId="0" fontId="12" fillId="21" borderId="0" xfId="0" applyFont="1" applyFill="1"/>
    <xf numFmtId="0" fontId="12" fillId="4" borderId="0" xfId="0" applyFont="1" applyFill="1"/>
    <xf numFmtId="0" fontId="12" fillId="21" borderId="0" xfId="0" applyFont="1" applyFill="1" applyAlignment="1">
      <alignment horizontal="left" vertical="center"/>
    </xf>
    <xf numFmtId="0" fontId="15" fillId="18" borderId="0" xfId="0" applyFont="1" applyFill="1" applyAlignment="1">
      <alignment vertical="center"/>
    </xf>
    <xf numFmtId="0" fontId="15" fillId="18" borderId="0" xfId="0" applyFont="1" applyFill="1"/>
    <xf numFmtId="0" fontId="12" fillId="21" borderId="0" xfId="0" applyFont="1" applyFill="1" applyAlignment="1"/>
    <xf numFmtId="0" fontId="12" fillId="3" borderId="0" xfId="0" applyFont="1" applyFill="1" applyAlignment="1"/>
    <xf numFmtId="0" fontId="12" fillId="22" borderId="0" xfId="0" applyFont="1" applyFill="1" applyAlignment="1">
      <alignment vertical="top" wrapText="1"/>
    </xf>
    <xf numFmtId="0" fontId="0" fillId="3" borderId="0" xfId="0" applyFont="1" applyFill="1"/>
    <xf numFmtId="0" fontId="0" fillId="0" borderId="0" xfId="0" applyFont="1" applyFill="1" applyAlignment="1"/>
    <xf numFmtId="0" fontId="0" fillId="0" borderId="0" xfId="0" applyFont="1"/>
    <xf numFmtId="0" fontId="0" fillId="0" borderId="0" xfId="0" applyFont="1" applyAlignment="1"/>
    <xf numFmtId="0" fontId="0" fillId="4" borderId="0" xfId="0" applyNumberFormat="1" applyFont="1" applyFill="1" applyAlignment="1"/>
    <xf numFmtId="0" fontId="0" fillId="3" borderId="0" xfId="0" applyFont="1" applyFill="1" applyAlignment="1"/>
    <xf numFmtId="0" fontId="0" fillId="4" borderId="0" xfId="0" applyFont="1" applyFill="1" applyAlignment="1"/>
    <xf numFmtId="0" fontId="29" fillId="4" borderId="0" xfId="0" applyFont="1" applyFill="1"/>
    <xf numFmtId="0" fontId="29" fillId="0" borderId="0" xfId="0" applyFont="1" applyFill="1"/>
    <xf numFmtId="0" fontId="6" fillId="0" borderId="0" xfId="0" applyFont="1"/>
    <xf numFmtId="0" fontId="29" fillId="3" borderId="0" xfId="0" applyFont="1" applyFill="1"/>
  </cellXfs>
  <cellStyles count="8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E1:Q33" totalsRowShown="0">
  <autoFilter ref="E1:Q3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/>
    <tableColumn id="2" name="JANVIER" dataDxfId="1">
      <calculatedColumnFormula>SUM(Tableau1[JANVIER])</calculatedColumnFormula>
    </tableColumn>
    <tableColumn id="3" name="FEVRIER"/>
    <tableColumn id="4" name="MARS"/>
    <tableColumn id="5" name="AVRIL"/>
    <tableColumn id="6" name="MAI" dataDxfId="0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16"/>
  <sheetViews>
    <sheetView view="pageBreakPreview" topLeftCell="N25" zoomScale="125" zoomScaleSheetLayoutView="125" workbookViewId="0">
      <selection activeCell="S21" sqref="S21"/>
    </sheetView>
  </sheetViews>
  <sheetFormatPr baseColWidth="10" defaultRowHeight="14.4"/>
  <cols>
    <col min="1" max="1" width="8.6640625" customWidth="1"/>
    <col min="2" max="2" width="27.109375" customWidth="1"/>
    <col min="3" max="3" width="6.33203125" customWidth="1"/>
    <col min="4" max="4" width="7.33203125" customWidth="1"/>
    <col min="5" max="5" width="4.33203125" customWidth="1"/>
    <col min="6" max="6" width="4.6640625" customWidth="1"/>
    <col min="7" max="7" width="5.33203125" customWidth="1"/>
    <col min="8" max="8" width="5.6640625" customWidth="1"/>
    <col min="9" max="9" width="5.44140625" customWidth="1"/>
    <col min="10" max="10" width="5.33203125" style="4" customWidth="1"/>
    <col min="11" max="11" width="5.33203125" style="4" hidden="1" customWidth="1"/>
    <col min="12" max="12" width="5.33203125" customWidth="1"/>
    <col min="13" max="13" width="5.33203125" hidden="1" customWidth="1"/>
    <col min="14" max="14" width="4.44140625" customWidth="1"/>
    <col min="15" max="15" width="4.44140625" hidden="1" customWidth="1"/>
    <col min="16" max="16" width="4.109375" customWidth="1"/>
    <col min="17" max="17" width="8.33203125" customWidth="1"/>
    <col min="18" max="18" width="8.6640625" customWidth="1"/>
    <col min="19" max="19" width="37.6640625" customWidth="1"/>
    <col min="20" max="20" width="7.33203125" customWidth="1"/>
    <col min="22" max="22" width="3.44140625" customWidth="1"/>
    <col min="23" max="23" width="5" customWidth="1"/>
    <col min="24" max="24" width="6.44140625" customWidth="1"/>
    <col min="25" max="25" width="4.109375" customWidth="1"/>
    <col min="26" max="26" width="3.77734375" customWidth="1"/>
    <col min="27" max="27" width="4.77734375" customWidth="1"/>
    <col min="28" max="28" width="4.77734375" hidden="1" customWidth="1"/>
    <col min="29" max="29" width="5" customWidth="1"/>
    <col min="30" max="30" width="5" hidden="1" customWidth="1"/>
    <col min="31" max="31" width="5.33203125" customWidth="1"/>
    <col min="32" max="32" width="5.33203125" hidden="1" customWidth="1"/>
    <col min="33" max="33" width="5" customWidth="1"/>
    <col min="35" max="35" width="8.109375" customWidth="1"/>
    <col min="36" max="36" width="38.109375" customWidth="1"/>
    <col min="37" max="37" width="9" customWidth="1"/>
    <col min="38" max="38" width="9.44140625" customWidth="1"/>
    <col min="39" max="39" width="6" customWidth="1"/>
    <col min="40" max="40" width="7.77734375" customWidth="1"/>
    <col min="41" max="41" width="8.33203125" customWidth="1"/>
    <col min="42" max="42" width="7.109375" customWidth="1"/>
    <col min="43" max="43" width="6.109375" customWidth="1"/>
    <col min="44" max="45" width="7.109375" customWidth="1"/>
    <col min="46" max="47" width="7.77734375" customWidth="1"/>
    <col min="48" max="49" width="6.6640625" customWidth="1"/>
    <col min="50" max="50" width="6.44140625" customWidth="1"/>
  </cols>
  <sheetData>
    <row r="1" spans="1:51" ht="43.95" customHeight="1">
      <c r="B1" s="113" t="s">
        <v>340</v>
      </c>
      <c r="C1" s="19"/>
      <c r="D1" s="24" t="s">
        <v>124</v>
      </c>
      <c r="E1" s="20"/>
      <c r="F1" s="23"/>
      <c r="G1" s="21"/>
      <c r="H1" s="20"/>
      <c r="I1" s="20"/>
      <c r="J1" s="22"/>
      <c r="K1" s="22"/>
      <c r="L1" s="3"/>
      <c r="M1" s="3"/>
      <c r="N1" s="3"/>
      <c r="O1" s="3"/>
      <c r="P1" s="3"/>
      <c r="S1" s="113" t="s">
        <v>341</v>
      </c>
      <c r="T1" s="76" t="s">
        <v>245</v>
      </c>
      <c r="AJ1" s="113" t="s">
        <v>342</v>
      </c>
      <c r="AL1" s="89" t="s">
        <v>247</v>
      </c>
      <c r="AM1" s="76"/>
    </row>
    <row r="2" spans="1:51" ht="49.95" customHeight="1">
      <c r="B2" s="127" t="s">
        <v>398</v>
      </c>
      <c r="C2" s="7"/>
      <c r="F2" s="2"/>
      <c r="G2" s="1"/>
      <c r="J2" s="3"/>
      <c r="K2" s="3"/>
      <c r="L2" s="3"/>
      <c r="M2" s="3"/>
      <c r="N2" s="3"/>
      <c r="O2" s="3"/>
      <c r="P2" s="3"/>
    </row>
    <row r="3" spans="1:51" ht="49.95" customHeight="1">
      <c r="A3" s="15" t="s">
        <v>5</v>
      </c>
      <c r="B3" s="26" t="s">
        <v>1</v>
      </c>
      <c r="C3" s="12" t="s">
        <v>0</v>
      </c>
      <c r="D3" s="12" t="s">
        <v>62</v>
      </c>
      <c r="E3" s="12" t="s">
        <v>6</v>
      </c>
      <c r="F3" s="12" t="s">
        <v>63</v>
      </c>
      <c r="G3" s="12" t="s">
        <v>61</v>
      </c>
      <c r="H3" s="12" t="s">
        <v>60</v>
      </c>
      <c r="I3" s="12" t="s">
        <v>12</v>
      </c>
      <c r="J3" s="12" t="s">
        <v>14</v>
      </c>
      <c r="K3" s="12" t="s">
        <v>339</v>
      </c>
      <c r="L3" s="12" t="s">
        <v>57</v>
      </c>
      <c r="M3" s="12" t="s">
        <v>58</v>
      </c>
      <c r="N3" s="12" t="s">
        <v>65</v>
      </c>
      <c r="O3" s="12" t="s">
        <v>59</v>
      </c>
      <c r="P3" s="12" t="s">
        <v>64</v>
      </c>
      <c r="Q3" s="13"/>
      <c r="R3" s="77" t="s">
        <v>8</v>
      </c>
      <c r="S3" s="78" t="s">
        <v>1</v>
      </c>
      <c r="T3" s="79" t="s">
        <v>0</v>
      </c>
      <c r="U3" s="79" t="s">
        <v>62</v>
      </c>
      <c r="V3" s="79" t="s">
        <v>6</v>
      </c>
      <c r="W3" s="79" t="s">
        <v>63</v>
      </c>
      <c r="X3" s="79" t="s">
        <v>61</v>
      </c>
      <c r="Y3" s="79" t="s">
        <v>60</v>
      </c>
      <c r="Z3" s="79" t="s">
        <v>12</v>
      </c>
      <c r="AA3" s="79" t="s">
        <v>14</v>
      </c>
      <c r="AB3" s="79" t="s">
        <v>339</v>
      </c>
      <c r="AC3" s="79" t="s">
        <v>57</v>
      </c>
      <c r="AD3" s="79" t="s">
        <v>58</v>
      </c>
      <c r="AE3" s="79" t="s">
        <v>65</v>
      </c>
      <c r="AF3" s="79" t="s">
        <v>59</v>
      </c>
      <c r="AG3" s="79" t="s">
        <v>64</v>
      </c>
      <c r="AH3" s="82"/>
      <c r="AI3" s="83" t="s">
        <v>246</v>
      </c>
      <c r="AJ3" s="84" t="s">
        <v>1</v>
      </c>
      <c r="AK3" s="85" t="s">
        <v>0</v>
      </c>
      <c r="AL3" s="85" t="s">
        <v>62</v>
      </c>
      <c r="AM3" s="85" t="s">
        <v>6</v>
      </c>
      <c r="AN3" s="85" t="s">
        <v>63</v>
      </c>
      <c r="AO3" s="85" t="s">
        <v>61</v>
      </c>
      <c r="AP3" s="85" t="s">
        <v>60</v>
      </c>
      <c r="AQ3" s="85" t="s">
        <v>12</v>
      </c>
      <c r="AR3" s="85" t="s">
        <v>14</v>
      </c>
      <c r="AS3" s="85" t="s">
        <v>339</v>
      </c>
      <c r="AT3" s="85" t="s">
        <v>57</v>
      </c>
      <c r="AU3" s="85" t="s">
        <v>58</v>
      </c>
      <c r="AV3" s="85" t="s">
        <v>65</v>
      </c>
      <c r="AW3" s="85" t="s">
        <v>59</v>
      </c>
      <c r="AX3" s="85" t="s">
        <v>64</v>
      </c>
      <c r="AY3" s="86"/>
    </row>
    <row r="4" spans="1:51" ht="13.95" customHeight="1">
      <c r="A4" s="14"/>
      <c r="B4" s="14"/>
      <c r="C4" s="14"/>
      <c r="D4" s="14"/>
      <c r="E4" s="14"/>
      <c r="F4" s="14"/>
      <c r="G4" s="14"/>
      <c r="H4" s="14"/>
      <c r="I4" s="14"/>
      <c r="J4" s="67"/>
      <c r="K4" s="67"/>
      <c r="L4" s="14"/>
      <c r="M4" s="14"/>
      <c r="N4" s="14"/>
      <c r="O4" s="14"/>
      <c r="P4" s="14"/>
      <c r="Q4" s="13"/>
      <c r="R4" s="80"/>
      <c r="S4" s="80"/>
      <c r="T4" s="80"/>
      <c r="U4" s="80"/>
      <c r="V4" s="80"/>
      <c r="W4" s="80"/>
      <c r="X4" s="80"/>
      <c r="Y4" s="80"/>
      <c r="Z4" s="80"/>
      <c r="AA4" s="81"/>
      <c r="AB4" s="81"/>
      <c r="AC4" s="80"/>
      <c r="AD4" s="80"/>
      <c r="AE4" s="80"/>
      <c r="AF4" s="80"/>
      <c r="AG4" s="80"/>
      <c r="AH4" s="82"/>
      <c r="AI4" s="87"/>
      <c r="AJ4" s="87"/>
      <c r="AK4" s="87"/>
      <c r="AL4" s="87"/>
      <c r="AM4" s="87"/>
      <c r="AN4" s="87"/>
      <c r="AO4" s="87"/>
      <c r="AP4" s="87"/>
      <c r="AQ4" s="87"/>
      <c r="AR4" s="88"/>
      <c r="AS4" s="88"/>
      <c r="AT4" s="87"/>
      <c r="AU4" s="87"/>
      <c r="AV4" s="87"/>
      <c r="AW4" s="87"/>
      <c r="AX4" s="87"/>
      <c r="AY4" s="86"/>
    </row>
    <row r="5" spans="1:51">
      <c r="A5" s="5" t="s">
        <v>3</v>
      </c>
      <c r="B5" s="5"/>
      <c r="C5" s="5"/>
      <c r="D5" s="5"/>
      <c r="E5" s="5"/>
      <c r="F5" s="5"/>
      <c r="G5" s="5"/>
      <c r="H5" s="5"/>
      <c r="I5" s="5"/>
      <c r="J5" s="68"/>
      <c r="K5" s="68"/>
      <c r="L5" s="5"/>
      <c r="M5" s="5"/>
      <c r="N5" s="5"/>
      <c r="O5" s="5"/>
      <c r="P5" s="5"/>
      <c r="Q5" s="13"/>
      <c r="R5" s="5"/>
      <c r="S5" s="5"/>
      <c r="T5" s="5"/>
      <c r="U5" s="5"/>
      <c r="V5" s="5"/>
      <c r="W5" s="5"/>
      <c r="X5" s="5"/>
      <c r="Y5" s="5"/>
      <c r="Z5" s="5"/>
      <c r="AA5" s="68"/>
      <c r="AB5" s="68"/>
      <c r="AC5" s="5"/>
      <c r="AD5" s="5"/>
      <c r="AE5" s="5"/>
      <c r="AF5" s="5"/>
      <c r="AG5" s="5"/>
      <c r="AH5" s="82"/>
      <c r="AI5" s="5"/>
      <c r="AJ5" s="5"/>
      <c r="AK5" s="5"/>
      <c r="AL5" s="5"/>
      <c r="AM5" s="5"/>
      <c r="AN5" s="5"/>
      <c r="AO5" s="5"/>
      <c r="AP5" s="5"/>
      <c r="AQ5" s="5"/>
      <c r="AR5" s="68"/>
      <c r="AS5" s="68"/>
      <c r="AT5" s="5"/>
      <c r="AU5" s="5"/>
      <c r="AV5" s="5"/>
      <c r="AW5" s="5"/>
      <c r="AX5" s="5"/>
      <c r="AY5" s="86"/>
    </row>
    <row r="6" spans="1:51">
      <c r="A6" s="65" t="s">
        <v>132</v>
      </c>
      <c r="B6" s="11" t="s">
        <v>21</v>
      </c>
      <c r="C6" s="10" t="s">
        <v>2</v>
      </c>
      <c r="D6" s="10"/>
      <c r="E6" s="10" t="s">
        <v>7</v>
      </c>
      <c r="F6" s="10">
        <v>0.06</v>
      </c>
      <c r="G6" s="10">
        <f>'Main d''œuvre'!C8</f>
        <v>12.9</v>
      </c>
      <c r="H6" s="10">
        <f t="shared" ref="H6:H55" si="0">G6*F6</f>
        <v>0.77400000000000002</v>
      </c>
      <c r="I6" s="10">
        <v>4.5</v>
      </c>
      <c r="J6" s="69">
        <f>1*I6</f>
        <v>4.5</v>
      </c>
      <c r="K6" s="20">
        <f>K!B19</f>
        <v>1.67</v>
      </c>
      <c r="L6" s="10">
        <f>H6*J6*K6</f>
        <v>5.8166099999999998</v>
      </c>
      <c r="M6" s="109">
        <f>K!D8</f>
        <v>1.23</v>
      </c>
      <c r="N6" s="10">
        <f>L6*M6</f>
        <v>7.1544302999999996</v>
      </c>
      <c r="O6" s="10">
        <f>K!D15</f>
        <v>1.0349999999999999</v>
      </c>
      <c r="P6" s="10">
        <f>N6*O6</f>
        <v>7.404835360499999</v>
      </c>
      <c r="Q6" s="13"/>
      <c r="R6" s="65" t="s">
        <v>182</v>
      </c>
      <c r="S6" s="11" t="s">
        <v>538</v>
      </c>
      <c r="T6" s="10" t="s">
        <v>9</v>
      </c>
      <c r="U6" s="10"/>
      <c r="V6" s="10" t="s">
        <v>10</v>
      </c>
      <c r="W6" s="153">
        <v>0.06</v>
      </c>
      <c r="X6" s="10">
        <v>14.9</v>
      </c>
      <c r="Y6" s="10">
        <f t="shared" ref="Y6:Y8" si="1">X6*W6</f>
        <v>0.89400000000000002</v>
      </c>
      <c r="Z6" s="10">
        <v>4</v>
      </c>
      <c r="AA6" s="69">
        <f t="shared" ref="AA6:AA8" si="2">1*Z6</f>
        <v>4</v>
      </c>
      <c r="AB6" s="69">
        <f>K!B19</f>
        <v>1.67</v>
      </c>
      <c r="AC6" s="10">
        <f>Y6*AA6*AB6</f>
        <v>5.9719199999999999</v>
      </c>
      <c r="AD6" s="10">
        <f>K!D8</f>
        <v>1.23</v>
      </c>
      <c r="AE6" s="10">
        <f>AC6*AD6</f>
        <v>7.3454616000000001</v>
      </c>
      <c r="AF6" s="10">
        <f>K!D15</f>
        <v>1.0349999999999999</v>
      </c>
      <c r="AG6" s="10">
        <f>AE6*AF6</f>
        <v>7.6025527559999997</v>
      </c>
      <c r="AH6" s="82"/>
      <c r="AI6" s="65" t="s">
        <v>248</v>
      </c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86"/>
    </row>
    <row r="7" spans="1:51" ht="13.2" customHeight="1">
      <c r="A7" s="65" t="s">
        <v>133</v>
      </c>
      <c r="B7" s="16" t="s">
        <v>23</v>
      </c>
      <c r="C7" s="6" t="s">
        <v>2</v>
      </c>
      <c r="D7" s="6"/>
      <c r="E7" s="6" t="s">
        <v>7</v>
      </c>
      <c r="F7" s="6">
        <v>0.06</v>
      </c>
      <c r="G7" s="6">
        <f>'Main d''œuvre'!C8</f>
        <v>12.9</v>
      </c>
      <c r="H7" s="6">
        <f t="shared" si="0"/>
        <v>0.77400000000000002</v>
      </c>
      <c r="I7" s="6">
        <v>7</v>
      </c>
      <c r="J7" s="90">
        <f t="shared" ref="J7:J56" si="3">1*I7</f>
        <v>7</v>
      </c>
      <c r="K7" s="20">
        <f t="shared" ref="K7:K70" si="4">$K$6</f>
        <v>1.67</v>
      </c>
      <c r="L7" s="6">
        <f t="shared" ref="L7:L56" si="5">H7*J7*K7</f>
        <v>9.0480599999999995</v>
      </c>
      <c r="M7" s="112">
        <f t="shared" ref="M7:M70" si="6">$M$6</f>
        <v>1.23</v>
      </c>
      <c r="N7" s="6">
        <f t="shared" ref="N7:N56" si="7">L7*M7</f>
        <v>11.129113799999999</v>
      </c>
      <c r="O7" s="6">
        <f t="shared" ref="O7:O70" si="8">$O$6</f>
        <v>1.0349999999999999</v>
      </c>
      <c r="P7" s="6">
        <f t="shared" ref="P7:P56" si="9">N7*O7</f>
        <v>11.518632782999997</v>
      </c>
      <c r="Q7" s="13"/>
      <c r="R7" s="65" t="s">
        <v>183</v>
      </c>
      <c r="S7" s="16" t="s">
        <v>539</v>
      </c>
      <c r="T7" s="6" t="s">
        <v>9</v>
      </c>
      <c r="U7" s="6"/>
      <c r="V7" s="6" t="s">
        <v>10</v>
      </c>
      <c r="W7" s="6"/>
      <c r="X7" s="6"/>
      <c r="Y7" s="6">
        <f t="shared" si="1"/>
        <v>0</v>
      </c>
      <c r="Z7" s="6"/>
      <c r="AA7" s="90">
        <f t="shared" si="2"/>
        <v>0</v>
      </c>
      <c r="AB7" s="90">
        <f t="shared" ref="AB7:AB70" si="10">$AB$6</f>
        <v>1.67</v>
      </c>
      <c r="AC7" s="6">
        <f t="shared" ref="AC7:AC8" si="11">Y7*AA7*AB7</f>
        <v>0</v>
      </c>
      <c r="AD7" s="6">
        <f t="shared" ref="AD7:AD70" si="12">$AD$6</f>
        <v>1.23</v>
      </c>
      <c r="AE7" s="6">
        <f t="shared" ref="AE7:AE8" si="13">AC7*AD7</f>
        <v>0</v>
      </c>
      <c r="AF7" s="6">
        <f t="shared" ref="AF7:AF70" si="14">$AF$6</f>
        <v>1.0349999999999999</v>
      </c>
      <c r="AG7" s="6">
        <f t="shared" ref="AG7:AG8" si="15">AE7*AF7</f>
        <v>0</v>
      </c>
      <c r="AH7" s="82"/>
      <c r="AI7" s="65" t="s">
        <v>249</v>
      </c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86"/>
    </row>
    <row r="8" spans="1:51" ht="13.2" customHeight="1">
      <c r="A8" s="65" t="s">
        <v>134</v>
      </c>
      <c r="B8" s="11" t="s">
        <v>24</v>
      </c>
      <c r="C8" s="10" t="s">
        <v>2</v>
      </c>
      <c r="D8" s="10"/>
      <c r="E8" s="10" t="s">
        <v>7</v>
      </c>
      <c r="F8" s="10">
        <v>0.05</v>
      </c>
      <c r="G8" s="10">
        <f>'Main d''œuvre'!C8</f>
        <v>12.9</v>
      </c>
      <c r="H8" s="10">
        <f t="shared" si="0"/>
        <v>0.64500000000000002</v>
      </c>
      <c r="I8" s="10">
        <v>8</v>
      </c>
      <c r="J8" s="69">
        <f t="shared" si="3"/>
        <v>8</v>
      </c>
      <c r="K8" s="20">
        <f t="shared" si="4"/>
        <v>1.67</v>
      </c>
      <c r="L8" s="10">
        <f t="shared" si="5"/>
        <v>8.6172000000000004</v>
      </c>
      <c r="M8" s="109">
        <f t="shared" si="6"/>
        <v>1.23</v>
      </c>
      <c r="N8" s="10">
        <f t="shared" si="7"/>
        <v>10.599156000000001</v>
      </c>
      <c r="O8" s="10">
        <f t="shared" si="8"/>
        <v>1.0349999999999999</v>
      </c>
      <c r="P8" s="10">
        <f t="shared" si="9"/>
        <v>10.970126459999999</v>
      </c>
      <c r="Q8" s="13"/>
      <c r="R8" s="65" t="s">
        <v>184</v>
      </c>
      <c r="S8" s="11" t="s">
        <v>540</v>
      </c>
      <c r="T8" s="10" t="s">
        <v>9</v>
      </c>
      <c r="U8" s="10"/>
      <c r="V8" s="10" t="s">
        <v>10</v>
      </c>
      <c r="W8" s="10"/>
      <c r="X8" s="10"/>
      <c r="Y8" s="10">
        <f t="shared" si="1"/>
        <v>0</v>
      </c>
      <c r="Z8" s="10"/>
      <c r="AA8" s="69">
        <f t="shared" si="2"/>
        <v>0</v>
      </c>
      <c r="AB8" s="69">
        <f t="shared" si="10"/>
        <v>1.67</v>
      </c>
      <c r="AC8" s="10">
        <f t="shared" si="11"/>
        <v>0</v>
      </c>
      <c r="AD8" s="10">
        <f t="shared" si="12"/>
        <v>1.23</v>
      </c>
      <c r="AE8" s="10">
        <f t="shared" si="13"/>
        <v>0</v>
      </c>
      <c r="AF8" s="10">
        <f t="shared" si="14"/>
        <v>1.0349999999999999</v>
      </c>
      <c r="AG8" s="10">
        <f t="shared" si="15"/>
        <v>0</v>
      </c>
      <c r="AH8" s="82"/>
      <c r="AI8" s="65" t="s">
        <v>250</v>
      </c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86"/>
    </row>
    <row r="9" spans="1:51" ht="13.2" customHeight="1">
      <c r="A9" s="65" t="s">
        <v>135</v>
      </c>
      <c r="B9" s="16" t="s">
        <v>25</v>
      </c>
      <c r="C9" s="6" t="s">
        <v>2</v>
      </c>
      <c r="D9" s="6"/>
      <c r="E9" s="6" t="s">
        <v>7</v>
      </c>
      <c r="F9" s="6">
        <v>0.05</v>
      </c>
      <c r="G9" s="6">
        <f>'Main d''œuvre'!C8</f>
        <v>12.9</v>
      </c>
      <c r="H9" s="6">
        <f t="shared" si="0"/>
        <v>0.64500000000000002</v>
      </c>
      <c r="I9" s="6">
        <v>6</v>
      </c>
      <c r="J9" s="90">
        <f t="shared" si="3"/>
        <v>6</v>
      </c>
      <c r="K9" s="20">
        <f t="shared" si="4"/>
        <v>1.67</v>
      </c>
      <c r="L9" s="6">
        <f t="shared" si="5"/>
        <v>6.4629000000000003</v>
      </c>
      <c r="M9" s="112">
        <f t="shared" si="6"/>
        <v>1.23</v>
      </c>
      <c r="N9" s="6">
        <f t="shared" si="7"/>
        <v>7.9493670000000005</v>
      </c>
      <c r="O9" s="6">
        <f t="shared" si="8"/>
        <v>1.0349999999999999</v>
      </c>
      <c r="P9" s="6">
        <f t="shared" si="9"/>
        <v>8.2275948450000005</v>
      </c>
      <c r="Q9" s="13"/>
      <c r="R9" s="65" t="s">
        <v>185</v>
      </c>
      <c r="S9" s="16" t="s">
        <v>541</v>
      </c>
      <c r="T9" s="6" t="s">
        <v>9</v>
      </c>
      <c r="U9" s="6"/>
      <c r="V9" s="6" t="s">
        <v>10</v>
      </c>
      <c r="W9" s="6"/>
      <c r="X9" s="6"/>
      <c r="Y9" s="6">
        <f>X9*W9</f>
        <v>0</v>
      </c>
      <c r="Z9" s="6"/>
      <c r="AA9" s="90">
        <f>1*Z9</f>
        <v>0</v>
      </c>
      <c r="AB9" s="90">
        <f t="shared" si="10"/>
        <v>1.67</v>
      </c>
      <c r="AC9" s="6">
        <f t="shared" ref="AC9:AC14" si="16">Y9*AA9*AB9</f>
        <v>0</v>
      </c>
      <c r="AD9" s="6">
        <f t="shared" si="12"/>
        <v>1.23</v>
      </c>
      <c r="AE9" s="6">
        <f t="shared" ref="AE9:AE14" si="17">AC9*AD9</f>
        <v>0</v>
      </c>
      <c r="AF9" s="6">
        <f t="shared" si="14"/>
        <v>1.0349999999999999</v>
      </c>
      <c r="AG9" s="6">
        <f t="shared" ref="AG9:AG14" si="18">AE9*AF9</f>
        <v>0</v>
      </c>
      <c r="AH9" s="82"/>
      <c r="AI9" s="65" t="s">
        <v>251</v>
      </c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Y9" s="86"/>
    </row>
    <row r="10" spans="1:51" ht="13.2" customHeight="1">
      <c r="A10" s="65" t="s">
        <v>136</v>
      </c>
      <c r="B10" s="11" t="s">
        <v>26</v>
      </c>
      <c r="C10" s="10" t="s">
        <v>2</v>
      </c>
      <c r="D10" s="10"/>
      <c r="E10" s="10" t="s">
        <v>7</v>
      </c>
      <c r="F10" s="10">
        <v>0.04</v>
      </c>
      <c r="G10" s="10">
        <f>'Main d''œuvre'!C8</f>
        <v>12.9</v>
      </c>
      <c r="H10" s="10">
        <f t="shared" si="0"/>
        <v>0.51600000000000001</v>
      </c>
      <c r="I10" s="10">
        <v>3</v>
      </c>
      <c r="J10" s="69">
        <f t="shared" si="3"/>
        <v>3</v>
      </c>
      <c r="K10" s="20">
        <f t="shared" si="4"/>
        <v>1.67</v>
      </c>
      <c r="L10" s="10">
        <f t="shared" si="5"/>
        <v>2.5851600000000001</v>
      </c>
      <c r="M10" s="109">
        <f t="shared" si="6"/>
        <v>1.23</v>
      </c>
      <c r="N10" s="10">
        <f t="shared" si="7"/>
        <v>3.1797468000000002</v>
      </c>
      <c r="O10" s="10">
        <f t="shared" si="8"/>
        <v>1.0349999999999999</v>
      </c>
      <c r="P10" s="10">
        <f t="shared" si="9"/>
        <v>3.2910379380000001</v>
      </c>
      <c r="Q10" s="13"/>
      <c r="R10" s="65" t="s">
        <v>186</v>
      </c>
      <c r="S10" s="11" t="s">
        <v>542</v>
      </c>
      <c r="T10" s="10" t="s">
        <v>9</v>
      </c>
      <c r="U10" s="10"/>
      <c r="V10" s="10" t="s">
        <v>10</v>
      </c>
      <c r="W10" s="10"/>
      <c r="X10" s="10"/>
      <c r="Y10" s="10">
        <f>X10*W10</f>
        <v>0</v>
      </c>
      <c r="Z10" s="10"/>
      <c r="AA10" s="69">
        <f>1*Z10</f>
        <v>0</v>
      </c>
      <c r="AB10" s="69">
        <f t="shared" si="10"/>
        <v>1.67</v>
      </c>
      <c r="AC10" s="10">
        <f t="shared" si="16"/>
        <v>0</v>
      </c>
      <c r="AD10" s="10">
        <f t="shared" si="12"/>
        <v>1.23</v>
      </c>
      <c r="AE10" s="10">
        <f t="shared" si="17"/>
        <v>0</v>
      </c>
      <c r="AF10" s="10">
        <f t="shared" si="14"/>
        <v>1.0349999999999999</v>
      </c>
      <c r="AG10" s="10">
        <f t="shared" si="18"/>
        <v>0</v>
      </c>
      <c r="AH10" s="82"/>
      <c r="AI10" s="65" t="s">
        <v>252</v>
      </c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86"/>
    </row>
    <row r="11" spans="1:51" ht="13.2" customHeight="1">
      <c r="A11" s="65" t="s">
        <v>137</v>
      </c>
      <c r="B11" s="16" t="s">
        <v>27</v>
      </c>
      <c r="C11" s="6" t="s">
        <v>2</v>
      </c>
      <c r="D11" s="6"/>
      <c r="E11" s="6" t="s">
        <v>7</v>
      </c>
      <c r="F11" s="6">
        <v>0.04</v>
      </c>
      <c r="G11" s="6">
        <f>'Main d''œuvre'!C8</f>
        <v>12.9</v>
      </c>
      <c r="H11" s="6">
        <f t="shared" si="0"/>
        <v>0.51600000000000001</v>
      </c>
      <c r="I11" s="6">
        <v>4</v>
      </c>
      <c r="J11" s="90">
        <f t="shared" si="3"/>
        <v>4</v>
      </c>
      <c r="K11" s="20">
        <f t="shared" si="4"/>
        <v>1.67</v>
      </c>
      <c r="L11" s="6">
        <f t="shared" si="5"/>
        <v>3.4468800000000002</v>
      </c>
      <c r="M11" s="112">
        <f t="shared" si="6"/>
        <v>1.23</v>
      </c>
      <c r="N11" s="6">
        <f t="shared" si="7"/>
        <v>4.2396624000000003</v>
      </c>
      <c r="O11" s="6">
        <f t="shared" si="8"/>
        <v>1.0349999999999999</v>
      </c>
      <c r="P11" s="6">
        <f t="shared" si="9"/>
        <v>4.3880505840000001</v>
      </c>
      <c r="Q11" s="13"/>
      <c r="R11" s="65" t="s">
        <v>187</v>
      </c>
      <c r="S11" s="16" t="s">
        <v>543</v>
      </c>
      <c r="T11" s="6" t="s">
        <v>9</v>
      </c>
      <c r="U11" s="6"/>
      <c r="V11" s="6" t="s">
        <v>10</v>
      </c>
      <c r="W11" s="6"/>
      <c r="X11" s="6"/>
      <c r="Y11" s="6">
        <f>X11*W11</f>
        <v>0</v>
      </c>
      <c r="Z11" s="6"/>
      <c r="AA11" s="90">
        <f>1*Z11</f>
        <v>0</v>
      </c>
      <c r="AB11" s="90">
        <f t="shared" si="10"/>
        <v>1.67</v>
      </c>
      <c r="AC11" s="6">
        <f t="shared" si="16"/>
        <v>0</v>
      </c>
      <c r="AD11" s="6">
        <f t="shared" si="12"/>
        <v>1.23</v>
      </c>
      <c r="AE11" s="6">
        <f t="shared" si="17"/>
        <v>0</v>
      </c>
      <c r="AF11" s="6">
        <f t="shared" si="14"/>
        <v>1.0349999999999999</v>
      </c>
      <c r="AG11" s="6">
        <f t="shared" si="18"/>
        <v>0</v>
      </c>
      <c r="AH11" s="82"/>
      <c r="AI11" s="65" t="s">
        <v>253</v>
      </c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86"/>
    </row>
    <row r="12" spans="1:51" ht="13.2" customHeight="1">
      <c r="A12" s="65" t="s">
        <v>138</v>
      </c>
      <c r="B12" s="11" t="s">
        <v>22</v>
      </c>
      <c r="C12" s="10" t="s">
        <v>2</v>
      </c>
      <c r="D12" s="10"/>
      <c r="E12" s="10" t="s">
        <v>7</v>
      </c>
      <c r="F12" s="10">
        <v>0.06</v>
      </c>
      <c r="G12" s="10">
        <f>'Main d''œuvre'!C8</f>
        <v>12.9</v>
      </c>
      <c r="H12" s="10">
        <f t="shared" si="0"/>
        <v>0.77400000000000002</v>
      </c>
      <c r="I12" s="10">
        <v>2</v>
      </c>
      <c r="J12" s="69">
        <f t="shared" si="3"/>
        <v>2</v>
      </c>
      <c r="K12" s="20">
        <f t="shared" si="4"/>
        <v>1.67</v>
      </c>
      <c r="L12" s="10">
        <f t="shared" si="5"/>
        <v>2.5851600000000001</v>
      </c>
      <c r="M12" s="109">
        <f t="shared" si="6"/>
        <v>1.23</v>
      </c>
      <c r="N12" s="10">
        <f t="shared" si="7"/>
        <v>3.1797468000000002</v>
      </c>
      <c r="O12" s="10">
        <f t="shared" si="8"/>
        <v>1.0349999999999999</v>
      </c>
      <c r="P12" s="10">
        <f t="shared" si="9"/>
        <v>3.2910379380000001</v>
      </c>
      <c r="Q12" s="13"/>
      <c r="R12" s="65" t="s">
        <v>188</v>
      </c>
      <c r="S12" s="11" t="s">
        <v>544</v>
      </c>
      <c r="T12" s="10" t="s">
        <v>9</v>
      </c>
      <c r="U12" s="10"/>
      <c r="V12" s="10" t="s">
        <v>10</v>
      </c>
      <c r="W12" s="10"/>
      <c r="X12" s="10"/>
      <c r="Y12" s="10">
        <f>X12*W12</f>
        <v>0</v>
      </c>
      <c r="Z12" s="10"/>
      <c r="AA12" s="69">
        <f>1*Z12</f>
        <v>0</v>
      </c>
      <c r="AB12" s="69">
        <f t="shared" si="10"/>
        <v>1.67</v>
      </c>
      <c r="AC12" s="10">
        <f t="shared" si="16"/>
        <v>0</v>
      </c>
      <c r="AD12" s="10">
        <f t="shared" si="12"/>
        <v>1.23</v>
      </c>
      <c r="AE12" s="10">
        <f t="shared" si="17"/>
        <v>0</v>
      </c>
      <c r="AF12" s="10">
        <f t="shared" si="14"/>
        <v>1.0349999999999999</v>
      </c>
      <c r="AG12" s="10">
        <f t="shared" si="18"/>
        <v>0</v>
      </c>
      <c r="AH12" s="82"/>
      <c r="AI12" s="65" t="s">
        <v>254</v>
      </c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86"/>
    </row>
    <row r="13" spans="1:51">
      <c r="A13" s="65" t="s">
        <v>139</v>
      </c>
      <c r="B13" s="16" t="s">
        <v>28</v>
      </c>
      <c r="C13" s="6" t="s">
        <v>2</v>
      </c>
      <c r="D13" s="6"/>
      <c r="E13" s="6" t="s">
        <v>7</v>
      </c>
      <c r="F13" s="6">
        <v>0.06</v>
      </c>
      <c r="G13" s="6">
        <f>'Main d''œuvre'!C8</f>
        <v>12.9</v>
      </c>
      <c r="H13" s="6">
        <f t="shared" si="0"/>
        <v>0.77400000000000002</v>
      </c>
      <c r="I13" s="6">
        <v>5</v>
      </c>
      <c r="J13" s="90">
        <f t="shared" si="3"/>
        <v>5</v>
      </c>
      <c r="K13" s="20">
        <f t="shared" si="4"/>
        <v>1.67</v>
      </c>
      <c r="L13" s="6">
        <f t="shared" si="5"/>
        <v>6.4629000000000003</v>
      </c>
      <c r="M13" s="112">
        <f t="shared" si="6"/>
        <v>1.23</v>
      </c>
      <c r="N13" s="6">
        <f t="shared" si="7"/>
        <v>7.9493670000000005</v>
      </c>
      <c r="O13" s="6">
        <f t="shared" si="8"/>
        <v>1.0349999999999999</v>
      </c>
      <c r="P13" s="6">
        <f t="shared" si="9"/>
        <v>8.2275948450000005</v>
      </c>
      <c r="Q13" s="13"/>
      <c r="R13" s="65" t="s">
        <v>189</v>
      </c>
      <c r="S13" s="16" t="s">
        <v>545</v>
      </c>
      <c r="T13" s="6" t="s">
        <v>9</v>
      </c>
      <c r="U13" s="6"/>
      <c r="V13" s="6" t="s">
        <v>10</v>
      </c>
      <c r="W13" s="6"/>
      <c r="X13" s="6"/>
      <c r="Y13" s="6">
        <f t="shared" ref="Y13:Y15" si="19">X13*W13</f>
        <v>0</v>
      </c>
      <c r="Z13" s="6"/>
      <c r="AA13" s="90">
        <f t="shared" ref="AA13:AA14" si="20">1*Z13</f>
        <v>0</v>
      </c>
      <c r="AB13" s="90">
        <f t="shared" si="10"/>
        <v>1.67</v>
      </c>
      <c r="AC13" s="6">
        <f t="shared" si="16"/>
        <v>0</v>
      </c>
      <c r="AD13" s="6">
        <f t="shared" si="12"/>
        <v>1.23</v>
      </c>
      <c r="AE13" s="6">
        <f t="shared" si="17"/>
        <v>0</v>
      </c>
      <c r="AF13" s="6">
        <f t="shared" si="14"/>
        <v>1.0349999999999999</v>
      </c>
      <c r="AG13" s="6">
        <f t="shared" si="18"/>
        <v>0</v>
      </c>
      <c r="AH13" s="82"/>
      <c r="AI13" s="65" t="s">
        <v>255</v>
      </c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86"/>
    </row>
    <row r="14" spans="1:51">
      <c r="A14" s="65" t="s">
        <v>140</v>
      </c>
      <c r="B14" s="11" t="s">
        <v>29</v>
      </c>
      <c r="C14" s="10" t="s">
        <v>2</v>
      </c>
      <c r="D14" s="10"/>
      <c r="E14" s="10" t="s">
        <v>7</v>
      </c>
      <c r="F14" s="10">
        <v>0.05</v>
      </c>
      <c r="G14" s="10">
        <f>'Main d''œuvre'!C8</f>
        <v>12.9</v>
      </c>
      <c r="H14" s="10">
        <f t="shared" si="0"/>
        <v>0.64500000000000002</v>
      </c>
      <c r="I14" s="10">
        <v>9</v>
      </c>
      <c r="J14" s="69">
        <f t="shared" si="3"/>
        <v>9</v>
      </c>
      <c r="K14" s="20">
        <f t="shared" si="4"/>
        <v>1.67</v>
      </c>
      <c r="L14" s="10">
        <f t="shared" si="5"/>
        <v>9.6943499999999982</v>
      </c>
      <c r="M14" s="109">
        <f t="shared" si="6"/>
        <v>1.23</v>
      </c>
      <c r="N14" s="10">
        <f t="shared" si="7"/>
        <v>11.924050499999998</v>
      </c>
      <c r="O14" s="10">
        <f t="shared" si="8"/>
        <v>1.0349999999999999</v>
      </c>
      <c r="P14" s="10">
        <f t="shared" si="9"/>
        <v>12.341392267499996</v>
      </c>
      <c r="Q14" s="13"/>
      <c r="R14" s="65" t="s">
        <v>190</v>
      </c>
      <c r="S14" s="11" t="s">
        <v>546</v>
      </c>
      <c r="T14" s="10" t="s">
        <v>9</v>
      </c>
      <c r="U14" s="10"/>
      <c r="V14" s="10" t="s">
        <v>10</v>
      </c>
      <c r="W14" s="10"/>
      <c r="X14" s="10"/>
      <c r="Y14" s="10">
        <f t="shared" si="19"/>
        <v>0</v>
      </c>
      <c r="Z14" s="10"/>
      <c r="AA14" s="69">
        <f t="shared" si="20"/>
        <v>0</v>
      </c>
      <c r="AB14" s="69">
        <f t="shared" si="10"/>
        <v>1.67</v>
      </c>
      <c r="AC14" s="10">
        <f t="shared" si="16"/>
        <v>0</v>
      </c>
      <c r="AD14" s="10">
        <f t="shared" si="12"/>
        <v>1.23</v>
      </c>
      <c r="AE14" s="10">
        <f t="shared" si="17"/>
        <v>0</v>
      </c>
      <c r="AF14" s="10">
        <f t="shared" si="14"/>
        <v>1.0349999999999999</v>
      </c>
      <c r="AG14" s="10">
        <f t="shared" si="18"/>
        <v>0</v>
      </c>
      <c r="AH14" s="82"/>
      <c r="AI14" s="65" t="s">
        <v>256</v>
      </c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86"/>
    </row>
    <row r="15" spans="1:51">
      <c r="A15" s="65" t="s">
        <v>141</v>
      </c>
      <c r="B15" s="16" t="s">
        <v>30</v>
      </c>
      <c r="C15" s="6" t="s">
        <v>2</v>
      </c>
      <c r="D15" s="6"/>
      <c r="E15" s="6" t="s">
        <v>7</v>
      </c>
      <c r="F15" s="6">
        <v>0.05</v>
      </c>
      <c r="G15" s="6">
        <f>'Main d''œuvre'!C8</f>
        <v>12.9</v>
      </c>
      <c r="H15" s="6">
        <f t="shared" si="0"/>
        <v>0.64500000000000002</v>
      </c>
      <c r="I15" s="6">
        <v>4</v>
      </c>
      <c r="J15" s="90">
        <f t="shared" si="3"/>
        <v>4</v>
      </c>
      <c r="K15" s="94">
        <f t="shared" si="4"/>
        <v>1.67</v>
      </c>
      <c r="L15" s="6">
        <f t="shared" si="5"/>
        <v>4.3086000000000002</v>
      </c>
      <c r="M15" s="112">
        <f t="shared" si="6"/>
        <v>1.23</v>
      </c>
      <c r="N15" s="6">
        <f t="shared" si="7"/>
        <v>5.2995780000000003</v>
      </c>
      <c r="O15" s="6">
        <f t="shared" si="8"/>
        <v>1.0349999999999999</v>
      </c>
      <c r="P15" s="6">
        <f t="shared" si="9"/>
        <v>5.4850632299999997</v>
      </c>
      <c r="Q15" s="13"/>
      <c r="R15" s="65" t="s">
        <v>191</v>
      </c>
      <c r="S15" s="16" t="s">
        <v>547</v>
      </c>
      <c r="T15" s="6" t="s">
        <v>9</v>
      </c>
      <c r="U15" s="6"/>
      <c r="V15" s="6" t="s">
        <v>10</v>
      </c>
      <c r="W15" s="6"/>
      <c r="X15" s="6"/>
      <c r="Y15" s="6">
        <f t="shared" si="19"/>
        <v>0</v>
      </c>
      <c r="Z15" s="6"/>
      <c r="AA15" s="90">
        <f t="shared" ref="AA15:AA25" si="21">1*Z15</f>
        <v>0</v>
      </c>
      <c r="AB15" s="90">
        <f t="shared" si="10"/>
        <v>1.67</v>
      </c>
      <c r="AC15" s="6">
        <f t="shared" ref="AC15:AC25" si="22">Y15*AA15*AB15</f>
        <v>0</v>
      </c>
      <c r="AD15" s="6">
        <f t="shared" si="12"/>
        <v>1.23</v>
      </c>
      <c r="AE15" s="6">
        <f t="shared" ref="AE15:AE25" si="23">AC15*AD15</f>
        <v>0</v>
      </c>
      <c r="AF15" s="6">
        <f t="shared" si="14"/>
        <v>1.0349999999999999</v>
      </c>
      <c r="AG15" s="6">
        <f t="shared" ref="AG15:AG25" si="24">AE15*AF15</f>
        <v>0</v>
      </c>
      <c r="AH15" s="82"/>
      <c r="AI15" s="65" t="s">
        <v>257</v>
      </c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86"/>
    </row>
    <row r="16" spans="1:51">
      <c r="A16" s="65" t="s">
        <v>142</v>
      </c>
      <c r="B16" s="11" t="s">
        <v>31</v>
      </c>
      <c r="C16" s="10" t="s">
        <v>2</v>
      </c>
      <c r="D16" s="10"/>
      <c r="E16" s="10" t="s">
        <v>7</v>
      </c>
      <c r="F16" s="10">
        <v>0.04</v>
      </c>
      <c r="G16" s="10">
        <f>'Main d''œuvre'!C8</f>
        <v>12.9</v>
      </c>
      <c r="H16" s="10">
        <f t="shared" si="0"/>
        <v>0.51600000000000001</v>
      </c>
      <c r="I16" s="10">
        <v>7</v>
      </c>
      <c r="J16" s="69">
        <f t="shared" si="3"/>
        <v>7</v>
      </c>
      <c r="K16" s="20">
        <f t="shared" si="4"/>
        <v>1.67</v>
      </c>
      <c r="L16" s="10">
        <f t="shared" si="5"/>
        <v>6.0320400000000003</v>
      </c>
      <c r="M16" s="109">
        <f t="shared" si="6"/>
        <v>1.23</v>
      </c>
      <c r="N16" s="10">
        <f t="shared" si="7"/>
        <v>7.4194092000000005</v>
      </c>
      <c r="O16" s="10">
        <f t="shared" si="8"/>
        <v>1.0349999999999999</v>
      </c>
      <c r="P16" s="10">
        <f t="shared" si="9"/>
        <v>7.6790885219999998</v>
      </c>
      <c r="Q16" s="13"/>
      <c r="R16" s="65" t="s">
        <v>192</v>
      </c>
      <c r="S16" s="11" t="s">
        <v>548</v>
      </c>
      <c r="T16" s="10" t="s">
        <v>9</v>
      </c>
      <c r="U16" s="10"/>
      <c r="V16" s="10" t="s">
        <v>10</v>
      </c>
      <c r="W16" s="10"/>
      <c r="X16" s="10"/>
      <c r="Y16" s="10">
        <f t="shared" ref="Y16:Y25" si="25">X16*W16</f>
        <v>0</v>
      </c>
      <c r="Z16" s="10"/>
      <c r="AA16" s="69">
        <f t="shared" si="21"/>
        <v>0</v>
      </c>
      <c r="AB16" s="69">
        <f t="shared" si="10"/>
        <v>1.67</v>
      </c>
      <c r="AC16" s="10">
        <f t="shared" si="22"/>
        <v>0</v>
      </c>
      <c r="AD16" s="10">
        <f t="shared" si="12"/>
        <v>1.23</v>
      </c>
      <c r="AE16" s="10">
        <f t="shared" si="23"/>
        <v>0</v>
      </c>
      <c r="AF16" s="10">
        <f t="shared" si="14"/>
        <v>1.0349999999999999</v>
      </c>
      <c r="AG16" s="10">
        <f t="shared" si="24"/>
        <v>0</v>
      </c>
      <c r="AH16" s="82"/>
      <c r="AI16" s="65" t="s">
        <v>258</v>
      </c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86"/>
    </row>
    <row r="17" spans="1:51">
      <c r="A17" s="65" t="s">
        <v>143</v>
      </c>
      <c r="B17" s="16" t="s">
        <v>32</v>
      </c>
      <c r="C17" s="6" t="s">
        <v>2</v>
      </c>
      <c r="D17" s="6"/>
      <c r="E17" s="6" t="s">
        <v>7</v>
      </c>
      <c r="F17" s="6">
        <v>0.04</v>
      </c>
      <c r="G17" s="6">
        <f>'Main d''œuvre'!C8</f>
        <v>12.9</v>
      </c>
      <c r="H17" s="6">
        <f t="shared" si="0"/>
        <v>0.51600000000000001</v>
      </c>
      <c r="I17" s="6">
        <v>1</v>
      </c>
      <c r="J17" s="90">
        <f t="shared" si="3"/>
        <v>1</v>
      </c>
      <c r="K17" s="94">
        <f t="shared" si="4"/>
        <v>1.67</v>
      </c>
      <c r="L17" s="6">
        <f t="shared" si="5"/>
        <v>0.86172000000000004</v>
      </c>
      <c r="M17" s="112">
        <f t="shared" si="6"/>
        <v>1.23</v>
      </c>
      <c r="N17" s="6">
        <f t="shared" si="7"/>
        <v>1.0599156000000001</v>
      </c>
      <c r="O17" s="6">
        <f t="shared" si="8"/>
        <v>1.0349999999999999</v>
      </c>
      <c r="P17" s="6">
        <f t="shared" si="9"/>
        <v>1.097012646</v>
      </c>
      <c r="Q17" s="13"/>
      <c r="R17" s="65" t="s">
        <v>193</v>
      </c>
      <c r="S17" s="16" t="s">
        <v>549</v>
      </c>
      <c r="T17" s="6" t="s">
        <v>9</v>
      </c>
      <c r="U17" s="6"/>
      <c r="V17" s="6" t="s">
        <v>10</v>
      </c>
      <c r="W17" s="6"/>
      <c r="X17" s="6"/>
      <c r="Y17" s="6">
        <f t="shared" si="25"/>
        <v>0</v>
      </c>
      <c r="Z17" s="6"/>
      <c r="AA17" s="90">
        <f t="shared" si="21"/>
        <v>0</v>
      </c>
      <c r="AB17" s="90">
        <f t="shared" si="10"/>
        <v>1.67</v>
      </c>
      <c r="AC17" s="6">
        <f t="shared" si="22"/>
        <v>0</v>
      </c>
      <c r="AD17" s="6">
        <f t="shared" si="12"/>
        <v>1.23</v>
      </c>
      <c r="AE17" s="6">
        <f t="shared" si="23"/>
        <v>0</v>
      </c>
      <c r="AF17" s="6">
        <f t="shared" si="14"/>
        <v>1.0349999999999999</v>
      </c>
      <c r="AG17" s="6">
        <f t="shared" si="24"/>
        <v>0</v>
      </c>
      <c r="AH17" s="82"/>
      <c r="AI17" s="65" t="s">
        <v>259</v>
      </c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86"/>
    </row>
    <row r="18" spans="1:51">
      <c r="A18" s="65" t="s">
        <v>144</v>
      </c>
      <c r="B18" s="11" t="s">
        <v>71</v>
      </c>
      <c r="C18" s="10" t="s">
        <v>2</v>
      </c>
      <c r="D18" s="10"/>
      <c r="E18" s="10" t="s">
        <v>7</v>
      </c>
      <c r="F18" s="10">
        <v>0.02</v>
      </c>
      <c r="G18" s="10">
        <f>'Main d''œuvre'!C8</f>
        <v>12.9</v>
      </c>
      <c r="H18" s="10">
        <f t="shared" si="0"/>
        <v>0.25800000000000001</v>
      </c>
      <c r="I18" s="10"/>
      <c r="J18" s="69">
        <f t="shared" si="3"/>
        <v>0</v>
      </c>
      <c r="K18" s="20">
        <f t="shared" si="4"/>
        <v>1.67</v>
      </c>
      <c r="L18" s="10">
        <f t="shared" si="5"/>
        <v>0</v>
      </c>
      <c r="M18" s="109">
        <f t="shared" si="6"/>
        <v>1.23</v>
      </c>
      <c r="N18" s="10">
        <f t="shared" si="7"/>
        <v>0</v>
      </c>
      <c r="O18" s="10">
        <f t="shared" si="8"/>
        <v>1.0349999999999999</v>
      </c>
      <c r="P18" s="10">
        <f t="shared" si="9"/>
        <v>0</v>
      </c>
      <c r="Q18" s="13"/>
      <c r="R18" s="65" t="s">
        <v>194</v>
      </c>
      <c r="S18" s="11" t="s">
        <v>38</v>
      </c>
      <c r="T18" s="10" t="s">
        <v>11</v>
      </c>
      <c r="U18" s="93" t="s">
        <v>39</v>
      </c>
      <c r="V18" s="10" t="s">
        <v>10</v>
      </c>
      <c r="W18" s="10"/>
      <c r="X18" s="10"/>
      <c r="Y18" s="10">
        <f t="shared" si="25"/>
        <v>0</v>
      </c>
      <c r="Z18" s="10"/>
      <c r="AA18" s="69">
        <f t="shared" si="21"/>
        <v>0</v>
      </c>
      <c r="AB18" s="69">
        <f t="shared" si="10"/>
        <v>1.67</v>
      </c>
      <c r="AC18" s="10">
        <f t="shared" si="22"/>
        <v>0</v>
      </c>
      <c r="AD18" s="10">
        <f t="shared" si="12"/>
        <v>1.23</v>
      </c>
      <c r="AE18" s="10">
        <f t="shared" si="23"/>
        <v>0</v>
      </c>
      <c r="AF18" s="10">
        <f t="shared" si="14"/>
        <v>1.0349999999999999</v>
      </c>
      <c r="AG18" s="10">
        <f t="shared" si="24"/>
        <v>0</v>
      </c>
      <c r="AH18" s="82"/>
      <c r="AI18" s="65" t="s">
        <v>260</v>
      </c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86"/>
    </row>
    <row r="19" spans="1:51">
      <c r="A19" s="65" t="s">
        <v>145</v>
      </c>
      <c r="B19" s="16" t="s">
        <v>73</v>
      </c>
      <c r="C19" s="6" t="s">
        <v>2</v>
      </c>
      <c r="D19" s="6"/>
      <c r="E19" s="6" t="s">
        <v>7</v>
      </c>
      <c r="F19" s="6">
        <v>0.03</v>
      </c>
      <c r="G19" s="6">
        <f>'Main d''œuvre'!C8</f>
        <v>12.9</v>
      </c>
      <c r="H19" s="6">
        <f t="shared" si="0"/>
        <v>0.38700000000000001</v>
      </c>
      <c r="I19" s="6"/>
      <c r="J19" s="90">
        <f t="shared" si="3"/>
        <v>0</v>
      </c>
      <c r="K19" s="94">
        <f t="shared" si="4"/>
        <v>1.67</v>
      </c>
      <c r="L19" s="6">
        <f t="shared" si="5"/>
        <v>0</v>
      </c>
      <c r="M19" s="112">
        <f t="shared" si="6"/>
        <v>1.23</v>
      </c>
      <c r="N19" s="6">
        <f t="shared" si="7"/>
        <v>0</v>
      </c>
      <c r="O19" s="6">
        <f t="shared" si="8"/>
        <v>1.0349999999999999</v>
      </c>
      <c r="P19" s="6">
        <f t="shared" si="9"/>
        <v>0</v>
      </c>
      <c r="Q19" s="13"/>
      <c r="R19" s="65" t="s">
        <v>195</v>
      </c>
      <c r="S19" s="16" t="s">
        <v>37</v>
      </c>
      <c r="T19" s="6" t="s">
        <v>11</v>
      </c>
      <c r="U19" s="6" t="s">
        <v>36</v>
      </c>
      <c r="V19" s="6" t="s">
        <v>10</v>
      </c>
      <c r="W19" s="6"/>
      <c r="X19" s="6"/>
      <c r="Y19" s="6">
        <f t="shared" si="25"/>
        <v>0</v>
      </c>
      <c r="Z19" s="6"/>
      <c r="AA19" s="90">
        <f t="shared" si="21"/>
        <v>0</v>
      </c>
      <c r="AB19" s="90">
        <f t="shared" si="10"/>
        <v>1.67</v>
      </c>
      <c r="AC19" s="6">
        <f t="shared" si="22"/>
        <v>0</v>
      </c>
      <c r="AD19" s="6">
        <f t="shared" si="12"/>
        <v>1.23</v>
      </c>
      <c r="AE19" s="6">
        <f t="shared" si="23"/>
        <v>0</v>
      </c>
      <c r="AF19" s="6">
        <f t="shared" si="14"/>
        <v>1.0349999999999999</v>
      </c>
      <c r="AG19" s="6">
        <f t="shared" si="24"/>
        <v>0</v>
      </c>
      <c r="AH19" s="82"/>
      <c r="AI19" s="65" t="s">
        <v>261</v>
      </c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86"/>
    </row>
    <row r="20" spans="1:51">
      <c r="A20" s="65" t="s">
        <v>146</v>
      </c>
      <c r="B20" s="11" t="s">
        <v>80</v>
      </c>
      <c r="C20" s="10"/>
      <c r="D20" s="10" t="s">
        <v>85</v>
      </c>
      <c r="E20" s="10" t="s">
        <v>7</v>
      </c>
      <c r="F20" s="10"/>
      <c r="G20" s="10">
        <f>'Main d''œuvre'!C8</f>
        <v>12.9</v>
      </c>
      <c r="H20" s="10">
        <f t="shared" si="0"/>
        <v>0</v>
      </c>
      <c r="I20" s="10"/>
      <c r="J20" s="69">
        <f t="shared" si="3"/>
        <v>0</v>
      </c>
      <c r="K20" s="20">
        <f t="shared" si="4"/>
        <v>1.67</v>
      </c>
      <c r="L20" s="10">
        <f t="shared" si="5"/>
        <v>0</v>
      </c>
      <c r="M20" s="109">
        <f t="shared" si="6"/>
        <v>1.23</v>
      </c>
      <c r="N20" s="10">
        <f t="shared" si="7"/>
        <v>0</v>
      </c>
      <c r="O20" s="10">
        <f t="shared" si="8"/>
        <v>1.0349999999999999</v>
      </c>
      <c r="P20" s="10">
        <f t="shared" si="9"/>
        <v>0</v>
      </c>
      <c r="Q20" s="13"/>
      <c r="R20" s="65" t="s">
        <v>196</v>
      </c>
      <c r="S20" s="11" t="s">
        <v>41</v>
      </c>
      <c r="T20" s="10" t="s">
        <v>11</v>
      </c>
      <c r="U20" s="93" t="s">
        <v>40</v>
      </c>
      <c r="V20" s="10" t="s">
        <v>10</v>
      </c>
      <c r="W20" s="10"/>
      <c r="X20" s="10"/>
      <c r="Y20" s="10">
        <f t="shared" si="25"/>
        <v>0</v>
      </c>
      <c r="Z20" s="10"/>
      <c r="AA20" s="69">
        <f t="shared" si="21"/>
        <v>0</v>
      </c>
      <c r="AB20" s="69">
        <f t="shared" si="10"/>
        <v>1.67</v>
      </c>
      <c r="AC20" s="10">
        <f t="shared" si="22"/>
        <v>0</v>
      </c>
      <c r="AD20" s="10">
        <f t="shared" si="12"/>
        <v>1.23</v>
      </c>
      <c r="AE20" s="10">
        <f t="shared" si="23"/>
        <v>0</v>
      </c>
      <c r="AF20" s="10">
        <f t="shared" si="14"/>
        <v>1.0349999999999999</v>
      </c>
      <c r="AG20" s="10">
        <f t="shared" si="24"/>
        <v>0</v>
      </c>
      <c r="AH20" s="82"/>
      <c r="AI20" s="65" t="s">
        <v>262</v>
      </c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86"/>
    </row>
    <row r="21" spans="1:51">
      <c r="A21" s="65" t="s">
        <v>147</v>
      </c>
      <c r="B21" s="16" t="s">
        <v>79</v>
      </c>
      <c r="C21" s="6"/>
      <c r="D21" s="6" t="s">
        <v>86</v>
      </c>
      <c r="E21" s="6" t="s">
        <v>7</v>
      </c>
      <c r="F21" s="6"/>
      <c r="G21" s="6">
        <f>'Main d''œuvre'!C8</f>
        <v>12.9</v>
      </c>
      <c r="H21" s="6">
        <f t="shared" si="0"/>
        <v>0</v>
      </c>
      <c r="I21" s="6"/>
      <c r="J21" s="90">
        <f t="shared" si="3"/>
        <v>0</v>
      </c>
      <c r="K21" s="94">
        <f t="shared" si="4"/>
        <v>1.67</v>
      </c>
      <c r="L21" s="6">
        <f t="shared" si="5"/>
        <v>0</v>
      </c>
      <c r="M21" s="112">
        <f t="shared" si="6"/>
        <v>1.23</v>
      </c>
      <c r="N21" s="6">
        <f t="shared" si="7"/>
        <v>0</v>
      </c>
      <c r="O21" s="6">
        <f t="shared" si="8"/>
        <v>1.0349999999999999</v>
      </c>
      <c r="P21" s="6">
        <f t="shared" si="9"/>
        <v>0</v>
      </c>
      <c r="Q21" s="13"/>
      <c r="R21" s="65" t="s">
        <v>197</v>
      </c>
      <c r="S21" s="16" t="s">
        <v>42</v>
      </c>
      <c r="T21" s="6" t="s">
        <v>11</v>
      </c>
      <c r="U21" s="6" t="s">
        <v>43</v>
      </c>
      <c r="V21" s="6" t="s">
        <v>10</v>
      </c>
      <c r="W21" s="6"/>
      <c r="X21" s="6"/>
      <c r="Y21" s="6">
        <f t="shared" si="25"/>
        <v>0</v>
      </c>
      <c r="Z21" s="6"/>
      <c r="AA21" s="90">
        <f t="shared" si="21"/>
        <v>0</v>
      </c>
      <c r="AB21" s="90">
        <f t="shared" si="10"/>
        <v>1.67</v>
      </c>
      <c r="AC21" s="6">
        <f t="shared" si="22"/>
        <v>0</v>
      </c>
      <c r="AD21" s="6">
        <f t="shared" si="12"/>
        <v>1.23</v>
      </c>
      <c r="AE21" s="6">
        <f t="shared" si="23"/>
        <v>0</v>
      </c>
      <c r="AF21" s="6">
        <f t="shared" si="14"/>
        <v>1.0349999999999999</v>
      </c>
      <c r="AG21" s="6">
        <f t="shared" si="24"/>
        <v>0</v>
      </c>
      <c r="AH21" s="82"/>
      <c r="AI21" s="65" t="s">
        <v>263</v>
      </c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86"/>
    </row>
    <row r="22" spans="1:51">
      <c r="A22" s="65" t="s">
        <v>148</v>
      </c>
      <c r="B22" s="11" t="s">
        <v>81</v>
      </c>
      <c r="C22" s="10"/>
      <c r="D22" s="10" t="s">
        <v>87</v>
      </c>
      <c r="E22" s="10" t="s">
        <v>7</v>
      </c>
      <c r="F22" s="10"/>
      <c r="G22" s="10">
        <f>'Main d''œuvre'!C8</f>
        <v>12.9</v>
      </c>
      <c r="H22" s="10">
        <f t="shared" si="0"/>
        <v>0</v>
      </c>
      <c r="I22" s="10"/>
      <c r="J22" s="69">
        <f t="shared" si="3"/>
        <v>0</v>
      </c>
      <c r="K22" s="20">
        <f t="shared" si="4"/>
        <v>1.67</v>
      </c>
      <c r="L22" s="10">
        <f t="shared" si="5"/>
        <v>0</v>
      </c>
      <c r="M22" s="109">
        <f t="shared" si="6"/>
        <v>1.23</v>
      </c>
      <c r="N22" s="10">
        <f t="shared" si="7"/>
        <v>0</v>
      </c>
      <c r="O22" s="10">
        <f t="shared" si="8"/>
        <v>1.0349999999999999</v>
      </c>
      <c r="P22" s="10">
        <f t="shared" si="9"/>
        <v>0</v>
      </c>
      <c r="Q22" s="13"/>
      <c r="R22" s="65" t="s">
        <v>198</v>
      </c>
      <c r="S22" s="11" t="s">
        <v>20</v>
      </c>
      <c r="T22" s="10" t="s">
        <v>9</v>
      </c>
      <c r="U22" s="10"/>
      <c r="V22" s="10" t="s">
        <v>10</v>
      </c>
      <c r="W22" s="10"/>
      <c r="X22" s="10"/>
      <c r="Y22" s="10">
        <f t="shared" si="25"/>
        <v>0</v>
      </c>
      <c r="Z22" s="10"/>
      <c r="AA22" s="69">
        <f t="shared" si="21"/>
        <v>0</v>
      </c>
      <c r="AB22" s="69">
        <f t="shared" si="10"/>
        <v>1.67</v>
      </c>
      <c r="AC22" s="10">
        <f t="shared" si="22"/>
        <v>0</v>
      </c>
      <c r="AD22" s="10">
        <f t="shared" si="12"/>
        <v>1.23</v>
      </c>
      <c r="AE22" s="10">
        <f t="shared" si="23"/>
        <v>0</v>
      </c>
      <c r="AF22" s="10">
        <f t="shared" si="14"/>
        <v>1.0349999999999999</v>
      </c>
      <c r="AG22" s="10">
        <f t="shared" si="24"/>
        <v>0</v>
      </c>
      <c r="AH22" s="82"/>
      <c r="AI22" s="65" t="s">
        <v>264</v>
      </c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86"/>
    </row>
    <row r="23" spans="1:51">
      <c r="A23" s="65" t="s">
        <v>149</v>
      </c>
      <c r="B23" s="16" t="s">
        <v>82</v>
      </c>
      <c r="C23" s="6"/>
      <c r="D23" s="6" t="s">
        <v>84</v>
      </c>
      <c r="E23" s="6" t="s">
        <v>10</v>
      </c>
      <c r="F23" s="6"/>
      <c r="G23" s="6">
        <f>'Main d''œuvre'!C8</f>
        <v>12.9</v>
      </c>
      <c r="H23" s="6">
        <f t="shared" si="0"/>
        <v>0</v>
      </c>
      <c r="I23" s="6"/>
      <c r="J23" s="90">
        <f t="shared" si="3"/>
        <v>0</v>
      </c>
      <c r="K23" s="94">
        <f t="shared" si="4"/>
        <v>1.67</v>
      </c>
      <c r="L23" s="6">
        <f t="shared" si="5"/>
        <v>0</v>
      </c>
      <c r="M23" s="112">
        <f t="shared" si="6"/>
        <v>1.23</v>
      </c>
      <c r="N23" s="6">
        <f t="shared" si="7"/>
        <v>0</v>
      </c>
      <c r="O23" s="6">
        <f t="shared" si="8"/>
        <v>1.0349999999999999</v>
      </c>
      <c r="P23" s="6">
        <f t="shared" si="9"/>
        <v>0</v>
      </c>
      <c r="Q23" s="13"/>
      <c r="R23" s="65" t="s">
        <v>199</v>
      </c>
      <c r="S23" s="16" t="s">
        <v>550</v>
      </c>
      <c r="T23" s="6" t="s">
        <v>9</v>
      </c>
      <c r="U23" s="6"/>
      <c r="V23" s="6" t="s">
        <v>10</v>
      </c>
      <c r="W23" s="6"/>
      <c r="X23" s="6"/>
      <c r="Y23" s="6">
        <f t="shared" si="25"/>
        <v>0</v>
      </c>
      <c r="Z23" s="6"/>
      <c r="AA23" s="90">
        <f t="shared" si="21"/>
        <v>0</v>
      </c>
      <c r="AB23" s="90">
        <f t="shared" si="10"/>
        <v>1.67</v>
      </c>
      <c r="AC23" s="6">
        <f t="shared" si="22"/>
        <v>0</v>
      </c>
      <c r="AD23" s="6">
        <f t="shared" si="12"/>
        <v>1.23</v>
      </c>
      <c r="AE23" s="6">
        <f t="shared" si="23"/>
        <v>0</v>
      </c>
      <c r="AF23" s="6">
        <f t="shared" si="14"/>
        <v>1.0349999999999999</v>
      </c>
      <c r="AG23" s="6">
        <f t="shared" si="24"/>
        <v>0</v>
      </c>
      <c r="AH23" s="82"/>
      <c r="AI23" s="65" t="s">
        <v>265</v>
      </c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86"/>
    </row>
    <row r="24" spans="1:51">
      <c r="A24" s="65" t="s">
        <v>150</v>
      </c>
      <c r="B24" s="11" t="s">
        <v>118</v>
      </c>
      <c r="C24" s="10"/>
      <c r="D24" s="10"/>
      <c r="E24" s="10" t="s">
        <v>10</v>
      </c>
      <c r="F24" s="10"/>
      <c r="G24" s="10">
        <f>'Main d''œuvre'!C8</f>
        <v>12.9</v>
      </c>
      <c r="H24" s="10">
        <f t="shared" si="0"/>
        <v>0</v>
      </c>
      <c r="I24" s="10"/>
      <c r="J24" s="69">
        <f t="shared" si="3"/>
        <v>0</v>
      </c>
      <c r="K24" s="20">
        <f t="shared" si="4"/>
        <v>1.67</v>
      </c>
      <c r="L24" s="10">
        <f t="shared" si="5"/>
        <v>0</v>
      </c>
      <c r="M24" s="109">
        <f t="shared" si="6"/>
        <v>1.23</v>
      </c>
      <c r="N24" s="10">
        <f t="shared" si="7"/>
        <v>0</v>
      </c>
      <c r="O24" s="10">
        <f t="shared" si="8"/>
        <v>1.0349999999999999</v>
      </c>
      <c r="P24" s="10">
        <f t="shared" si="9"/>
        <v>0</v>
      </c>
      <c r="Q24" s="13"/>
      <c r="R24" s="65" t="s">
        <v>200</v>
      </c>
      <c r="S24" s="11" t="s">
        <v>551</v>
      </c>
      <c r="T24" s="10" t="s">
        <v>9</v>
      </c>
      <c r="U24" s="10"/>
      <c r="V24" s="10" t="s">
        <v>10</v>
      </c>
      <c r="W24" s="10"/>
      <c r="X24" s="10"/>
      <c r="Y24" s="10">
        <f t="shared" si="25"/>
        <v>0</v>
      </c>
      <c r="Z24" s="10"/>
      <c r="AA24" s="69">
        <f t="shared" si="21"/>
        <v>0</v>
      </c>
      <c r="AB24" s="69">
        <f t="shared" si="10"/>
        <v>1.67</v>
      </c>
      <c r="AC24" s="10">
        <f t="shared" si="22"/>
        <v>0</v>
      </c>
      <c r="AD24" s="10">
        <f t="shared" si="12"/>
        <v>1.23</v>
      </c>
      <c r="AE24" s="10">
        <f t="shared" si="23"/>
        <v>0</v>
      </c>
      <c r="AF24" s="10">
        <f t="shared" si="14"/>
        <v>1.0349999999999999</v>
      </c>
      <c r="AG24" s="10">
        <f t="shared" si="24"/>
        <v>0</v>
      </c>
      <c r="AH24" s="82"/>
      <c r="AI24" s="65" t="s">
        <v>266</v>
      </c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86"/>
    </row>
    <row r="25" spans="1:51">
      <c r="A25" s="65" t="s">
        <v>151</v>
      </c>
      <c r="B25" s="16" t="s">
        <v>119</v>
      </c>
      <c r="C25" s="6"/>
      <c r="D25" s="6"/>
      <c r="E25" s="6" t="s">
        <v>10</v>
      </c>
      <c r="F25" s="6"/>
      <c r="G25" s="6">
        <f>'Main d''œuvre'!C8</f>
        <v>12.9</v>
      </c>
      <c r="H25" s="6">
        <f t="shared" si="0"/>
        <v>0</v>
      </c>
      <c r="I25" s="6"/>
      <c r="J25" s="90">
        <f t="shared" si="3"/>
        <v>0</v>
      </c>
      <c r="K25" s="94">
        <f t="shared" si="4"/>
        <v>1.67</v>
      </c>
      <c r="L25" s="6">
        <f t="shared" si="5"/>
        <v>0</v>
      </c>
      <c r="M25" s="112">
        <f t="shared" si="6"/>
        <v>1.23</v>
      </c>
      <c r="N25" s="6">
        <f t="shared" si="7"/>
        <v>0</v>
      </c>
      <c r="O25" s="6">
        <f t="shared" si="8"/>
        <v>1.0349999999999999</v>
      </c>
      <c r="P25" s="6">
        <f t="shared" si="9"/>
        <v>0</v>
      </c>
      <c r="Q25" s="13"/>
      <c r="R25" s="65" t="s">
        <v>201</v>
      </c>
      <c r="S25" s="16" t="s">
        <v>552</v>
      </c>
      <c r="T25" s="6" t="s">
        <v>9</v>
      </c>
      <c r="U25" s="6"/>
      <c r="V25" s="6" t="s">
        <v>10</v>
      </c>
      <c r="W25" s="6"/>
      <c r="X25" s="6"/>
      <c r="Y25" s="6">
        <f t="shared" si="25"/>
        <v>0</v>
      </c>
      <c r="Z25" s="6"/>
      <c r="AA25" s="90">
        <f t="shared" si="21"/>
        <v>0</v>
      </c>
      <c r="AB25" s="90">
        <f t="shared" si="10"/>
        <v>1.67</v>
      </c>
      <c r="AC25" s="6">
        <f t="shared" si="22"/>
        <v>0</v>
      </c>
      <c r="AD25" s="6">
        <f t="shared" si="12"/>
        <v>1.23</v>
      </c>
      <c r="AE25" s="6">
        <f t="shared" si="23"/>
        <v>0</v>
      </c>
      <c r="AF25" s="6">
        <f t="shared" si="14"/>
        <v>1.0349999999999999</v>
      </c>
      <c r="AG25" s="6">
        <f t="shared" si="24"/>
        <v>0</v>
      </c>
      <c r="AH25" s="82"/>
      <c r="AI25" s="65" t="s">
        <v>267</v>
      </c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86"/>
    </row>
    <row r="26" spans="1:51">
      <c r="A26" s="65" t="s">
        <v>152</v>
      </c>
      <c r="B26" s="11" t="s">
        <v>83</v>
      </c>
      <c r="C26" s="10"/>
      <c r="D26" s="10"/>
      <c r="E26" s="10" t="s">
        <v>10</v>
      </c>
      <c r="F26" s="10">
        <v>0.3</v>
      </c>
      <c r="G26" s="10">
        <f>'Main d''œuvre'!C8</f>
        <v>12.9</v>
      </c>
      <c r="H26" s="10">
        <f t="shared" si="0"/>
        <v>3.87</v>
      </c>
      <c r="I26" s="10"/>
      <c r="J26" s="69">
        <f t="shared" si="3"/>
        <v>0</v>
      </c>
      <c r="K26" s="114">
        <f t="shared" si="4"/>
        <v>1.67</v>
      </c>
      <c r="L26" s="10">
        <f t="shared" si="5"/>
        <v>0</v>
      </c>
      <c r="M26" s="115">
        <f t="shared" si="6"/>
        <v>1.23</v>
      </c>
      <c r="N26" s="10">
        <f t="shared" si="7"/>
        <v>0</v>
      </c>
      <c r="O26" s="10">
        <f t="shared" si="8"/>
        <v>1.0349999999999999</v>
      </c>
      <c r="P26" s="10">
        <f t="shared" si="9"/>
        <v>0</v>
      </c>
      <c r="Q26" s="13"/>
      <c r="R26" s="65" t="s">
        <v>202</v>
      </c>
      <c r="S26" s="11" t="s">
        <v>553</v>
      </c>
      <c r="T26" s="10" t="s">
        <v>9</v>
      </c>
      <c r="U26" s="10"/>
      <c r="V26" s="10" t="s">
        <v>10</v>
      </c>
      <c r="W26" s="10"/>
      <c r="X26" s="10"/>
      <c r="Y26" s="10">
        <f t="shared" ref="Y26:Y27" si="26">X26*W26</f>
        <v>0</v>
      </c>
      <c r="Z26" s="10"/>
      <c r="AA26" s="69">
        <f t="shared" ref="AA26:AA27" si="27">1*Z26</f>
        <v>0</v>
      </c>
      <c r="AB26" s="69">
        <f t="shared" si="10"/>
        <v>1.67</v>
      </c>
      <c r="AC26" s="10">
        <f t="shared" ref="AC26:AC27" si="28">Y26*AA26*AB26</f>
        <v>0</v>
      </c>
      <c r="AD26" s="10">
        <f t="shared" si="12"/>
        <v>1.23</v>
      </c>
      <c r="AE26" s="10">
        <f t="shared" ref="AE26:AE27" si="29">AC26*AD26</f>
        <v>0</v>
      </c>
      <c r="AF26" s="10">
        <f t="shared" si="14"/>
        <v>1.0349999999999999</v>
      </c>
      <c r="AG26" s="10">
        <f t="shared" ref="AG26:AG27" si="30">AE26*AF26</f>
        <v>0</v>
      </c>
      <c r="AH26" s="82"/>
      <c r="AI26" s="65" t="s">
        <v>268</v>
      </c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86"/>
    </row>
    <row r="27" spans="1:51">
      <c r="A27" s="65" t="s">
        <v>153</v>
      </c>
      <c r="B27" s="16" t="s">
        <v>88</v>
      </c>
      <c r="C27" s="6"/>
      <c r="D27" s="6" t="s">
        <v>89</v>
      </c>
      <c r="E27" s="6" t="s">
        <v>7</v>
      </c>
      <c r="F27" s="6"/>
      <c r="G27" s="6">
        <f>'Main d''œuvre'!C8</f>
        <v>12.9</v>
      </c>
      <c r="H27" s="6">
        <f t="shared" si="0"/>
        <v>0</v>
      </c>
      <c r="I27" s="6"/>
      <c r="J27" s="90">
        <f t="shared" si="3"/>
        <v>0</v>
      </c>
      <c r="K27" s="94">
        <f t="shared" si="4"/>
        <v>1.67</v>
      </c>
      <c r="L27" s="6">
        <f t="shared" si="5"/>
        <v>0</v>
      </c>
      <c r="M27" s="112">
        <f t="shared" si="6"/>
        <v>1.23</v>
      </c>
      <c r="N27" s="6">
        <f t="shared" si="7"/>
        <v>0</v>
      </c>
      <c r="O27" s="6">
        <f t="shared" si="8"/>
        <v>1.0349999999999999</v>
      </c>
      <c r="P27" s="6">
        <f t="shared" si="9"/>
        <v>0</v>
      </c>
      <c r="Q27" s="13"/>
      <c r="R27" s="65" t="s">
        <v>203</v>
      </c>
      <c r="S27" s="16" t="s">
        <v>554</v>
      </c>
      <c r="T27" s="6" t="s">
        <v>9</v>
      </c>
      <c r="U27" s="6"/>
      <c r="V27" s="6" t="s">
        <v>10</v>
      </c>
      <c r="W27" s="6"/>
      <c r="X27" s="6"/>
      <c r="Y27" s="6">
        <f t="shared" si="26"/>
        <v>0</v>
      </c>
      <c r="Z27" s="6"/>
      <c r="AA27" s="90">
        <f t="shared" si="27"/>
        <v>0</v>
      </c>
      <c r="AB27" s="90">
        <f t="shared" si="10"/>
        <v>1.67</v>
      </c>
      <c r="AC27" s="6">
        <f t="shared" si="28"/>
        <v>0</v>
      </c>
      <c r="AD27" s="6">
        <f t="shared" si="12"/>
        <v>1.23</v>
      </c>
      <c r="AE27" s="6">
        <f t="shared" si="29"/>
        <v>0</v>
      </c>
      <c r="AF27" s="6">
        <f t="shared" si="14"/>
        <v>1.0349999999999999</v>
      </c>
      <c r="AG27" s="6">
        <f t="shared" si="30"/>
        <v>0</v>
      </c>
      <c r="AH27" s="82"/>
      <c r="AI27" s="65" t="s">
        <v>269</v>
      </c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86"/>
    </row>
    <row r="28" spans="1:51">
      <c r="A28" s="65" t="s">
        <v>154</v>
      </c>
      <c r="B28" s="11" t="s">
        <v>94</v>
      </c>
      <c r="C28" s="10"/>
      <c r="D28" s="10" t="s">
        <v>90</v>
      </c>
      <c r="E28" s="10" t="s">
        <v>7</v>
      </c>
      <c r="F28" s="10"/>
      <c r="G28" s="10">
        <f>'Main d''œuvre'!C8</f>
        <v>12.9</v>
      </c>
      <c r="H28" s="10">
        <f t="shared" si="0"/>
        <v>0</v>
      </c>
      <c r="I28" s="10"/>
      <c r="J28" s="69">
        <f t="shared" si="3"/>
        <v>0</v>
      </c>
      <c r="K28" s="20">
        <f t="shared" si="4"/>
        <v>1.67</v>
      </c>
      <c r="L28" s="10">
        <f t="shared" si="5"/>
        <v>0</v>
      </c>
      <c r="M28" s="109">
        <f t="shared" si="6"/>
        <v>1.23</v>
      </c>
      <c r="N28" s="10">
        <f t="shared" si="7"/>
        <v>0</v>
      </c>
      <c r="O28" s="10">
        <f t="shared" si="8"/>
        <v>1.0349999999999999</v>
      </c>
      <c r="P28" s="10">
        <f t="shared" si="9"/>
        <v>0</v>
      </c>
      <c r="Q28" s="13"/>
      <c r="R28" s="65" t="s">
        <v>204</v>
      </c>
      <c r="S28" s="11" t="s">
        <v>555</v>
      </c>
      <c r="T28" s="10" t="s">
        <v>9</v>
      </c>
      <c r="U28" s="10"/>
      <c r="V28" s="10" t="s">
        <v>10</v>
      </c>
      <c r="W28" s="10"/>
      <c r="X28" s="10"/>
      <c r="Y28" s="10">
        <f>X28*W28</f>
        <v>0</v>
      </c>
      <c r="Z28" s="10"/>
      <c r="AA28" s="69">
        <f>1*Z28</f>
        <v>0</v>
      </c>
      <c r="AB28" s="69">
        <f t="shared" si="10"/>
        <v>1.67</v>
      </c>
      <c r="AC28" s="10">
        <f>Y28*AA28*AB28</f>
        <v>0</v>
      </c>
      <c r="AD28" s="10">
        <f t="shared" si="12"/>
        <v>1.23</v>
      </c>
      <c r="AE28" s="10">
        <f>AC28*AD28</f>
        <v>0</v>
      </c>
      <c r="AF28" s="10">
        <f t="shared" si="14"/>
        <v>1.0349999999999999</v>
      </c>
      <c r="AG28" s="10">
        <f>AE28*AF28</f>
        <v>0</v>
      </c>
      <c r="AH28" s="82"/>
      <c r="AI28" s="65" t="s">
        <v>270</v>
      </c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86"/>
    </row>
    <row r="29" spans="1:51">
      <c r="A29" s="65" t="s">
        <v>155</v>
      </c>
      <c r="B29" s="16" t="s">
        <v>95</v>
      </c>
      <c r="C29" s="6"/>
      <c r="D29" s="6" t="s">
        <v>91</v>
      </c>
      <c r="E29" s="6" t="s">
        <v>7</v>
      </c>
      <c r="F29" s="6"/>
      <c r="G29" s="6">
        <f>'Main d''œuvre'!C8</f>
        <v>12.9</v>
      </c>
      <c r="H29" s="6">
        <f t="shared" si="0"/>
        <v>0</v>
      </c>
      <c r="I29" s="6"/>
      <c r="J29" s="90">
        <f t="shared" si="3"/>
        <v>0</v>
      </c>
      <c r="K29" s="94">
        <f t="shared" si="4"/>
        <v>1.67</v>
      </c>
      <c r="L29" s="6">
        <f t="shared" si="5"/>
        <v>0</v>
      </c>
      <c r="M29" s="112">
        <f t="shared" si="6"/>
        <v>1.23</v>
      </c>
      <c r="N29" s="6">
        <f t="shared" si="7"/>
        <v>0</v>
      </c>
      <c r="O29" s="6">
        <f t="shared" si="8"/>
        <v>1.0349999999999999</v>
      </c>
      <c r="P29" s="6">
        <f t="shared" si="9"/>
        <v>0</v>
      </c>
      <c r="Q29" s="13"/>
      <c r="R29" s="65" t="s">
        <v>205</v>
      </c>
      <c r="S29" s="16" t="s">
        <v>560</v>
      </c>
      <c r="T29" s="6" t="s">
        <v>9</v>
      </c>
      <c r="U29" s="6"/>
      <c r="V29" s="6" t="s">
        <v>10</v>
      </c>
      <c r="W29" s="6"/>
      <c r="X29" s="6"/>
      <c r="Y29" s="6">
        <f>X29*W29</f>
        <v>0</v>
      </c>
      <c r="Z29" s="6"/>
      <c r="AA29" s="90">
        <f>1*Z29</f>
        <v>0</v>
      </c>
      <c r="AB29" s="90">
        <f t="shared" si="10"/>
        <v>1.67</v>
      </c>
      <c r="AC29" s="6">
        <f>Y29*AA29*AB29</f>
        <v>0</v>
      </c>
      <c r="AD29" s="6">
        <f t="shared" si="12"/>
        <v>1.23</v>
      </c>
      <c r="AE29" s="6">
        <f>AC29*AD29</f>
        <v>0</v>
      </c>
      <c r="AF29" s="6">
        <f t="shared" si="14"/>
        <v>1.0349999999999999</v>
      </c>
      <c r="AG29" s="6">
        <f>AE29*AF29</f>
        <v>0</v>
      </c>
      <c r="AH29" s="82"/>
      <c r="AI29" s="65" t="s">
        <v>271</v>
      </c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86"/>
    </row>
    <row r="30" spans="1:51">
      <c r="A30" s="65" t="s">
        <v>156</v>
      </c>
      <c r="B30" s="11" t="s">
        <v>96</v>
      </c>
      <c r="C30" s="10"/>
      <c r="D30" s="10" t="s">
        <v>92</v>
      </c>
      <c r="E30" s="10" t="s">
        <v>7</v>
      </c>
      <c r="F30" s="10"/>
      <c r="G30" s="10">
        <f>'Main d''œuvre'!C8</f>
        <v>12.9</v>
      </c>
      <c r="H30" s="10">
        <f t="shared" si="0"/>
        <v>0</v>
      </c>
      <c r="I30" s="10"/>
      <c r="J30" s="69">
        <f t="shared" si="3"/>
        <v>0</v>
      </c>
      <c r="K30" s="20">
        <f t="shared" si="4"/>
        <v>1.67</v>
      </c>
      <c r="L30" s="10">
        <f t="shared" si="5"/>
        <v>0</v>
      </c>
      <c r="M30" s="109">
        <f t="shared" si="6"/>
        <v>1.23</v>
      </c>
      <c r="N30" s="10">
        <f t="shared" si="7"/>
        <v>0</v>
      </c>
      <c r="O30" s="10">
        <f t="shared" si="8"/>
        <v>1.0349999999999999</v>
      </c>
      <c r="P30" s="10">
        <f t="shared" si="9"/>
        <v>0</v>
      </c>
      <c r="Q30" s="13"/>
      <c r="R30" s="65" t="s">
        <v>206</v>
      </c>
      <c r="S30" s="11" t="s">
        <v>561</v>
      </c>
      <c r="T30" s="10" t="s">
        <v>9</v>
      </c>
      <c r="U30" s="10"/>
      <c r="V30" s="10" t="s">
        <v>10</v>
      </c>
      <c r="W30" s="10"/>
      <c r="X30" s="10"/>
      <c r="Y30" s="10">
        <f>X30*W30</f>
        <v>0</v>
      </c>
      <c r="Z30" s="10"/>
      <c r="AA30" s="69">
        <f>1*Z30</f>
        <v>0</v>
      </c>
      <c r="AB30" s="69">
        <f t="shared" si="10"/>
        <v>1.67</v>
      </c>
      <c r="AC30" s="10">
        <f>Y30*AA30*AB30</f>
        <v>0</v>
      </c>
      <c r="AD30" s="10">
        <f t="shared" si="12"/>
        <v>1.23</v>
      </c>
      <c r="AE30" s="10">
        <f>AC30*AD30</f>
        <v>0</v>
      </c>
      <c r="AF30" s="10">
        <f t="shared" si="14"/>
        <v>1.0349999999999999</v>
      </c>
      <c r="AG30" s="10">
        <f>AE30*AF30</f>
        <v>0</v>
      </c>
      <c r="AH30" s="82"/>
      <c r="AI30" s="65" t="s">
        <v>272</v>
      </c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86"/>
    </row>
    <row r="31" spans="1:51">
      <c r="A31" s="65" t="s">
        <v>157</v>
      </c>
      <c r="B31" s="16" t="s">
        <v>97</v>
      </c>
      <c r="C31" s="6"/>
      <c r="D31" s="6" t="s">
        <v>93</v>
      </c>
      <c r="E31" s="6" t="s">
        <v>7</v>
      </c>
      <c r="F31" s="6"/>
      <c r="G31" s="6">
        <f>'Main d''œuvre'!C8</f>
        <v>12.9</v>
      </c>
      <c r="H31" s="6">
        <f t="shared" si="0"/>
        <v>0</v>
      </c>
      <c r="I31" s="6"/>
      <c r="J31" s="90">
        <f t="shared" si="3"/>
        <v>0</v>
      </c>
      <c r="K31" s="94">
        <f t="shared" si="4"/>
        <v>1.67</v>
      </c>
      <c r="L31" s="6">
        <f t="shared" si="5"/>
        <v>0</v>
      </c>
      <c r="M31" s="112">
        <f t="shared" si="6"/>
        <v>1.23</v>
      </c>
      <c r="N31" s="6">
        <f t="shared" si="7"/>
        <v>0</v>
      </c>
      <c r="O31" s="6">
        <f t="shared" si="8"/>
        <v>1.0349999999999999</v>
      </c>
      <c r="P31" s="6">
        <f t="shared" si="9"/>
        <v>0</v>
      </c>
      <c r="Q31" s="13"/>
      <c r="R31" s="65" t="s">
        <v>207</v>
      </c>
      <c r="S31" s="16" t="s">
        <v>562</v>
      </c>
      <c r="T31" s="6" t="s">
        <v>9</v>
      </c>
      <c r="U31" s="6"/>
      <c r="V31" s="6" t="s">
        <v>10</v>
      </c>
      <c r="W31" s="6"/>
      <c r="X31" s="6"/>
      <c r="Y31" s="6">
        <f t="shared" ref="Y31:Y32" si="31">X31*W31</f>
        <v>0</v>
      </c>
      <c r="Z31" s="6"/>
      <c r="AA31" s="90">
        <f t="shared" ref="AA31:AA32" si="32">1*Z31</f>
        <v>0</v>
      </c>
      <c r="AB31" s="90">
        <f t="shared" si="10"/>
        <v>1.67</v>
      </c>
      <c r="AC31" s="6">
        <f t="shared" ref="AC31:AC32" si="33">Y31*AA31*AB31</f>
        <v>0</v>
      </c>
      <c r="AD31" s="6">
        <f t="shared" si="12"/>
        <v>1.23</v>
      </c>
      <c r="AE31" s="6">
        <f t="shared" ref="AE31:AE32" si="34">AC31*AD31</f>
        <v>0</v>
      </c>
      <c r="AF31" s="6">
        <f t="shared" si="14"/>
        <v>1.0349999999999999</v>
      </c>
      <c r="AG31" s="6">
        <f t="shared" ref="AG31:AG32" si="35">AE31*AF31</f>
        <v>0</v>
      </c>
      <c r="AH31" s="82"/>
      <c r="AI31" s="65" t="s">
        <v>273</v>
      </c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86"/>
    </row>
    <row r="32" spans="1:51">
      <c r="A32" s="65" t="s">
        <v>158</v>
      </c>
      <c r="B32" s="11" t="s">
        <v>98</v>
      </c>
      <c r="C32" s="10"/>
      <c r="D32" s="10"/>
      <c r="E32" s="10" t="s">
        <v>10</v>
      </c>
      <c r="F32" s="10">
        <v>0.3</v>
      </c>
      <c r="G32" s="10">
        <f>'Main d''œuvre'!C8</f>
        <v>12.9</v>
      </c>
      <c r="H32" s="10">
        <f t="shared" si="0"/>
        <v>3.87</v>
      </c>
      <c r="I32" s="10"/>
      <c r="J32" s="69">
        <f t="shared" si="3"/>
        <v>0</v>
      </c>
      <c r="K32" s="20">
        <f t="shared" si="4"/>
        <v>1.67</v>
      </c>
      <c r="L32" s="10">
        <f t="shared" si="5"/>
        <v>0</v>
      </c>
      <c r="M32" s="109">
        <f t="shared" si="6"/>
        <v>1.23</v>
      </c>
      <c r="N32" s="10">
        <f t="shared" si="7"/>
        <v>0</v>
      </c>
      <c r="O32" s="10">
        <f t="shared" si="8"/>
        <v>1.0349999999999999</v>
      </c>
      <c r="P32" s="10">
        <f t="shared" si="9"/>
        <v>0</v>
      </c>
      <c r="Q32" s="13"/>
      <c r="R32" s="65" t="s">
        <v>208</v>
      </c>
      <c r="S32" s="11" t="s">
        <v>563</v>
      </c>
      <c r="T32" s="10" t="s">
        <v>9</v>
      </c>
      <c r="U32" s="10"/>
      <c r="V32" s="10" t="s">
        <v>10</v>
      </c>
      <c r="W32" s="10"/>
      <c r="X32" s="10"/>
      <c r="Y32" s="10">
        <f t="shared" si="31"/>
        <v>0</v>
      </c>
      <c r="Z32" s="10"/>
      <c r="AA32" s="69">
        <f t="shared" si="32"/>
        <v>0</v>
      </c>
      <c r="AB32" s="69">
        <f t="shared" si="10"/>
        <v>1.67</v>
      </c>
      <c r="AC32" s="10">
        <f t="shared" si="33"/>
        <v>0</v>
      </c>
      <c r="AD32" s="10">
        <f t="shared" si="12"/>
        <v>1.23</v>
      </c>
      <c r="AE32" s="10">
        <f t="shared" si="34"/>
        <v>0</v>
      </c>
      <c r="AF32" s="10">
        <f t="shared" si="14"/>
        <v>1.0349999999999999</v>
      </c>
      <c r="AG32" s="10">
        <f t="shared" si="35"/>
        <v>0</v>
      </c>
      <c r="AH32" s="82"/>
      <c r="AI32" s="65" t="s">
        <v>274</v>
      </c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86"/>
    </row>
    <row r="33" spans="1:51">
      <c r="A33" s="65" t="s">
        <v>159</v>
      </c>
      <c r="B33" s="16" t="s">
        <v>99</v>
      </c>
      <c r="C33" s="6"/>
      <c r="D33" s="6" t="s">
        <v>100</v>
      </c>
      <c r="E33" s="6" t="s">
        <v>7</v>
      </c>
      <c r="F33" s="6"/>
      <c r="G33" s="6">
        <f>'Main d''œuvre'!C8</f>
        <v>12.9</v>
      </c>
      <c r="H33" s="6">
        <f t="shared" si="0"/>
        <v>0</v>
      </c>
      <c r="I33" s="6"/>
      <c r="J33" s="90">
        <f t="shared" si="3"/>
        <v>0</v>
      </c>
      <c r="K33" s="94">
        <f t="shared" si="4"/>
        <v>1.67</v>
      </c>
      <c r="L33" s="6">
        <f t="shared" si="5"/>
        <v>0</v>
      </c>
      <c r="M33" s="112">
        <f t="shared" si="6"/>
        <v>1.23</v>
      </c>
      <c r="N33" s="6">
        <f t="shared" si="7"/>
        <v>0</v>
      </c>
      <c r="O33" s="6">
        <f t="shared" si="8"/>
        <v>1.0349999999999999</v>
      </c>
      <c r="P33" s="6">
        <f t="shared" si="9"/>
        <v>0</v>
      </c>
      <c r="Q33" s="13"/>
      <c r="R33" s="65" t="s">
        <v>209</v>
      </c>
      <c r="S33" s="16" t="s">
        <v>49</v>
      </c>
      <c r="T33" s="6" t="s">
        <v>9</v>
      </c>
      <c r="U33" s="6"/>
      <c r="V33" s="6" t="s">
        <v>10</v>
      </c>
      <c r="W33" s="6"/>
      <c r="X33" s="6"/>
      <c r="Y33" s="6">
        <f t="shared" ref="Y33:Y44" si="36">X33*W33</f>
        <v>0</v>
      </c>
      <c r="Z33" s="6"/>
      <c r="AA33" s="90">
        <f t="shared" ref="AA33:AA44" si="37">1*Z33</f>
        <v>0</v>
      </c>
      <c r="AB33" s="90">
        <f t="shared" si="10"/>
        <v>1.67</v>
      </c>
      <c r="AC33" s="6">
        <f t="shared" ref="AC33:AC61" si="38">Y33*AA33*AB33</f>
        <v>0</v>
      </c>
      <c r="AD33" s="10">
        <f t="shared" si="12"/>
        <v>1.23</v>
      </c>
      <c r="AE33" s="6">
        <f t="shared" ref="AE33:AE61" si="39">AC33*AD33</f>
        <v>0</v>
      </c>
      <c r="AF33" s="10">
        <f t="shared" si="14"/>
        <v>1.0349999999999999</v>
      </c>
      <c r="AG33" s="6">
        <f t="shared" ref="AG33:AG61" si="40">AE33*AF33</f>
        <v>0</v>
      </c>
      <c r="AH33" s="82"/>
      <c r="AI33" s="65" t="s">
        <v>275</v>
      </c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86"/>
    </row>
    <row r="34" spans="1:51">
      <c r="A34" s="65" t="s">
        <v>160</v>
      </c>
      <c r="B34" s="11" t="s">
        <v>105</v>
      </c>
      <c r="C34" s="10"/>
      <c r="D34" s="10" t="s">
        <v>101</v>
      </c>
      <c r="E34" s="10" t="s">
        <v>7</v>
      </c>
      <c r="F34" s="10"/>
      <c r="G34" s="10">
        <f>'Main d''œuvre'!C8</f>
        <v>12.9</v>
      </c>
      <c r="H34" s="10">
        <f t="shared" si="0"/>
        <v>0</v>
      </c>
      <c r="I34" s="10"/>
      <c r="J34" s="69">
        <f t="shared" si="3"/>
        <v>0</v>
      </c>
      <c r="K34" s="20">
        <f t="shared" si="4"/>
        <v>1.67</v>
      </c>
      <c r="L34" s="10">
        <f t="shared" si="5"/>
        <v>0</v>
      </c>
      <c r="M34" s="109">
        <f t="shared" si="6"/>
        <v>1.23</v>
      </c>
      <c r="N34" s="10">
        <f t="shared" si="7"/>
        <v>0</v>
      </c>
      <c r="O34" s="10">
        <f t="shared" si="8"/>
        <v>1.0349999999999999</v>
      </c>
      <c r="P34" s="10">
        <f t="shared" si="9"/>
        <v>0</v>
      </c>
      <c r="Q34" s="13"/>
      <c r="R34" s="65" t="s">
        <v>210</v>
      </c>
      <c r="S34" s="11" t="s">
        <v>50</v>
      </c>
      <c r="T34" s="10" t="s">
        <v>9</v>
      </c>
      <c r="U34" s="10"/>
      <c r="V34" s="10" t="s">
        <v>10</v>
      </c>
      <c r="W34" s="10"/>
      <c r="X34" s="10"/>
      <c r="Y34" s="10">
        <f t="shared" si="36"/>
        <v>0</v>
      </c>
      <c r="Z34" s="10"/>
      <c r="AA34" s="69">
        <f t="shared" si="37"/>
        <v>0</v>
      </c>
      <c r="AB34" s="69">
        <f t="shared" si="10"/>
        <v>1.67</v>
      </c>
      <c r="AC34" s="10">
        <f t="shared" si="38"/>
        <v>0</v>
      </c>
      <c r="AD34" s="10">
        <f t="shared" si="12"/>
        <v>1.23</v>
      </c>
      <c r="AE34" s="10">
        <f t="shared" si="39"/>
        <v>0</v>
      </c>
      <c r="AF34" s="10">
        <f t="shared" si="14"/>
        <v>1.0349999999999999</v>
      </c>
      <c r="AG34" s="10">
        <f t="shared" si="40"/>
        <v>0</v>
      </c>
      <c r="AH34" s="82"/>
      <c r="AI34" s="65" t="s">
        <v>276</v>
      </c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86"/>
    </row>
    <row r="35" spans="1:51">
      <c r="A35" s="65" t="s">
        <v>161</v>
      </c>
      <c r="B35" s="16" t="s">
        <v>107</v>
      </c>
      <c r="C35" s="6"/>
      <c r="D35" s="6" t="s">
        <v>102</v>
      </c>
      <c r="E35" s="6" t="s">
        <v>7</v>
      </c>
      <c r="F35" s="6"/>
      <c r="G35" s="6">
        <f>'Main d''œuvre'!C8</f>
        <v>12.9</v>
      </c>
      <c r="H35" s="6">
        <f t="shared" si="0"/>
        <v>0</v>
      </c>
      <c r="I35" s="6"/>
      <c r="J35" s="90">
        <f t="shared" si="3"/>
        <v>0</v>
      </c>
      <c r="K35" s="94">
        <f t="shared" si="4"/>
        <v>1.67</v>
      </c>
      <c r="L35" s="6">
        <f t="shared" si="5"/>
        <v>0</v>
      </c>
      <c r="M35" s="112">
        <f t="shared" si="6"/>
        <v>1.23</v>
      </c>
      <c r="N35" s="6">
        <f t="shared" si="7"/>
        <v>0</v>
      </c>
      <c r="O35" s="6">
        <f t="shared" si="8"/>
        <v>1.0349999999999999</v>
      </c>
      <c r="P35" s="6">
        <f t="shared" si="9"/>
        <v>0</v>
      </c>
      <c r="Q35" s="13"/>
      <c r="R35" s="65" t="s">
        <v>211</v>
      </c>
      <c r="S35" s="16" t="s">
        <v>51</v>
      </c>
      <c r="T35" s="6" t="s">
        <v>9</v>
      </c>
      <c r="U35" s="6"/>
      <c r="V35" s="6" t="s">
        <v>10</v>
      </c>
      <c r="W35" s="6"/>
      <c r="X35" s="6"/>
      <c r="Y35" s="6">
        <f t="shared" si="36"/>
        <v>0</v>
      </c>
      <c r="Z35" s="6"/>
      <c r="AA35" s="90">
        <f t="shared" si="37"/>
        <v>0</v>
      </c>
      <c r="AB35" s="90">
        <f t="shared" si="10"/>
        <v>1.67</v>
      </c>
      <c r="AC35" s="6">
        <f t="shared" si="38"/>
        <v>0</v>
      </c>
      <c r="AD35" s="6">
        <f t="shared" si="12"/>
        <v>1.23</v>
      </c>
      <c r="AE35" s="6">
        <f t="shared" si="39"/>
        <v>0</v>
      </c>
      <c r="AF35" s="6">
        <f t="shared" si="14"/>
        <v>1.0349999999999999</v>
      </c>
      <c r="AG35" s="6">
        <f t="shared" si="40"/>
        <v>0</v>
      </c>
      <c r="AH35" s="82"/>
      <c r="AI35" s="65" t="s">
        <v>277</v>
      </c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86"/>
    </row>
    <row r="36" spans="1:51">
      <c r="A36" s="65" t="s">
        <v>162</v>
      </c>
      <c r="B36" s="11" t="s">
        <v>106</v>
      </c>
      <c r="C36" s="10"/>
      <c r="D36" s="10" t="s">
        <v>103</v>
      </c>
      <c r="E36" s="10" t="s">
        <v>7</v>
      </c>
      <c r="F36" s="10"/>
      <c r="G36" s="10">
        <f>'Main d''œuvre'!C8</f>
        <v>12.9</v>
      </c>
      <c r="H36" s="10">
        <f t="shared" si="0"/>
        <v>0</v>
      </c>
      <c r="I36" s="10"/>
      <c r="J36" s="69">
        <f t="shared" si="3"/>
        <v>0</v>
      </c>
      <c r="K36" s="20">
        <f t="shared" si="4"/>
        <v>1.67</v>
      </c>
      <c r="L36" s="10">
        <f t="shared" si="5"/>
        <v>0</v>
      </c>
      <c r="M36" s="109">
        <f t="shared" si="6"/>
        <v>1.23</v>
      </c>
      <c r="N36" s="10">
        <f t="shared" si="7"/>
        <v>0</v>
      </c>
      <c r="O36" s="10">
        <f t="shared" si="8"/>
        <v>1.0349999999999999</v>
      </c>
      <c r="P36" s="10">
        <f t="shared" si="9"/>
        <v>0</v>
      </c>
      <c r="Q36" s="13"/>
      <c r="R36" s="65" t="s">
        <v>212</v>
      </c>
      <c r="S36" s="11" t="s">
        <v>52</v>
      </c>
      <c r="T36" s="10" t="s">
        <v>9</v>
      </c>
      <c r="U36" s="10"/>
      <c r="V36" s="10" t="s">
        <v>10</v>
      </c>
      <c r="W36" s="10"/>
      <c r="X36" s="10"/>
      <c r="Y36" s="10">
        <f t="shared" si="36"/>
        <v>0</v>
      </c>
      <c r="Z36" s="10"/>
      <c r="AA36" s="69">
        <f t="shared" si="37"/>
        <v>0</v>
      </c>
      <c r="AB36" s="69">
        <f t="shared" si="10"/>
        <v>1.67</v>
      </c>
      <c r="AC36" s="10">
        <f t="shared" si="38"/>
        <v>0</v>
      </c>
      <c r="AD36" s="10">
        <f t="shared" si="12"/>
        <v>1.23</v>
      </c>
      <c r="AE36" s="10">
        <f t="shared" si="39"/>
        <v>0</v>
      </c>
      <c r="AF36" s="10">
        <f t="shared" si="14"/>
        <v>1.0349999999999999</v>
      </c>
      <c r="AG36" s="10">
        <f t="shared" si="40"/>
        <v>0</v>
      </c>
      <c r="AH36" s="82"/>
      <c r="AI36" s="65" t="s">
        <v>278</v>
      </c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86"/>
    </row>
    <row r="37" spans="1:51">
      <c r="A37" s="65" t="s">
        <v>163</v>
      </c>
      <c r="B37" s="16" t="s">
        <v>108</v>
      </c>
      <c r="C37" s="6"/>
      <c r="D37" s="6" t="s">
        <v>104</v>
      </c>
      <c r="E37" s="6" t="s">
        <v>7</v>
      </c>
      <c r="F37" s="6"/>
      <c r="G37" s="6">
        <f>'Main d''œuvre'!C8</f>
        <v>12.9</v>
      </c>
      <c r="H37" s="6">
        <f t="shared" si="0"/>
        <v>0</v>
      </c>
      <c r="I37" s="6"/>
      <c r="J37" s="90">
        <f t="shared" si="3"/>
        <v>0</v>
      </c>
      <c r="K37" s="94">
        <f t="shared" si="4"/>
        <v>1.67</v>
      </c>
      <c r="L37" s="6">
        <f t="shared" si="5"/>
        <v>0</v>
      </c>
      <c r="M37" s="112">
        <f t="shared" si="6"/>
        <v>1.23</v>
      </c>
      <c r="N37" s="6">
        <f t="shared" si="7"/>
        <v>0</v>
      </c>
      <c r="O37" s="6">
        <f t="shared" si="8"/>
        <v>1.0349999999999999</v>
      </c>
      <c r="P37" s="6">
        <f t="shared" si="9"/>
        <v>0</v>
      </c>
      <c r="Q37" s="13"/>
      <c r="R37" s="65" t="s">
        <v>298</v>
      </c>
      <c r="S37" s="16" t="s">
        <v>53</v>
      </c>
      <c r="T37" s="6" t="s">
        <v>9</v>
      </c>
      <c r="U37" s="6"/>
      <c r="V37" s="6" t="s">
        <v>10</v>
      </c>
      <c r="W37" s="6"/>
      <c r="X37" s="6"/>
      <c r="Y37" s="6">
        <f t="shared" si="36"/>
        <v>0</v>
      </c>
      <c r="Z37" s="6"/>
      <c r="AA37" s="90">
        <f t="shared" si="37"/>
        <v>0</v>
      </c>
      <c r="AB37" s="90">
        <f t="shared" si="10"/>
        <v>1.67</v>
      </c>
      <c r="AC37" s="6">
        <f t="shared" si="38"/>
        <v>0</v>
      </c>
      <c r="AD37" s="6">
        <f t="shared" si="12"/>
        <v>1.23</v>
      </c>
      <c r="AE37" s="6">
        <f t="shared" si="39"/>
        <v>0</v>
      </c>
      <c r="AF37" s="6">
        <f t="shared" si="14"/>
        <v>1.0349999999999999</v>
      </c>
      <c r="AG37" s="6">
        <f t="shared" si="40"/>
        <v>0</v>
      </c>
      <c r="AH37" s="82"/>
      <c r="AI37" s="65" t="s">
        <v>279</v>
      </c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86"/>
    </row>
    <row r="38" spans="1:51">
      <c r="A38" s="65" t="s">
        <v>164</v>
      </c>
      <c r="B38" s="11" t="s">
        <v>109</v>
      </c>
      <c r="C38" s="10"/>
      <c r="D38" s="10"/>
      <c r="E38" s="10" t="s">
        <v>10</v>
      </c>
      <c r="F38" s="10">
        <v>0.3</v>
      </c>
      <c r="G38" s="10">
        <f>'Main d''œuvre'!C8</f>
        <v>12.9</v>
      </c>
      <c r="H38" s="10">
        <f t="shared" si="0"/>
        <v>3.87</v>
      </c>
      <c r="I38" s="10"/>
      <c r="J38" s="69">
        <f t="shared" si="3"/>
        <v>0</v>
      </c>
      <c r="K38" s="20">
        <f t="shared" si="4"/>
        <v>1.67</v>
      </c>
      <c r="L38" s="10">
        <f t="shared" si="5"/>
        <v>0</v>
      </c>
      <c r="M38" s="109">
        <f t="shared" si="6"/>
        <v>1.23</v>
      </c>
      <c r="N38" s="10">
        <f t="shared" si="7"/>
        <v>0</v>
      </c>
      <c r="O38" s="10">
        <f t="shared" si="8"/>
        <v>1.0349999999999999</v>
      </c>
      <c r="P38" s="10">
        <f t="shared" si="9"/>
        <v>0</v>
      </c>
      <c r="Q38" s="13"/>
      <c r="R38" s="65" t="s">
        <v>299</v>
      </c>
      <c r="S38" s="11" t="s">
        <v>54</v>
      </c>
      <c r="T38" s="10" t="s">
        <v>9</v>
      </c>
      <c r="U38" s="10"/>
      <c r="V38" s="10" t="s">
        <v>10</v>
      </c>
      <c r="W38" s="10"/>
      <c r="X38" s="10"/>
      <c r="Y38" s="10">
        <f t="shared" si="36"/>
        <v>0</v>
      </c>
      <c r="Z38" s="10"/>
      <c r="AA38" s="69">
        <f t="shared" si="37"/>
        <v>0</v>
      </c>
      <c r="AB38" s="69">
        <f t="shared" si="10"/>
        <v>1.67</v>
      </c>
      <c r="AC38" s="10">
        <f t="shared" si="38"/>
        <v>0</v>
      </c>
      <c r="AD38" s="10">
        <f t="shared" si="12"/>
        <v>1.23</v>
      </c>
      <c r="AE38" s="10">
        <f t="shared" si="39"/>
        <v>0</v>
      </c>
      <c r="AF38" s="10">
        <f t="shared" si="14"/>
        <v>1.0349999999999999</v>
      </c>
      <c r="AG38" s="10">
        <f t="shared" si="40"/>
        <v>0</v>
      </c>
      <c r="AH38" s="82"/>
      <c r="AI38" s="65" t="s">
        <v>280</v>
      </c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86"/>
    </row>
    <row r="39" spans="1:51">
      <c r="A39" s="65" t="s">
        <v>165</v>
      </c>
      <c r="B39" s="16" t="s">
        <v>110</v>
      </c>
      <c r="C39" s="6"/>
      <c r="D39" s="6"/>
      <c r="E39" s="6" t="s">
        <v>10</v>
      </c>
      <c r="F39" s="6"/>
      <c r="G39" s="6">
        <f>'Main d''œuvre'!C8</f>
        <v>12.9</v>
      </c>
      <c r="H39" s="6">
        <f t="shared" si="0"/>
        <v>0</v>
      </c>
      <c r="I39" s="6"/>
      <c r="J39" s="90">
        <f t="shared" si="3"/>
        <v>0</v>
      </c>
      <c r="K39" s="94">
        <f t="shared" si="4"/>
        <v>1.67</v>
      </c>
      <c r="L39" s="6">
        <f t="shared" si="5"/>
        <v>0</v>
      </c>
      <c r="M39" s="112">
        <f t="shared" si="6"/>
        <v>1.23</v>
      </c>
      <c r="N39" s="6">
        <f t="shared" si="7"/>
        <v>0</v>
      </c>
      <c r="O39" s="6">
        <f t="shared" si="8"/>
        <v>1.0349999999999999</v>
      </c>
      <c r="P39" s="6">
        <f t="shared" si="9"/>
        <v>0</v>
      </c>
      <c r="Q39" s="13"/>
      <c r="R39" s="65" t="s">
        <v>300</v>
      </c>
      <c r="S39" s="16" t="s">
        <v>74</v>
      </c>
      <c r="T39" s="6" t="s">
        <v>9</v>
      </c>
      <c r="U39" s="6"/>
      <c r="V39" s="6" t="s">
        <v>10</v>
      </c>
      <c r="W39" s="6"/>
      <c r="X39" s="6"/>
      <c r="Y39" s="6">
        <f t="shared" si="36"/>
        <v>0</v>
      </c>
      <c r="Z39" s="6"/>
      <c r="AA39" s="90">
        <f t="shared" si="37"/>
        <v>0</v>
      </c>
      <c r="AB39" s="90">
        <f t="shared" si="10"/>
        <v>1.67</v>
      </c>
      <c r="AC39" s="6">
        <f t="shared" si="38"/>
        <v>0</v>
      </c>
      <c r="AD39" s="6">
        <f t="shared" si="12"/>
        <v>1.23</v>
      </c>
      <c r="AE39" s="6">
        <f t="shared" si="39"/>
        <v>0</v>
      </c>
      <c r="AF39" s="6">
        <f t="shared" si="14"/>
        <v>1.0349999999999999</v>
      </c>
      <c r="AG39" s="6">
        <f t="shared" si="40"/>
        <v>0</v>
      </c>
      <c r="AH39" s="82"/>
      <c r="AI39" s="65" t="s">
        <v>281</v>
      </c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86"/>
    </row>
    <row r="40" spans="1:51">
      <c r="A40" s="65" t="s">
        <v>166</v>
      </c>
      <c r="B40" s="11" t="s">
        <v>111</v>
      </c>
      <c r="C40" s="10"/>
      <c r="D40" s="10"/>
      <c r="E40" s="10" t="s">
        <v>10</v>
      </c>
      <c r="F40" s="10"/>
      <c r="G40" s="10">
        <f>'Main d''œuvre'!C8</f>
        <v>12.9</v>
      </c>
      <c r="H40" s="10">
        <f t="shared" si="0"/>
        <v>0</v>
      </c>
      <c r="I40" s="10"/>
      <c r="J40" s="69">
        <f t="shared" si="3"/>
        <v>0</v>
      </c>
      <c r="K40" s="20">
        <f t="shared" si="4"/>
        <v>1.67</v>
      </c>
      <c r="L40" s="10">
        <f t="shared" si="5"/>
        <v>0</v>
      </c>
      <c r="M40" s="109">
        <f t="shared" si="6"/>
        <v>1.23</v>
      </c>
      <c r="N40" s="10">
        <f t="shared" si="7"/>
        <v>0</v>
      </c>
      <c r="O40" s="10">
        <f t="shared" si="8"/>
        <v>1.0349999999999999</v>
      </c>
      <c r="P40" s="10">
        <f t="shared" si="9"/>
        <v>0</v>
      </c>
      <c r="Q40" s="13"/>
      <c r="R40" s="65" t="s">
        <v>301</v>
      </c>
      <c r="S40" s="11" t="s">
        <v>75</v>
      </c>
      <c r="T40" s="10" t="s">
        <v>9</v>
      </c>
      <c r="U40" s="10"/>
      <c r="V40" s="10" t="s">
        <v>10</v>
      </c>
      <c r="W40" s="10"/>
      <c r="X40" s="10"/>
      <c r="Y40" s="10">
        <f t="shared" si="36"/>
        <v>0</v>
      </c>
      <c r="Z40" s="10"/>
      <c r="AA40" s="69">
        <f t="shared" si="37"/>
        <v>0</v>
      </c>
      <c r="AB40" s="69">
        <f t="shared" si="10"/>
        <v>1.67</v>
      </c>
      <c r="AC40" s="10">
        <f t="shared" si="38"/>
        <v>0</v>
      </c>
      <c r="AD40" s="10">
        <f t="shared" si="12"/>
        <v>1.23</v>
      </c>
      <c r="AE40" s="10">
        <f t="shared" si="39"/>
        <v>0</v>
      </c>
      <c r="AF40" s="10">
        <f t="shared" si="14"/>
        <v>1.0349999999999999</v>
      </c>
      <c r="AG40" s="10">
        <f t="shared" si="40"/>
        <v>0</v>
      </c>
      <c r="AH40" s="82"/>
      <c r="AI40" s="65" t="s">
        <v>282</v>
      </c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86"/>
    </row>
    <row r="41" spans="1:51">
      <c r="A41" s="65" t="s">
        <v>167</v>
      </c>
      <c r="B41" s="16" t="s">
        <v>112</v>
      </c>
      <c r="C41" s="6"/>
      <c r="D41" s="6"/>
      <c r="E41" s="6" t="s">
        <v>10</v>
      </c>
      <c r="F41" s="6"/>
      <c r="G41" s="6">
        <f>'Main d''œuvre'!C8</f>
        <v>12.9</v>
      </c>
      <c r="H41" s="6">
        <f t="shared" si="0"/>
        <v>0</v>
      </c>
      <c r="I41" s="6"/>
      <c r="J41" s="90">
        <f t="shared" si="3"/>
        <v>0</v>
      </c>
      <c r="K41" s="94">
        <f t="shared" si="4"/>
        <v>1.67</v>
      </c>
      <c r="L41" s="6">
        <f t="shared" si="5"/>
        <v>0</v>
      </c>
      <c r="M41" s="112">
        <f t="shared" si="6"/>
        <v>1.23</v>
      </c>
      <c r="N41" s="6">
        <f t="shared" si="7"/>
        <v>0</v>
      </c>
      <c r="O41" s="6">
        <f t="shared" si="8"/>
        <v>1.0349999999999999</v>
      </c>
      <c r="P41" s="6">
        <f t="shared" si="9"/>
        <v>0</v>
      </c>
      <c r="Q41" s="13"/>
      <c r="R41" s="65" t="s">
        <v>302</v>
      </c>
      <c r="S41" s="16" t="s">
        <v>76</v>
      </c>
      <c r="T41" s="6" t="s">
        <v>9</v>
      </c>
      <c r="U41" s="6"/>
      <c r="V41" s="6" t="s">
        <v>10</v>
      </c>
      <c r="W41" s="6"/>
      <c r="X41" s="6"/>
      <c r="Y41" s="6">
        <f t="shared" si="36"/>
        <v>0</v>
      </c>
      <c r="Z41" s="6"/>
      <c r="AA41" s="90">
        <f t="shared" si="37"/>
        <v>0</v>
      </c>
      <c r="AB41" s="90">
        <f t="shared" si="10"/>
        <v>1.67</v>
      </c>
      <c r="AC41" s="6">
        <f t="shared" si="38"/>
        <v>0</v>
      </c>
      <c r="AD41" s="6">
        <f t="shared" si="12"/>
        <v>1.23</v>
      </c>
      <c r="AE41" s="6">
        <f t="shared" si="39"/>
        <v>0</v>
      </c>
      <c r="AF41" s="6">
        <f t="shared" si="14"/>
        <v>1.0349999999999999</v>
      </c>
      <c r="AG41" s="6">
        <f t="shared" si="40"/>
        <v>0</v>
      </c>
      <c r="AH41" s="82"/>
      <c r="AI41" s="65" t="s">
        <v>283</v>
      </c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86"/>
    </row>
    <row r="42" spans="1:51">
      <c r="A42" s="65" t="s">
        <v>168</v>
      </c>
      <c r="B42" s="11" t="s">
        <v>113</v>
      </c>
      <c r="C42" s="10"/>
      <c r="D42" s="10"/>
      <c r="E42" s="10" t="s">
        <v>10</v>
      </c>
      <c r="F42" s="10">
        <v>0.3</v>
      </c>
      <c r="G42" s="10">
        <f>'Main d''œuvre'!C8</f>
        <v>12.9</v>
      </c>
      <c r="H42" s="10">
        <f t="shared" si="0"/>
        <v>3.87</v>
      </c>
      <c r="I42" s="10"/>
      <c r="J42" s="69">
        <f t="shared" si="3"/>
        <v>0</v>
      </c>
      <c r="K42" s="20">
        <f t="shared" si="4"/>
        <v>1.67</v>
      </c>
      <c r="L42" s="10">
        <f t="shared" si="5"/>
        <v>0</v>
      </c>
      <c r="M42" s="109">
        <f t="shared" si="6"/>
        <v>1.23</v>
      </c>
      <c r="N42" s="10">
        <f t="shared" si="7"/>
        <v>0</v>
      </c>
      <c r="O42" s="10">
        <f t="shared" si="8"/>
        <v>1.0349999999999999</v>
      </c>
      <c r="P42" s="10">
        <f t="shared" si="9"/>
        <v>0</v>
      </c>
      <c r="Q42" s="13"/>
      <c r="R42" s="65" t="s">
        <v>303</v>
      </c>
      <c r="S42" s="11" t="s">
        <v>77</v>
      </c>
      <c r="T42" s="10" t="s">
        <v>9</v>
      </c>
      <c r="U42" s="10"/>
      <c r="V42" s="10" t="s">
        <v>10</v>
      </c>
      <c r="W42" s="10"/>
      <c r="X42" s="10"/>
      <c r="Y42" s="10">
        <f t="shared" si="36"/>
        <v>0</v>
      </c>
      <c r="Z42" s="10"/>
      <c r="AA42" s="69">
        <f t="shared" si="37"/>
        <v>0</v>
      </c>
      <c r="AB42" s="69">
        <f t="shared" si="10"/>
        <v>1.67</v>
      </c>
      <c r="AC42" s="10">
        <f t="shared" si="38"/>
        <v>0</v>
      </c>
      <c r="AD42" s="10">
        <f t="shared" si="12"/>
        <v>1.23</v>
      </c>
      <c r="AE42" s="10">
        <f t="shared" si="39"/>
        <v>0</v>
      </c>
      <c r="AF42" s="10">
        <f t="shared" si="14"/>
        <v>1.0349999999999999</v>
      </c>
      <c r="AG42" s="10">
        <f t="shared" si="40"/>
        <v>0</v>
      </c>
      <c r="AH42" s="82"/>
      <c r="AI42" s="65" t="s">
        <v>284</v>
      </c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86"/>
    </row>
    <row r="43" spans="1:51">
      <c r="A43" s="65" t="s">
        <v>169</v>
      </c>
      <c r="B43" s="91" t="s">
        <v>46</v>
      </c>
      <c r="C43" s="6" t="s">
        <v>4</v>
      </c>
      <c r="D43" s="92" t="s">
        <v>55</v>
      </c>
      <c r="E43" s="6" t="s">
        <v>7</v>
      </c>
      <c r="F43" s="6"/>
      <c r="G43" s="6">
        <f>'Main d''œuvre'!C8</f>
        <v>12.9</v>
      </c>
      <c r="H43" s="6">
        <f t="shared" si="0"/>
        <v>0</v>
      </c>
      <c r="I43" s="6">
        <v>1.41</v>
      </c>
      <c r="J43" s="90">
        <f t="shared" si="3"/>
        <v>1.41</v>
      </c>
      <c r="K43" s="94">
        <f t="shared" si="4"/>
        <v>1.67</v>
      </c>
      <c r="L43" s="6">
        <f t="shared" si="5"/>
        <v>0</v>
      </c>
      <c r="M43" s="112">
        <f t="shared" si="6"/>
        <v>1.23</v>
      </c>
      <c r="N43" s="6">
        <f t="shared" si="7"/>
        <v>0</v>
      </c>
      <c r="O43" s="6">
        <f t="shared" si="8"/>
        <v>1.0349999999999999</v>
      </c>
      <c r="P43" s="6">
        <f t="shared" si="9"/>
        <v>0</v>
      </c>
      <c r="Q43" s="13"/>
      <c r="R43" s="65" t="s">
        <v>304</v>
      </c>
      <c r="S43" s="16" t="s">
        <v>557</v>
      </c>
      <c r="T43" s="6" t="s">
        <v>9</v>
      </c>
      <c r="U43" s="6"/>
      <c r="V43" s="6" t="s">
        <v>10</v>
      </c>
      <c r="W43" s="6"/>
      <c r="X43" s="6"/>
      <c r="Y43" s="6">
        <f t="shared" si="36"/>
        <v>0</v>
      </c>
      <c r="Z43" s="6"/>
      <c r="AA43" s="90">
        <f t="shared" si="37"/>
        <v>0</v>
      </c>
      <c r="AB43" s="90">
        <f t="shared" si="10"/>
        <v>1.67</v>
      </c>
      <c r="AC43" s="6">
        <f t="shared" si="38"/>
        <v>0</v>
      </c>
      <c r="AD43" s="6">
        <f t="shared" si="12"/>
        <v>1.23</v>
      </c>
      <c r="AE43" s="6">
        <f t="shared" si="39"/>
        <v>0</v>
      </c>
      <c r="AF43" s="6">
        <f t="shared" si="14"/>
        <v>1.0349999999999999</v>
      </c>
      <c r="AG43" s="6">
        <f t="shared" si="40"/>
        <v>0</v>
      </c>
      <c r="AH43" s="82"/>
      <c r="AI43" s="65" t="s">
        <v>285</v>
      </c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86"/>
    </row>
    <row r="44" spans="1:51" ht="13.2" customHeight="1">
      <c r="A44" s="65" t="s">
        <v>170</v>
      </c>
      <c r="B44" s="11" t="s">
        <v>33</v>
      </c>
      <c r="C44" s="10" t="s">
        <v>4</v>
      </c>
      <c r="D44" s="9" t="s">
        <v>55</v>
      </c>
      <c r="E44" s="10" t="s">
        <v>7</v>
      </c>
      <c r="F44" s="10"/>
      <c r="G44" s="10">
        <f>'Main d''œuvre'!C8</f>
        <v>12.9</v>
      </c>
      <c r="H44" s="6">
        <v>3.5</v>
      </c>
      <c r="I44" s="10">
        <v>2.21</v>
      </c>
      <c r="J44" s="69">
        <f t="shared" si="3"/>
        <v>2.21</v>
      </c>
      <c r="K44" s="20">
        <f t="shared" si="4"/>
        <v>1.67</v>
      </c>
      <c r="L44" s="10">
        <f t="shared" si="5"/>
        <v>12.917449999999999</v>
      </c>
      <c r="M44" s="109">
        <f t="shared" si="6"/>
        <v>1.23</v>
      </c>
      <c r="N44" s="10">
        <f t="shared" si="7"/>
        <v>15.888463499999999</v>
      </c>
      <c r="O44" s="10">
        <f t="shared" si="8"/>
        <v>1.0349999999999999</v>
      </c>
      <c r="P44" s="10">
        <f t="shared" si="9"/>
        <v>16.444559722499996</v>
      </c>
      <c r="Q44" s="13"/>
      <c r="R44" s="65" t="s">
        <v>305</v>
      </c>
      <c r="S44" s="11" t="s">
        <v>78</v>
      </c>
      <c r="T44" s="10" t="s">
        <v>9</v>
      </c>
      <c r="U44" s="10"/>
      <c r="V44" s="10" t="s">
        <v>10</v>
      </c>
      <c r="W44" s="10"/>
      <c r="X44" s="10"/>
      <c r="Y44" s="10">
        <f t="shared" si="36"/>
        <v>0</v>
      </c>
      <c r="Z44" s="10"/>
      <c r="AA44" s="69">
        <f t="shared" si="37"/>
        <v>0</v>
      </c>
      <c r="AB44" s="69">
        <f t="shared" si="10"/>
        <v>1.67</v>
      </c>
      <c r="AC44" s="10">
        <f t="shared" si="38"/>
        <v>0</v>
      </c>
      <c r="AD44" s="10">
        <f t="shared" si="12"/>
        <v>1.23</v>
      </c>
      <c r="AE44" s="10">
        <f t="shared" si="39"/>
        <v>0</v>
      </c>
      <c r="AF44" s="10">
        <f t="shared" si="14"/>
        <v>1.0349999999999999</v>
      </c>
      <c r="AG44" s="10">
        <f t="shared" si="40"/>
        <v>0</v>
      </c>
      <c r="AH44" s="82"/>
      <c r="AI44" s="65" t="s">
        <v>286</v>
      </c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86"/>
    </row>
    <row r="45" spans="1:51">
      <c r="A45" s="65" t="s">
        <v>171</v>
      </c>
      <c r="B45" s="16" t="s">
        <v>34</v>
      </c>
      <c r="C45" s="6" t="s">
        <v>4</v>
      </c>
      <c r="D45" s="92" t="s">
        <v>55</v>
      </c>
      <c r="E45" s="6" t="s">
        <v>7</v>
      </c>
      <c r="F45" s="6"/>
      <c r="G45" s="6">
        <f>'Main d''œuvre'!C8</f>
        <v>12.9</v>
      </c>
      <c r="H45" s="6">
        <f t="shared" si="0"/>
        <v>0</v>
      </c>
      <c r="I45" s="6">
        <v>2.36</v>
      </c>
      <c r="J45" s="90">
        <f t="shared" si="3"/>
        <v>2.36</v>
      </c>
      <c r="K45" s="94">
        <f t="shared" si="4"/>
        <v>1.67</v>
      </c>
      <c r="L45" s="6">
        <f t="shared" si="5"/>
        <v>0</v>
      </c>
      <c r="M45" s="112">
        <f t="shared" si="6"/>
        <v>1.23</v>
      </c>
      <c r="N45" s="6">
        <f t="shared" si="7"/>
        <v>0</v>
      </c>
      <c r="O45" s="6">
        <f t="shared" si="8"/>
        <v>1.0349999999999999</v>
      </c>
      <c r="P45" s="6">
        <f t="shared" si="9"/>
        <v>0</v>
      </c>
      <c r="Q45" s="13"/>
      <c r="R45" s="65" t="s">
        <v>306</v>
      </c>
      <c r="S45" s="16" t="s">
        <v>438</v>
      </c>
      <c r="T45" s="10" t="s">
        <v>9</v>
      </c>
      <c r="U45" s="6"/>
      <c r="V45" s="10" t="s">
        <v>10</v>
      </c>
      <c r="W45" s="6"/>
      <c r="X45" s="6"/>
      <c r="Y45" s="6"/>
      <c r="Z45" s="6"/>
      <c r="AA45" s="6"/>
      <c r="AB45" s="6">
        <f t="shared" si="10"/>
        <v>1.67</v>
      </c>
      <c r="AC45" s="6">
        <f t="shared" si="38"/>
        <v>0</v>
      </c>
      <c r="AD45" s="6">
        <f t="shared" si="12"/>
        <v>1.23</v>
      </c>
      <c r="AE45" s="6">
        <f t="shared" si="39"/>
        <v>0</v>
      </c>
      <c r="AF45" s="6">
        <f t="shared" si="14"/>
        <v>1.0349999999999999</v>
      </c>
      <c r="AG45" s="6">
        <f t="shared" si="40"/>
        <v>0</v>
      </c>
      <c r="AH45" s="82"/>
      <c r="AI45" s="65" t="s">
        <v>287</v>
      </c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86"/>
    </row>
    <row r="46" spans="1:51">
      <c r="A46" s="65" t="s">
        <v>172</v>
      </c>
      <c r="B46" s="11" t="s">
        <v>35</v>
      </c>
      <c r="C46" s="10" t="s">
        <v>4</v>
      </c>
      <c r="D46" s="9" t="s">
        <v>55</v>
      </c>
      <c r="E46" s="10" t="s">
        <v>7</v>
      </c>
      <c r="F46" s="10"/>
      <c r="G46" s="10">
        <f>'Main d''œuvre'!C8</f>
        <v>12.9</v>
      </c>
      <c r="H46" s="10">
        <f t="shared" si="0"/>
        <v>0</v>
      </c>
      <c r="I46" s="10">
        <v>3.64</v>
      </c>
      <c r="J46" s="69">
        <f t="shared" si="3"/>
        <v>3.64</v>
      </c>
      <c r="K46" s="20">
        <f t="shared" si="4"/>
        <v>1.67</v>
      </c>
      <c r="L46" s="10">
        <f t="shared" si="5"/>
        <v>0</v>
      </c>
      <c r="M46" s="109">
        <f t="shared" si="6"/>
        <v>1.23</v>
      </c>
      <c r="N46" s="10">
        <f t="shared" si="7"/>
        <v>0</v>
      </c>
      <c r="O46" s="10">
        <f t="shared" si="8"/>
        <v>1.0349999999999999</v>
      </c>
      <c r="P46" s="10">
        <f t="shared" si="9"/>
        <v>0</v>
      </c>
      <c r="Q46" s="13"/>
      <c r="R46" s="65" t="s">
        <v>307</v>
      </c>
      <c r="S46" s="11" t="s">
        <v>556</v>
      </c>
      <c r="T46" s="9" t="s">
        <v>55</v>
      </c>
      <c r="U46" s="10"/>
      <c r="V46" s="10" t="s">
        <v>10</v>
      </c>
      <c r="W46" s="10"/>
      <c r="X46" s="10"/>
      <c r="Y46" s="10"/>
      <c r="Z46" s="10"/>
      <c r="AA46" s="10"/>
      <c r="AB46" s="10">
        <f t="shared" si="10"/>
        <v>1.67</v>
      </c>
      <c r="AC46" s="10">
        <f t="shared" si="38"/>
        <v>0</v>
      </c>
      <c r="AD46" s="10">
        <f t="shared" si="12"/>
        <v>1.23</v>
      </c>
      <c r="AE46" s="10">
        <f t="shared" si="39"/>
        <v>0</v>
      </c>
      <c r="AF46" s="10">
        <f t="shared" si="14"/>
        <v>1.0349999999999999</v>
      </c>
      <c r="AG46" s="10">
        <f t="shared" si="40"/>
        <v>0</v>
      </c>
      <c r="AH46" s="82"/>
      <c r="AI46" s="65" t="s">
        <v>288</v>
      </c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86"/>
    </row>
    <row r="47" spans="1:51">
      <c r="A47" s="65" t="s">
        <v>173</v>
      </c>
      <c r="B47" s="16" t="s">
        <v>44</v>
      </c>
      <c r="C47" s="6" t="s">
        <v>4</v>
      </c>
      <c r="D47" s="92" t="s">
        <v>55</v>
      </c>
      <c r="E47" s="6" t="s">
        <v>7</v>
      </c>
      <c r="F47" s="6"/>
      <c r="G47" s="6">
        <f>'Main d''œuvre'!C8</f>
        <v>12.9</v>
      </c>
      <c r="H47" s="6">
        <f t="shared" si="0"/>
        <v>0</v>
      </c>
      <c r="I47" s="6">
        <v>4.51</v>
      </c>
      <c r="J47" s="90">
        <f t="shared" si="3"/>
        <v>4.51</v>
      </c>
      <c r="K47" s="94">
        <f t="shared" si="4"/>
        <v>1.67</v>
      </c>
      <c r="L47" s="6">
        <f t="shared" si="5"/>
        <v>0</v>
      </c>
      <c r="M47" s="112">
        <f t="shared" si="6"/>
        <v>1.23</v>
      </c>
      <c r="N47" s="6">
        <f t="shared" si="7"/>
        <v>0</v>
      </c>
      <c r="O47" s="6">
        <f t="shared" si="8"/>
        <v>1.0349999999999999</v>
      </c>
      <c r="P47" s="6">
        <f t="shared" si="9"/>
        <v>0</v>
      </c>
      <c r="Q47" s="13"/>
      <c r="R47" s="65" t="s">
        <v>308</v>
      </c>
      <c r="S47" s="16"/>
      <c r="T47" s="6"/>
      <c r="U47" s="6"/>
      <c r="V47" s="6"/>
      <c r="W47" s="6"/>
      <c r="X47" s="6"/>
      <c r="Y47" s="6"/>
      <c r="Z47" s="6"/>
      <c r="AA47" s="6"/>
      <c r="AB47" s="6">
        <f t="shared" si="10"/>
        <v>1.67</v>
      </c>
      <c r="AC47" s="6">
        <f t="shared" si="38"/>
        <v>0</v>
      </c>
      <c r="AD47" s="6">
        <f t="shared" si="12"/>
        <v>1.23</v>
      </c>
      <c r="AE47" s="6">
        <f t="shared" si="39"/>
        <v>0</v>
      </c>
      <c r="AF47" s="6">
        <f t="shared" si="14"/>
        <v>1.0349999999999999</v>
      </c>
      <c r="AG47" s="6">
        <f t="shared" si="40"/>
        <v>0</v>
      </c>
      <c r="AH47" s="82"/>
      <c r="AI47" s="65" t="s">
        <v>289</v>
      </c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86"/>
    </row>
    <row r="48" spans="1:51">
      <c r="A48" s="65" t="s">
        <v>174</v>
      </c>
      <c r="B48" s="11" t="s">
        <v>45</v>
      </c>
      <c r="C48" s="10" t="s">
        <v>4</v>
      </c>
      <c r="D48" s="9" t="s">
        <v>55</v>
      </c>
      <c r="E48" s="10" t="s">
        <v>7</v>
      </c>
      <c r="F48" s="10"/>
      <c r="G48" s="10">
        <f>'Main d''œuvre'!C8</f>
        <v>12.9</v>
      </c>
      <c r="H48" s="10">
        <f t="shared" si="0"/>
        <v>0</v>
      </c>
      <c r="I48" s="10">
        <v>6.59</v>
      </c>
      <c r="J48" s="69">
        <f t="shared" si="3"/>
        <v>6.59</v>
      </c>
      <c r="K48" s="20">
        <f t="shared" si="4"/>
        <v>1.67</v>
      </c>
      <c r="L48" s="10">
        <f t="shared" si="5"/>
        <v>0</v>
      </c>
      <c r="M48" s="109">
        <f t="shared" si="6"/>
        <v>1.23</v>
      </c>
      <c r="N48" s="10">
        <f t="shared" si="7"/>
        <v>0</v>
      </c>
      <c r="O48" s="10">
        <f t="shared" si="8"/>
        <v>1.0349999999999999</v>
      </c>
      <c r="P48" s="10">
        <f t="shared" si="9"/>
        <v>0</v>
      </c>
      <c r="Q48" s="13"/>
      <c r="R48" s="65" t="s">
        <v>309</v>
      </c>
      <c r="S48" s="11"/>
      <c r="T48" s="10"/>
      <c r="U48" s="10"/>
      <c r="V48" s="10"/>
      <c r="W48" s="10"/>
      <c r="X48" s="10"/>
      <c r="Y48" s="10"/>
      <c r="Z48" s="10"/>
      <c r="AA48" s="10"/>
      <c r="AB48" s="10">
        <f t="shared" si="10"/>
        <v>1.67</v>
      </c>
      <c r="AC48" s="10">
        <f t="shared" si="38"/>
        <v>0</v>
      </c>
      <c r="AD48" s="10">
        <f t="shared" si="12"/>
        <v>1.23</v>
      </c>
      <c r="AE48" s="10">
        <f t="shared" si="39"/>
        <v>0</v>
      </c>
      <c r="AF48" s="10">
        <f t="shared" si="14"/>
        <v>1.0349999999999999</v>
      </c>
      <c r="AG48" s="10">
        <f t="shared" si="40"/>
        <v>0</v>
      </c>
      <c r="AH48" s="82"/>
      <c r="AI48" s="65" t="s">
        <v>290</v>
      </c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86"/>
    </row>
    <row r="49" spans="1:51">
      <c r="A49" s="65" t="s">
        <v>175</v>
      </c>
      <c r="B49" s="16" t="s">
        <v>47</v>
      </c>
      <c r="C49" s="6" t="s">
        <v>4</v>
      </c>
      <c r="D49" s="92" t="s">
        <v>55</v>
      </c>
      <c r="E49" s="6" t="s">
        <v>7</v>
      </c>
      <c r="F49" s="6"/>
      <c r="G49" s="6">
        <f>'Main d''œuvre'!C8</f>
        <v>12.9</v>
      </c>
      <c r="H49" s="6">
        <f t="shared" si="0"/>
        <v>0</v>
      </c>
      <c r="I49" s="6">
        <v>10.33</v>
      </c>
      <c r="J49" s="90">
        <f t="shared" si="3"/>
        <v>10.33</v>
      </c>
      <c r="K49" s="94">
        <f t="shared" si="4"/>
        <v>1.67</v>
      </c>
      <c r="L49" s="6">
        <f t="shared" si="5"/>
        <v>0</v>
      </c>
      <c r="M49" s="112">
        <f t="shared" si="6"/>
        <v>1.23</v>
      </c>
      <c r="N49" s="6">
        <f t="shared" si="7"/>
        <v>0</v>
      </c>
      <c r="O49" s="6">
        <f t="shared" si="8"/>
        <v>1.0349999999999999</v>
      </c>
      <c r="P49" s="6">
        <f t="shared" si="9"/>
        <v>0</v>
      </c>
      <c r="Q49" s="13"/>
      <c r="R49" s="65" t="s">
        <v>310</v>
      </c>
      <c r="S49" s="16"/>
      <c r="T49" s="6"/>
      <c r="U49" s="6"/>
      <c r="V49" s="6"/>
      <c r="W49" s="6"/>
      <c r="X49" s="6"/>
      <c r="Y49" s="6"/>
      <c r="Z49" s="6"/>
      <c r="AA49" s="6"/>
      <c r="AB49" s="6">
        <f t="shared" si="10"/>
        <v>1.67</v>
      </c>
      <c r="AC49" s="6">
        <f t="shared" si="38"/>
        <v>0</v>
      </c>
      <c r="AD49" s="6">
        <f t="shared" si="12"/>
        <v>1.23</v>
      </c>
      <c r="AE49" s="6">
        <f t="shared" si="39"/>
        <v>0</v>
      </c>
      <c r="AF49" s="6">
        <f t="shared" si="14"/>
        <v>1.0349999999999999</v>
      </c>
      <c r="AG49" s="6">
        <f t="shared" si="40"/>
        <v>0</v>
      </c>
      <c r="AH49" s="82"/>
      <c r="AI49" s="65" t="s">
        <v>291</v>
      </c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86"/>
    </row>
    <row r="50" spans="1:51">
      <c r="A50" s="65" t="s">
        <v>176</v>
      </c>
      <c r="B50" s="11" t="s">
        <v>117</v>
      </c>
      <c r="C50" s="10"/>
      <c r="D50" s="9"/>
      <c r="E50" s="10" t="s">
        <v>7</v>
      </c>
      <c r="F50" s="10"/>
      <c r="G50" s="10">
        <f>'Main d''œuvre'!C8</f>
        <v>12.9</v>
      </c>
      <c r="H50" s="10">
        <f t="shared" si="0"/>
        <v>0</v>
      </c>
      <c r="I50" s="10"/>
      <c r="J50" s="69">
        <f t="shared" si="3"/>
        <v>0</v>
      </c>
      <c r="K50" s="20">
        <f t="shared" si="4"/>
        <v>1.67</v>
      </c>
      <c r="L50" s="10">
        <f t="shared" si="5"/>
        <v>0</v>
      </c>
      <c r="M50" s="109">
        <f t="shared" si="6"/>
        <v>1.23</v>
      </c>
      <c r="N50" s="10">
        <f t="shared" si="7"/>
        <v>0</v>
      </c>
      <c r="O50" s="10">
        <f t="shared" si="8"/>
        <v>1.0349999999999999</v>
      </c>
      <c r="P50" s="10">
        <f t="shared" si="9"/>
        <v>0</v>
      </c>
      <c r="Q50" s="13"/>
      <c r="R50" s="65" t="s">
        <v>311</v>
      </c>
      <c r="S50" s="11"/>
      <c r="T50" s="10"/>
      <c r="U50" s="10"/>
      <c r="V50" s="10"/>
      <c r="W50" s="10"/>
      <c r="X50" s="10"/>
      <c r="Y50" s="10"/>
      <c r="Z50" s="10"/>
      <c r="AA50" s="10"/>
      <c r="AB50" s="10">
        <f t="shared" si="10"/>
        <v>1.67</v>
      </c>
      <c r="AC50" s="10">
        <f t="shared" si="38"/>
        <v>0</v>
      </c>
      <c r="AD50" s="10">
        <f t="shared" si="12"/>
        <v>1.23</v>
      </c>
      <c r="AE50" s="10">
        <f t="shared" si="39"/>
        <v>0</v>
      </c>
      <c r="AF50" s="10">
        <f t="shared" si="14"/>
        <v>1.0349999999999999</v>
      </c>
      <c r="AG50" s="10">
        <f t="shared" si="40"/>
        <v>0</v>
      </c>
      <c r="AH50" s="82"/>
      <c r="AI50" s="65" t="s">
        <v>292</v>
      </c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86"/>
    </row>
    <row r="51" spans="1:51">
      <c r="A51" s="65" t="s">
        <v>177</v>
      </c>
      <c r="B51" s="16" t="s">
        <v>116</v>
      </c>
      <c r="C51" s="6"/>
      <c r="D51" s="92"/>
      <c r="E51" s="6" t="s">
        <v>7</v>
      </c>
      <c r="F51" s="6"/>
      <c r="G51" s="6">
        <f>'Main d''œuvre'!C8</f>
        <v>12.9</v>
      </c>
      <c r="H51" s="6">
        <f t="shared" si="0"/>
        <v>0</v>
      </c>
      <c r="I51" s="6"/>
      <c r="J51" s="90">
        <f t="shared" si="3"/>
        <v>0</v>
      </c>
      <c r="K51" s="94">
        <f t="shared" si="4"/>
        <v>1.67</v>
      </c>
      <c r="L51" s="6">
        <f t="shared" si="5"/>
        <v>0</v>
      </c>
      <c r="M51" s="112">
        <f t="shared" si="6"/>
        <v>1.23</v>
      </c>
      <c r="N51" s="6">
        <f t="shared" si="7"/>
        <v>0</v>
      </c>
      <c r="O51" s="6">
        <f t="shared" si="8"/>
        <v>1.0349999999999999</v>
      </c>
      <c r="P51" s="6">
        <f t="shared" si="9"/>
        <v>0</v>
      </c>
      <c r="Q51" s="13"/>
      <c r="R51" s="65" t="s">
        <v>312</v>
      </c>
      <c r="S51" s="16"/>
      <c r="T51" s="6"/>
      <c r="U51" s="6"/>
      <c r="V51" s="6"/>
      <c r="W51" s="6"/>
      <c r="X51" s="6"/>
      <c r="Y51" s="6"/>
      <c r="Z51" s="6"/>
      <c r="AA51" s="6"/>
      <c r="AB51" s="6">
        <f t="shared" si="10"/>
        <v>1.67</v>
      </c>
      <c r="AC51" s="6">
        <f t="shared" si="38"/>
        <v>0</v>
      </c>
      <c r="AD51" s="6">
        <f t="shared" si="12"/>
        <v>1.23</v>
      </c>
      <c r="AE51" s="6">
        <f t="shared" si="39"/>
        <v>0</v>
      </c>
      <c r="AF51" s="6">
        <f t="shared" si="14"/>
        <v>1.0349999999999999</v>
      </c>
      <c r="AG51" s="6">
        <f t="shared" si="40"/>
        <v>0</v>
      </c>
      <c r="AH51" s="82"/>
      <c r="AI51" s="65" t="s">
        <v>293</v>
      </c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86"/>
    </row>
    <row r="52" spans="1:51">
      <c r="A52" s="65" t="s">
        <v>178</v>
      </c>
      <c r="B52" s="11" t="s">
        <v>115</v>
      </c>
      <c r="C52" s="10"/>
      <c r="D52" s="9"/>
      <c r="E52" s="10" t="s">
        <v>7</v>
      </c>
      <c r="F52" s="10"/>
      <c r="G52" s="10">
        <f>'Main d''œuvre'!C8</f>
        <v>12.9</v>
      </c>
      <c r="H52" s="10">
        <f t="shared" si="0"/>
        <v>0</v>
      </c>
      <c r="I52" s="10"/>
      <c r="J52" s="69">
        <f t="shared" si="3"/>
        <v>0</v>
      </c>
      <c r="K52" s="20">
        <f t="shared" si="4"/>
        <v>1.67</v>
      </c>
      <c r="L52" s="10">
        <f t="shared" si="5"/>
        <v>0</v>
      </c>
      <c r="M52" s="109">
        <f t="shared" si="6"/>
        <v>1.23</v>
      </c>
      <c r="N52" s="10">
        <f t="shared" si="7"/>
        <v>0</v>
      </c>
      <c r="O52" s="10">
        <f t="shared" si="8"/>
        <v>1.0349999999999999</v>
      </c>
      <c r="P52" s="10">
        <f t="shared" si="9"/>
        <v>0</v>
      </c>
      <c r="Q52" s="13"/>
      <c r="R52" s="65" t="s">
        <v>313</v>
      </c>
      <c r="S52" s="11"/>
      <c r="T52" s="10"/>
      <c r="U52" s="10"/>
      <c r="V52" s="10"/>
      <c r="W52" s="10"/>
      <c r="X52" s="10"/>
      <c r="Y52" s="10"/>
      <c r="Z52" s="10"/>
      <c r="AA52" s="10"/>
      <c r="AB52" s="10">
        <f t="shared" si="10"/>
        <v>1.67</v>
      </c>
      <c r="AC52" s="10">
        <f t="shared" si="38"/>
        <v>0</v>
      </c>
      <c r="AD52" s="10">
        <f t="shared" si="12"/>
        <v>1.23</v>
      </c>
      <c r="AE52" s="10">
        <f t="shared" si="39"/>
        <v>0</v>
      </c>
      <c r="AF52" s="10">
        <f t="shared" si="14"/>
        <v>1.0349999999999999</v>
      </c>
      <c r="AG52" s="10">
        <f t="shared" si="40"/>
        <v>0</v>
      </c>
      <c r="AH52" s="82"/>
      <c r="AI52" s="65" t="s">
        <v>294</v>
      </c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86"/>
    </row>
    <row r="53" spans="1:51">
      <c r="A53" s="65" t="s">
        <v>179</v>
      </c>
      <c r="B53" s="16" t="s">
        <v>114</v>
      </c>
      <c r="C53" s="6"/>
      <c r="D53" s="92"/>
      <c r="E53" s="6" t="s">
        <v>7</v>
      </c>
      <c r="F53" s="6"/>
      <c r="G53" s="6">
        <f>'Main d''œuvre'!C8</f>
        <v>12.9</v>
      </c>
      <c r="H53" s="6">
        <f t="shared" si="0"/>
        <v>0</v>
      </c>
      <c r="I53" s="6"/>
      <c r="J53" s="90">
        <f t="shared" si="3"/>
        <v>0</v>
      </c>
      <c r="K53" s="94">
        <f t="shared" si="4"/>
        <v>1.67</v>
      </c>
      <c r="L53" s="6">
        <f t="shared" si="5"/>
        <v>0</v>
      </c>
      <c r="M53" s="112">
        <f t="shared" si="6"/>
        <v>1.23</v>
      </c>
      <c r="N53" s="6">
        <f t="shared" si="7"/>
        <v>0</v>
      </c>
      <c r="O53" s="6">
        <f t="shared" si="8"/>
        <v>1.0349999999999999</v>
      </c>
      <c r="P53" s="6">
        <f t="shared" si="9"/>
        <v>0</v>
      </c>
      <c r="Q53" s="13"/>
      <c r="R53" s="65" t="s">
        <v>314</v>
      </c>
      <c r="S53" s="16"/>
      <c r="T53" s="6"/>
      <c r="U53" s="6"/>
      <c r="V53" s="6"/>
      <c r="W53" s="6"/>
      <c r="X53" s="6"/>
      <c r="Y53" s="6"/>
      <c r="Z53" s="6"/>
      <c r="AA53" s="6"/>
      <c r="AB53" s="6">
        <f t="shared" si="10"/>
        <v>1.67</v>
      </c>
      <c r="AC53" s="6">
        <f t="shared" si="38"/>
        <v>0</v>
      </c>
      <c r="AD53" s="6">
        <f t="shared" si="12"/>
        <v>1.23</v>
      </c>
      <c r="AE53" s="6">
        <f t="shared" si="39"/>
        <v>0</v>
      </c>
      <c r="AF53" s="6">
        <f t="shared" si="14"/>
        <v>1.0349999999999999</v>
      </c>
      <c r="AG53" s="6">
        <f t="shared" si="40"/>
        <v>0</v>
      </c>
      <c r="AH53" s="82"/>
      <c r="AI53" s="65" t="s">
        <v>295</v>
      </c>
      <c r="AJ53" s="94"/>
      <c r="AK53" s="94"/>
      <c r="AL53" s="94"/>
      <c r="AM53" s="94"/>
      <c r="AN53" s="94"/>
      <c r="AO53" s="94"/>
      <c r="AP53" s="94"/>
      <c r="AQ53" s="94"/>
      <c r="AR53" s="94"/>
      <c r="AS53" s="94"/>
      <c r="AT53" s="94"/>
      <c r="AU53" s="94"/>
      <c r="AV53" s="94"/>
      <c r="AW53" s="94"/>
      <c r="AX53" s="94"/>
      <c r="AY53" s="86"/>
    </row>
    <row r="54" spans="1:51">
      <c r="A54" s="65" t="s">
        <v>180</v>
      </c>
      <c r="B54" s="11" t="s">
        <v>48</v>
      </c>
      <c r="C54" s="10" t="s">
        <v>4</v>
      </c>
      <c r="D54" s="9" t="s">
        <v>55</v>
      </c>
      <c r="E54" s="10" t="s">
        <v>7</v>
      </c>
      <c r="F54" s="10"/>
      <c r="G54" s="10">
        <f>'Main d''œuvre'!C8</f>
        <v>12.9</v>
      </c>
      <c r="H54" s="10">
        <f t="shared" si="0"/>
        <v>0</v>
      </c>
      <c r="I54" s="10"/>
      <c r="J54" s="69">
        <f t="shared" si="3"/>
        <v>0</v>
      </c>
      <c r="K54" s="20">
        <f t="shared" si="4"/>
        <v>1.67</v>
      </c>
      <c r="L54" s="10">
        <f t="shared" si="5"/>
        <v>0</v>
      </c>
      <c r="M54" s="109">
        <f t="shared" si="6"/>
        <v>1.23</v>
      </c>
      <c r="N54" s="10">
        <f t="shared" si="7"/>
        <v>0</v>
      </c>
      <c r="O54" s="10">
        <f t="shared" si="8"/>
        <v>1.0349999999999999</v>
      </c>
      <c r="P54" s="10">
        <f t="shared" si="9"/>
        <v>0</v>
      </c>
      <c r="Q54" s="13"/>
      <c r="R54" s="65" t="s">
        <v>315</v>
      </c>
      <c r="S54" s="11"/>
      <c r="T54" s="10"/>
      <c r="U54" s="10"/>
      <c r="V54" s="10"/>
      <c r="W54" s="10"/>
      <c r="X54" s="10"/>
      <c r="Y54" s="10"/>
      <c r="Z54" s="10"/>
      <c r="AA54" s="10"/>
      <c r="AB54" s="10">
        <f t="shared" si="10"/>
        <v>1.67</v>
      </c>
      <c r="AC54" s="10">
        <f t="shared" si="38"/>
        <v>0</v>
      </c>
      <c r="AD54" s="10">
        <f t="shared" si="12"/>
        <v>1.23</v>
      </c>
      <c r="AE54" s="10">
        <f t="shared" si="39"/>
        <v>0</v>
      </c>
      <c r="AF54" s="10">
        <f t="shared" si="14"/>
        <v>1.0349999999999999</v>
      </c>
      <c r="AG54" s="10">
        <f t="shared" si="40"/>
        <v>0</v>
      </c>
      <c r="AH54" s="82"/>
      <c r="AI54" s="65" t="s">
        <v>296</v>
      </c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86"/>
    </row>
    <row r="55" spans="1:51">
      <c r="A55" s="65" t="s">
        <v>181</v>
      </c>
      <c r="B55" s="16" t="s">
        <v>72</v>
      </c>
      <c r="C55" s="6" t="s">
        <v>4</v>
      </c>
      <c r="D55" s="92"/>
      <c r="E55" s="6" t="s">
        <v>7</v>
      </c>
      <c r="F55" s="6">
        <v>0.3</v>
      </c>
      <c r="G55" s="6">
        <f>'Main d''œuvre'!C8</f>
        <v>12.9</v>
      </c>
      <c r="H55" s="6">
        <f t="shared" si="0"/>
        <v>3.87</v>
      </c>
      <c r="I55" s="6"/>
      <c r="J55" s="90">
        <f t="shared" si="3"/>
        <v>0</v>
      </c>
      <c r="K55" s="94">
        <f t="shared" si="4"/>
        <v>1.67</v>
      </c>
      <c r="L55" s="6">
        <f t="shared" si="5"/>
        <v>0</v>
      </c>
      <c r="M55" s="112">
        <f t="shared" si="6"/>
        <v>1.23</v>
      </c>
      <c r="N55" s="6">
        <f t="shared" si="7"/>
        <v>0</v>
      </c>
      <c r="O55" s="6">
        <f t="shared" si="8"/>
        <v>1.0349999999999999</v>
      </c>
      <c r="P55" s="6">
        <f t="shared" si="9"/>
        <v>0</v>
      </c>
      <c r="Q55" s="13"/>
      <c r="R55" s="65" t="s">
        <v>316</v>
      </c>
      <c r="S55" s="16"/>
      <c r="T55" s="6"/>
      <c r="U55" s="6"/>
      <c r="V55" s="6"/>
      <c r="W55" s="6"/>
      <c r="X55" s="6"/>
      <c r="Y55" s="6"/>
      <c r="Z55" s="6"/>
      <c r="AA55" s="6"/>
      <c r="AB55" s="6">
        <f t="shared" si="10"/>
        <v>1.67</v>
      </c>
      <c r="AC55" s="6">
        <f t="shared" si="38"/>
        <v>0</v>
      </c>
      <c r="AD55" s="6">
        <f t="shared" si="12"/>
        <v>1.23</v>
      </c>
      <c r="AE55" s="6">
        <f t="shared" si="39"/>
        <v>0</v>
      </c>
      <c r="AF55" s="6">
        <f t="shared" si="14"/>
        <v>1.0349999999999999</v>
      </c>
      <c r="AG55" s="6">
        <f t="shared" si="40"/>
        <v>0</v>
      </c>
      <c r="AH55" s="82"/>
      <c r="AI55" s="65" t="s">
        <v>297</v>
      </c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86"/>
    </row>
    <row r="56" spans="1:51">
      <c r="A56" s="65" t="s">
        <v>574</v>
      </c>
      <c r="B56" s="11" t="s">
        <v>573</v>
      </c>
      <c r="C56" s="10"/>
      <c r="D56" s="10"/>
      <c r="E56" s="10"/>
      <c r="F56" s="10"/>
      <c r="G56" s="10">
        <f t="shared" ref="G56:G119" si="41">$G$55</f>
        <v>12.9</v>
      </c>
      <c r="H56" s="10"/>
      <c r="I56" s="10"/>
      <c r="J56" s="69">
        <f t="shared" si="3"/>
        <v>0</v>
      </c>
      <c r="K56" s="114">
        <f t="shared" si="4"/>
        <v>1.67</v>
      </c>
      <c r="L56" s="10">
        <f t="shared" si="5"/>
        <v>0</v>
      </c>
      <c r="M56" s="115">
        <f t="shared" si="6"/>
        <v>1.23</v>
      </c>
      <c r="N56" s="10">
        <f t="shared" si="7"/>
        <v>0</v>
      </c>
      <c r="O56" s="10">
        <f t="shared" si="8"/>
        <v>1.0349999999999999</v>
      </c>
      <c r="P56" s="10">
        <f t="shared" si="9"/>
        <v>0</v>
      </c>
      <c r="Q56" s="13"/>
      <c r="R56" s="65" t="s">
        <v>481</v>
      </c>
      <c r="S56" s="11"/>
      <c r="T56" s="10"/>
      <c r="U56" s="10"/>
      <c r="V56" s="10"/>
      <c r="W56" s="10"/>
      <c r="X56" s="10"/>
      <c r="Y56" s="10"/>
      <c r="Z56" s="10"/>
      <c r="AA56" s="10"/>
      <c r="AB56" s="10">
        <f t="shared" si="10"/>
        <v>1.67</v>
      </c>
      <c r="AC56" s="10">
        <f t="shared" si="38"/>
        <v>0</v>
      </c>
      <c r="AD56" s="10">
        <f t="shared" si="12"/>
        <v>1.23</v>
      </c>
      <c r="AE56" s="10">
        <f t="shared" si="39"/>
        <v>0</v>
      </c>
      <c r="AF56" s="10">
        <f t="shared" si="14"/>
        <v>1.0349999999999999</v>
      </c>
      <c r="AG56" s="10">
        <f t="shared" si="40"/>
        <v>0</v>
      </c>
      <c r="AY56" s="6"/>
    </row>
    <row r="57" spans="1:51">
      <c r="G57">
        <f t="shared" si="41"/>
        <v>12.9</v>
      </c>
      <c r="K57" s="20">
        <f t="shared" si="4"/>
        <v>1.67</v>
      </c>
      <c r="M57" s="109">
        <f t="shared" si="6"/>
        <v>1.23</v>
      </c>
      <c r="O57">
        <f t="shared" si="8"/>
        <v>1.0349999999999999</v>
      </c>
      <c r="R57" s="65" t="s">
        <v>482</v>
      </c>
      <c r="S57" s="16"/>
      <c r="T57" s="6"/>
      <c r="U57" s="6"/>
      <c r="V57" s="6"/>
      <c r="W57" s="6"/>
      <c r="X57" s="6"/>
      <c r="Y57" s="6"/>
      <c r="Z57" s="6"/>
      <c r="AA57" s="6"/>
      <c r="AB57" s="6">
        <f t="shared" si="10"/>
        <v>1.67</v>
      </c>
      <c r="AC57" s="6">
        <f t="shared" si="38"/>
        <v>0</v>
      </c>
      <c r="AD57" s="6">
        <f t="shared" si="12"/>
        <v>1.23</v>
      </c>
      <c r="AE57" s="6">
        <f t="shared" si="39"/>
        <v>0</v>
      </c>
      <c r="AF57" s="6">
        <f t="shared" si="14"/>
        <v>1.0349999999999999</v>
      </c>
      <c r="AG57" s="6">
        <f t="shared" si="40"/>
        <v>0</v>
      </c>
      <c r="AY57" s="6"/>
    </row>
    <row r="58" spans="1:51">
      <c r="G58">
        <f t="shared" si="41"/>
        <v>12.9</v>
      </c>
      <c r="K58" s="20">
        <f t="shared" si="4"/>
        <v>1.67</v>
      </c>
      <c r="M58" s="109">
        <f t="shared" si="6"/>
        <v>1.23</v>
      </c>
      <c r="O58">
        <f t="shared" si="8"/>
        <v>1.0349999999999999</v>
      </c>
      <c r="R58" s="65" t="s">
        <v>483</v>
      </c>
      <c r="S58" s="11"/>
      <c r="T58" s="10"/>
      <c r="U58" s="10"/>
      <c r="V58" s="10"/>
      <c r="W58" s="10"/>
      <c r="X58" s="10"/>
      <c r="Y58" s="10"/>
      <c r="Z58" s="10"/>
      <c r="AA58" s="10"/>
      <c r="AB58" s="10">
        <f t="shared" si="10"/>
        <v>1.67</v>
      </c>
      <c r="AC58" s="10">
        <f t="shared" si="38"/>
        <v>0</v>
      </c>
      <c r="AD58" s="10">
        <f t="shared" si="12"/>
        <v>1.23</v>
      </c>
      <c r="AE58" s="10">
        <f t="shared" si="39"/>
        <v>0</v>
      </c>
      <c r="AF58" s="10">
        <f t="shared" si="14"/>
        <v>1.0349999999999999</v>
      </c>
      <c r="AG58" s="10">
        <f t="shared" si="40"/>
        <v>0</v>
      </c>
      <c r="AY58" s="6"/>
    </row>
    <row r="59" spans="1:51">
      <c r="G59">
        <f t="shared" si="41"/>
        <v>12.9</v>
      </c>
      <c r="K59" s="20">
        <f t="shared" si="4"/>
        <v>1.67</v>
      </c>
      <c r="M59" s="109">
        <f t="shared" si="6"/>
        <v>1.23</v>
      </c>
      <c r="O59">
        <f t="shared" si="8"/>
        <v>1.0349999999999999</v>
      </c>
      <c r="R59" s="65" t="s">
        <v>484</v>
      </c>
      <c r="S59" s="16"/>
      <c r="T59" s="6"/>
      <c r="U59" s="6"/>
      <c r="V59" s="6"/>
      <c r="W59" s="6"/>
      <c r="X59" s="6"/>
      <c r="Y59" s="6"/>
      <c r="Z59" s="6"/>
      <c r="AA59" s="6"/>
      <c r="AB59" s="6">
        <f t="shared" si="10"/>
        <v>1.67</v>
      </c>
      <c r="AC59" s="6">
        <f t="shared" si="38"/>
        <v>0</v>
      </c>
      <c r="AD59" s="6">
        <f t="shared" si="12"/>
        <v>1.23</v>
      </c>
      <c r="AE59" s="6">
        <f t="shared" si="39"/>
        <v>0</v>
      </c>
      <c r="AF59" s="6">
        <f t="shared" si="14"/>
        <v>1.0349999999999999</v>
      </c>
      <c r="AG59" s="6">
        <f t="shared" si="40"/>
        <v>0</v>
      </c>
      <c r="AY59" s="6"/>
    </row>
    <row r="60" spans="1:51">
      <c r="G60">
        <f t="shared" si="41"/>
        <v>12.9</v>
      </c>
      <c r="K60" s="20">
        <f t="shared" si="4"/>
        <v>1.67</v>
      </c>
      <c r="M60" s="109">
        <f t="shared" si="6"/>
        <v>1.23</v>
      </c>
      <c r="O60">
        <f t="shared" si="8"/>
        <v>1.0349999999999999</v>
      </c>
      <c r="R60" s="65" t="s">
        <v>485</v>
      </c>
      <c r="S60" s="11"/>
      <c r="T60" s="10"/>
      <c r="U60" s="10"/>
      <c r="V60" s="10"/>
      <c r="W60" s="10"/>
      <c r="X60" s="10"/>
      <c r="Y60" s="10"/>
      <c r="Z60" s="10"/>
      <c r="AA60" s="10"/>
      <c r="AB60" s="10">
        <f t="shared" si="10"/>
        <v>1.67</v>
      </c>
      <c r="AC60" s="10">
        <f t="shared" si="38"/>
        <v>0</v>
      </c>
      <c r="AD60" s="10">
        <f t="shared" si="12"/>
        <v>1.23</v>
      </c>
      <c r="AE60" s="10">
        <f t="shared" si="39"/>
        <v>0</v>
      </c>
      <c r="AF60" s="10">
        <f t="shared" si="14"/>
        <v>1.0349999999999999</v>
      </c>
      <c r="AG60" s="10">
        <f t="shared" si="40"/>
        <v>0</v>
      </c>
      <c r="AY60" s="6"/>
    </row>
    <row r="61" spans="1:51">
      <c r="G61">
        <f t="shared" si="41"/>
        <v>12.9</v>
      </c>
      <c r="K61" s="20">
        <f t="shared" si="4"/>
        <v>1.67</v>
      </c>
      <c r="M61" s="109">
        <f t="shared" si="6"/>
        <v>1.23</v>
      </c>
      <c r="O61">
        <f t="shared" si="8"/>
        <v>1.0349999999999999</v>
      </c>
      <c r="R61" s="65" t="s">
        <v>486</v>
      </c>
      <c r="S61" s="16"/>
      <c r="T61" s="6"/>
      <c r="U61" s="6"/>
      <c r="V61" s="6"/>
      <c r="W61" s="6"/>
      <c r="X61" s="6"/>
      <c r="Y61" s="6"/>
      <c r="Z61" s="6"/>
      <c r="AA61" s="6"/>
      <c r="AB61" s="6">
        <f t="shared" si="10"/>
        <v>1.67</v>
      </c>
      <c r="AC61" s="6">
        <f t="shared" si="38"/>
        <v>0</v>
      </c>
      <c r="AD61" s="6">
        <f t="shared" si="12"/>
        <v>1.23</v>
      </c>
      <c r="AE61" s="6">
        <f t="shared" si="39"/>
        <v>0</v>
      </c>
      <c r="AF61" s="6">
        <f t="shared" si="14"/>
        <v>1.0349999999999999</v>
      </c>
      <c r="AG61" s="6">
        <f t="shared" si="40"/>
        <v>0</v>
      </c>
      <c r="AY61" s="6"/>
    </row>
    <row r="62" spans="1:51">
      <c r="G62">
        <f t="shared" si="41"/>
        <v>12.9</v>
      </c>
      <c r="K62" s="20">
        <f t="shared" si="4"/>
        <v>1.67</v>
      </c>
      <c r="M62" s="109">
        <f t="shared" si="6"/>
        <v>1.23</v>
      </c>
      <c r="O62">
        <f t="shared" si="8"/>
        <v>1.0349999999999999</v>
      </c>
      <c r="R62" s="65" t="s">
        <v>564</v>
      </c>
      <c r="S62" s="171"/>
      <c r="AB62">
        <f t="shared" si="10"/>
        <v>1.67</v>
      </c>
      <c r="AD62">
        <f t="shared" si="12"/>
        <v>1.23</v>
      </c>
      <c r="AF62">
        <f t="shared" si="14"/>
        <v>1.0349999999999999</v>
      </c>
      <c r="AY62" s="6"/>
    </row>
    <row r="63" spans="1:51">
      <c r="G63">
        <f t="shared" si="41"/>
        <v>12.9</v>
      </c>
      <c r="K63" s="20">
        <f t="shared" si="4"/>
        <v>1.67</v>
      </c>
      <c r="M63" s="109">
        <f t="shared" si="6"/>
        <v>1.23</v>
      </c>
      <c r="O63">
        <f t="shared" si="8"/>
        <v>1.0349999999999999</v>
      </c>
      <c r="R63" s="65" t="s">
        <v>565</v>
      </c>
      <c r="S63" s="171"/>
      <c r="AB63">
        <f t="shared" si="10"/>
        <v>1.67</v>
      </c>
      <c r="AD63">
        <f t="shared" si="12"/>
        <v>1.23</v>
      </c>
      <c r="AF63">
        <f t="shared" si="14"/>
        <v>1.0349999999999999</v>
      </c>
      <c r="AY63" s="6"/>
    </row>
    <row r="64" spans="1:51">
      <c r="G64">
        <f t="shared" si="41"/>
        <v>12.9</v>
      </c>
      <c r="K64" s="20">
        <f t="shared" si="4"/>
        <v>1.67</v>
      </c>
      <c r="M64" s="109">
        <f t="shared" si="6"/>
        <v>1.23</v>
      </c>
      <c r="O64">
        <f t="shared" si="8"/>
        <v>1.0349999999999999</v>
      </c>
      <c r="R64" s="65" t="s">
        <v>566</v>
      </c>
      <c r="S64" s="171"/>
      <c r="AB64">
        <f t="shared" si="10"/>
        <v>1.67</v>
      </c>
      <c r="AD64">
        <f t="shared" si="12"/>
        <v>1.23</v>
      </c>
      <c r="AF64">
        <f t="shared" si="14"/>
        <v>1.0349999999999999</v>
      </c>
      <c r="AY64" s="6"/>
    </row>
    <row r="65" spans="7:51">
      <c r="G65">
        <f t="shared" si="41"/>
        <v>12.9</v>
      </c>
      <c r="K65" s="20">
        <f t="shared" si="4"/>
        <v>1.67</v>
      </c>
      <c r="M65" s="109">
        <f t="shared" si="6"/>
        <v>1.23</v>
      </c>
      <c r="O65">
        <f t="shared" si="8"/>
        <v>1.0349999999999999</v>
      </c>
      <c r="R65" s="65" t="s">
        <v>567</v>
      </c>
      <c r="S65" s="171"/>
      <c r="AB65">
        <f t="shared" si="10"/>
        <v>1.67</v>
      </c>
      <c r="AD65">
        <f t="shared" si="12"/>
        <v>1.23</v>
      </c>
      <c r="AF65">
        <f t="shared" si="14"/>
        <v>1.0349999999999999</v>
      </c>
      <c r="AY65" s="6"/>
    </row>
    <row r="66" spans="7:51">
      <c r="G66">
        <f t="shared" si="41"/>
        <v>12.9</v>
      </c>
      <c r="K66" s="20">
        <f t="shared" si="4"/>
        <v>1.67</v>
      </c>
      <c r="M66" s="109">
        <f t="shared" si="6"/>
        <v>1.23</v>
      </c>
      <c r="O66">
        <f t="shared" si="8"/>
        <v>1.0349999999999999</v>
      </c>
      <c r="R66" s="65" t="s">
        <v>568</v>
      </c>
      <c r="S66" s="171"/>
      <c r="AB66">
        <f t="shared" si="10"/>
        <v>1.67</v>
      </c>
      <c r="AD66">
        <f t="shared" si="12"/>
        <v>1.23</v>
      </c>
      <c r="AF66">
        <f t="shared" si="14"/>
        <v>1.0349999999999999</v>
      </c>
      <c r="AY66" s="6"/>
    </row>
    <row r="67" spans="7:51">
      <c r="G67">
        <f t="shared" si="41"/>
        <v>12.9</v>
      </c>
      <c r="K67" s="20">
        <f t="shared" si="4"/>
        <v>1.67</v>
      </c>
      <c r="M67" s="109">
        <f t="shared" si="6"/>
        <v>1.23</v>
      </c>
      <c r="O67">
        <f t="shared" si="8"/>
        <v>1.0349999999999999</v>
      </c>
      <c r="R67" s="65" t="s">
        <v>569</v>
      </c>
      <c r="S67" s="171"/>
      <c r="AB67">
        <f t="shared" si="10"/>
        <v>1.67</v>
      </c>
      <c r="AD67">
        <f t="shared" si="12"/>
        <v>1.23</v>
      </c>
      <c r="AF67">
        <f t="shared" si="14"/>
        <v>1.0349999999999999</v>
      </c>
      <c r="AY67" s="6"/>
    </row>
    <row r="68" spans="7:51">
      <c r="G68">
        <f t="shared" si="41"/>
        <v>12.9</v>
      </c>
      <c r="K68" s="20">
        <f t="shared" si="4"/>
        <v>1.67</v>
      </c>
      <c r="M68" s="109">
        <f t="shared" si="6"/>
        <v>1.23</v>
      </c>
      <c r="O68">
        <f t="shared" si="8"/>
        <v>1.0349999999999999</v>
      </c>
      <c r="R68" s="65" t="s">
        <v>570</v>
      </c>
      <c r="S68" s="171"/>
      <c r="AB68">
        <f t="shared" si="10"/>
        <v>1.67</v>
      </c>
      <c r="AD68">
        <f t="shared" si="12"/>
        <v>1.23</v>
      </c>
      <c r="AF68">
        <f t="shared" si="14"/>
        <v>1.0349999999999999</v>
      </c>
      <c r="AY68" s="6"/>
    </row>
    <row r="69" spans="7:51">
      <c r="G69">
        <f t="shared" si="41"/>
        <v>12.9</v>
      </c>
      <c r="K69" s="20">
        <f t="shared" si="4"/>
        <v>1.67</v>
      </c>
      <c r="M69" s="109">
        <f t="shared" si="6"/>
        <v>1.23</v>
      </c>
      <c r="O69">
        <f t="shared" si="8"/>
        <v>1.0349999999999999</v>
      </c>
      <c r="S69" s="171"/>
      <c r="AB69">
        <f t="shared" si="10"/>
        <v>1.67</v>
      </c>
      <c r="AD69">
        <f t="shared" si="12"/>
        <v>1.23</v>
      </c>
      <c r="AF69">
        <f t="shared" si="14"/>
        <v>1.0349999999999999</v>
      </c>
      <c r="AY69" s="6"/>
    </row>
    <row r="70" spans="7:51">
      <c r="G70">
        <f t="shared" si="41"/>
        <v>12.9</v>
      </c>
      <c r="K70" s="20">
        <f t="shared" si="4"/>
        <v>1.67</v>
      </c>
      <c r="M70" s="109">
        <f t="shared" si="6"/>
        <v>1.23</v>
      </c>
      <c r="O70">
        <f t="shared" si="8"/>
        <v>1.0349999999999999</v>
      </c>
      <c r="S70" s="171"/>
      <c r="AB70">
        <f t="shared" si="10"/>
        <v>1.67</v>
      </c>
      <c r="AD70">
        <f t="shared" si="12"/>
        <v>1.23</v>
      </c>
      <c r="AF70">
        <f t="shared" si="14"/>
        <v>1.0349999999999999</v>
      </c>
      <c r="AY70" s="6"/>
    </row>
    <row r="71" spans="7:51">
      <c r="G71">
        <f t="shared" si="41"/>
        <v>12.9</v>
      </c>
      <c r="K71" s="20">
        <f t="shared" ref="K71:K134" si="42">$K$6</f>
        <v>1.67</v>
      </c>
      <c r="M71" s="109">
        <f t="shared" ref="M71:M134" si="43">$M$6</f>
        <v>1.23</v>
      </c>
      <c r="O71">
        <f t="shared" ref="O71:O134" si="44">$O$6</f>
        <v>1.0349999999999999</v>
      </c>
      <c r="S71" s="171"/>
      <c r="AB71">
        <f t="shared" ref="AB71:AB134" si="45">$AB$6</f>
        <v>1.67</v>
      </c>
      <c r="AD71">
        <f t="shared" ref="AD71:AD134" si="46">$AD$6</f>
        <v>1.23</v>
      </c>
      <c r="AF71">
        <f t="shared" ref="AF71:AF134" si="47">$AF$6</f>
        <v>1.0349999999999999</v>
      </c>
      <c r="AY71" s="6"/>
    </row>
    <row r="72" spans="7:51">
      <c r="G72">
        <f t="shared" si="41"/>
        <v>12.9</v>
      </c>
      <c r="K72" s="20">
        <f t="shared" si="42"/>
        <v>1.67</v>
      </c>
      <c r="M72" s="109">
        <f t="shared" si="43"/>
        <v>1.23</v>
      </c>
      <c r="O72">
        <f t="shared" si="44"/>
        <v>1.0349999999999999</v>
      </c>
      <c r="S72" s="171"/>
      <c r="AB72">
        <f t="shared" si="45"/>
        <v>1.67</v>
      </c>
      <c r="AD72">
        <f t="shared" si="46"/>
        <v>1.23</v>
      </c>
      <c r="AF72">
        <f t="shared" si="47"/>
        <v>1.0349999999999999</v>
      </c>
      <c r="AY72" s="6"/>
    </row>
    <row r="73" spans="7:51">
      <c r="G73">
        <f t="shared" si="41"/>
        <v>12.9</v>
      </c>
      <c r="K73" s="20">
        <f t="shared" si="42"/>
        <v>1.67</v>
      </c>
      <c r="M73" s="109">
        <f t="shared" si="43"/>
        <v>1.23</v>
      </c>
      <c r="O73">
        <f t="shared" si="44"/>
        <v>1.0349999999999999</v>
      </c>
      <c r="S73" s="171"/>
      <c r="AB73">
        <f t="shared" si="45"/>
        <v>1.67</v>
      </c>
      <c r="AD73">
        <f t="shared" si="46"/>
        <v>1.23</v>
      </c>
      <c r="AF73">
        <f t="shared" si="47"/>
        <v>1.0349999999999999</v>
      </c>
      <c r="AY73" s="6"/>
    </row>
    <row r="74" spans="7:51">
      <c r="G74">
        <f t="shared" si="41"/>
        <v>12.9</v>
      </c>
      <c r="K74" s="20">
        <f t="shared" si="42"/>
        <v>1.67</v>
      </c>
      <c r="M74" s="109">
        <f t="shared" si="43"/>
        <v>1.23</v>
      </c>
      <c r="O74">
        <f t="shared" si="44"/>
        <v>1.0349999999999999</v>
      </c>
      <c r="S74" s="171"/>
      <c r="AB74">
        <f t="shared" si="45"/>
        <v>1.67</v>
      </c>
      <c r="AD74">
        <f t="shared" si="46"/>
        <v>1.23</v>
      </c>
      <c r="AF74">
        <f t="shared" si="47"/>
        <v>1.0349999999999999</v>
      </c>
      <c r="AY74" s="6"/>
    </row>
    <row r="75" spans="7:51">
      <c r="G75">
        <f t="shared" si="41"/>
        <v>12.9</v>
      </c>
      <c r="K75" s="20">
        <f t="shared" si="42"/>
        <v>1.67</v>
      </c>
      <c r="M75" s="109">
        <f t="shared" si="43"/>
        <v>1.23</v>
      </c>
      <c r="O75">
        <f t="shared" si="44"/>
        <v>1.0349999999999999</v>
      </c>
      <c r="S75" s="171"/>
      <c r="AB75">
        <f t="shared" si="45"/>
        <v>1.67</v>
      </c>
      <c r="AD75">
        <f t="shared" si="46"/>
        <v>1.23</v>
      </c>
      <c r="AF75">
        <f t="shared" si="47"/>
        <v>1.0349999999999999</v>
      </c>
      <c r="AY75" s="6"/>
    </row>
    <row r="76" spans="7:51">
      <c r="G76">
        <f t="shared" si="41"/>
        <v>12.9</v>
      </c>
      <c r="K76" s="20">
        <f t="shared" si="42"/>
        <v>1.67</v>
      </c>
      <c r="M76" s="109">
        <f t="shared" si="43"/>
        <v>1.23</v>
      </c>
      <c r="O76">
        <f t="shared" si="44"/>
        <v>1.0349999999999999</v>
      </c>
      <c r="S76" s="171"/>
      <c r="AB76">
        <f t="shared" si="45"/>
        <v>1.67</v>
      </c>
      <c r="AD76">
        <f t="shared" si="46"/>
        <v>1.23</v>
      </c>
      <c r="AF76">
        <f t="shared" si="47"/>
        <v>1.0349999999999999</v>
      </c>
      <c r="AY76" s="6"/>
    </row>
    <row r="77" spans="7:51">
      <c r="G77">
        <f t="shared" si="41"/>
        <v>12.9</v>
      </c>
      <c r="K77" s="20">
        <f t="shared" si="42"/>
        <v>1.67</v>
      </c>
      <c r="M77" s="109">
        <f t="shared" si="43"/>
        <v>1.23</v>
      </c>
      <c r="O77">
        <f t="shared" si="44"/>
        <v>1.0349999999999999</v>
      </c>
      <c r="S77" s="171"/>
      <c r="AB77">
        <f t="shared" si="45"/>
        <v>1.67</v>
      </c>
      <c r="AD77">
        <f t="shared" si="46"/>
        <v>1.23</v>
      </c>
      <c r="AF77">
        <f t="shared" si="47"/>
        <v>1.0349999999999999</v>
      </c>
      <c r="AY77" s="6"/>
    </row>
    <row r="78" spans="7:51">
      <c r="G78">
        <f t="shared" si="41"/>
        <v>12.9</v>
      </c>
      <c r="K78" s="20">
        <f t="shared" si="42"/>
        <v>1.67</v>
      </c>
      <c r="M78" s="109">
        <f t="shared" si="43"/>
        <v>1.23</v>
      </c>
      <c r="O78">
        <f t="shared" si="44"/>
        <v>1.0349999999999999</v>
      </c>
      <c r="S78" s="171"/>
      <c r="AB78">
        <f t="shared" si="45"/>
        <v>1.67</v>
      </c>
      <c r="AD78">
        <f t="shared" si="46"/>
        <v>1.23</v>
      </c>
      <c r="AF78">
        <f t="shared" si="47"/>
        <v>1.0349999999999999</v>
      </c>
      <c r="AY78" s="6"/>
    </row>
    <row r="79" spans="7:51">
      <c r="G79">
        <f t="shared" si="41"/>
        <v>12.9</v>
      </c>
      <c r="K79" s="20">
        <f t="shared" si="42"/>
        <v>1.67</v>
      </c>
      <c r="M79" s="109">
        <f t="shared" si="43"/>
        <v>1.23</v>
      </c>
      <c r="O79">
        <f t="shared" si="44"/>
        <v>1.0349999999999999</v>
      </c>
      <c r="S79" s="171"/>
      <c r="AB79">
        <f t="shared" si="45"/>
        <v>1.67</v>
      </c>
      <c r="AD79">
        <f t="shared" si="46"/>
        <v>1.23</v>
      </c>
      <c r="AF79">
        <f t="shared" si="47"/>
        <v>1.0349999999999999</v>
      </c>
      <c r="AY79" s="6"/>
    </row>
    <row r="80" spans="7:51">
      <c r="G80">
        <f t="shared" si="41"/>
        <v>12.9</v>
      </c>
      <c r="K80" s="20">
        <f t="shared" si="42"/>
        <v>1.67</v>
      </c>
      <c r="M80" s="109">
        <f t="shared" si="43"/>
        <v>1.23</v>
      </c>
      <c r="O80">
        <f t="shared" si="44"/>
        <v>1.0349999999999999</v>
      </c>
      <c r="S80" s="171"/>
      <c r="AB80">
        <f t="shared" si="45"/>
        <v>1.67</v>
      </c>
      <c r="AD80">
        <f t="shared" si="46"/>
        <v>1.23</v>
      </c>
      <c r="AF80">
        <f t="shared" si="47"/>
        <v>1.0349999999999999</v>
      </c>
      <c r="AY80" s="6"/>
    </row>
    <row r="81" spans="1:51">
      <c r="G81">
        <f t="shared" si="41"/>
        <v>12.9</v>
      </c>
      <c r="K81" s="20">
        <f t="shared" si="42"/>
        <v>1.67</v>
      </c>
      <c r="M81" s="109">
        <f t="shared" si="43"/>
        <v>1.23</v>
      </c>
      <c r="O81">
        <f t="shared" si="44"/>
        <v>1.0349999999999999</v>
      </c>
      <c r="S81" s="171"/>
      <c r="AB81">
        <f t="shared" si="45"/>
        <v>1.67</v>
      </c>
      <c r="AD81">
        <f t="shared" si="46"/>
        <v>1.23</v>
      </c>
      <c r="AF81">
        <f t="shared" si="47"/>
        <v>1.0349999999999999</v>
      </c>
      <c r="AY81" s="6"/>
    </row>
    <row r="82" spans="1:51">
      <c r="G82">
        <f t="shared" si="41"/>
        <v>12.9</v>
      </c>
      <c r="K82" s="20">
        <f t="shared" si="42"/>
        <v>1.67</v>
      </c>
      <c r="M82" s="109">
        <f t="shared" si="43"/>
        <v>1.23</v>
      </c>
      <c r="O82">
        <f t="shared" si="44"/>
        <v>1.0349999999999999</v>
      </c>
      <c r="S82" s="171"/>
      <c r="AB82">
        <f t="shared" si="45"/>
        <v>1.67</v>
      </c>
      <c r="AD82">
        <f t="shared" si="46"/>
        <v>1.23</v>
      </c>
      <c r="AF82">
        <f t="shared" si="47"/>
        <v>1.0349999999999999</v>
      </c>
      <c r="AY82" s="6"/>
    </row>
    <row r="83" spans="1:51">
      <c r="G83">
        <f t="shared" si="41"/>
        <v>12.9</v>
      </c>
      <c r="K83" s="20">
        <f t="shared" si="42"/>
        <v>1.67</v>
      </c>
      <c r="M83" s="109">
        <f t="shared" si="43"/>
        <v>1.23</v>
      </c>
      <c r="O83">
        <f t="shared" si="44"/>
        <v>1.0349999999999999</v>
      </c>
      <c r="S83" s="171"/>
      <c r="AB83">
        <f t="shared" si="45"/>
        <v>1.67</v>
      </c>
      <c r="AD83">
        <f t="shared" si="46"/>
        <v>1.23</v>
      </c>
      <c r="AF83">
        <f t="shared" si="47"/>
        <v>1.0349999999999999</v>
      </c>
      <c r="AY83" s="6"/>
    </row>
    <row r="84" spans="1:51">
      <c r="G84" s="27">
        <f t="shared" si="41"/>
        <v>12.9</v>
      </c>
      <c r="H84" s="27"/>
      <c r="I84" s="27"/>
      <c r="J84" s="108"/>
      <c r="K84" s="20">
        <f t="shared" si="42"/>
        <v>1.67</v>
      </c>
      <c r="L84" s="27"/>
      <c r="M84" s="109">
        <f t="shared" si="43"/>
        <v>1.23</v>
      </c>
      <c r="N84" s="27"/>
      <c r="O84" s="27">
        <f t="shared" si="44"/>
        <v>1.0349999999999999</v>
      </c>
      <c r="P84" s="27"/>
      <c r="Q84" s="27"/>
      <c r="R84" s="27"/>
      <c r="S84" s="171"/>
      <c r="AB84">
        <f t="shared" si="45"/>
        <v>1.67</v>
      </c>
      <c r="AD84">
        <f t="shared" si="46"/>
        <v>1.23</v>
      </c>
      <c r="AF84">
        <f t="shared" si="47"/>
        <v>1.0349999999999999</v>
      </c>
      <c r="AY84" s="6"/>
    </row>
    <row r="85" spans="1:51">
      <c r="G85" s="27">
        <f t="shared" si="41"/>
        <v>12.9</v>
      </c>
      <c r="H85" s="27"/>
      <c r="I85" s="27"/>
      <c r="J85" s="108"/>
      <c r="K85" s="20">
        <f t="shared" si="42"/>
        <v>1.67</v>
      </c>
      <c r="L85" s="27"/>
      <c r="M85" s="109">
        <f t="shared" si="43"/>
        <v>1.23</v>
      </c>
      <c r="N85" s="27"/>
      <c r="O85" s="27">
        <f t="shared" si="44"/>
        <v>1.0349999999999999</v>
      </c>
      <c r="P85" s="27"/>
      <c r="Q85" s="27"/>
      <c r="R85" s="27"/>
      <c r="S85" s="171"/>
      <c r="AB85">
        <f t="shared" si="45"/>
        <v>1.67</v>
      </c>
      <c r="AD85">
        <f t="shared" si="46"/>
        <v>1.23</v>
      </c>
      <c r="AF85">
        <f t="shared" si="47"/>
        <v>1.0349999999999999</v>
      </c>
      <c r="AY85" s="6"/>
    </row>
    <row r="86" spans="1:51">
      <c r="G86" s="27">
        <f t="shared" si="41"/>
        <v>12.9</v>
      </c>
      <c r="H86" s="27"/>
      <c r="I86" s="27"/>
      <c r="J86" s="108"/>
      <c r="K86" s="20">
        <f t="shared" si="42"/>
        <v>1.67</v>
      </c>
      <c r="L86" s="27"/>
      <c r="M86" s="109">
        <f t="shared" si="43"/>
        <v>1.23</v>
      </c>
      <c r="N86" s="27"/>
      <c r="O86" s="27">
        <f t="shared" si="44"/>
        <v>1.0349999999999999</v>
      </c>
      <c r="P86" s="27"/>
      <c r="Q86" s="27"/>
      <c r="R86" s="27"/>
      <c r="S86" s="171"/>
      <c r="AB86">
        <f t="shared" si="45"/>
        <v>1.67</v>
      </c>
      <c r="AD86">
        <f t="shared" si="46"/>
        <v>1.23</v>
      </c>
      <c r="AF86">
        <f t="shared" si="47"/>
        <v>1.0349999999999999</v>
      </c>
      <c r="AY86" s="6"/>
    </row>
    <row r="87" spans="1:51">
      <c r="B87" s="8"/>
      <c r="C87" s="8"/>
      <c r="D87" s="8"/>
      <c r="G87" s="27">
        <f t="shared" si="41"/>
        <v>12.9</v>
      </c>
      <c r="H87" s="27"/>
      <c r="I87" s="27"/>
      <c r="J87" s="108"/>
      <c r="K87" s="20">
        <f t="shared" si="42"/>
        <v>1.67</v>
      </c>
      <c r="L87" s="27"/>
      <c r="M87" s="109">
        <f t="shared" si="43"/>
        <v>1.23</v>
      </c>
      <c r="N87" s="27"/>
      <c r="O87" s="27">
        <f t="shared" si="44"/>
        <v>1.0349999999999999</v>
      </c>
      <c r="P87" s="27"/>
      <c r="Q87" s="27"/>
      <c r="R87" s="27"/>
      <c r="S87" s="171"/>
      <c r="AB87">
        <f t="shared" si="45"/>
        <v>1.67</v>
      </c>
      <c r="AD87">
        <f t="shared" si="46"/>
        <v>1.23</v>
      </c>
      <c r="AF87">
        <f t="shared" si="47"/>
        <v>1.0349999999999999</v>
      </c>
      <c r="AY87" s="6"/>
    </row>
    <row r="88" spans="1:51">
      <c r="B88" s="25"/>
      <c r="C88" s="8"/>
      <c r="D88" s="8"/>
      <c r="G88" s="27">
        <f t="shared" si="41"/>
        <v>12.9</v>
      </c>
      <c r="H88" s="27"/>
      <c r="I88" s="27"/>
      <c r="J88" s="108"/>
      <c r="K88" s="20">
        <f t="shared" si="42"/>
        <v>1.67</v>
      </c>
      <c r="L88" s="27"/>
      <c r="M88" s="109">
        <f t="shared" si="43"/>
        <v>1.23</v>
      </c>
      <c r="N88" s="27"/>
      <c r="O88" s="27">
        <f t="shared" si="44"/>
        <v>1.0349999999999999</v>
      </c>
      <c r="P88" s="27"/>
      <c r="Q88" s="27"/>
      <c r="R88" s="27"/>
      <c r="S88" s="171"/>
      <c r="AB88">
        <f t="shared" si="45"/>
        <v>1.67</v>
      </c>
      <c r="AD88">
        <f t="shared" si="46"/>
        <v>1.23</v>
      </c>
      <c r="AF88">
        <f t="shared" si="47"/>
        <v>1.0349999999999999</v>
      </c>
      <c r="AY88" s="6"/>
    </row>
    <row r="89" spans="1:51">
      <c r="A89" s="36"/>
      <c r="B89" s="37"/>
      <c r="C89" s="38"/>
      <c r="D89" s="38"/>
      <c r="E89" s="36"/>
      <c r="F89" s="36"/>
      <c r="G89" s="36">
        <f t="shared" si="41"/>
        <v>12.9</v>
      </c>
      <c r="H89" s="27"/>
      <c r="I89" s="36"/>
      <c r="J89" s="108"/>
      <c r="K89" s="20">
        <f t="shared" si="42"/>
        <v>1.67</v>
      </c>
      <c r="L89" s="27"/>
      <c r="M89" s="109">
        <f t="shared" si="43"/>
        <v>1.23</v>
      </c>
      <c r="N89" s="27"/>
      <c r="O89" s="27">
        <f t="shared" si="44"/>
        <v>1.0349999999999999</v>
      </c>
      <c r="P89" s="27"/>
      <c r="Q89" s="27"/>
      <c r="R89" s="27"/>
      <c r="S89" s="171"/>
      <c r="AB89">
        <f t="shared" si="45"/>
        <v>1.67</v>
      </c>
      <c r="AD89">
        <f t="shared" si="46"/>
        <v>1.23</v>
      </c>
      <c r="AF89">
        <f t="shared" si="47"/>
        <v>1.0349999999999999</v>
      </c>
      <c r="AY89" s="6"/>
    </row>
    <row r="90" spans="1:51">
      <c r="B90" s="25"/>
      <c r="C90" s="8"/>
      <c r="D90" s="8"/>
      <c r="G90" s="27">
        <f t="shared" si="41"/>
        <v>12.9</v>
      </c>
      <c r="H90" s="27"/>
      <c r="I90" s="27"/>
      <c r="J90" s="108"/>
      <c r="K90" s="20">
        <f t="shared" si="42"/>
        <v>1.67</v>
      </c>
      <c r="L90" s="27"/>
      <c r="M90" s="109">
        <f t="shared" si="43"/>
        <v>1.23</v>
      </c>
      <c r="N90" s="27"/>
      <c r="O90" s="27">
        <f t="shared" si="44"/>
        <v>1.0349999999999999</v>
      </c>
      <c r="P90" s="27"/>
      <c r="Q90" s="27"/>
      <c r="R90" s="27"/>
      <c r="S90" s="171"/>
      <c r="AB90">
        <f t="shared" si="45"/>
        <v>1.67</v>
      </c>
      <c r="AD90">
        <f t="shared" si="46"/>
        <v>1.23</v>
      </c>
      <c r="AF90">
        <f t="shared" si="47"/>
        <v>1.0349999999999999</v>
      </c>
      <c r="AY90" s="6"/>
    </row>
    <row r="91" spans="1:51">
      <c r="B91" s="25"/>
      <c r="C91" s="8"/>
      <c r="D91" s="8"/>
      <c r="G91" s="27">
        <f t="shared" si="41"/>
        <v>12.9</v>
      </c>
      <c r="H91" s="27"/>
      <c r="I91" s="27"/>
      <c r="J91" s="108"/>
      <c r="K91" s="20">
        <f t="shared" si="42"/>
        <v>1.67</v>
      </c>
      <c r="L91" s="27"/>
      <c r="M91" s="109">
        <f t="shared" si="43"/>
        <v>1.23</v>
      </c>
      <c r="N91" s="27"/>
      <c r="O91" s="27">
        <f t="shared" si="44"/>
        <v>1.0349999999999999</v>
      </c>
      <c r="P91" s="27"/>
      <c r="Q91" s="27"/>
      <c r="R91" s="27"/>
      <c r="S91" s="171"/>
      <c r="AB91">
        <f t="shared" si="45"/>
        <v>1.67</v>
      </c>
      <c r="AD91">
        <f t="shared" si="46"/>
        <v>1.23</v>
      </c>
      <c r="AF91">
        <f t="shared" si="47"/>
        <v>1.0349999999999999</v>
      </c>
      <c r="AY91" s="6"/>
    </row>
    <row r="92" spans="1:51">
      <c r="B92" s="25"/>
      <c r="C92" s="8"/>
      <c r="D92" s="8"/>
      <c r="G92" s="27">
        <f t="shared" si="41"/>
        <v>12.9</v>
      </c>
      <c r="H92" s="27"/>
      <c r="I92" s="27"/>
      <c r="J92" s="108"/>
      <c r="K92" s="20">
        <f t="shared" si="42"/>
        <v>1.67</v>
      </c>
      <c r="L92" s="27"/>
      <c r="M92" s="109">
        <f t="shared" si="43"/>
        <v>1.23</v>
      </c>
      <c r="N92" s="27"/>
      <c r="O92" s="27">
        <f t="shared" si="44"/>
        <v>1.0349999999999999</v>
      </c>
      <c r="P92" s="27"/>
      <c r="Q92" s="27"/>
      <c r="R92" s="27"/>
      <c r="S92" s="171"/>
      <c r="AB92">
        <f t="shared" si="45"/>
        <v>1.67</v>
      </c>
      <c r="AD92">
        <f t="shared" si="46"/>
        <v>1.23</v>
      </c>
      <c r="AF92">
        <f t="shared" si="47"/>
        <v>1.0349999999999999</v>
      </c>
      <c r="AY92" s="6"/>
    </row>
    <row r="93" spans="1:51">
      <c r="C93" s="8"/>
      <c r="D93" s="8"/>
      <c r="G93" s="27">
        <f t="shared" si="41"/>
        <v>12.9</v>
      </c>
      <c r="H93" s="27"/>
      <c r="I93" s="27"/>
      <c r="J93" s="108"/>
      <c r="K93" s="20">
        <f t="shared" si="42"/>
        <v>1.67</v>
      </c>
      <c r="L93" s="27"/>
      <c r="M93" s="109">
        <f t="shared" si="43"/>
        <v>1.23</v>
      </c>
      <c r="N93" s="27"/>
      <c r="O93" s="27">
        <f t="shared" si="44"/>
        <v>1.0349999999999999</v>
      </c>
      <c r="P93" s="27"/>
      <c r="Q93" s="27"/>
      <c r="R93" s="27"/>
      <c r="S93" s="171"/>
      <c r="AB93">
        <f t="shared" si="45"/>
        <v>1.67</v>
      </c>
      <c r="AD93">
        <f t="shared" si="46"/>
        <v>1.23</v>
      </c>
      <c r="AF93">
        <f t="shared" si="47"/>
        <v>1.0349999999999999</v>
      </c>
      <c r="AY93" s="6"/>
    </row>
    <row r="94" spans="1:51">
      <c r="A94" s="28"/>
      <c r="B94" s="28"/>
      <c r="C94" s="28"/>
      <c r="D94" s="28"/>
      <c r="G94" s="27">
        <f t="shared" si="41"/>
        <v>12.9</v>
      </c>
      <c r="H94" s="27"/>
      <c r="I94" s="27"/>
      <c r="J94" s="108"/>
      <c r="K94" s="20">
        <f t="shared" si="42"/>
        <v>1.67</v>
      </c>
      <c r="L94" s="27"/>
      <c r="M94" s="109">
        <f t="shared" si="43"/>
        <v>1.23</v>
      </c>
      <c r="N94" s="27"/>
      <c r="O94" s="27">
        <f t="shared" si="44"/>
        <v>1.0349999999999999</v>
      </c>
      <c r="P94" s="27"/>
      <c r="Q94" s="27"/>
      <c r="R94" s="27"/>
      <c r="S94" s="171"/>
      <c r="AB94">
        <f t="shared" si="45"/>
        <v>1.67</v>
      </c>
      <c r="AD94">
        <f t="shared" si="46"/>
        <v>1.23</v>
      </c>
      <c r="AF94">
        <f t="shared" si="47"/>
        <v>1.0349999999999999</v>
      </c>
      <c r="AY94" s="6"/>
    </row>
    <row r="95" spans="1:51">
      <c r="A95" s="28"/>
      <c r="B95" s="28"/>
      <c r="C95" s="28"/>
      <c r="D95" s="28"/>
      <c r="G95" s="27">
        <f t="shared" si="41"/>
        <v>12.9</v>
      </c>
      <c r="H95" s="27"/>
      <c r="I95" s="27"/>
      <c r="J95" s="108"/>
      <c r="K95" s="20">
        <f t="shared" si="42"/>
        <v>1.67</v>
      </c>
      <c r="L95" s="27"/>
      <c r="M95" s="109">
        <f t="shared" si="43"/>
        <v>1.23</v>
      </c>
      <c r="N95" s="27"/>
      <c r="O95" s="27">
        <f t="shared" si="44"/>
        <v>1.0349999999999999</v>
      </c>
      <c r="P95" s="27"/>
      <c r="Q95" s="27"/>
      <c r="R95" s="27"/>
      <c r="S95" s="171"/>
      <c r="AB95">
        <f t="shared" si="45"/>
        <v>1.67</v>
      </c>
      <c r="AD95">
        <f t="shared" si="46"/>
        <v>1.23</v>
      </c>
      <c r="AF95">
        <f t="shared" si="47"/>
        <v>1.0349999999999999</v>
      </c>
      <c r="AY95" s="6"/>
    </row>
    <row r="96" spans="1:51">
      <c r="A96" s="28"/>
      <c r="B96" s="28"/>
      <c r="C96" s="28"/>
      <c r="D96" s="28"/>
      <c r="G96" s="27">
        <f t="shared" si="41"/>
        <v>12.9</v>
      </c>
      <c r="H96" s="27"/>
      <c r="I96" s="27"/>
      <c r="J96" s="108"/>
      <c r="K96" s="20">
        <f t="shared" si="42"/>
        <v>1.67</v>
      </c>
      <c r="L96" s="27"/>
      <c r="M96" s="109">
        <f t="shared" si="43"/>
        <v>1.23</v>
      </c>
      <c r="N96" s="27"/>
      <c r="O96" s="27">
        <f t="shared" si="44"/>
        <v>1.0349999999999999</v>
      </c>
      <c r="P96" s="27"/>
      <c r="Q96" s="27"/>
      <c r="R96" s="27"/>
      <c r="S96" s="171"/>
      <c r="AB96">
        <f t="shared" si="45"/>
        <v>1.67</v>
      </c>
      <c r="AD96">
        <f t="shared" si="46"/>
        <v>1.23</v>
      </c>
      <c r="AF96">
        <f t="shared" si="47"/>
        <v>1.0349999999999999</v>
      </c>
      <c r="AY96" s="6"/>
    </row>
    <row r="97" spans="1:51">
      <c r="A97" s="28"/>
      <c r="B97" s="28"/>
      <c r="C97" s="28"/>
      <c r="D97" s="28"/>
      <c r="G97" s="27">
        <f t="shared" si="41"/>
        <v>12.9</v>
      </c>
      <c r="H97" s="27"/>
      <c r="I97" s="27"/>
      <c r="J97" s="108"/>
      <c r="K97" s="20">
        <f t="shared" si="42"/>
        <v>1.67</v>
      </c>
      <c r="L97" s="27"/>
      <c r="M97" s="109">
        <f t="shared" si="43"/>
        <v>1.23</v>
      </c>
      <c r="N97" s="27"/>
      <c r="O97" s="27">
        <f t="shared" si="44"/>
        <v>1.0349999999999999</v>
      </c>
      <c r="P97" s="27"/>
      <c r="Q97" s="27"/>
      <c r="R97" s="27"/>
      <c r="S97" s="171"/>
      <c r="AB97">
        <f t="shared" si="45"/>
        <v>1.67</v>
      </c>
      <c r="AD97">
        <f t="shared" si="46"/>
        <v>1.23</v>
      </c>
      <c r="AF97">
        <f t="shared" si="47"/>
        <v>1.0349999999999999</v>
      </c>
      <c r="AY97" s="6"/>
    </row>
    <row r="98" spans="1:51">
      <c r="A98" s="62"/>
      <c r="B98" s="28"/>
      <c r="C98" s="28"/>
      <c r="D98" s="28"/>
      <c r="G98" s="27">
        <f t="shared" si="41"/>
        <v>12.9</v>
      </c>
      <c r="H98" s="27"/>
      <c r="I98" s="27"/>
      <c r="J98" s="108"/>
      <c r="K98" s="20">
        <f t="shared" si="42"/>
        <v>1.67</v>
      </c>
      <c r="L98" s="27"/>
      <c r="M98" s="109">
        <f t="shared" si="43"/>
        <v>1.23</v>
      </c>
      <c r="N98" s="27"/>
      <c r="O98" s="27">
        <f t="shared" si="44"/>
        <v>1.0349999999999999</v>
      </c>
      <c r="P98" s="27"/>
      <c r="Q98" s="27"/>
      <c r="R98" s="27"/>
      <c r="S98" s="171"/>
      <c r="AB98">
        <f t="shared" si="45"/>
        <v>1.67</v>
      </c>
      <c r="AD98">
        <f t="shared" si="46"/>
        <v>1.23</v>
      </c>
      <c r="AF98">
        <f t="shared" si="47"/>
        <v>1.0349999999999999</v>
      </c>
      <c r="AY98" s="6"/>
    </row>
    <row r="99" spans="1:51">
      <c r="A99" s="28"/>
      <c r="B99" s="28"/>
      <c r="C99" s="28"/>
      <c r="D99" s="28"/>
      <c r="G99" s="27">
        <f t="shared" si="41"/>
        <v>12.9</v>
      </c>
      <c r="H99" s="27"/>
      <c r="I99" s="27"/>
      <c r="J99" s="108"/>
      <c r="K99" s="20">
        <f t="shared" si="42"/>
        <v>1.67</v>
      </c>
      <c r="L99" s="27"/>
      <c r="M99" s="109">
        <f t="shared" si="43"/>
        <v>1.23</v>
      </c>
      <c r="N99" s="27"/>
      <c r="O99" s="27">
        <f t="shared" si="44"/>
        <v>1.0349999999999999</v>
      </c>
      <c r="P99" s="27"/>
      <c r="Q99" s="27"/>
      <c r="R99" s="27"/>
      <c r="S99" s="171"/>
      <c r="AB99">
        <f t="shared" si="45"/>
        <v>1.67</v>
      </c>
      <c r="AD99">
        <f t="shared" si="46"/>
        <v>1.23</v>
      </c>
      <c r="AF99">
        <f t="shared" si="47"/>
        <v>1.0349999999999999</v>
      </c>
      <c r="AY99" s="6"/>
    </row>
    <row r="100" spans="1:51">
      <c r="A100" s="28"/>
      <c r="B100" s="28"/>
      <c r="C100" s="28"/>
      <c r="D100" s="28"/>
      <c r="G100" s="27">
        <f t="shared" si="41"/>
        <v>12.9</v>
      </c>
      <c r="H100" s="27"/>
      <c r="I100" s="27"/>
      <c r="J100" s="108"/>
      <c r="K100" s="20">
        <f t="shared" si="42"/>
        <v>1.67</v>
      </c>
      <c r="L100" s="27"/>
      <c r="M100" s="109">
        <f t="shared" si="43"/>
        <v>1.23</v>
      </c>
      <c r="N100" s="27"/>
      <c r="O100" s="27">
        <f t="shared" si="44"/>
        <v>1.0349999999999999</v>
      </c>
      <c r="P100" s="27"/>
      <c r="Q100" s="27"/>
      <c r="R100" s="27"/>
      <c r="S100" s="171"/>
      <c r="AB100">
        <f t="shared" si="45"/>
        <v>1.67</v>
      </c>
      <c r="AD100">
        <f t="shared" si="46"/>
        <v>1.23</v>
      </c>
      <c r="AF100">
        <f t="shared" si="47"/>
        <v>1.0349999999999999</v>
      </c>
      <c r="AY100" s="6"/>
    </row>
    <row r="101" spans="1:51">
      <c r="A101" s="28"/>
      <c r="B101" s="28"/>
      <c r="C101" s="28"/>
      <c r="D101" s="28"/>
      <c r="G101" s="27">
        <f t="shared" si="41"/>
        <v>12.9</v>
      </c>
      <c r="H101" s="27"/>
      <c r="I101" s="27"/>
      <c r="J101" s="108"/>
      <c r="K101" s="20">
        <f t="shared" si="42"/>
        <v>1.67</v>
      </c>
      <c r="L101" s="27"/>
      <c r="M101" s="109">
        <f t="shared" si="43"/>
        <v>1.23</v>
      </c>
      <c r="N101" s="27"/>
      <c r="O101" s="27">
        <f t="shared" si="44"/>
        <v>1.0349999999999999</v>
      </c>
      <c r="P101" s="27"/>
      <c r="Q101" s="27"/>
      <c r="R101" s="27"/>
      <c r="S101" s="171"/>
      <c r="AB101">
        <f t="shared" si="45"/>
        <v>1.67</v>
      </c>
      <c r="AD101">
        <f t="shared" si="46"/>
        <v>1.23</v>
      </c>
      <c r="AF101">
        <f t="shared" si="47"/>
        <v>1.0349999999999999</v>
      </c>
      <c r="AY101" s="6"/>
    </row>
    <row r="102" spans="1:51">
      <c r="A102" s="28"/>
      <c r="B102" s="63"/>
      <c r="C102" s="28"/>
      <c r="D102" s="28"/>
      <c r="G102" s="27">
        <f t="shared" si="41"/>
        <v>12.9</v>
      </c>
      <c r="H102" s="27"/>
      <c r="I102" s="27"/>
      <c r="J102" s="108"/>
      <c r="K102" s="20">
        <f t="shared" si="42"/>
        <v>1.67</v>
      </c>
      <c r="L102" s="27"/>
      <c r="M102" s="109">
        <f t="shared" si="43"/>
        <v>1.23</v>
      </c>
      <c r="N102" s="27"/>
      <c r="O102" s="27">
        <f t="shared" si="44"/>
        <v>1.0349999999999999</v>
      </c>
      <c r="P102" s="27"/>
      <c r="Q102" s="27"/>
      <c r="R102" s="27"/>
      <c r="S102" s="171"/>
      <c r="AB102">
        <f t="shared" si="45"/>
        <v>1.67</v>
      </c>
      <c r="AD102">
        <f t="shared" si="46"/>
        <v>1.23</v>
      </c>
      <c r="AF102">
        <f t="shared" si="47"/>
        <v>1.0349999999999999</v>
      </c>
      <c r="AY102" s="6"/>
    </row>
    <row r="103" spans="1:51">
      <c r="A103" s="28"/>
      <c r="B103" s="28"/>
      <c r="C103" s="28"/>
      <c r="D103" s="28"/>
      <c r="G103" s="27">
        <f t="shared" si="41"/>
        <v>12.9</v>
      </c>
      <c r="H103" s="27"/>
      <c r="I103" s="27"/>
      <c r="J103" s="108"/>
      <c r="K103" s="20">
        <f t="shared" si="42"/>
        <v>1.67</v>
      </c>
      <c r="L103" s="27"/>
      <c r="M103" s="109">
        <f t="shared" si="43"/>
        <v>1.23</v>
      </c>
      <c r="N103" s="27"/>
      <c r="O103" s="27">
        <f t="shared" si="44"/>
        <v>1.0349999999999999</v>
      </c>
      <c r="P103" s="27"/>
      <c r="Q103" s="27"/>
      <c r="R103" s="27"/>
      <c r="S103" s="171"/>
      <c r="AB103">
        <f t="shared" si="45"/>
        <v>1.67</v>
      </c>
      <c r="AD103">
        <f t="shared" si="46"/>
        <v>1.23</v>
      </c>
      <c r="AF103">
        <f t="shared" si="47"/>
        <v>1.0349999999999999</v>
      </c>
      <c r="AY103" s="6"/>
    </row>
    <row r="104" spans="1:51">
      <c r="A104" s="28"/>
      <c r="B104" s="28"/>
      <c r="C104" s="28"/>
      <c r="D104" s="28"/>
      <c r="G104" s="27">
        <f t="shared" si="41"/>
        <v>12.9</v>
      </c>
      <c r="H104" s="27"/>
      <c r="I104" s="27"/>
      <c r="J104" s="108"/>
      <c r="K104" s="20">
        <f t="shared" si="42"/>
        <v>1.67</v>
      </c>
      <c r="L104" s="27"/>
      <c r="M104" s="109">
        <f t="shared" si="43"/>
        <v>1.23</v>
      </c>
      <c r="N104" s="27"/>
      <c r="O104" s="27">
        <f t="shared" si="44"/>
        <v>1.0349999999999999</v>
      </c>
      <c r="P104" s="27"/>
      <c r="Q104" s="27"/>
      <c r="R104" s="27"/>
      <c r="S104" s="171"/>
      <c r="AB104">
        <f t="shared" si="45"/>
        <v>1.67</v>
      </c>
      <c r="AD104">
        <f t="shared" si="46"/>
        <v>1.23</v>
      </c>
      <c r="AF104">
        <f t="shared" si="47"/>
        <v>1.0349999999999999</v>
      </c>
      <c r="AY104" s="6"/>
    </row>
    <row r="105" spans="1:51">
      <c r="A105" s="28"/>
      <c r="B105" s="28"/>
      <c r="C105" s="28"/>
      <c r="D105" s="28"/>
      <c r="G105" s="27">
        <f t="shared" si="41"/>
        <v>12.9</v>
      </c>
      <c r="H105" s="27"/>
      <c r="I105" s="27"/>
      <c r="J105" s="108"/>
      <c r="K105" s="20">
        <f t="shared" si="42"/>
        <v>1.67</v>
      </c>
      <c r="L105" s="27"/>
      <c r="M105" s="109">
        <f t="shared" si="43"/>
        <v>1.23</v>
      </c>
      <c r="N105" s="27"/>
      <c r="O105" s="27">
        <f t="shared" si="44"/>
        <v>1.0349999999999999</v>
      </c>
      <c r="P105" s="27"/>
      <c r="Q105" s="27"/>
      <c r="R105" s="27"/>
      <c r="S105" s="171"/>
      <c r="AB105">
        <f t="shared" si="45"/>
        <v>1.67</v>
      </c>
      <c r="AD105">
        <f t="shared" si="46"/>
        <v>1.23</v>
      </c>
      <c r="AF105">
        <f t="shared" si="47"/>
        <v>1.0349999999999999</v>
      </c>
      <c r="AY105" s="6"/>
    </row>
    <row r="106" spans="1:51">
      <c r="A106" s="28"/>
      <c r="B106" s="28"/>
      <c r="C106" s="28"/>
      <c r="D106" s="28"/>
      <c r="G106" s="27">
        <f t="shared" si="41"/>
        <v>12.9</v>
      </c>
      <c r="H106" s="27"/>
      <c r="I106" s="27"/>
      <c r="J106" s="108"/>
      <c r="K106" s="20">
        <f t="shared" si="42"/>
        <v>1.67</v>
      </c>
      <c r="L106" s="27"/>
      <c r="M106" s="109">
        <f t="shared" si="43"/>
        <v>1.23</v>
      </c>
      <c r="N106" s="27"/>
      <c r="O106" s="27">
        <f t="shared" si="44"/>
        <v>1.0349999999999999</v>
      </c>
      <c r="P106" s="27"/>
      <c r="Q106" s="27"/>
      <c r="R106" s="27"/>
      <c r="AB106">
        <f t="shared" si="45"/>
        <v>1.67</v>
      </c>
      <c r="AD106">
        <f t="shared" si="46"/>
        <v>1.23</v>
      </c>
      <c r="AF106">
        <f t="shared" si="47"/>
        <v>1.0349999999999999</v>
      </c>
      <c r="AY106" s="6"/>
    </row>
    <row r="107" spans="1:51">
      <c r="A107" s="28"/>
      <c r="B107" s="28"/>
      <c r="C107" s="28"/>
      <c r="D107" s="28"/>
      <c r="G107" s="27">
        <f t="shared" si="41"/>
        <v>12.9</v>
      </c>
      <c r="H107" s="27"/>
      <c r="I107" s="27"/>
      <c r="J107" s="108"/>
      <c r="K107" s="20">
        <f t="shared" si="42"/>
        <v>1.67</v>
      </c>
      <c r="L107" s="27"/>
      <c r="M107" s="109">
        <f t="shared" si="43"/>
        <v>1.23</v>
      </c>
      <c r="N107" s="27"/>
      <c r="O107" s="27">
        <f t="shared" si="44"/>
        <v>1.0349999999999999</v>
      </c>
      <c r="P107" s="27"/>
      <c r="Q107" s="27"/>
      <c r="R107" s="27"/>
      <c r="AB107">
        <f t="shared" si="45"/>
        <v>1.67</v>
      </c>
      <c r="AD107">
        <f t="shared" si="46"/>
        <v>1.23</v>
      </c>
      <c r="AF107">
        <f t="shared" si="47"/>
        <v>1.0349999999999999</v>
      </c>
      <c r="AY107" s="6"/>
    </row>
    <row r="108" spans="1:51">
      <c r="A108" s="28"/>
      <c r="B108" s="28"/>
      <c r="C108" s="28"/>
      <c r="D108" s="28"/>
      <c r="G108" s="27">
        <f t="shared" si="41"/>
        <v>12.9</v>
      </c>
      <c r="H108" s="27"/>
      <c r="I108" s="27"/>
      <c r="J108" s="108"/>
      <c r="K108" s="20">
        <f t="shared" si="42"/>
        <v>1.67</v>
      </c>
      <c r="L108" s="27"/>
      <c r="M108" s="109">
        <f t="shared" si="43"/>
        <v>1.23</v>
      </c>
      <c r="N108" s="27"/>
      <c r="O108" s="27">
        <f t="shared" si="44"/>
        <v>1.0349999999999999</v>
      </c>
      <c r="P108" s="27"/>
      <c r="Q108" s="27"/>
      <c r="R108" s="27"/>
      <c r="AB108">
        <f t="shared" si="45"/>
        <v>1.67</v>
      </c>
      <c r="AD108">
        <f t="shared" si="46"/>
        <v>1.23</v>
      </c>
      <c r="AF108">
        <f t="shared" si="47"/>
        <v>1.0349999999999999</v>
      </c>
      <c r="AY108" s="6"/>
    </row>
    <row r="109" spans="1:51">
      <c r="A109" s="28"/>
      <c r="B109" s="64"/>
      <c r="C109" s="28"/>
      <c r="D109" s="28"/>
      <c r="G109" s="27">
        <f t="shared" si="41"/>
        <v>12.9</v>
      </c>
      <c r="H109" s="27"/>
      <c r="I109" s="27"/>
      <c r="J109" s="108"/>
      <c r="K109" s="20">
        <f t="shared" si="42"/>
        <v>1.67</v>
      </c>
      <c r="L109" s="27"/>
      <c r="M109" s="109">
        <f t="shared" si="43"/>
        <v>1.23</v>
      </c>
      <c r="N109" s="27"/>
      <c r="O109" s="27">
        <f t="shared" si="44"/>
        <v>1.0349999999999999</v>
      </c>
      <c r="P109" s="27"/>
      <c r="Q109" s="27"/>
      <c r="R109" s="27"/>
      <c r="AB109">
        <f t="shared" si="45"/>
        <v>1.67</v>
      </c>
      <c r="AD109">
        <f t="shared" si="46"/>
        <v>1.23</v>
      </c>
      <c r="AF109">
        <f t="shared" si="47"/>
        <v>1.0349999999999999</v>
      </c>
      <c r="AY109" s="6"/>
    </row>
    <row r="110" spans="1:51">
      <c r="A110" s="28"/>
      <c r="B110" s="28"/>
      <c r="C110" s="28"/>
      <c r="D110" s="28"/>
      <c r="G110" s="27">
        <f t="shared" si="41"/>
        <v>12.9</v>
      </c>
      <c r="H110" s="27"/>
      <c r="I110" s="27"/>
      <c r="J110" s="108"/>
      <c r="K110" s="20">
        <f t="shared" si="42"/>
        <v>1.67</v>
      </c>
      <c r="L110" s="27"/>
      <c r="M110" s="109">
        <f t="shared" si="43"/>
        <v>1.23</v>
      </c>
      <c r="N110" s="27"/>
      <c r="O110" s="27">
        <f t="shared" si="44"/>
        <v>1.0349999999999999</v>
      </c>
      <c r="P110" s="27"/>
      <c r="Q110" s="27"/>
      <c r="R110" s="27"/>
      <c r="AB110">
        <f t="shared" si="45"/>
        <v>1.67</v>
      </c>
      <c r="AD110">
        <f t="shared" si="46"/>
        <v>1.23</v>
      </c>
      <c r="AF110">
        <f t="shared" si="47"/>
        <v>1.0349999999999999</v>
      </c>
      <c r="AY110" s="6"/>
    </row>
    <row r="111" spans="1:51">
      <c r="A111" s="28"/>
      <c r="B111" s="28"/>
      <c r="C111" s="28"/>
      <c r="D111" s="28"/>
      <c r="G111" s="27">
        <f t="shared" si="41"/>
        <v>12.9</v>
      </c>
      <c r="H111" s="27"/>
      <c r="I111" s="27"/>
      <c r="J111" s="108"/>
      <c r="K111" s="20">
        <f t="shared" si="42"/>
        <v>1.67</v>
      </c>
      <c r="L111" s="27"/>
      <c r="M111" s="109">
        <f t="shared" si="43"/>
        <v>1.23</v>
      </c>
      <c r="N111" s="27"/>
      <c r="O111" s="27">
        <f t="shared" si="44"/>
        <v>1.0349999999999999</v>
      </c>
      <c r="P111" s="27"/>
      <c r="Q111" s="27"/>
      <c r="R111" s="27"/>
      <c r="AB111">
        <f t="shared" si="45"/>
        <v>1.67</v>
      </c>
      <c r="AD111">
        <f t="shared" si="46"/>
        <v>1.23</v>
      </c>
      <c r="AF111">
        <f t="shared" si="47"/>
        <v>1.0349999999999999</v>
      </c>
      <c r="AY111" s="6"/>
    </row>
    <row r="112" spans="1:51">
      <c r="G112" s="27">
        <f t="shared" si="41"/>
        <v>12.9</v>
      </c>
      <c r="H112" s="27"/>
      <c r="I112" s="27"/>
      <c r="J112" s="108"/>
      <c r="K112" s="20">
        <f t="shared" si="42"/>
        <v>1.67</v>
      </c>
      <c r="L112" s="27"/>
      <c r="M112" s="109">
        <f t="shared" si="43"/>
        <v>1.23</v>
      </c>
      <c r="N112" s="27"/>
      <c r="O112" s="27">
        <f t="shared" si="44"/>
        <v>1.0349999999999999</v>
      </c>
      <c r="P112" s="27"/>
      <c r="Q112" s="27"/>
      <c r="R112" s="27"/>
      <c r="AB112">
        <f t="shared" si="45"/>
        <v>1.67</v>
      </c>
      <c r="AD112">
        <f t="shared" si="46"/>
        <v>1.23</v>
      </c>
      <c r="AF112">
        <f t="shared" si="47"/>
        <v>1.0349999999999999</v>
      </c>
      <c r="AY112" s="6"/>
    </row>
    <row r="113" spans="7:51">
      <c r="G113" s="27">
        <f t="shared" si="41"/>
        <v>12.9</v>
      </c>
      <c r="H113" s="27"/>
      <c r="I113" s="27"/>
      <c r="J113" s="108"/>
      <c r="K113" s="20">
        <f t="shared" si="42"/>
        <v>1.67</v>
      </c>
      <c r="L113" s="27"/>
      <c r="M113" s="109">
        <f t="shared" si="43"/>
        <v>1.23</v>
      </c>
      <c r="N113" s="27"/>
      <c r="O113" s="27">
        <f t="shared" si="44"/>
        <v>1.0349999999999999</v>
      </c>
      <c r="P113" s="27"/>
      <c r="Q113" s="27"/>
      <c r="R113" s="27"/>
      <c r="AB113">
        <f t="shared" si="45"/>
        <v>1.67</v>
      </c>
      <c r="AD113">
        <f t="shared" si="46"/>
        <v>1.23</v>
      </c>
      <c r="AF113">
        <f t="shared" si="47"/>
        <v>1.0349999999999999</v>
      </c>
      <c r="AY113" s="6"/>
    </row>
    <row r="114" spans="7:51">
      <c r="G114" s="27">
        <f t="shared" si="41"/>
        <v>12.9</v>
      </c>
      <c r="H114" s="27"/>
      <c r="I114" s="27"/>
      <c r="J114" s="108"/>
      <c r="K114" s="20">
        <f t="shared" si="42"/>
        <v>1.67</v>
      </c>
      <c r="L114" s="27"/>
      <c r="M114" s="109">
        <f t="shared" si="43"/>
        <v>1.23</v>
      </c>
      <c r="N114" s="27"/>
      <c r="O114" s="27">
        <f t="shared" si="44"/>
        <v>1.0349999999999999</v>
      </c>
      <c r="P114" s="27"/>
      <c r="Q114" s="27"/>
      <c r="R114" s="27"/>
      <c r="AB114">
        <f t="shared" si="45"/>
        <v>1.67</v>
      </c>
      <c r="AD114">
        <f t="shared" si="46"/>
        <v>1.23</v>
      </c>
      <c r="AF114">
        <f t="shared" si="47"/>
        <v>1.0349999999999999</v>
      </c>
      <c r="AY114" s="6"/>
    </row>
    <row r="115" spans="7:51">
      <c r="G115" s="27">
        <f t="shared" si="41"/>
        <v>12.9</v>
      </c>
      <c r="H115" s="27"/>
      <c r="I115" s="27"/>
      <c r="J115" s="108"/>
      <c r="K115" s="20">
        <f t="shared" si="42"/>
        <v>1.67</v>
      </c>
      <c r="L115" s="27"/>
      <c r="M115" s="109">
        <f t="shared" si="43"/>
        <v>1.23</v>
      </c>
      <c r="N115" s="27"/>
      <c r="O115" s="27">
        <f t="shared" si="44"/>
        <v>1.0349999999999999</v>
      </c>
      <c r="P115" s="27"/>
      <c r="Q115" s="27"/>
      <c r="R115" s="27"/>
      <c r="AB115">
        <f t="shared" si="45"/>
        <v>1.67</v>
      </c>
      <c r="AD115">
        <f t="shared" si="46"/>
        <v>1.23</v>
      </c>
      <c r="AF115">
        <f t="shared" si="47"/>
        <v>1.0349999999999999</v>
      </c>
      <c r="AY115" s="6"/>
    </row>
    <row r="116" spans="7:51">
      <c r="G116" s="27">
        <f t="shared" si="41"/>
        <v>12.9</v>
      </c>
      <c r="H116" s="27"/>
      <c r="I116" s="27"/>
      <c r="J116" s="108"/>
      <c r="K116" s="20">
        <f t="shared" si="42"/>
        <v>1.67</v>
      </c>
      <c r="L116" s="27"/>
      <c r="M116" s="109">
        <f t="shared" si="43"/>
        <v>1.23</v>
      </c>
      <c r="N116" s="27"/>
      <c r="O116" s="27">
        <f t="shared" si="44"/>
        <v>1.0349999999999999</v>
      </c>
      <c r="P116" s="27"/>
      <c r="Q116" s="27"/>
      <c r="R116" s="27"/>
      <c r="AB116">
        <f t="shared" si="45"/>
        <v>1.67</v>
      </c>
      <c r="AD116">
        <f t="shared" si="46"/>
        <v>1.23</v>
      </c>
      <c r="AF116">
        <f t="shared" si="47"/>
        <v>1.0349999999999999</v>
      </c>
      <c r="AY116" s="6"/>
    </row>
    <row r="117" spans="7:51">
      <c r="G117" s="27">
        <f t="shared" si="41"/>
        <v>12.9</v>
      </c>
      <c r="H117" s="27"/>
      <c r="I117" s="27"/>
      <c r="J117" s="108"/>
      <c r="K117" s="20">
        <f t="shared" si="42"/>
        <v>1.67</v>
      </c>
      <c r="L117" s="27"/>
      <c r="M117" s="109">
        <f t="shared" si="43"/>
        <v>1.23</v>
      </c>
      <c r="N117" s="27"/>
      <c r="O117" s="27">
        <f t="shared" si="44"/>
        <v>1.0349999999999999</v>
      </c>
      <c r="P117" s="27"/>
      <c r="Q117" s="27"/>
      <c r="R117" s="27"/>
      <c r="AB117">
        <f t="shared" si="45"/>
        <v>1.67</v>
      </c>
      <c r="AD117">
        <f t="shared" si="46"/>
        <v>1.23</v>
      </c>
      <c r="AF117">
        <f t="shared" si="47"/>
        <v>1.0349999999999999</v>
      </c>
      <c r="AY117" s="6"/>
    </row>
    <row r="118" spans="7:51">
      <c r="G118" s="27">
        <f t="shared" si="41"/>
        <v>12.9</v>
      </c>
      <c r="H118" s="27"/>
      <c r="I118" s="27"/>
      <c r="J118" s="108"/>
      <c r="K118" s="20">
        <f t="shared" si="42"/>
        <v>1.67</v>
      </c>
      <c r="L118" s="27"/>
      <c r="M118" s="109">
        <f t="shared" si="43"/>
        <v>1.23</v>
      </c>
      <c r="N118" s="27"/>
      <c r="O118" s="27">
        <f t="shared" si="44"/>
        <v>1.0349999999999999</v>
      </c>
      <c r="P118" s="27"/>
      <c r="Q118" s="27"/>
      <c r="R118" s="27"/>
      <c r="AB118">
        <f t="shared" si="45"/>
        <v>1.67</v>
      </c>
      <c r="AD118">
        <f t="shared" si="46"/>
        <v>1.23</v>
      </c>
      <c r="AF118">
        <f t="shared" si="47"/>
        <v>1.0349999999999999</v>
      </c>
      <c r="AY118" s="6"/>
    </row>
    <row r="119" spans="7:51">
      <c r="G119" s="27">
        <f t="shared" si="41"/>
        <v>12.9</v>
      </c>
      <c r="H119" s="27"/>
      <c r="I119" s="27"/>
      <c r="J119" s="108"/>
      <c r="K119" s="20">
        <f t="shared" si="42"/>
        <v>1.67</v>
      </c>
      <c r="L119" s="27"/>
      <c r="M119" s="109">
        <f t="shared" si="43"/>
        <v>1.23</v>
      </c>
      <c r="N119" s="27"/>
      <c r="O119" s="27">
        <f t="shared" si="44"/>
        <v>1.0349999999999999</v>
      </c>
      <c r="P119" s="27"/>
      <c r="Q119" s="27"/>
      <c r="R119" s="27"/>
      <c r="AB119">
        <f t="shared" si="45"/>
        <v>1.67</v>
      </c>
      <c r="AD119">
        <f t="shared" si="46"/>
        <v>1.23</v>
      </c>
      <c r="AF119">
        <f t="shared" si="47"/>
        <v>1.0349999999999999</v>
      </c>
      <c r="AY119" s="6"/>
    </row>
    <row r="120" spans="7:51">
      <c r="G120" s="27">
        <f t="shared" ref="G120:G183" si="48">$G$55</f>
        <v>12.9</v>
      </c>
      <c r="H120" s="27"/>
      <c r="I120" s="27"/>
      <c r="J120" s="108"/>
      <c r="K120" s="20">
        <f t="shared" si="42"/>
        <v>1.67</v>
      </c>
      <c r="L120" s="27"/>
      <c r="M120" s="109">
        <f t="shared" si="43"/>
        <v>1.23</v>
      </c>
      <c r="N120" s="27"/>
      <c r="O120" s="27">
        <f t="shared" si="44"/>
        <v>1.0349999999999999</v>
      </c>
      <c r="P120" s="27"/>
      <c r="Q120" s="27"/>
      <c r="R120" s="27"/>
      <c r="AB120">
        <f t="shared" si="45"/>
        <v>1.67</v>
      </c>
      <c r="AD120">
        <f t="shared" si="46"/>
        <v>1.23</v>
      </c>
      <c r="AF120">
        <f t="shared" si="47"/>
        <v>1.0349999999999999</v>
      </c>
      <c r="AY120" s="6"/>
    </row>
    <row r="121" spans="7:51">
      <c r="G121" s="27">
        <f t="shared" si="48"/>
        <v>12.9</v>
      </c>
      <c r="H121" s="27"/>
      <c r="I121" s="27"/>
      <c r="J121" s="108"/>
      <c r="K121" s="20">
        <f t="shared" si="42"/>
        <v>1.67</v>
      </c>
      <c r="L121" s="27"/>
      <c r="M121" s="109">
        <f t="shared" si="43"/>
        <v>1.23</v>
      </c>
      <c r="N121" s="27"/>
      <c r="O121" s="27">
        <f t="shared" si="44"/>
        <v>1.0349999999999999</v>
      </c>
      <c r="P121" s="27"/>
      <c r="Q121" s="27"/>
      <c r="R121" s="27"/>
      <c r="AB121">
        <f t="shared" si="45"/>
        <v>1.67</v>
      </c>
      <c r="AD121">
        <f t="shared" si="46"/>
        <v>1.23</v>
      </c>
      <c r="AF121">
        <f t="shared" si="47"/>
        <v>1.0349999999999999</v>
      </c>
    </row>
    <row r="122" spans="7:51">
      <c r="G122" s="27">
        <f t="shared" si="48"/>
        <v>12.9</v>
      </c>
      <c r="H122" s="27"/>
      <c r="I122" s="27"/>
      <c r="J122" s="108"/>
      <c r="K122" s="20">
        <f t="shared" si="42"/>
        <v>1.67</v>
      </c>
      <c r="L122" s="27"/>
      <c r="M122" s="109">
        <f t="shared" si="43"/>
        <v>1.23</v>
      </c>
      <c r="N122" s="27"/>
      <c r="O122" s="27">
        <f t="shared" si="44"/>
        <v>1.0349999999999999</v>
      </c>
      <c r="P122" s="27"/>
      <c r="Q122" s="27"/>
      <c r="R122" s="27"/>
      <c r="AB122">
        <f t="shared" si="45"/>
        <v>1.67</v>
      </c>
      <c r="AD122">
        <f t="shared" si="46"/>
        <v>1.23</v>
      </c>
      <c r="AF122">
        <f t="shared" si="47"/>
        <v>1.0349999999999999</v>
      </c>
    </row>
    <row r="123" spans="7:51">
      <c r="G123" s="27">
        <f t="shared" si="48"/>
        <v>12.9</v>
      </c>
      <c r="H123" s="27"/>
      <c r="I123" s="27"/>
      <c r="J123" s="108"/>
      <c r="K123" s="20">
        <f t="shared" si="42"/>
        <v>1.67</v>
      </c>
      <c r="L123" s="27"/>
      <c r="M123" s="109">
        <f t="shared" si="43"/>
        <v>1.23</v>
      </c>
      <c r="N123" s="27"/>
      <c r="O123" s="27">
        <f t="shared" si="44"/>
        <v>1.0349999999999999</v>
      </c>
      <c r="P123" s="27"/>
      <c r="Q123" s="27"/>
      <c r="R123" s="27"/>
      <c r="AB123">
        <f t="shared" si="45"/>
        <v>1.67</v>
      </c>
      <c r="AD123">
        <f t="shared" si="46"/>
        <v>1.23</v>
      </c>
      <c r="AF123">
        <f t="shared" si="47"/>
        <v>1.0349999999999999</v>
      </c>
    </row>
    <row r="124" spans="7:51">
      <c r="G124" s="27">
        <f t="shared" si="48"/>
        <v>12.9</v>
      </c>
      <c r="H124" s="27"/>
      <c r="I124" s="27"/>
      <c r="J124" s="108"/>
      <c r="K124" s="20">
        <f t="shared" si="42"/>
        <v>1.67</v>
      </c>
      <c r="L124" s="27"/>
      <c r="M124" s="109">
        <f t="shared" si="43"/>
        <v>1.23</v>
      </c>
      <c r="N124" s="27"/>
      <c r="O124" s="27">
        <f t="shared" si="44"/>
        <v>1.0349999999999999</v>
      </c>
      <c r="P124" s="27"/>
      <c r="Q124" s="27"/>
      <c r="R124" s="27"/>
      <c r="AB124">
        <f t="shared" si="45"/>
        <v>1.67</v>
      </c>
      <c r="AD124">
        <f t="shared" si="46"/>
        <v>1.23</v>
      </c>
      <c r="AF124">
        <f t="shared" si="47"/>
        <v>1.0349999999999999</v>
      </c>
    </row>
    <row r="125" spans="7:51">
      <c r="G125" s="27">
        <f t="shared" si="48"/>
        <v>12.9</v>
      </c>
      <c r="H125" s="27"/>
      <c r="I125" s="27"/>
      <c r="J125" s="108"/>
      <c r="K125" s="20">
        <f t="shared" si="42"/>
        <v>1.67</v>
      </c>
      <c r="L125" s="27"/>
      <c r="M125" s="109">
        <f t="shared" si="43"/>
        <v>1.23</v>
      </c>
      <c r="N125" s="27"/>
      <c r="O125" s="27">
        <f t="shared" si="44"/>
        <v>1.0349999999999999</v>
      </c>
      <c r="P125" s="27"/>
      <c r="Q125" s="27"/>
      <c r="R125" s="27"/>
      <c r="AB125">
        <f t="shared" si="45"/>
        <v>1.67</v>
      </c>
      <c r="AD125">
        <f t="shared" si="46"/>
        <v>1.23</v>
      </c>
      <c r="AF125">
        <f t="shared" si="47"/>
        <v>1.0349999999999999</v>
      </c>
    </row>
    <row r="126" spans="7:51">
      <c r="G126" s="27">
        <f t="shared" si="48"/>
        <v>12.9</v>
      </c>
      <c r="H126" s="27"/>
      <c r="I126" s="27"/>
      <c r="J126" s="108"/>
      <c r="K126" s="20">
        <f t="shared" si="42"/>
        <v>1.67</v>
      </c>
      <c r="L126" s="27"/>
      <c r="M126" s="109">
        <f t="shared" si="43"/>
        <v>1.23</v>
      </c>
      <c r="N126" s="27"/>
      <c r="O126" s="27">
        <f t="shared" si="44"/>
        <v>1.0349999999999999</v>
      </c>
      <c r="P126" s="27"/>
      <c r="Q126" s="27"/>
      <c r="R126" s="27"/>
      <c r="AB126">
        <f t="shared" si="45"/>
        <v>1.67</v>
      </c>
      <c r="AD126">
        <f t="shared" si="46"/>
        <v>1.23</v>
      </c>
      <c r="AF126">
        <f t="shared" si="47"/>
        <v>1.0349999999999999</v>
      </c>
    </row>
    <row r="127" spans="7:51">
      <c r="G127" s="27">
        <f t="shared" si="48"/>
        <v>12.9</v>
      </c>
      <c r="H127" s="27"/>
      <c r="I127" s="27"/>
      <c r="J127" s="108"/>
      <c r="K127" s="20">
        <f t="shared" si="42"/>
        <v>1.67</v>
      </c>
      <c r="L127" s="27"/>
      <c r="M127" s="109">
        <f t="shared" si="43"/>
        <v>1.23</v>
      </c>
      <c r="N127" s="27"/>
      <c r="O127" s="27">
        <f t="shared" si="44"/>
        <v>1.0349999999999999</v>
      </c>
      <c r="P127" s="27"/>
      <c r="Q127" s="27"/>
      <c r="R127" s="27"/>
      <c r="AB127">
        <f t="shared" si="45"/>
        <v>1.67</v>
      </c>
      <c r="AD127">
        <f t="shared" si="46"/>
        <v>1.23</v>
      </c>
      <c r="AF127">
        <f t="shared" si="47"/>
        <v>1.0349999999999999</v>
      </c>
    </row>
    <row r="128" spans="7:51">
      <c r="G128" s="27">
        <f t="shared" si="48"/>
        <v>12.9</v>
      </c>
      <c r="H128" s="27"/>
      <c r="I128" s="27"/>
      <c r="J128" s="108"/>
      <c r="K128" s="20">
        <f t="shared" si="42"/>
        <v>1.67</v>
      </c>
      <c r="L128" s="27"/>
      <c r="M128" s="109">
        <f t="shared" si="43"/>
        <v>1.23</v>
      </c>
      <c r="N128" s="27"/>
      <c r="O128" s="27">
        <f t="shared" si="44"/>
        <v>1.0349999999999999</v>
      </c>
      <c r="P128" s="27"/>
      <c r="Q128" s="27"/>
      <c r="R128" s="27"/>
      <c r="AB128">
        <f t="shared" si="45"/>
        <v>1.67</v>
      </c>
      <c r="AD128">
        <f t="shared" si="46"/>
        <v>1.23</v>
      </c>
      <c r="AF128">
        <f t="shared" si="47"/>
        <v>1.0349999999999999</v>
      </c>
    </row>
    <row r="129" spans="7:32">
      <c r="G129" s="27">
        <f t="shared" si="48"/>
        <v>12.9</v>
      </c>
      <c r="H129" s="27"/>
      <c r="I129" s="27"/>
      <c r="J129" s="108"/>
      <c r="K129" s="20">
        <f t="shared" si="42"/>
        <v>1.67</v>
      </c>
      <c r="L129" s="27"/>
      <c r="M129" s="109">
        <f t="shared" si="43"/>
        <v>1.23</v>
      </c>
      <c r="N129" s="27"/>
      <c r="O129" s="27">
        <f t="shared" si="44"/>
        <v>1.0349999999999999</v>
      </c>
      <c r="P129" s="27"/>
      <c r="Q129" s="27"/>
      <c r="R129" s="27"/>
      <c r="AB129">
        <f t="shared" si="45"/>
        <v>1.67</v>
      </c>
      <c r="AD129">
        <f t="shared" si="46"/>
        <v>1.23</v>
      </c>
      <c r="AF129">
        <f t="shared" si="47"/>
        <v>1.0349999999999999</v>
      </c>
    </row>
    <row r="130" spans="7:32">
      <c r="G130" s="27">
        <f t="shared" si="48"/>
        <v>12.9</v>
      </c>
      <c r="H130" s="27"/>
      <c r="I130" s="27"/>
      <c r="J130" s="108"/>
      <c r="K130" s="20">
        <f t="shared" si="42"/>
        <v>1.67</v>
      </c>
      <c r="L130" s="27"/>
      <c r="M130" s="109">
        <f t="shared" si="43"/>
        <v>1.23</v>
      </c>
      <c r="N130" s="27"/>
      <c r="O130" s="27">
        <f t="shared" si="44"/>
        <v>1.0349999999999999</v>
      </c>
      <c r="P130" s="27"/>
      <c r="Q130" s="27"/>
      <c r="R130" s="27"/>
      <c r="AB130">
        <f t="shared" si="45"/>
        <v>1.67</v>
      </c>
      <c r="AD130">
        <f t="shared" si="46"/>
        <v>1.23</v>
      </c>
      <c r="AF130">
        <f t="shared" si="47"/>
        <v>1.0349999999999999</v>
      </c>
    </row>
    <row r="131" spans="7:32">
      <c r="G131" s="27">
        <f t="shared" si="48"/>
        <v>12.9</v>
      </c>
      <c r="H131" s="27"/>
      <c r="I131" s="27"/>
      <c r="J131" s="108"/>
      <c r="K131" s="20">
        <f t="shared" si="42"/>
        <v>1.67</v>
      </c>
      <c r="L131" s="27"/>
      <c r="M131" s="109">
        <f t="shared" si="43"/>
        <v>1.23</v>
      </c>
      <c r="N131" s="27"/>
      <c r="O131" s="27">
        <f t="shared" si="44"/>
        <v>1.0349999999999999</v>
      </c>
      <c r="P131" s="27"/>
      <c r="Q131" s="27"/>
      <c r="R131" s="27"/>
      <c r="AB131">
        <f t="shared" si="45"/>
        <v>1.67</v>
      </c>
      <c r="AD131">
        <f t="shared" si="46"/>
        <v>1.23</v>
      </c>
      <c r="AF131">
        <f t="shared" si="47"/>
        <v>1.0349999999999999</v>
      </c>
    </row>
    <row r="132" spans="7:32">
      <c r="G132" s="27">
        <f t="shared" si="48"/>
        <v>12.9</v>
      </c>
      <c r="H132" s="27"/>
      <c r="I132" s="27"/>
      <c r="J132" s="108"/>
      <c r="K132" s="20">
        <f t="shared" si="42"/>
        <v>1.67</v>
      </c>
      <c r="L132" s="27"/>
      <c r="M132" s="109">
        <f t="shared" si="43"/>
        <v>1.23</v>
      </c>
      <c r="N132" s="27"/>
      <c r="O132" s="27">
        <f t="shared" si="44"/>
        <v>1.0349999999999999</v>
      </c>
      <c r="P132" s="27"/>
      <c r="Q132" s="27"/>
      <c r="R132" s="27"/>
      <c r="AB132">
        <f t="shared" si="45"/>
        <v>1.67</v>
      </c>
      <c r="AD132">
        <f t="shared" si="46"/>
        <v>1.23</v>
      </c>
      <c r="AF132">
        <f t="shared" si="47"/>
        <v>1.0349999999999999</v>
      </c>
    </row>
    <row r="133" spans="7:32">
      <c r="G133" s="27">
        <f t="shared" si="48"/>
        <v>12.9</v>
      </c>
      <c r="H133" s="27"/>
      <c r="I133" s="27"/>
      <c r="J133" s="108"/>
      <c r="K133" s="20">
        <f t="shared" si="42"/>
        <v>1.67</v>
      </c>
      <c r="L133" s="27"/>
      <c r="M133" s="109">
        <f t="shared" si="43"/>
        <v>1.23</v>
      </c>
      <c r="N133" s="27"/>
      <c r="O133" s="27">
        <f t="shared" si="44"/>
        <v>1.0349999999999999</v>
      </c>
      <c r="P133" s="27"/>
      <c r="Q133" s="27"/>
      <c r="R133" s="27"/>
      <c r="AB133">
        <f t="shared" si="45"/>
        <v>1.67</v>
      </c>
      <c r="AD133">
        <f t="shared" si="46"/>
        <v>1.23</v>
      </c>
      <c r="AF133">
        <f t="shared" si="47"/>
        <v>1.0349999999999999</v>
      </c>
    </row>
    <row r="134" spans="7:32">
      <c r="G134" s="27">
        <f t="shared" si="48"/>
        <v>12.9</v>
      </c>
      <c r="H134" s="27"/>
      <c r="I134" s="27"/>
      <c r="J134" s="108"/>
      <c r="K134" s="20">
        <f t="shared" si="42"/>
        <v>1.67</v>
      </c>
      <c r="L134" s="27"/>
      <c r="M134" s="109">
        <f t="shared" si="43"/>
        <v>1.23</v>
      </c>
      <c r="N134" s="27"/>
      <c r="O134" s="27">
        <f t="shared" si="44"/>
        <v>1.0349999999999999</v>
      </c>
      <c r="P134" s="27"/>
      <c r="Q134" s="27"/>
      <c r="R134" s="27"/>
      <c r="AB134">
        <f t="shared" si="45"/>
        <v>1.67</v>
      </c>
      <c r="AD134">
        <f t="shared" si="46"/>
        <v>1.23</v>
      </c>
      <c r="AF134">
        <f t="shared" si="47"/>
        <v>1.0349999999999999</v>
      </c>
    </row>
    <row r="135" spans="7:32">
      <c r="G135" s="27">
        <f t="shared" si="48"/>
        <v>12.9</v>
      </c>
      <c r="H135" s="27"/>
      <c r="I135" s="27"/>
      <c r="J135" s="108"/>
      <c r="K135" s="20">
        <f t="shared" ref="K135:K198" si="49">$K$6</f>
        <v>1.67</v>
      </c>
      <c r="L135" s="27"/>
      <c r="M135" s="109">
        <f t="shared" ref="M135:M198" si="50">$M$6</f>
        <v>1.23</v>
      </c>
      <c r="N135" s="27"/>
      <c r="O135" s="27">
        <f t="shared" ref="O135:O198" si="51">$O$6</f>
        <v>1.0349999999999999</v>
      </c>
      <c r="P135" s="27"/>
      <c r="Q135" s="27"/>
      <c r="R135" s="27"/>
      <c r="AB135">
        <f t="shared" ref="AB135:AB198" si="52">$AB$6</f>
        <v>1.67</v>
      </c>
      <c r="AD135">
        <f t="shared" ref="AD135:AD198" si="53">$AD$6</f>
        <v>1.23</v>
      </c>
      <c r="AF135">
        <f t="shared" ref="AF135:AF198" si="54">$AF$6</f>
        <v>1.0349999999999999</v>
      </c>
    </row>
    <row r="136" spans="7:32">
      <c r="G136" s="27">
        <f t="shared" si="48"/>
        <v>12.9</v>
      </c>
      <c r="H136" s="27"/>
      <c r="I136" s="27"/>
      <c r="J136" s="108"/>
      <c r="K136" s="20">
        <f t="shared" si="49"/>
        <v>1.67</v>
      </c>
      <c r="L136" s="27"/>
      <c r="M136" s="109">
        <f t="shared" si="50"/>
        <v>1.23</v>
      </c>
      <c r="N136" s="27"/>
      <c r="O136" s="27">
        <f t="shared" si="51"/>
        <v>1.0349999999999999</v>
      </c>
      <c r="P136" s="27"/>
      <c r="Q136" s="27"/>
      <c r="R136" s="27"/>
      <c r="AB136">
        <f t="shared" si="52"/>
        <v>1.67</v>
      </c>
      <c r="AD136">
        <f t="shared" si="53"/>
        <v>1.23</v>
      </c>
      <c r="AF136">
        <f t="shared" si="54"/>
        <v>1.0349999999999999</v>
      </c>
    </row>
    <row r="137" spans="7:32">
      <c r="G137" s="27">
        <f t="shared" si="48"/>
        <v>12.9</v>
      </c>
      <c r="H137" s="27"/>
      <c r="I137" s="27"/>
      <c r="J137" s="108"/>
      <c r="K137" s="20">
        <f t="shared" si="49"/>
        <v>1.67</v>
      </c>
      <c r="L137" s="27"/>
      <c r="M137" s="109">
        <f t="shared" si="50"/>
        <v>1.23</v>
      </c>
      <c r="N137" s="27"/>
      <c r="O137" s="27">
        <f t="shared" si="51"/>
        <v>1.0349999999999999</v>
      </c>
      <c r="P137" s="27"/>
      <c r="Q137" s="27"/>
      <c r="R137" s="27"/>
      <c r="AB137">
        <f t="shared" si="52"/>
        <v>1.67</v>
      </c>
      <c r="AD137">
        <f t="shared" si="53"/>
        <v>1.23</v>
      </c>
      <c r="AF137">
        <f t="shared" si="54"/>
        <v>1.0349999999999999</v>
      </c>
    </row>
    <row r="138" spans="7:32">
      <c r="G138" s="27">
        <f t="shared" si="48"/>
        <v>12.9</v>
      </c>
      <c r="H138" s="27"/>
      <c r="I138" s="27"/>
      <c r="J138" s="108"/>
      <c r="K138" s="20">
        <f t="shared" si="49"/>
        <v>1.67</v>
      </c>
      <c r="L138" s="27"/>
      <c r="M138" s="109">
        <f t="shared" si="50"/>
        <v>1.23</v>
      </c>
      <c r="N138" s="27"/>
      <c r="O138" s="27">
        <f t="shared" si="51"/>
        <v>1.0349999999999999</v>
      </c>
      <c r="P138" s="27"/>
      <c r="Q138" s="27"/>
      <c r="R138" s="27"/>
      <c r="AB138">
        <f t="shared" si="52"/>
        <v>1.67</v>
      </c>
      <c r="AD138">
        <f t="shared" si="53"/>
        <v>1.23</v>
      </c>
      <c r="AF138">
        <f t="shared" si="54"/>
        <v>1.0349999999999999</v>
      </c>
    </row>
    <row r="139" spans="7:32">
      <c r="G139" s="27">
        <f t="shared" si="48"/>
        <v>12.9</v>
      </c>
      <c r="H139" s="27"/>
      <c r="I139" s="27"/>
      <c r="J139" s="108"/>
      <c r="K139" s="20">
        <f t="shared" si="49"/>
        <v>1.67</v>
      </c>
      <c r="L139" s="27"/>
      <c r="M139" s="109">
        <f t="shared" si="50"/>
        <v>1.23</v>
      </c>
      <c r="N139" s="27"/>
      <c r="O139" s="27">
        <f t="shared" si="51"/>
        <v>1.0349999999999999</v>
      </c>
      <c r="P139" s="27"/>
      <c r="Q139" s="27"/>
      <c r="R139" s="27"/>
      <c r="AB139">
        <f t="shared" si="52"/>
        <v>1.67</v>
      </c>
      <c r="AD139">
        <f t="shared" si="53"/>
        <v>1.23</v>
      </c>
      <c r="AF139">
        <f t="shared" si="54"/>
        <v>1.0349999999999999</v>
      </c>
    </row>
    <row r="140" spans="7:32">
      <c r="G140" s="27">
        <f t="shared" si="48"/>
        <v>12.9</v>
      </c>
      <c r="H140" s="27"/>
      <c r="I140" s="27"/>
      <c r="J140" s="108"/>
      <c r="K140" s="20">
        <f t="shared" si="49"/>
        <v>1.67</v>
      </c>
      <c r="L140" s="27"/>
      <c r="M140" s="109">
        <f t="shared" si="50"/>
        <v>1.23</v>
      </c>
      <c r="N140" s="27"/>
      <c r="O140" s="27">
        <f t="shared" si="51"/>
        <v>1.0349999999999999</v>
      </c>
      <c r="P140" s="27"/>
      <c r="Q140" s="27"/>
      <c r="R140" s="27"/>
      <c r="AB140">
        <f t="shared" si="52"/>
        <v>1.67</v>
      </c>
      <c r="AD140">
        <f t="shared" si="53"/>
        <v>1.23</v>
      </c>
      <c r="AF140">
        <f t="shared" si="54"/>
        <v>1.0349999999999999</v>
      </c>
    </row>
    <row r="141" spans="7:32">
      <c r="G141" s="27">
        <f t="shared" si="48"/>
        <v>12.9</v>
      </c>
      <c r="H141" s="27"/>
      <c r="I141" s="27"/>
      <c r="J141" s="108"/>
      <c r="K141" s="20">
        <f t="shared" si="49"/>
        <v>1.67</v>
      </c>
      <c r="L141" s="27"/>
      <c r="M141" s="109">
        <f t="shared" si="50"/>
        <v>1.23</v>
      </c>
      <c r="N141" s="27"/>
      <c r="O141" s="27">
        <f t="shared" si="51"/>
        <v>1.0349999999999999</v>
      </c>
      <c r="P141" s="27"/>
      <c r="Q141" s="27"/>
      <c r="R141" s="27"/>
      <c r="AB141">
        <f t="shared" si="52"/>
        <v>1.67</v>
      </c>
      <c r="AD141">
        <f t="shared" si="53"/>
        <v>1.23</v>
      </c>
      <c r="AF141">
        <f t="shared" si="54"/>
        <v>1.0349999999999999</v>
      </c>
    </row>
    <row r="142" spans="7:32">
      <c r="G142" s="27">
        <f t="shared" si="48"/>
        <v>12.9</v>
      </c>
      <c r="H142" s="27"/>
      <c r="I142" s="27"/>
      <c r="J142" s="108"/>
      <c r="K142" s="20">
        <f t="shared" si="49"/>
        <v>1.67</v>
      </c>
      <c r="L142" s="27"/>
      <c r="M142" s="109">
        <f t="shared" si="50"/>
        <v>1.23</v>
      </c>
      <c r="N142" s="27"/>
      <c r="O142" s="27">
        <f t="shared" si="51"/>
        <v>1.0349999999999999</v>
      </c>
      <c r="P142" s="27"/>
      <c r="Q142" s="27"/>
      <c r="R142" s="27"/>
      <c r="AB142">
        <f t="shared" si="52"/>
        <v>1.67</v>
      </c>
      <c r="AD142">
        <f t="shared" si="53"/>
        <v>1.23</v>
      </c>
      <c r="AF142">
        <f t="shared" si="54"/>
        <v>1.0349999999999999</v>
      </c>
    </row>
    <row r="143" spans="7:32">
      <c r="G143" s="27">
        <f t="shared" si="48"/>
        <v>12.9</v>
      </c>
      <c r="H143" s="27"/>
      <c r="I143" s="27"/>
      <c r="J143" s="108"/>
      <c r="K143" s="20">
        <f t="shared" si="49"/>
        <v>1.67</v>
      </c>
      <c r="L143" s="27"/>
      <c r="M143" s="109">
        <f t="shared" si="50"/>
        <v>1.23</v>
      </c>
      <c r="N143" s="27"/>
      <c r="O143" s="27">
        <f t="shared" si="51"/>
        <v>1.0349999999999999</v>
      </c>
      <c r="P143" s="27"/>
      <c r="Q143" s="27"/>
      <c r="R143" s="27"/>
      <c r="AB143">
        <f t="shared" si="52"/>
        <v>1.67</v>
      </c>
      <c r="AD143">
        <f t="shared" si="53"/>
        <v>1.23</v>
      </c>
      <c r="AF143">
        <f t="shared" si="54"/>
        <v>1.0349999999999999</v>
      </c>
    </row>
    <row r="144" spans="7:32">
      <c r="G144" s="27">
        <f t="shared" si="48"/>
        <v>12.9</v>
      </c>
      <c r="H144" s="27"/>
      <c r="I144" s="27"/>
      <c r="J144" s="108"/>
      <c r="K144" s="20">
        <f t="shared" si="49"/>
        <v>1.67</v>
      </c>
      <c r="L144" s="27"/>
      <c r="M144" s="109">
        <f t="shared" si="50"/>
        <v>1.23</v>
      </c>
      <c r="N144" s="27"/>
      <c r="O144" s="27">
        <f t="shared" si="51"/>
        <v>1.0349999999999999</v>
      </c>
      <c r="P144" s="27"/>
      <c r="Q144" s="27"/>
      <c r="R144" s="27"/>
      <c r="AB144">
        <f t="shared" si="52"/>
        <v>1.67</v>
      </c>
      <c r="AD144">
        <f t="shared" si="53"/>
        <v>1.23</v>
      </c>
      <c r="AF144">
        <f t="shared" si="54"/>
        <v>1.0349999999999999</v>
      </c>
    </row>
    <row r="145" spans="7:32">
      <c r="G145" s="27">
        <f t="shared" si="48"/>
        <v>12.9</v>
      </c>
      <c r="H145" s="27"/>
      <c r="I145" s="27"/>
      <c r="J145" s="108"/>
      <c r="K145" s="20">
        <f t="shared" si="49"/>
        <v>1.67</v>
      </c>
      <c r="L145" s="27"/>
      <c r="M145" s="109">
        <f t="shared" si="50"/>
        <v>1.23</v>
      </c>
      <c r="N145" s="27"/>
      <c r="O145" s="27">
        <f t="shared" si="51"/>
        <v>1.0349999999999999</v>
      </c>
      <c r="P145" s="27"/>
      <c r="Q145" s="27"/>
      <c r="R145" s="27"/>
      <c r="AB145">
        <f t="shared" si="52"/>
        <v>1.67</v>
      </c>
      <c r="AD145">
        <f t="shared" si="53"/>
        <v>1.23</v>
      </c>
      <c r="AF145">
        <f t="shared" si="54"/>
        <v>1.0349999999999999</v>
      </c>
    </row>
    <row r="146" spans="7:32">
      <c r="G146" s="27">
        <f t="shared" si="48"/>
        <v>12.9</v>
      </c>
      <c r="H146" s="27"/>
      <c r="I146" s="27"/>
      <c r="J146" s="108"/>
      <c r="K146" s="20">
        <f t="shared" si="49"/>
        <v>1.67</v>
      </c>
      <c r="L146" s="27"/>
      <c r="M146" s="109">
        <f t="shared" si="50"/>
        <v>1.23</v>
      </c>
      <c r="N146" s="27"/>
      <c r="O146" s="27">
        <f t="shared" si="51"/>
        <v>1.0349999999999999</v>
      </c>
      <c r="P146" s="27"/>
      <c r="Q146" s="27"/>
      <c r="R146" s="27"/>
      <c r="AB146">
        <f t="shared" si="52"/>
        <v>1.67</v>
      </c>
      <c r="AD146">
        <f t="shared" si="53"/>
        <v>1.23</v>
      </c>
      <c r="AF146">
        <f t="shared" si="54"/>
        <v>1.0349999999999999</v>
      </c>
    </row>
    <row r="147" spans="7:32">
      <c r="G147" s="27">
        <f t="shared" si="48"/>
        <v>12.9</v>
      </c>
      <c r="H147" s="27"/>
      <c r="I147" s="27"/>
      <c r="J147" s="108"/>
      <c r="K147" s="20">
        <f t="shared" si="49"/>
        <v>1.67</v>
      </c>
      <c r="L147" s="27"/>
      <c r="M147" s="109">
        <f t="shared" si="50"/>
        <v>1.23</v>
      </c>
      <c r="N147" s="27"/>
      <c r="O147" s="27">
        <f t="shared" si="51"/>
        <v>1.0349999999999999</v>
      </c>
      <c r="P147" s="27"/>
      <c r="Q147" s="27"/>
      <c r="R147" s="27"/>
      <c r="AB147">
        <f t="shared" si="52"/>
        <v>1.67</v>
      </c>
      <c r="AD147">
        <f t="shared" si="53"/>
        <v>1.23</v>
      </c>
      <c r="AF147">
        <f t="shared" si="54"/>
        <v>1.0349999999999999</v>
      </c>
    </row>
    <row r="148" spans="7:32">
      <c r="G148" s="27">
        <f t="shared" si="48"/>
        <v>12.9</v>
      </c>
      <c r="H148" s="27"/>
      <c r="I148" s="27"/>
      <c r="J148" s="108"/>
      <c r="K148" s="20">
        <f t="shared" si="49"/>
        <v>1.67</v>
      </c>
      <c r="L148" s="27"/>
      <c r="M148" s="109">
        <f t="shared" si="50"/>
        <v>1.23</v>
      </c>
      <c r="N148" s="27"/>
      <c r="O148" s="27">
        <f t="shared" si="51"/>
        <v>1.0349999999999999</v>
      </c>
      <c r="P148" s="27"/>
      <c r="Q148" s="27"/>
      <c r="R148" s="27"/>
      <c r="AB148">
        <f t="shared" si="52"/>
        <v>1.67</v>
      </c>
      <c r="AD148">
        <f t="shared" si="53"/>
        <v>1.23</v>
      </c>
      <c r="AF148">
        <f t="shared" si="54"/>
        <v>1.0349999999999999</v>
      </c>
    </row>
    <row r="149" spans="7:32">
      <c r="G149" s="27">
        <f t="shared" si="48"/>
        <v>12.9</v>
      </c>
      <c r="H149" s="27"/>
      <c r="I149" s="27"/>
      <c r="J149" s="108"/>
      <c r="K149" s="20">
        <f t="shared" si="49"/>
        <v>1.67</v>
      </c>
      <c r="L149" s="27"/>
      <c r="M149" s="109">
        <f t="shared" si="50"/>
        <v>1.23</v>
      </c>
      <c r="N149" s="27"/>
      <c r="O149" s="27">
        <f t="shared" si="51"/>
        <v>1.0349999999999999</v>
      </c>
      <c r="P149" s="27"/>
      <c r="Q149" s="27"/>
      <c r="R149" s="27"/>
      <c r="AB149">
        <f t="shared" si="52"/>
        <v>1.67</v>
      </c>
      <c r="AD149">
        <f t="shared" si="53"/>
        <v>1.23</v>
      </c>
      <c r="AF149">
        <f t="shared" si="54"/>
        <v>1.0349999999999999</v>
      </c>
    </row>
    <row r="150" spans="7:32">
      <c r="G150" s="27">
        <f t="shared" si="48"/>
        <v>12.9</v>
      </c>
      <c r="H150" s="27"/>
      <c r="I150" s="27"/>
      <c r="J150" s="108"/>
      <c r="K150" s="20">
        <f t="shared" si="49"/>
        <v>1.67</v>
      </c>
      <c r="L150" s="27"/>
      <c r="M150" s="109">
        <f t="shared" si="50"/>
        <v>1.23</v>
      </c>
      <c r="N150" s="27"/>
      <c r="O150" s="27">
        <f t="shared" si="51"/>
        <v>1.0349999999999999</v>
      </c>
      <c r="P150" s="27"/>
      <c r="Q150" s="27"/>
      <c r="R150" s="27"/>
      <c r="AB150">
        <f t="shared" si="52"/>
        <v>1.67</v>
      </c>
      <c r="AD150">
        <f t="shared" si="53"/>
        <v>1.23</v>
      </c>
      <c r="AF150">
        <f t="shared" si="54"/>
        <v>1.0349999999999999</v>
      </c>
    </row>
    <row r="151" spans="7:32">
      <c r="G151" s="27">
        <f t="shared" si="48"/>
        <v>12.9</v>
      </c>
      <c r="H151" s="27"/>
      <c r="I151" s="27"/>
      <c r="J151" s="108"/>
      <c r="K151" s="20">
        <f t="shared" si="49"/>
        <v>1.67</v>
      </c>
      <c r="L151" s="27"/>
      <c r="M151" s="109">
        <f t="shared" si="50"/>
        <v>1.23</v>
      </c>
      <c r="N151" s="27"/>
      <c r="O151" s="27">
        <f t="shared" si="51"/>
        <v>1.0349999999999999</v>
      </c>
      <c r="P151" s="27"/>
      <c r="Q151" s="27"/>
      <c r="R151" s="27"/>
      <c r="AB151">
        <f t="shared" si="52"/>
        <v>1.67</v>
      </c>
      <c r="AD151">
        <f t="shared" si="53"/>
        <v>1.23</v>
      </c>
      <c r="AF151">
        <f t="shared" si="54"/>
        <v>1.0349999999999999</v>
      </c>
    </row>
    <row r="152" spans="7:32">
      <c r="G152" s="27">
        <f t="shared" si="48"/>
        <v>12.9</v>
      </c>
      <c r="H152" s="27"/>
      <c r="I152" s="27"/>
      <c r="J152" s="108"/>
      <c r="K152" s="20">
        <f t="shared" si="49"/>
        <v>1.67</v>
      </c>
      <c r="L152" s="27"/>
      <c r="M152" s="109">
        <f t="shared" si="50"/>
        <v>1.23</v>
      </c>
      <c r="N152" s="27"/>
      <c r="O152" s="27">
        <f t="shared" si="51"/>
        <v>1.0349999999999999</v>
      </c>
      <c r="P152" s="27"/>
      <c r="Q152" s="27"/>
      <c r="R152" s="27"/>
      <c r="AB152">
        <f t="shared" si="52"/>
        <v>1.67</v>
      </c>
      <c r="AD152">
        <f t="shared" si="53"/>
        <v>1.23</v>
      </c>
      <c r="AF152">
        <f t="shared" si="54"/>
        <v>1.0349999999999999</v>
      </c>
    </row>
    <row r="153" spans="7:32">
      <c r="G153" s="27">
        <f t="shared" si="48"/>
        <v>12.9</v>
      </c>
      <c r="H153" s="27"/>
      <c r="I153" s="27"/>
      <c r="J153" s="108"/>
      <c r="K153" s="20">
        <f t="shared" si="49"/>
        <v>1.67</v>
      </c>
      <c r="L153" s="27"/>
      <c r="M153" s="109">
        <f t="shared" si="50"/>
        <v>1.23</v>
      </c>
      <c r="N153" s="27"/>
      <c r="O153" s="27">
        <f t="shared" si="51"/>
        <v>1.0349999999999999</v>
      </c>
      <c r="P153" s="27"/>
      <c r="Q153" s="27"/>
      <c r="R153" s="27"/>
      <c r="AB153">
        <f t="shared" si="52"/>
        <v>1.67</v>
      </c>
      <c r="AD153">
        <f t="shared" si="53"/>
        <v>1.23</v>
      </c>
      <c r="AF153">
        <f t="shared" si="54"/>
        <v>1.0349999999999999</v>
      </c>
    </row>
    <row r="154" spans="7:32">
      <c r="G154" s="27">
        <f t="shared" si="48"/>
        <v>12.9</v>
      </c>
      <c r="H154" s="27"/>
      <c r="I154" s="27"/>
      <c r="J154" s="108"/>
      <c r="K154" s="20">
        <f t="shared" si="49"/>
        <v>1.67</v>
      </c>
      <c r="L154" s="27"/>
      <c r="M154" s="109">
        <f t="shared" si="50"/>
        <v>1.23</v>
      </c>
      <c r="N154" s="27"/>
      <c r="O154" s="27">
        <f t="shared" si="51"/>
        <v>1.0349999999999999</v>
      </c>
      <c r="P154" s="27"/>
      <c r="Q154" s="27"/>
      <c r="R154" s="27"/>
      <c r="AB154">
        <f t="shared" si="52"/>
        <v>1.67</v>
      </c>
      <c r="AD154">
        <f t="shared" si="53"/>
        <v>1.23</v>
      </c>
      <c r="AF154">
        <f t="shared" si="54"/>
        <v>1.0349999999999999</v>
      </c>
    </row>
    <row r="155" spans="7:32">
      <c r="G155" s="27">
        <f t="shared" si="48"/>
        <v>12.9</v>
      </c>
      <c r="H155" s="27"/>
      <c r="I155" s="27"/>
      <c r="J155" s="108"/>
      <c r="K155" s="20">
        <f t="shared" si="49"/>
        <v>1.67</v>
      </c>
      <c r="L155" s="27"/>
      <c r="M155" s="109">
        <f t="shared" si="50"/>
        <v>1.23</v>
      </c>
      <c r="N155" s="27"/>
      <c r="O155" s="27">
        <f t="shared" si="51"/>
        <v>1.0349999999999999</v>
      </c>
      <c r="P155" s="27"/>
      <c r="Q155" s="27"/>
      <c r="R155" s="27"/>
      <c r="AB155">
        <f t="shared" si="52"/>
        <v>1.67</v>
      </c>
      <c r="AD155">
        <f t="shared" si="53"/>
        <v>1.23</v>
      </c>
      <c r="AF155">
        <f t="shared" si="54"/>
        <v>1.0349999999999999</v>
      </c>
    </row>
    <row r="156" spans="7:32">
      <c r="G156" s="27">
        <f t="shared" si="48"/>
        <v>12.9</v>
      </c>
      <c r="H156" s="27"/>
      <c r="I156" s="27"/>
      <c r="J156" s="108"/>
      <c r="K156" s="20">
        <f t="shared" si="49"/>
        <v>1.67</v>
      </c>
      <c r="L156" s="27"/>
      <c r="M156" s="109">
        <f t="shared" si="50"/>
        <v>1.23</v>
      </c>
      <c r="N156" s="27"/>
      <c r="O156" s="27">
        <f t="shared" si="51"/>
        <v>1.0349999999999999</v>
      </c>
      <c r="P156" s="27"/>
      <c r="Q156" s="27"/>
      <c r="R156" s="27"/>
      <c r="AB156">
        <f t="shared" si="52"/>
        <v>1.67</v>
      </c>
      <c r="AD156">
        <f t="shared" si="53"/>
        <v>1.23</v>
      </c>
      <c r="AF156">
        <f t="shared" si="54"/>
        <v>1.0349999999999999</v>
      </c>
    </row>
    <row r="157" spans="7:32">
      <c r="G157" s="27">
        <f t="shared" si="48"/>
        <v>12.9</v>
      </c>
      <c r="H157" s="27"/>
      <c r="I157" s="27"/>
      <c r="J157" s="108"/>
      <c r="K157" s="20">
        <f t="shared" si="49"/>
        <v>1.67</v>
      </c>
      <c r="L157" s="27"/>
      <c r="M157" s="109">
        <f t="shared" si="50"/>
        <v>1.23</v>
      </c>
      <c r="N157" s="27"/>
      <c r="O157" s="27">
        <f t="shared" si="51"/>
        <v>1.0349999999999999</v>
      </c>
      <c r="P157" s="27"/>
      <c r="Q157" s="27"/>
      <c r="R157" s="27"/>
      <c r="AB157">
        <f t="shared" si="52"/>
        <v>1.67</v>
      </c>
      <c r="AD157">
        <f t="shared" si="53"/>
        <v>1.23</v>
      </c>
      <c r="AF157">
        <f t="shared" si="54"/>
        <v>1.0349999999999999</v>
      </c>
    </row>
    <row r="158" spans="7:32">
      <c r="G158" s="27">
        <f t="shared" si="48"/>
        <v>12.9</v>
      </c>
      <c r="H158" s="27"/>
      <c r="I158" s="27"/>
      <c r="J158" s="108"/>
      <c r="K158" s="20">
        <f t="shared" si="49"/>
        <v>1.67</v>
      </c>
      <c r="L158" s="27"/>
      <c r="M158" s="109">
        <f t="shared" si="50"/>
        <v>1.23</v>
      </c>
      <c r="N158" s="27"/>
      <c r="O158" s="27">
        <f t="shared" si="51"/>
        <v>1.0349999999999999</v>
      </c>
      <c r="P158" s="27"/>
      <c r="Q158" s="27"/>
      <c r="R158" s="27"/>
      <c r="AB158">
        <f t="shared" si="52"/>
        <v>1.67</v>
      </c>
      <c r="AD158">
        <f t="shared" si="53"/>
        <v>1.23</v>
      </c>
      <c r="AF158">
        <f t="shared" si="54"/>
        <v>1.0349999999999999</v>
      </c>
    </row>
    <row r="159" spans="7:32">
      <c r="G159" s="27">
        <f t="shared" si="48"/>
        <v>12.9</v>
      </c>
      <c r="H159" s="27"/>
      <c r="I159" s="27"/>
      <c r="J159" s="108"/>
      <c r="K159" s="20">
        <f t="shared" si="49"/>
        <v>1.67</v>
      </c>
      <c r="L159" s="27"/>
      <c r="M159" s="109">
        <f t="shared" si="50"/>
        <v>1.23</v>
      </c>
      <c r="N159" s="27"/>
      <c r="O159" s="27">
        <f t="shared" si="51"/>
        <v>1.0349999999999999</v>
      </c>
      <c r="P159" s="27"/>
      <c r="Q159" s="27"/>
      <c r="R159" s="27"/>
      <c r="AB159">
        <f t="shared" si="52"/>
        <v>1.67</v>
      </c>
      <c r="AD159">
        <f t="shared" si="53"/>
        <v>1.23</v>
      </c>
      <c r="AF159">
        <f t="shared" si="54"/>
        <v>1.0349999999999999</v>
      </c>
    </row>
    <row r="160" spans="7:32">
      <c r="G160" s="27">
        <f t="shared" si="48"/>
        <v>12.9</v>
      </c>
      <c r="H160" s="27"/>
      <c r="I160" s="27"/>
      <c r="J160" s="108"/>
      <c r="K160" s="20">
        <f t="shared" si="49"/>
        <v>1.67</v>
      </c>
      <c r="L160" s="27"/>
      <c r="M160" s="109">
        <f t="shared" si="50"/>
        <v>1.23</v>
      </c>
      <c r="N160" s="27"/>
      <c r="O160" s="27">
        <f t="shared" si="51"/>
        <v>1.0349999999999999</v>
      </c>
      <c r="P160" s="27"/>
      <c r="Q160" s="27"/>
      <c r="R160" s="27"/>
      <c r="AB160">
        <f t="shared" si="52"/>
        <v>1.67</v>
      </c>
      <c r="AD160">
        <f t="shared" si="53"/>
        <v>1.23</v>
      </c>
      <c r="AF160">
        <f t="shared" si="54"/>
        <v>1.0349999999999999</v>
      </c>
    </row>
    <row r="161" spans="7:32">
      <c r="G161" s="27">
        <f t="shared" si="48"/>
        <v>12.9</v>
      </c>
      <c r="H161" s="27"/>
      <c r="I161" s="27"/>
      <c r="J161" s="108"/>
      <c r="K161" s="20">
        <f t="shared" si="49"/>
        <v>1.67</v>
      </c>
      <c r="L161" s="27"/>
      <c r="M161" s="109">
        <f t="shared" si="50"/>
        <v>1.23</v>
      </c>
      <c r="N161" s="27"/>
      <c r="O161" s="27">
        <f t="shared" si="51"/>
        <v>1.0349999999999999</v>
      </c>
      <c r="P161" s="27"/>
      <c r="Q161" s="27"/>
      <c r="R161" s="27"/>
      <c r="AB161">
        <f t="shared" si="52"/>
        <v>1.67</v>
      </c>
      <c r="AD161">
        <f t="shared" si="53"/>
        <v>1.23</v>
      </c>
      <c r="AF161">
        <f t="shared" si="54"/>
        <v>1.0349999999999999</v>
      </c>
    </row>
    <row r="162" spans="7:32">
      <c r="G162" s="27">
        <f t="shared" si="48"/>
        <v>12.9</v>
      </c>
      <c r="H162" s="27"/>
      <c r="I162" s="27"/>
      <c r="J162" s="108"/>
      <c r="K162" s="20">
        <f t="shared" si="49"/>
        <v>1.67</v>
      </c>
      <c r="L162" s="27"/>
      <c r="M162" s="109">
        <f t="shared" si="50"/>
        <v>1.23</v>
      </c>
      <c r="N162" s="27"/>
      <c r="O162" s="27">
        <f t="shared" si="51"/>
        <v>1.0349999999999999</v>
      </c>
      <c r="P162" s="27"/>
      <c r="Q162" s="27"/>
      <c r="R162" s="27"/>
      <c r="AB162">
        <f t="shared" si="52"/>
        <v>1.67</v>
      </c>
      <c r="AD162">
        <f t="shared" si="53"/>
        <v>1.23</v>
      </c>
      <c r="AF162">
        <f t="shared" si="54"/>
        <v>1.0349999999999999</v>
      </c>
    </row>
    <row r="163" spans="7:32">
      <c r="G163" s="27">
        <f t="shared" si="48"/>
        <v>12.9</v>
      </c>
      <c r="H163" s="27"/>
      <c r="I163" s="27"/>
      <c r="J163" s="108"/>
      <c r="K163" s="20">
        <f t="shared" si="49"/>
        <v>1.67</v>
      </c>
      <c r="L163" s="27"/>
      <c r="M163" s="109">
        <f t="shared" si="50"/>
        <v>1.23</v>
      </c>
      <c r="N163" s="27"/>
      <c r="O163" s="27">
        <f t="shared" si="51"/>
        <v>1.0349999999999999</v>
      </c>
      <c r="P163" s="27"/>
      <c r="Q163" s="27"/>
      <c r="R163" s="27"/>
      <c r="AB163">
        <f t="shared" si="52"/>
        <v>1.67</v>
      </c>
      <c r="AD163">
        <f t="shared" si="53"/>
        <v>1.23</v>
      </c>
      <c r="AF163">
        <f t="shared" si="54"/>
        <v>1.0349999999999999</v>
      </c>
    </row>
    <row r="164" spans="7:32">
      <c r="G164" s="27">
        <f t="shared" si="48"/>
        <v>12.9</v>
      </c>
      <c r="H164" s="27"/>
      <c r="I164" s="27"/>
      <c r="J164" s="108"/>
      <c r="K164" s="20">
        <f t="shared" si="49"/>
        <v>1.67</v>
      </c>
      <c r="L164" s="27"/>
      <c r="M164" s="109">
        <f t="shared" si="50"/>
        <v>1.23</v>
      </c>
      <c r="N164" s="27"/>
      <c r="O164" s="27">
        <f t="shared" si="51"/>
        <v>1.0349999999999999</v>
      </c>
      <c r="P164" s="27"/>
      <c r="Q164" s="27"/>
      <c r="R164" s="27"/>
      <c r="AB164">
        <f t="shared" si="52"/>
        <v>1.67</v>
      </c>
      <c r="AD164">
        <f t="shared" si="53"/>
        <v>1.23</v>
      </c>
      <c r="AF164">
        <f t="shared" si="54"/>
        <v>1.0349999999999999</v>
      </c>
    </row>
    <row r="165" spans="7:32">
      <c r="G165" s="27">
        <f t="shared" si="48"/>
        <v>12.9</v>
      </c>
      <c r="H165" s="27"/>
      <c r="I165" s="27"/>
      <c r="J165" s="108"/>
      <c r="K165" s="20">
        <f t="shared" si="49"/>
        <v>1.67</v>
      </c>
      <c r="L165" s="27"/>
      <c r="M165" s="109">
        <f t="shared" si="50"/>
        <v>1.23</v>
      </c>
      <c r="N165" s="27"/>
      <c r="O165" s="27">
        <f t="shared" si="51"/>
        <v>1.0349999999999999</v>
      </c>
      <c r="P165" s="27"/>
      <c r="Q165" s="27"/>
      <c r="R165" s="27"/>
      <c r="AB165">
        <f t="shared" si="52"/>
        <v>1.67</v>
      </c>
      <c r="AD165">
        <f t="shared" si="53"/>
        <v>1.23</v>
      </c>
      <c r="AF165">
        <f t="shared" si="54"/>
        <v>1.0349999999999999</v>
      </c>
    </row>
    <row r="166" spans="7:32">
      <c r="G166" s="27">
        <f t="shared" si="48"/>
        <v>12.9</v>
      </c>
      <c r="H166" s="27"/>
      <c r="I166" s="27"/>
      <c r="J166" s="108"/>
      <c r="K166" s="20">
        <f t="shared" si="49"/>
        <v>1.67</v>
      </c>
      <c r="L166" s="27"/>
      <c r="M166" s="109">
        <f t="shared" si="50"/>
        <v>1.23</v>
      </c>
      <c r="N166" s="27"/>
      <c r="O166" s="27">
        <f t="shared" si="51"/>
        <v>1.0349999999999999</v>
      </c>
      <c r="P166" s="27"/>
      <c r="Q166" s="27"/>
      <c r="R166" s="27"/>
      <c r="AB166">
        <f t="shared" si="52"/>
        <v>1.67</v>
      </c>
      <c r="AD166">
        <f t="shared" si="53"/>
        <v>1.23</v>
      </c>
      <c r="AF166">
        <f t="shared" si="54"/>
        <v>1.0349999999999999</v>
      </c>
    </row>
    <row r="167" spans="7:32">
      <c r="G167" s="27">
        <f t="shared" si="48"/>
        <v>12.9</v>
      </c>
      <c r="H167" s="27"/>
      <c r="I167" s="27"/>
      <c r="J167" s="108"/>
      <c r="K167" s="20">
        <f t="shared" si="49"/>
        <v>1.67</v>
      </c>
      <c r="L167" s="27"/>
      <c r="M167" s="109">
        <f t="shared" si="50"/>
        <v>1.23</v>
      </c>
      <c r="N167" s="27"/>
      <c r="O167" s="27">
        <f t="shared" si="51"/>
        <v>1.0349999999999999</v>
      </c>
      <c r="P167" s="27"/>
      <c r="Q167" s="27"/>
      <c r="R167" s="27"/>
      <c r="AB167">
        <f t="shared" si="52"/>
        <v>1.67</v>
      </c>
      <c r="AD167">
        <f t="shared" si="53"/>
        <v>1.23</v>
      </c>
      <c r="AF167">
        <f t="shared" si="54"/>
        <v>1.0349999999999999</v>
      </c>
    </row>
    <row r="168" spans="7:32">
      <c r="G168" s="27">
        <f t="shared" si="48"/>
        <v>12.9</v>
      </c>
      <c r="H168" s="27"/>
      <c r="I168" s="27"/>
      <c r="J168" s="108"/>
      <c r="K168" s="20">
        <f t="shared" si="49"/>
        <v>1.67</v>
      </c>
      <c r="L168" s="27"/>
      <c r="M168" s="109">
        <f t="shared" si="50"/>
        <v>1.23</v>
      </c>
      <c r="N168" s="27"/>
      <c r="O168" s="27">
        <f t="shared" si="51"/>
        <v>1.0349999999999999</v>
      </c>
      <c r="P168" s="27"/>
      <c r="Q168" s="27"/>
      <c r="R168" s="27"/>
      <c r="AB168">
        <f t="shared" si="52"/>
        <v>1.67</v>
      </c>
      <c r="AD168">
        <f t="shared" si="53"/>
        <v>1.23</v>
      </c>
      <c r="AF168">
        <f t="shared" si="54"/>
        <v>1.0349999999999999</v>
      </c>
    </row>
    <row r="169" spans="7:32">
      <c r="G169" s="27">
        <f t="shared" si="48"/>
        <v>12.9</v>
      </c>
      <c r="H169" s="27"/>
      <c r="I169" s="27"/>
      <c r="J169" s="108"/>
      <c r="K169" s="20">
        <f t="shared" si="49"/>
        <v>1.67</v>
      </c>
      <c r="L169" s="27"/>
      <c r="M169" s="109">
        <f t="shared" si="50"/>
        <v>1.23</v>
      </c>
      <c r="N169" s="27"/>
      <c r="O169" s="27">
        <f t="shared" si="51"/>
        <v>1.0349999999999999</v>
      </c>
      <c r="P169" s="27"/>
      <c r="Q169" s="27"/>
      <c r="R169" s="27"/>
      <c r="AB169">
        <f t="shared" si="52"/>
        <v>1.67</v>
      </c>
      <c r="AD169">
        <f t="shared" si="53"/>
        <v>1.23</v>
      </c>
      <c r="AF169">
        <f t="shared" si="54"/>
        <v>1.0349999999999999</v>
      </c>
    </row>
    <row r="170" spans="7:32">
      <c r="G170" s="27">
        <f t="shared" si="48"/>
        <v>12.9</v>
      </c>
      <c r="H170" s="27"/>
      <c r="I170" s="27"/>
      <c r="J170" s="108"/>
      <c r="K170" s="20">
        <f t="shared" si="49"/>
        <v>1.67</v>
      </c>
      <c r="L170" s="27"/>
      <c r="M170" s="109">
        <f t="shared" si="50"/>
        <v>1.23</v>
      </c>
      <c r="N170" s="27"/>
      <c r="O170" s="27">
        <f t="shared" si="51"/>
        <v>1.0349999999999999</v>
      </c>
      <c r="P170" s="27"/>
      <c r="Q170" s="27"/>
      <c r="R170" s="27"/>
      <c r="AB170">
        <f t="shared" si="52"/>
        <v>1.67</v>
      </c>
      <c r="AD170">
        <f t="shared" si="53"/>
        <v>1.23</v>
      </c>
      <c r="AF170">
        <f t="shared" si="54"/>
        <v>1.0349999999999999</v>
      </c>
    </row>
    <row r="171" spans="7:32">
      <c r="G171" s="27">
        <f t="shared" si="48"/>
        <v>12.9</v>
      </c>
      <c r="H171" s="27"/>
      <c r="I171" s="27"/>
      <c r="J171" s="108"/>
      <c r="K171" s="20">
        <f t="shared" si="49"/>
        <v>1.67</v>
      </c>
      <c r="L171" s="27"/>
      <c r="M171" s="109">
        <f t="shared" si="50"/>
        <v>1.23</v>
      </c>
      <c r="N171" s="27"/>
      <c r="O171" s="27">
        <f t="shared" si="51"/>
        <v>1.0349999999999999</v>
      </c>
      <c r="P171" s="27"/>
      <c r="Q171" s="27"/>
      <c r="R171" s="27"/>
      <c r="AB171">
        <f t="shared" si="52"/>
        <v>1.67</v>
      </c>
      <c r="AD171">
        <f t="shared" si="53"/>
        <v>1.23</v>
      </c>
      <c r="AF171">
        <f t="shared" si="54"/>
        <v>1.0349999999999999</v>
      </c>
    </row>
    <row r="172" spans="7:32">
      <c r="G172" s="27">
        <f t="shared" si="48"/>
        <v>12.9</v>
      </c>
      <c r="H172" s="27"/>
      <c r="I172" s="27"/>
      <c r="J172" s="108"/>
      <c r="K172" s="20">
        <f t="shared" si="49"/>
        <v>1.67</v>
      </c>
      <c r="L172" s="27"/>
      <c r="M172" s="109">
        <f t="shared" si="50"/>
        <v>1.23</v>
      </c>
      <c r="N172" s="27"/>
      <c r="O172" s="27">
        <f t="shared" si="51"/>
        <v>1.0349999999999999</v>
      </c>
      <c r="P172" s="27"/>
      <c r="Q172" s="27"/>
      <c r="R172" s="27"/>
      <c r="AB172">
        <f t="shared" si="52"/>
        <v>1.67</v>
      </c>
      <c r="AD172">
        <f t="shared" si="53"/>
        <v>1.23</v>
      </c>
      <c r="AF172">
        <f t="shared" si="54"/>
        <v>1.0349999999999999</v>
      </c>
    </row>
    <row r="173" spans="7:32">
      <c r="G173" s="27">
        <f t="shared" si="48"/>
        <v>12.9</v>
      </c>
      <c r="H173" s="27"/>
      <c r="I173" s="27"/>
      <c r="J173" s="108"/>
      <c r="K173" s="20">
        <f t="shared" si="49"/>
        <v>1.67</v>
      </c>
      <c r="L173" s="27"/>
      <c r="M173" s="109">
        <f t="shared" si="50"/>
        <v>1.23</v>
      </c>
      <c r="N173" s="27"/>
      <c r="O173" s="27">
        <f t="shared" si="51"/>
        <v>1.0349999999999999</v>
      </c>
      <c r="P173" s="27"/>
      <c r="Q173" s="27"/>
      <c r="R173" s="27"/>
      <c r="AB173">
        <f t="shared" si="52"/>
        <v>1.67</v>
      </c>
      <c r="AD173">
        <f t="shared" si="53"/>
        <v>1.23</v>
      </c>
      <c r="AF173">
        <f t="shared" si="54"/>
        <v>1.0349999999999999</v>
      </c>
    </row>
    <row r="174" spans="7:32">
      <c r="G174" s="27">
        <f t="shared" si="48"/>
        <v>12.9</v>
      </c>
      <c r="H174" s="27"/>
      <c r="I174" s="27"/>
      <c r="J174" s="108"/>
      <c r="K174" s="20">
        <f t="shared" si="49"/>
        <v>1.67</v>
      </c>
      <c r="L174" s="27"/>
      <c r="M174" s="109">
        <f t="shared" si="50"/>
        <v>1.23</v>
      </c>
      <c r="N174" s="27"/>
      <c r="O174" s="27">
        <f t="shared" si="51"/>
        <v>1.0349999999999999</v>
      </c>
      <c r="P174" s="27"/>
      <c r="Q174" s="27"/>
      <c r="R174" s="27"/>
      <c r="AB174">
        <f t="shared" si="52"/>
        <v>1.67</v>
      </c>
      <c r="AD174">
        <f t="shared" si="53"/>
        <v>1.23</v>
      </c>
      <c r="AF174">
        <f t="shared" si="54"/>
        <v>1.0349999999999999</v>
      </c>
    </row>
    <row r="175" spans="7:32">
      <c r="G175" s="27">
        <f t="shared" si="48"/>
        <v>12.9</v>
      </c>
      <c r="H175" s="27"/>
      <c r="I175" s="27"/>
      <c r="J175" s="108"/>
      <c r="K175" s="20">
        <f t="shared" si="49"/>
        <v>1.67</v>
      </c>
      <c r="L175" s="27"/>
      <c r="M175" s="109">
        <f t="shared" si="50"/>
        <v>1.23</v>
      </c>
      <c r="N175" s="27"/>
      <c r="O175" s="27">
        <f t="shared" si="51"/>
        <v>1.0349999999999999</v>
      </c>
      <c r="P175" s="27"/>
      <c r="Q175" s="27"/>
      <c r="R175" s="27"/>
      <c r="AB175">
        <f t="shared" si="52"/>
        <v>1.67</v>
      </c>
      <c r="AD175">
        <f t="shared" si="53"/>
        <v>1.23</v>
      </c>
      <c r="AF175">
        <f t="shared" si="54"/>
        <v>1.0349999999999999</v>
      </c>
    </row>
    <row r="176" spans="7:32">
      <c r="G176" s="27">
        <f t="shared" si="48"/>
        <v>12.9</v>
      </c>
      <c r="H176" s="27"/>
      <c r="I176" s="27"/>
      <c r="J176" s="108"/>
      <c r="K176" s="20">
        <f t="shared" si="49"/>
        <v>1.67</v>
      </c>
      <c r="L176" s="27"/>
      <c r="M176" s="109">
        <f t="shared" si="50"/>
        <v>1.23</v>
      </c>
      <c r="N176" s="27"/>
      <c r="O176" s="27">
        <f t="shared" si="51"/>
        <v>1.0349999999999999</v>
      </c>
      <c r="P176" s="27"/>
      <c r="Q176" s="27"/>
      <c r="R176" s="27"/>
      <c r="AB176">
        <f t="shared" si="52"/>
        <v>1.67</v>
      </c>
      <c r="AD176">
        <f t="shared" si="53"/>
        <v>1.23</v>
      </c>
      <c r="AF176">
        <f t="shared" si="54"/>
        <v>1.0349999999999999</v>
      </c>
    </row>
    <row r="177" spans="7:32">
      <c r="G177" s="27">
        <f t="shared" si="48"/>
        <v>12.9</v>
      </c>
      <c r="H177" s="27"/>
      <c r="I177" s="27"/>
      <c r="J177" s="108"/>
      <c r="K177" s="20">
        <f t="shared" si="49"/>
        <v>1.67</v>
      </c>
      <c r="L177" s="27"/>
      <c r="M177" s="109">
        <f t="shared" si="50"/>
        <v>1.23</v>
      </c>
      <c r="N177" s="27"/>
      <c r="O177" s="27">
        <f t="shared" si="51"/>
        <v>1.0349999999999999</v>
      </c>
      <c r="P177" s="27"/>
      <c r="Q177" s="27"/>
      <c r="R177" s="27"/>
      <c r="AB177">
        <f t="shared" si="52"/>
        <v>1.67</v>
      </c>
      <c r="AD177">
        <f t="shared" si="53"/>
        <v>1.23</v>
      </c>
      <c r="AF177">
        <f t="shared" si="54"/>
        <v>1.0349999999999999</v>
      </c>
    </row>
    <row r="178" spans="7:32">
      <c r="G178" s="27">
        <f t="shared" si="48"/>
        <v>12.9</v>
      </c>
      <c r="H178" s="27"/>
      <c r="I178" s="27"/>
      <c r="J178" s="108"/>
      <c r="K178" s="20">
        <f t="shared" si="49"/>
        <v>1.67</v>
      </c>
      <c r="L178" s="27"/>
      <c r="M178" s="109">
        <f t="shared" si="50"/>
        <v>1.23</v>
      </c>
      <c r="N178" s="27"/>
      <c r="O178" s="27">
        <f t="shared" si="51"/>
        <v>1.0349999999999999</v>
      </c>
      <c r="P178" s="27"/>
      <c r="Q178" s="27"/>
      <c r="R178" s="27"/>
      <c r="AB178">
        <f t="shared" si="52"/>
        <v>1.67</v>
      </c>
      <c r="AD178">
        <f t="shared" si="53"/>
        <v>1.23</v>
      </c>
      <c r="AF178">
        <f t="shared" si="54"/>
        <v>1.0349999999999999</v>
      </c>
    </row>
    <row r="179" spans="7:32">
      <c r="G179" s="27">
        <f t="shared" si="48"/>
        <v>12.9</v>
      </c>
      <c r="H179" s="27"/>
      <c r="I179" s="27"/>
      <c r="J179" s="108"/>
      <c r="K179" s="20">
        <f t="shared" si="49"/>
        <v>1.67</v>
      </c>
      <c r="L179" s="27"/>
      <c r="M179" s="109">
        <f t="shared" si="50"/>
        <v>1.23</v>
      </c>
      <c r="N179" s="27"/>
      <c r="O179" s="27">
        <f t="shared" si="51"/>
        <v>1.0349999999999999</v>
      </c>
      <c r="P179" s="27"/>
      <c r="Q179" s="27"/>
      <c r="R179" s="27"/>
      <c r="AB179">
        <f t="shared" si="52"/>
        <v>1.67</v>
      </c>
      <c r="AD179">
        <f t="shared" si="53"/>
        <v>1.23</v>
      </c>
      <c r="AF179">
        <f t="shared" si="54"/>
        <v>1.0349999999999999</v>
      </c>
    </row>
    <row r="180" spans="7:32">
      <c r="G180" s="27">
        <f t="shared" si="48"/>
        <v>12.9</v>
      </c>
      <c r="H180" s="27"/>
      <c r="I180" s="27"/>
      <c r="J180" s="108"/>
      <c r="K180" s="20">
        <f t="shared" si="49"/>
        <v>1.67</v>
      </c>
      <c r="L180" s="27"/>
      <c r="M180" s="109">
        <f t="shared" si="50"/>
        <v>1.23</v>
      </c>
      <c r="N180" s="27"/>
      <c r="O180" s="27">
        <f t="shared" si="51"/>
        <v>1.0349999999999999</v>
      </c>
      <c r="P180" s="27"/>
      <c r="Q180" s="27"/>
      <c r="R180" s="27"/>
      <c r="AB180">
        <f t="shared" si="52"/>
        <v>1.67</v>
      </c>
      <c r="AD180">
        <f t="shared" si="53"/>
        <v>1.23</v>
      </c>
      <c r="AF180">
        <f t="shared" si="54"/>
        <v>1.0349999999999999</v>
      </c>
    </row>
    <row r="181" spans="7:32">
      <c r="G181" s="27">
        <f t="shared" si="48"/>
        <v>12.9</v>
      </c>
      <c r="H181" s="27"/>
      <c r="I181" s="27"/>
      <c r="J181" s="108"/>
      <c r="K181" s="20">
        <f t="shared" si="49"/>
        <v>1.67</v>
      </c>
      <c r="L181" s="27"/>
      <c r="M181" s="109">
        <f t="shared" si="50"/>
        <v>1.23</v>
      </c>
      <c r="N181" s="27"/>
      <c r="O181" s="27">
        <f t="shared" si="51"/>
        <v>1.0349999999999999</v>
      </c>
      <c r="P181" s="27"/>
      <c r="Q181" s="27"/>
      <c r="R181" s="27"/>
      <c r="AB181">
        <f t="shared" si="52"/>
        <v>1.67</v>
      </c>
      <c r="AD181">
        <f t="shared" si="53"/>
        <v>1.23</v>
      </c>
      <c r="AF181">
        <f t="shared" si="54"/>
        <v>1.0349999999999999</v>
      </c>
    </row>
    <row r="182" spans="7:32">
      <c r="G182" s="27">
        <f t="shared" si="48"/>
        <v>12.9</v>
      </c>
      <c r="H182" s="27"/>
      <c r="I182" s="27"/>
      <c r="J182" s="108"/>
      <c r="K182" s="20">
        <f t="shared" si="49"/>
        <v>1.67</v>
      </c>
      <c r="L182" s="27"/>
      <c r="M182" s="109">
        <f t="shared" si="50"/>
        <v>1.23</v>
      </c>
      <c r="N182" s="27"/>
      <c r="O182" s="27">
        <f t="shared" si="51"/>
        <v>1.0349999999999999</v>
      </c>
      <c r="P182" s="27"/>
      <c r="Q182" s="27"/>
      <c r="R182" s="27"/>
      <c r="AB182">
        <f t="shared" si="52"/>
        <v>1.67</v>
      </c>
      <c r="AD182">
        <f t="shared" si="53"/>
        <v>1.23</v>
      </c>
      <c r="AF182">
        <f t="shared" si="54"/>
        <v>1.0349999999999999</v>
      </c>
    </row>
    <row r="183" spans="7:32">
      <c r="G183" s="27">
        <f t="shared" si="48"/>
        <v>12.9</v>
      </c>
      <c r="H183" s="27"/>
      <c r="I183" s="27"/>
      <c r="J183" s="108"/>
      <c r="K183" s="20">
        <f t="shared" si="49"/>
        <v>1.67</v>
      </c>
      <c r="L183" s="27"/>
      <c r="M183" s="109">
        <f t="shared" si="50"/>
        <v>1.23</v>
      </c>
      <c r="N183" s="27"/>
      <c r="O183" s="27">
        <f t="shared" si="51"/>
        <v>1.0349999999999999</v>
      </c>
      <c r="P183" s="27"/>
      <c r="Q183" s="27"/>
      <c r="R183" s="27"/>
      <c r="AB183">
        <f t="shared" si="52"/>
        <v>1.67</v>
      </c>
      <c r="AD183">
        <f t="shared" si="53"/>
        <v>1.23</v>
      </c>
      <c r="AF183">
        <f t="shared" si="54"/>
        <v>1.0349999999999999</v>
      </c>
    </row>
    <row r="184" spans="7:32">
      <c r="G184" s="27">
        <f t="shared" ref="G184:G247" si="55">$G$55</f>
        <v>12.9</v>
      </c>
      <c r="H184" s="27"/>
      <c r="I184" s="27"/>
      <c r="J184" s="108"/>
      <c r="K184" s="20">
        <f t="shared" si="49"/>
        <v>1.67</v>
      </c>
      <c r="L184" s="27"/>
      <c r="M184" s="109">
        <f t="shared" si="50"/>
        <v>1.23</v>
      </c>
      <c r="N184" s="27"/>
      <c r="O184" s="27">
        <f t="shared" si="51"/>
        <v>1.0349999999999999</v>
      </c>
      <c r="P184" s="27"/>
      <c r="Q184" s="27"/>
      <c r="R184" s="27"/>
      <c r="AB184">
        <f t="shared" si="52"/>
        <v>1.67</v>
      </c>
      <c r="AD184">
        <f t="shared" si="53"/>
        <v>1.23</v>
      </c>
      <c r="AF184">
        <f t="shared" si="54"/>
        <v>1.0349999999999999</v>
      </c>
    </row>
    <row r="185" spans="7:32">
      <c r="G185" s="27">
        <f t="shared" si="55"/>
        <v>12.9</v>
      </c>
      <c r="H185" s="27"/>
      <c r="I185" s="27"/>
      <c r="J185" s="108"/>
      <c r="K185" s="20">
        <f t="shared" si="49"/>
        <v>1.67</v>
      </c>
      <c r="L185" s="27"/>
      <c r="M185" s="109">
        <f t="shared" si="50"/>
        <v>1.23</v>
      </c>
      <c r="N185" s="27"/>
      <c r="O185" s="27">
        <f t="shared" si="51"/>
        <v>1.0349999999999999</v>
      </c>
      <c r="P185" s="27"/>
      <c r="Q185" s="27"/>
      <c r="R185" s="27"/>
      <c r="AB185">
        <f t="shared" si="52"/>
        <v>1.67</v>
      </c>
      <c r="AD185">
        <f t="shared" si="53"/>
        <v>1.23</v>
      </c>
      <c r="AF185">
        <f t="shared" si="54"/>
        <v>1.0349999999999999</v>
      </c>
    </row>
    <row r="186" spans="7:32">
      <c r="G186" s="27">
        <f t="shared" si="55"/>
        <v>12.9</v>
      </c>
      <c r="H186" s="27"/>
      <c r="I186" s="27"/>
      <c r="J186" s="108"/>
      <c r="K186" s="20">
        <f t="shared" si="49"/>
        <v>1.67</v>
      </c>
      <c r="L186" s="27"/>
      <c r="M186" s="109">
        <f t="shared" si="50"/>
        <v>1.23</v>
      </c>
      <c r="N186" s="27"/>
      <c r="O186" s="27">
        <f t="shared" si="51"/>
        <v>1.0349999999999999</v>
      </c>
      <c r="P186" s="27"/>
      <c r="Q186" s="27"/>
      <c r="R186" s="27"/>
      <c r="AB186">
        <f t="shared" si="52"/>
        <v>1.67</v>
      </c>
      <c r="AD186">
        <f t="shared" si="53"/>
        <v>1.23</v>
      </c>
      <c r="AF186">
        <f t="shared" si="54"/>
        <v>1.0349999999999999</v>
      </c>
    </row>
    <row r="187" spans="7:32">
      <c r="G187" s="27">
        <f t="shared" si="55"/>
        <v>12.9</v>
      </c>
      <c r="H187" s="27"/>
      <c r="I187" s="27"/>
      <c r="J187" s="108"/>
      <c r="K187" s="20">
        <f t="shared" si="49"/>
        <v>1.67</v>
      </c>
      <c r="L187" s="27"/>
      <c r="M187" s="109">
        <f t="shared" si="50"/>
        <v>1.23</v>
      </c>
      <c r="N187" s="27"/>
      <c r="O187" s="27">
        <f t="shared" si="51"/>
        <v>1.0349999999999999</v>
      </c>
      <c r="P187" s="27"/>
      <c r="Q187" s="27"/>
      <c r="R187" s="27"/>
      <c r="AB187">
        <f t="shared" si="52"/>
        <v>1.67</v>
      </c>
      <c r="AD187">
        <f t="shared" si="53"/>
        <v>1.23</v>
      </c>
      <c r="AF187">
        <f t="shared" si="54"/>
        <v>1.0349999999999999</v>
      </c>
    </row>
    <row r="188" spans="7:32">
      <c r="G188" s="27">
        <f t="shared" si="55"/>
        <v>12.9</v>
      </c>
      <c r="H188" s="27"/>
      <c r="I188" s="27"/>
      <c r="J188" s="108"/>
      <c r="K188" s="20">
        <f t="shared" si="49"/>
        <v>1.67</v>
      </c>
      <c r="L188" s="27"/>
      <c r="M188" s="109">
        <f t="shared" si="50"/>
        <v>1.23</v>
      </c>
      <c r="N188" s="27"/>
      <c r="O188" s="27">
        <f t="shared" si="51"/>
        <v>1.0349999999999999</v>
      </c>
      <c r="P188" s="27"/>
      <c r="Q188" s="27"/>
      <c r="R188" s="27"/>
      <c r="AB188">
        <f t="shared" si="52"/>
        <v>1.67</v>
      </c>
      <c r="AD188">
        <f t="shared" si="53"/>
        <v>1.23</v>
      </c>
      <c r="AF188">
        <f t="shared" si="54"/>
        <v>1.0349999999999999</v>
      </c>
    </row>
    <row r="189" spans="7:32">
      <c r="G189" s="27">
        <f t="shared" si="55"/>
        <v>12.9</v>
      </c>
      <c r="H189" s="27"/>
      <c r="I189" s="27"/>
      <c r="J189" s="108"/>
      <c r="K189" s="20">
        <f t="shared" si="49"/>
        <v>1.67</v>
      </c>
      <c r="L189" s="27"/>
      <c r="M189" s="109">
        <f t="shared" si="50"/>
        <v>1.23</v>
      </c>
      <c r="N189" s="27"/>
      <c r="O189" s="27">
        <f t="shared" si="51"/>
        <v>1.0349999999999999</v>
      </c>
      <c r="P189" s="27"/>
      <c r="Q189" s="27"/>
      <c r="R189" s="27"/>
      <c r="AB189">
        <f t="shared" si="52"/>
        <v>1.67</v>
      </c>
      <c r="AD189">
        <f t="shared" si="53"/>
        <v>1.23</v>
      </c>
      <c r="AF189">
        <f t="shared" si="54"/>
        <v>1.0349999999999999</v>
      </c>
    </row>
    <row r="190" spans="7:32">
      <c r="G190" s="27">
        <f t="shared" si="55"/>
        <v>12.9</v>
      </c>
      <c r="H190" s="27"/>
      <c r="I190" s="27"/>
      <c r="J190" s="108"/>
      <c r="K190" s="20">
        <f t="shared" si="49"/>
        <v>1.67</v>
      </c>
      <c r="L190" s="27"/>
      <c r="M190" s="109">
        <f t="shared" si="50"/>
        <v>1.23</v>
      </c>
      <c r="N190" s="27"/>
      <c r="O190" s="27">
        <f t="shared" si="51"/>
        <v>1.0349999999999999</v>
      </c>
      <c r="P190" s="27"/>
      <c r="Q190" s="27"/>
      <c r="R190" s="27"/>
      <c r="AB190">
        <f t="shared" si="52"/>
        <v>1.67</v>
      </c>
      <c r="AD190">
        <f t="shared" si="53"/>
        <v>1.23</v>
      </c>
      <c r="AF190">
        <f t="shared" si="54"/>
        <v>1.0349999999999999</v>
      </c>
    </row>
    <row r="191" spans="7:32">
      <c r="G191" s="27">
        <f t="shared" si="55"/>
        <v>12.9</v>
      </c>
      <c r="H191" s="27"/>
      <c r="I191" s="27"/>
      <c r="J191" s="108"/>
      <c r="K191" s="20">
        <f t="shared" si="49"/>
        <v>1.67</v>
      </c>
      <c r="L191" s="27"/>
      <c r="M191" s="109">
        <f t="shared" si="50"/>
        <v>1.23</v>
      </c>
      <c r="N191" s="27"/>
      <c r="O191" s="27">
        <f t="shared" si="51"/>
        <v>1.0349999999999999</v>
      </c>
      <c r="P191" s="27"/>
      <c r="Q191" s="27"/>
      <c r="R191" s="27"/>
      <c r="AB191">
        <f t="shared" si="52"/>
        <v>1.67</v>
      </c>
      <c r="AD191">
        <f t="shared" si="53"/>
        <v>1.23</v>
      </c>
      <c r="AF191">
        <f t="shared" si="54"/>
        <v>1.0349999999999999</v>
      </c>
    </row>
    <row r="192" spans="7:32">
      <c r="G192" s="27">
        <f t="shared" si="55"/>
        <v>12.9</v>
      </c>
      <c r="H192" s="27"/>
      <c r="I192" s="27"/>
      <c r="J192" s="108"/>
      <c r="K192" s="20">
        <f t="shared" si="49"/>
        <v>1.67</v>
      </c>
      <c r="L192" s="27"/>
      <c r="M192" s="109">
        <f t="shared" si="50"/>
        <v>1.23</v>
      </c>
      <c r="N192" s="27"/>
      <c r="O192" s="27">
        <f t="shared" si="51"/>
        <v>1.0349999999999999</v>
      </c>
      <c r="P192" s="27"/>
      <c r="Q192" s="27"/>
      <c r="R192" s="27"/>
      <c r="AB192">
        <f t="shared" si="52"/>
        <v>1.67</v>
      </c>
      <c r="AD192">
        <f t="shared" si="53"/>
        <v>1.23</v>
      </c>
      <c r="AF192">
        <f t="shared" si="54"/>
        <v>1.0349999999999999</v>
      </c>
    </row>
    <row r="193" spans="7:32">
      <c r="G193" s="27">
        <f t="shared" si="55"/>
        <v>12.9</v>
      </c>
      <c r="H193" s="27"/>
      <c r="I193" s="27"/>
      <c r="J193" s="108"/>
      <c r="K193" s="20">
        <f t="shared" si="49"/>
        <v>1.67</v>
      </c>
      <c r="L193" s="27"/>
      <c r="M193" s="109">
        <f t="shared" si="50"/>
        <v>1.23</v>
      </c>
      <c r="N193" s="27"/>
      <c r="O193" s="27">
        <f t="shared" si="51"/>
        <v>1.0349999999999999</v>
      </c>
      <c r="P193" s="27"/>
      <c r="Q193" s="27"/>
      <c r="R193" s="27"/>
      <c r="AB193">
        <f t="shared" si="52"/>
        <v>1.67</v>
      </c>
      <c r="AD193">
        <f t="shared" si="53"/>
        <v>1.23</v>
      </c>
      <c r="AF193">
        <f t="shared" si="54"/>
        <v>1.0349999999999999</v>
      </c>
    </row>
    <row r="194" spans="7:32">
      <c r="G194" s="27">
        <f t="shared" si="55"/>
        <v>12.9</v>
      </c>
      <c r="H194" s="27"/>
      <c r="I194" s="27"/>
      <c r="J194" s="108"/>
      <c r="K194" s="20">
        <f t="shared" si="49"/>
        <v>1.67</v>
      </c>
      <c r="L194" s="27"/>
      <c r="M194" s="109">
        <f t="shared" si="50"/>
        <v>1.23</v>
      </c>
      <c r="N194" s="27"/>
      <c r="O194" s="27">
        <f t="shared" si="51"/>
        <v>1.0349999999999999</v>
      </c>
      <c r="P194" s="27"/>
      <c r="Q194" s="27"/>
      <c r="R194" s="27"/>
      <c r="AB194">
        <f t="shared" si="52"/>
        <v>1.67</v>
      </c>
      <c r="AD194">
        <f t="shared" si="53"/>
        <v>1.23</v>
      </c>
      <c r="AF194">
        <f t="shared" si="54"/>
        <v>1.0349999999999999</v>
      </c>
    </row>
    <row r="195" spans="7:32">
      <c r="G195" s="27">
        <f t="shared" si="55"/>
        <v>12.9</v>
      </c>
      <c r="H195" s="27"/>
      <c r="I195" s="27"/>
      <c r="J195" s="108"/>
      <c r="K195" s="20">
        <f t="shared" si="49"/>
        <v>1.67</v>
      </c>
      <c r="L195" s="27"/>
      <c r="M195" s="109">
        <f t="shared" si="50"/>
        <v>1.23</v>
      </c>
      <c r="N195" s="27"/>
      <c r="O195" s="27">
        <f t="shared" si="51"/>
        <v>1.0349999999999999</v>
      </c>
      <c r="P195" s="27"/>
      <c r="Q195" s="27"/>
      <c r="R195" s="27"/>
      <c r="AB195">
        <f t="shared" si="52"/>
        <v>1.67</v>
      </c>
      <c r="AD195">
        <f t="shared" si="53"/>
        <v>1.23</v>
      </c>
      <c r="AF195">
        <f t="shared" si="54"/>
        <v>1.0349999999999999</v>
      </c>
    </row>
    <row r="196" spans="7:32">
      <c r="G196" s="27">
        <f t="shared" si="55"/>
        <v>12.9</v>
      </c>
      <c r="H196" s="27"/>
      <c r="I196" s="27"/>
      <c r="J196" s="108"/>
      <c r="K196" s="20">
        <f t="shared" si="49"/>
        <v>1.67</v>
      </c>
      <c r="L196" s="27"/>
      <c r="M196" s="109">
        <f t="shared" si="50"/>
        <v>1.23</v>
      </c>
      <c r="N196" s="27"/>
      <c r="O196" s="27">
        <f t="shared" si="51"/>
        <v>1.0349999999999999</v>
      </c>
      <c r="P196" s="27"/>
      <c r="Q196" s="27"/>
      <c r="R196" s="27"/>
      <c r="AB196">
        <f t="shared" si="52"/>
        <v>1.67</v>
      </c>
      <c r="AD196">
        <f t="shared" si="53"/>
        <v>1.23</v>
      </c>
      <c r="AF196">
        <f t="shared" si="54"/>
        <v>1.0349999999999999</v>
      </c>
    </row>
    <row r="197" spans="7:32">
      <c r="G197" s="27">
        <f t="shared" si="55"/>
        <v>12.9</v>
      </c>
      <c r="H197" s="27"/>
      <c r="I197" s="27"/>
      <c r="J197" s="108"/>
      <c r="K197" s="20">
        <f t="shared" si="49"/>
        <v>1.67</v>
      </c>
      <c r="L197" s="27"/>
      <c r="M197" s="109">
        <f t="shared" si="50"/>
        <v>1.23</v>
      </c>
      <c r="N197" s="27"/>
      <c r="O197" s="27">
        <f t="shared" si="51"/>
        <v>1.0349999999999999</v>
      </c>
      <c r="P197" s="27"/>
      <c r="Q197" s="27"/>
      <c r="R197" s="27"/>
      <c r="AB197">
        <f t="shared" si="52"/>
        <v>1.67</v>
      </c>
      <c r="AD197">
        <f t="shared" si="53"/>
        <v>1.23</v>
      </c>
      <c r="AF197">
        <f t="shared" si="54"/>
        <v>1.0349999999999999</v>
      </c>
    </row>
    <row r="198" spans="7:32">
      <c r="G198" s="27">
        <f t="shared" si="55"/>
        <v>12.9</v>
      </c>
      <c r="H198" s="27"/>
      <c r="I198" s="27"/>
      <c r="J198" s="108"/>
      <c r="K198" s="20">
        <f t="shared" si="49"/>
        <v>1.67</v>
      </c>
      <c r="L198" s="27"/>
      <c r="M198" s="109">
        <f t="shared" si="50"/>
        <v>1.23</v>
      </c>
      <c r="N198" s="27"/>
      <c r="O198" s="27">
        <f t="shared" si="51"/>
        <v>1.0349999999999999</v>
      </c>
      <c r="P198" s="27"/>
      <c r="Q198" s="27"/>
      <c r="R198" s="27"/>
      <c r="AB198">
        <f t="shared" si="52"/>
        <v>1.67</v>
      </c>
      <c r="AD198">
        <f t="shared" si="53"/>
        <v>1.23</v>
      </c>
      <c r="AF198">
        <f t="shared" si="54"/>
        <v>1.0349999999999999</v>
      </c>
    </row>
    <row r="199" spans="7:32">
      <c r="G199" s="27">
        <f t="shared" si="55"/>
        <v>12.9</v>
      </c>
      <c r="H199" s="27"/>
      <c r="I199" s="27"/>
      <c r="J199" s="108"/>
      <c r="K199" s="20">
        <f t="shared" ref="K199:K262" si="56">$K$6</f>
        <v>1.67</v>
      </c>
      <c r="L199" s="27"/>
      <c r="M199" s="109">
        <f t="shared" ref="M199:M262" si="57">$M$6</f>
        <v>1.23</v>
      </c>
      <c r="N199" s="27"/>
      <c r="O199" s="27">
        <f t="shared" ref="O199:O262" si="58">$O$6</f>
        <v>1.0349999999999999</v>
      </c>
      <c r="P199" s="27"/>
      <c r="Q199" s="27"/>
      <c r="R199" s="27"/>
      <c r="AB199">
        <f t="shared" ref="AB199:AB262" si="59">$AB$6</f>
        <v>1.67</v>
      </c>
      <c r="AD199">
        <f t="shared" ref="AD199:AD262" si="60">$AD$6</f>
        <v>1.23</v>
      </c>
      <c r="AF199">
        <f t="shared" ref="AF199:AF262" si="61">$AF$6</f>
        <v>1.0349999999999999</v>
      </c>
    </row>
    <row r="200" spans="7:32">
      <c r="G200" s="27">
        <f t="shared" si="55"/>
        <v>12.9</v>
      </c>
      <c r="H200" s="27"/>
      <c r="I200" s="27"/>
      <c r="J200" s="108"/>
      <c r="K200" s="20">
        <f t="shared" si="56"/>
        <v>1.67</v>
      </c>
      <c r="L200" s="27"/>
      <c r="M200" s="109">
        <f t="shared" si="57"/>
        <v>1.23</v>
      </c>
      <c r="N200" s="27"/>
      <c r="O200" s="27">
        <f t="shared" si="58"/>
        <v>1.0349999999999999</v>
      </c>
      <c r="P200" s="27"/>
      <c r="Q200" s="27"/>
      <c r="R200" s="27"/>
      <c r="AB200">
        <f t="shared" si="59"/>
        <v>1.67</v>
      </c>
      <c r="AD200">
        <f t="shared" si="60"/>
        <v>1.23</v>
      </c>
      <c r="AF200">
        <f t="shared" si="61"/>
        <v>1.0349999999999999</v>
      </c>
    </row>
    <row r="201" spans="7:32">
      <c r="G201" s="27">
        <f t="shared" si="55"/>
        <v>12.9</v>
      </c>
      <c r="H201" s="27"/>
      <c r="I201" s="27"/>
      <c r="J201" s="108"/>
      <c r="K201" s="20">
        <f t="shared" si="56"/>
        <v>1.67</v>
      </c>
      <c r="L201" s="27"/>
      <c r="M201" s="109">
        <f t="shared" si="57"/>
        <v>1.23</v>
      </c>
      <c r="N201" s="27"/>
      <c r="O201" s="27">
        <f t="shared" si="58"/>
        <v>1.0349999999999999</v>
      </c>
      <c r="P201" s="27"/>
      <c r="Q201" s="27"/>
      <c r="R201" s="27"/>
      <c r="AB201">
        <f t="shared" si="59"/>
        <v>1.67</v>
      </c>
      <c r="AD201">
        <f t="shared" si="60"/>
        <v>1.23</v>
      </c>
      <c r="AF201">
        <f t="shared" si="61"/>
        <v>1.0349999999999999</v>
      </c>
    </row>
    <row r="202" spans="7:32">
      <c r="G202" s="27">
        <f t="shared" si="55"/>
        <v>12.9</v>
      </c>
      <c r="H202" s="27"/>
      <c r="I202" s="27"/>
      <c r="J202" s="108"/>
      <c r="K202" s="20">
        <f t="shared" si="56"/>
        <v>1.67</v>
      </c>
      <c r="L202" s="27"/>
      <c r="M202" s="109">
        <f t="shared" si="57"/>
        <v>1.23</v>
      </c>
      <c r="N202" s="27"/>
      <c r="O202" s="27">
        <f t="shared" si="58"/>
        <v>1.0349999999999999</v>
      </c>
      <c r="P202" s="27"/>
      <c r="Q202" s="27"/>
      <c r="R202" s="27"/>
      <c r="AB202">
        <f t="shared" si="59"/>
        <v>1.67</v>
      </c>
      <c r="AD202">
        <f t="shared" si="60"/>
        <v>1.23</v>
      </c>
      <c r="AF202">
        <f t="shared" si="61"/>
        <v>1.0349999999999999</v>
      </c>
    </row>
    <row r="203" spans="7:32">
      <c r="G203" s="27">
        <f t="shared" si="55"/>
        <v>12.9</v>
      </c>
      <c r="H203" s="27"/>
      <c r="I203" s="27"/>
      <c r="J203" s="108"/>
      <c r="K203" s="20">
        <f t="shared" si="56"/>
        <v>1.67</v>
      </c>
      <c r="L203" s="27"/>
      <c r="M203" s="109">
        <f t="shared" si="57"/>
        <v>1.23</v>
      </c>
      <c r="N203" s="27"/>
      <c r="O203" s="27">
        <f t="shared" si="58"/>
        <v>1.0349999999999999</v>
      </c>
      <c r="P203" s="27"/>
      <c r="Q203" s="27"/>
      <c r="R203" s="27"/>
      <c r="AB203">
        <f t="shared" si="59"/>
        <v>1.67</v>
      </c>
      <c r="AD203">
        <f t="shared" si="60"/>
        <v>1.23</v>
      </c>
      <c r="AF203">
        <f t="shared" si="61"/>
        <v>1.0349999999999999</v>
      </c>
    </row>
    <row r="204" spans="7:32">
      <c r="G204" s="27">
        <f t="shared" si="55"/>
        <v>12.9</v>
      </c>
      <c r="H204" s="27"/>
      <c r="I204" s="27"/>
      <c r="J204" s="108"/>
      <c r="K204" s="20">
        <f t="shared" si="56"/>
        <v>1.67</v>
      </c>
      <c r="L204" s="27"/>
      <c r="M204" s="109">
        <f t="shared" si="57"/>
        <v>1.23</v>
      </c>
      <c r="N204" s="27"/>
      <c r="O204" s="27">
        <f t="shared" si="58"/>
        <v>1.0349999999999999</v>
      </c>
      <c r="P204" s="27"/>
      <c r="Q204" s="27"/>
      <c r="R204" s="27"/>
      <c r="AB204">
        <f t="shared" si="59"/>
        <v>1.67</v>
      </c>
      <c r="AD204">
        <f t="shared" si="60"/>
        <v>1.23</v>
      </c>
      <c r="AF204">
        <f t="shared" si="61"/>
        <v>1.0349999999999999</v>
      </c>
    </row>
    <row r="205" spans="7:32">
      <c r="G205" s="27">
        <f t="shared" si="55"/>
        <v>12.9</v>
      </c>
      <c r="H205" s="27"/>
      <c r="I205" s="27"/>
      <c r="J205" s="108"/>
      <c r="K205" s="20">
        <f t="shared" si="56"/>
        <v>1.67</v>
      </c>
      <c r="L205" s="27"/>
      <c r="M205" s="109">
        <f t="shared" si="57"/>
        <v>1.23</v>
      </c>
      <c r="N205" s="27"/>
      <c r="O205" s="27">
        <f t="shared" si="58"/>
        <v>1.0349999999999999</v>
      </c>
      <c r="P205" s="27"/>
      <c r="Q205" s="27"/>
      <c r="R205" s="27"/>
      <c r="AB205">
        <f t="shared" si="59"/>
        <v>1.67</v>
      </c>
      <c r="AD205">
        <f t="shared" si="60"/>
        <v>1.23</v>
      </c>
      <c r="AF205">
        <f t="shared" si="61"/>
        <v>1.0349999999999999</v>
      </c>
    </row>
    <row r="206" spans="7:32">
      <c r="G206" s="27">
        <f t="shared" si="55"/>
        <v>12.9</v>
      </c>
      <c r="H206" s="27"/>
      <c r="I206" s="27"/>
      <c r="J206" s="108"/>
      <c r="K206" s="20">
        <f t="shared" si="56"/>
        <v>1.67</v>
      </c>
      <c r="L206" s="27"/>
      <c r="M206" s="109">
        <f t="shared" si="57"/>
        <v>1.23</v>
      </c>
      <c r="N206" s="27"/>
      <c r="O206" s="27">
        <f t="shared" si="58"/>
        <v>1.0349999999999999</v>
      </c>
      <c r="P206" s="27"/>
      <c r="Q206" s="27"/>
      <c r="R206" s="27"/>
      <c r="AB206">
        <f t="shared" si="59"/>
        <v>1.67</v>
      </c>
      <c r="AD206">
        <f t="shared" si="60"/>
        <v>1.23</v>
      </c>
      <c r="AF206">
        <f t="shared" si="61"/>
        <v>1.0349999999999999</v>
      </c>
    </row>
    <row r="207" spans="7:32">
      <c r="G207" s="27">
        <f t="shared" si="55"/>
        <v>12.9</v>
      </c>
      <c r="H207" s="27"/>
      <c r="I207" s="27"/>
      <c r="J207" s="108"/>
      <c r="K207" s="20">
        <f t="shared" si="56"/>
        <v>1.67</v>
      </c>
      <c r="L207" s="27"/>
      <c r="M207" s="109">
        <f t="shared" si="57"/>
        <v>1.23</v>
      </c>
      <c r="N207" s="27"/>
      <c r="O207" s="27">
        <f t="shared" si="58"/>
        <v>1.0349999999999999</v>
      </c>
      <c r="P207" s="27"/>
      <c r="Q207" s="27"/>
      <c r="R207" s="27"/>
      <c r="AB207">
        <f t="shared" si="59"/>
        <v>1.67</v>
      </c>
      <c r="AD207">
        <f t="shared" si="60"/>
        <v>1.23</v>
      </c>
      <c r="AF207">
        <f t="shared" si="61"/>
        <v>1.0349999999999999</v>
      </c>
    </row>
    <row r="208" spans="7:32">
      <c r="G208" s="27">
        <f t="shared" si="55"/>
        <v>12.9</v>
      </c>
      <c r="H208" s="27"/>
      <c r="I208" s="27"/>
      <c r="J208" s="108"/>
      <c r="K208" s="20">
        <f t="shared" si="56"/>
        <v>1.67</v>
      </c>
      <c r="L208" s="27"/>
      <c r="M208" s="109">
        <f t="shared" si="57"/>
        <v>1.23</v>
      </c>
      <c r="N208" s="27"/>
      <c r="O208" s="27">
        <f t="shared" si="58"/>
        <v>1.0349999999999999</v>
      </c>
      <c r="P208" s="27"/>
      <c r="Q208" s="27"/>
      <c r="R208" s="27"/>
      <c r="AB208">
        <f t="shared" si="59"/>
        <v>1.67</v>
      </c>
      <c r="AD208">
        <f t="shared" si="60"/>
        <v>1.23</v>
      </c>
      <c r="AF208">
        <f t="shared" si="61"/>
        <v>1.0349999999999999</v>
      </c>
    </row>
    <row r="209" spans="7:32">
      <c r="G209" s="27">
        <f t="shared" si="55"/>
        <v>12.9</v>
      </c>
      <c r="H209" s="27"/>
      <c r="I209" s="27"/>
      <c r="J209" s="108"/>
      <c r="K209" s="20">
        <f t="shared" si="56"/>
        <v>1.67</v>
      </c>
      <c r="L209" s="27"/>
      <c r="M209" s="109">
        <f t="shared" si="57"/>
        <v>1.23</v>
      </c>
      <c r="N209" s="27"/>
      <c r="O209" s="27">
        <f t="shared" si="58"/>
        <v>1.0349999999999999</v>
      </c>
      <c r="P209" s="27"/>
      <c r="Q209" s="27"/>
      <c r="R209" s="27"/>
      <c r="AB209">
        <f t="shared" si="59"/>
        <v>1.67</v>
      </c>
      <c r="AD209">
        <f t="shared" si="60"/>
        <v>1.23</v>
      </c>
      <c r="AF209">
        <f t="shared" si="61"/>
        <v>1.0349999999999999</v>
      </c>
    </row>
    <row r="210" spans="7:32">
      <c r="G210" s="27">
        <f t="shared" si="55"/>
        <v>12.9</v>
      </c>
      <c r="H210" s="27"/>
      <c r="I210" s="27"/>
      <c r="J210" s="108"/>
      <c r="K210" s="20">
        <f t="shared" si="56"/>
        <v>1.67</v>
      </c>
      <c r="L210" s="27"/>
      <c r="M210" s="109">
        <f t="shared" si="57"/>
        <v>1.23</v>
      </c>
      <c r="N210" s="27"/>
      <c r="O210" s="27">
        <f t="shared" si="58"/>
        <v>1.0349999999999999</v>
      </c>
      <c r="P210" s="27"/>
      <c r="Q210" s="27"/>
      <c r="R210" s="27"/>
      <c r="AB210">
        <f t="shared" si="59"/>
        <v>1.67</v>
      </c>
      <c r="AD210">
        <f t="shared" si="60"/>
        <v>1.23</v>
      </c>
      <c r="AF210">
        <f t="shared" si="61"/>
        <v>1.0349999999999999</v>
      </c>
    </row>
    <row r="211" spans="7:32">
      <c r="G211" s="27">
        <f t="shared" si="55"/>
        <v>12.9</v>
      </c>
      <c r="H211" s="27"/>
      <c r="I211" s="27"/>
      <c r="J211" s="108"/>
      <c r="K211" s="20">
        <f t="shared" si="56"/>
        <v>1.67</v>
      </c>
      <c r="L211" s="27"/>
      <c r="M211" s="109">
        <f t="shared" si="57"/>
        <v>1.23</v>
      </c>
      <c r="N211" s="27"/>
      <c r="O211" s="27">
        <f t="shared" si="58"/>
        <v>1.0349999999999999</v>
      </c>
      <c r="P211" s="27"/>
      <c r="Q211" s="27"/>
      <c r="R211" s="27"/>
      <c r="AB211">
        <f t="shared" si="59"/>
        <v>1.67</v>
      </c>
      <c r="AD211">
        <f t="shared" si="60"/>
        <v>1.23</v>
      </c>
      <c r="AF211">
        <f t="shared" si="61"/>
        <v>1.0349999999999999</v>
      </c>
    </row>
    <row r="212" spans="7:32">
      <c r="G212" s="27">
        <f t="shared" si="55"/>
        <v>12.9</v>
      </c>
      <c r="H212" s="27"/>
      <c r="I212" s="27"/>
      <c r="J212" s="108"/>
      <c r="K212" s="20">
        <f t="shared" si="56"/>
        <v>1.67</v>
      </c>
      <c r="L212" s="27"/>
      <c r="M212" s="109">
        <f t="shared" si="57"/>
        <v>1.23</v>
      </c>
      <c r="N212" s="27"/>
      <c r="O212" s="27">
        <f t="shared" si="58"/>
        <v>1.0349999999999999</v>
      </c>
      <c r="P212" s="27"/>
      <c r="Q212" s="27"/>
      <c r="R212" s="27"/>
      <c r="AB212">
        <f t="shared" si="59"/>
        <v>1.67</v>
      </c>
      <c r="AD212">
        <f t="shared" si="60"/>
        <v>1.23</v>
      </c>
      <c r="AF212">
        <f t="shared" si="61"/>
        <v>1.0349999999999999</v>
      </c>
    </row>
    <row r="213" spans="7:32">
      <c r="G213" s="27">
        <f t="shared" si="55"/>
        <v>12.9</v>
      </c>
      <c r="H213" s="27"/>
      <c r="I213" s="27"/>
      <c r="J213" s="108"/>
      <c r="K213" s="20">
        <f t="shared" si="56"/>
        <v>1.67</v>
      </c>
      <c r="L213" s="27"/>
      <c r="M213" s="109">
        <f t="shared" si="57"/>
        <v>1.23</v>
      </c>
      <c r="N213" s="27"/>
      <c r="O213" s="27">
        <f t="shared" si="58"/>
        <v>1.0349999999999999</v>
      </c>
      <c r="P213" s="27"/>
      <c r="Q213" s="27"/>
      <c r="R213" s="27"/>
      <c r="AB213">
        <f t="shared" si="59"/>
        <v>1.67</v>
      </c>
      <c r="AD213">
        <f t="shared" si="60"/>
        <v>1.23</v>
      </c>
      <c r="AF213">
        <f t="shared" si="61"/>
        <v>1.0349999999999999</v>
      </c>
    </row>
    <row r="214" spans="7:32">
      <c r="G214" s="27">
        <f t="shared" si="55"/>
        <v>12.9</v>
      </c>
      <c r="H214" s="27"/>
      <c r="I214" s="27"/>
      <c r="J214" s="108"/>
      <c r="K214" s="20">
        <f t="shared" si="56"/>
        <v>1.67</v>
      </c>
      <c r="L214" s="27"/>
      <c r="M214" s="109">
        <f t="shared" si="57"/>
        <v>1.23</v>
      </c>
      <c r="N214" s="27"/>
      <c r="O214" s="27">
        <f t="shared" si="58"/>
        <v>1.0349999999999999</v>
      </c>
      <c r="P214" s="27"/>
      <c r="Q214" s="27"/>
      <c r="R214" s="27"/>
      <c r="AB214">
        <f t="shared" si="59"/>
        <v>1.67</v>
      </c>
      <c r="AD214">
        <f t="shared" si="60"/>
        <v>1.23</v>
      </c>
      <c r="AF214">
        <f t="shared" si="61"/>
        <v>1.0349999999999999</v>
      </c>
    </row>
    <row r="215" spans="7:32">
      <c r="G215" s="27">
        <f t="shared" si="55"/>
        <v>12.9</v>
      </c>
      <c r="H215" s="27"/>
      <c r="I215" s="27"/>
      <c r="J215" s="108"/>
      <c r="K215" s="20">
        <f t="shared" si="56"/>
        <v>1.67</v>
      </c>
      <c r="L215" s="27"/>
      <c r="M215" s="109">
        <f t="shared" si="57"/>
        <v>1.23</v>
      </c>
      <c r="N215" s="27"/>
      <c r="O215" s="27">
        <f t="shared" si="58"/>
        <v>1.0349999999999999</v>
      </c>
      <c r="P215" s="27"/>
      <c r="Q215" s="27"/>
      <c r="R215" s="27"/>
      <c r="AB215">
        <f t="shared" si="59"/>
        <v>1.67</v>
      </c>
      <c r="AD215">
        <f t="shared" si="60"/>
        <v>1.23</v>
      </c>
      <c r="AF215">
        <f t="shared" si="61"/>
        <v>1.0349999999999999</v>
      </c>
    </row>
    <row r="216" spans="7:32">
      <c r="G216" s="27">
        <f t="shared" si="55"/>
        <v>12.9</v>
      </c>
      <c r="H216" s="27"/>
      <c r="I216" s="27"/>
      <c r="J216" s="108"/>
      <c r="K216" s="20">
        <f t="shared" si="56"/>
        <v>1.67</v>
      </c>
      <c r="L216" s="27"/>
      <c r="M216" s="109">
        <f t="shared" si="57"/>
        <v>1.23</v>
      </c>
      <c r="N216" s="27"/>
      <c r="O216" s="27">
        <f t="shared" si="58"/>
        <v>1.0349999999999999</v>
      </c>
      <c r="P216" s="27"/>
      <c r="Q216" s="27"/>
      <c r="R216" s="27"/>
      <c r="AB216">
        <f t="shared" si="59"/>
        <v>1.67</v>
      </c>
      <c r="AD216">
        <f t="shared" si="60"/>
        <v>1.23</v>
      </c>
      <c r="AF216">
        <f t="shared" si="61"/>
        <v>1.0349999999999999</v>
      </c>
    </row>
    <row r="217" spans="7:32">
      <c r="G217" s="27">
        <f t="shared" si="55"/>
        <v>12.9</v>
      </c>
      <c r="H217" s="27"/>
      <c r="I217" s="27"/>
      <c r="J217" s="108"/>
      <c r="K217" s="20">
        <f t="shared" si="56"/>
        <v>1.67</v>
      </c>
      <c r="L217" s="27"/>
      <c r="M217" s="109">
        <f t="shared" si="57"/>
        <v>1.23</v>
      </c>
      <c r="N217" s="27"/>
      <c r="O217" s="27">
        <f t="shared" si="58"/>
        <v>1.0349999999999999</v>
      </c>
      <c r="P217" s="27"/>
      <c r="Q217" s="27"/>
      <c r="R217" s="27"/>
      <c r="AB217">
        <f t="shared" si="59"/>
        <v>1.67</v>
      </c>
      <c r="AD217">
        <f t="shared" si="60"/>
        <v>1.23</v>
      </c>
      <c r="AF217">
        <f t="shared" si="61"/>
        <v>1.0349999999999999</v>
      </c>
    </row>
    <row r="218" spans="7:32">
      <c r="G218" s="27">
        <f t="shared" si="55"/>
        <v>12.9</v>
      </c>
      <c r="H218" s="27"/>
      <c r="I218" s="27"/>
      <c r="J218" s="108"/>
      <c r="K218" s="20">
        <f t="shared" si="56"/>
        <v>1.67</v>
      </c>
      <c r="L218" s="27"/>
      <c r="M218" s="109">
        <f t="shared" si="57"/>
        <v>1.23</v>
      </c>
      <c r="N218" s="27"/>
      <c r="O218" s="27">
        <f t="shared" si="58"/>
        <v>1.0349999999999999</v>
      </c>
      <c r="P218" s="27"/>
      <c r="Q218" s="27"/>
      <c r="R218" s="27"/>
      <c r="AB218">
        <f t="shared" si="59"/>
        <v>1.67</v>
      </c>
      <c r="AD218">
        <f t="shared" si="60"/>
        <v>1.23</v>
      </c>
      <c r="AF218">
        <f t="shared" si="61"/>
        <v>1.0349999999999999</v>
      </c>
    </row>
    <row r="219" spans="7:32">
      <c r="G219" s="27">
        <f t="shared" si="55"/>
        <v>12.9</v>
      </c>
      <c r="H219" s="27"/>
      <c r="I219" s="27"/>
      <c r="J219" s="108"/>
      <c r="K219" s="20">
        <f t="shared" si="56"/>
        <v>1.67</v>
      </c>
      <c r="L219" s="27"/>
      <c r="M219" s="109">
        <f t="shared" si="57"/>
        <v>1.23</v>
      </c>
      <c r="N219" s="27"/>
      <c r="O219" s="27">
        <f t="shared" si="58"/>
        <v>1.0349999999999999</v>
      </c>
      <c r="P219" s="27"/>
      <c r="Q219" s="27"/>
      <c r="R219" s="27"/>
      <c r="AB219">
        <f t="shared" si="59"/>
        <v>1.67</v>
      </c>
      <c r="AD219">
        <f t="shared" si="60"/>
        <v>1.23</v>
      </c>
      <c r="AF219">
        <f t="shared" si="61"/>
        <v>1.0349999999999999</v>
      </c>
    </row>
    <row r="220" spans="7:32">
      <c r="G220" s="27">
        <f t="shared" si="55"/>
        <v>12.9</v>
      </c>
      <c r="H220" s="27"/>
      <c r="I220" s="27"/>
      <c r="J220" s="108"/>
      <c r="K220" s="20">
        <f t="shared" si="56"/>
        <v>1.67</v>
      </c>
      <c r="L220" s="27"/>
      <c r="M220" s="109">
        <f t="shared" si="57"/>
        <v>1.23</v>
      </c>
      <c r="N220" s="27"/>
      <c r="O220" s="27">
        <f t="shared" si="58"/>
        <v>1.0349999999999999</v>
      </c>
      <c r="P220" s="27"/>
      <c r="Q220" s="27"/>
      <c r="R220" s="27"/>
      <c r="AB220">
        <f t="shared" si="59"/>
        <v>1.67</v>
      </c>
      <c r="AD220">
        <f t="shared" si="60"/>
        <v>1.23</v>
      </c>
      <c r="AF220">
        <f t="shared" si="61"/>
        <v>1.0349999999999999</v>
      </c>
    </row>
    <row r="221" spans="7:32">
      <c r="G221" s="27">
        <f t="shared" si="55"/>
        <v>12.9</v>
      </c>
      <c r="H221" s="27"/>
      <c r="I221" s="27"/>
      <c r="J221" s="108"/>
      <c r="K221" s="20">
        <f t="shared" si="56"/>
        <v>1.67</v>
      </c>
      <c r="L221" s="27"/>
      <c r="M221" s="109">
        <f t="shared" si="57"/>
        <v>1.23</v>
      </c>
      <c r="N221" s="27"/>
      <c r="O221" s="27">
        <f t="shared" si="58"/>
        <v>1.0349999999999999</v>
      </c>
      <c r="P221" s="27"/>
      <c r="Q221" s="27"/>
      <c r="R221" s="27"/>
      <c r="AB221">
        <f t="shared" si="59"/>
        <v>1.67</v>
      </c>
      <c r="AD221">
        <f t="shared" si="60"/>
        <v>1.23</v>
      </c>
      <c r="AF221">
        <f t="shared" si="61"/>
        <v>1.0349999999999999</v>
      </c>
    </row>
    <row r="222" spans="7:32">
      <c r="G222" s="27">
        <f t="shared" si="55"/>
        <v>12.9</v>
      </c>
      <c r="H222" s="27"/>
      <c r="I222" s="27"/>
      <c r="J222" s="108"/>
      <c r="K222" s="20">
        <f t="shared" si="56"/>
        <v>1.67</v>
      </c>
      <c r="L222" s="27"/>
      <c r="M222" s="109">
        <f t="shared" si="57"/>
        <v>1.23</v>
      </c>
      <c r="N222" s="27"/>
      <c r="O222" s="27">
        <f t="shared" si="58"/>
        <v>1.0349999999999999</v>
      </c>
      <c r="P222" s="27"/>
      <c r="Q222" s="27"/>
      <c r="R222" s="27"/>
      <c r="AB222">
        <f t="shared" si="59"/>
        <v>1.67</v>
      </c>
      <c r="AD222">
        <f t="shared" si="60"/>
        <v>1.23</v>
      </c>
      <c r="AF222">
        <f t="shared" si="61"/>
        <v>1.0349999999999999</v>
      </c>
    </row>
    <row r="223" spans="7:32">
      <c r="G223" s="27">
        <f t="shared" si="55"/>
        <v>12.9</v>
      </c>
      <c r="H223" s="27"/>
      <c r="I223" s="27"/>
      <c r="J223" s="108"/>
      <c r="K223" s="20">
        <f t="shared" si="56"/>
        <v>1.67</v>
      </c>
      <c r="L223" s="27"/>
      <c r="M223" s="109">
        <f t="shared" si="57"/>
        <v>1.23</v>
      </c>
      <c r="N223" s="27"/>
      <c r="O223" s="27">
        <f t="shared" si="58"/>
        <v>1.0349999999999999</v>
      </c>
      <c r="P223" s="27"/>
      <c r="Q223" s="27"/>
      <c r="R223" s="27"/>
      <c r="AB223">
        <f t="shared" si="59"/>
        <v>1.67</v>
      </c>
      <c r="AD223">
        <f t="shared" si="60"/>
        <v>1.23</v>
      </c>
      <c r="AF223">
        <f t="shared" si="61"/>
        <v>1.0349999999999999</v>
      </c>
    </row>
    <row r="224" spans="7:32">
      <c r="G224" s="27">
        <f t="shared" si="55"/>
        <v>12.9</v>
      </c>
      <c r="H224" s="27"/>
      <c r="I224" s="27"/>
      <c r="J224" s="108"/>
      <c r="K224" s="20">
        <f t="shared" si="56"/>
        <v>1.67</v>
      </c>
      <c r="L224" s="27"/>
      <c r="M224" s="109">
        <f t="shared" si="57"/>
        <v>1.23</v>
      </c>
      <c r="N224" s="27"/>
      <c r="O224" s="27">
        <f t="shared" si="58"/>
        <v>1.0349999999999999</v>
      </c>
      <c r="P224" s="27"/>
      <c r="Q224" s="27"/>
      <c r="R224" s="27"/>
      <c r="AB224">
        <f t="shared" si="59"/>
        <v>1.67</v>
      </c>
      <c r="AD224">
        <f t="shared" si="60"/>
        <v>1.23</v>
      </c>
      <c r="AF224">
        <f t="shared" si="61"/>
        <v>1.0349999999999999</v>
      </c>
    </row>
    <row r="225" spans="7:32">
      <c r="G225" s="27">
        <f t="shared" si="55"/>
        <v>12.9</v>
      </c>
      <c r="H225" s="27"/>
      <c r="I225" s="27"/>
      <c r="J225" s="108"/>
      <c r="K225" s="20">
        <f t="shared" si="56"/>
        <v>1.67</v>
      </c>
      <c r="L225" s="27"/>
      <c r="M225" s="109">
        <f t="shared" si="57"/>
        <v>1.23</v>
      </c>
      <c r="N225" s="27"/>
      <c r="O225" s="27">
        <f t="shared" si="58"/>
        <v>1.0349999999999999</v>
      </c>
      <c r="P225" s="27"/>
      <c r="Q225" s="27"/>
      <c r="R225" s="27"/>
      <c r="AB225">
        <f t="shared" si="59"/>
        <v>1.67</v>
      </c>
      <c r="AD225">
        <f t="shared" si="60"/>
        <v>1.23</v>
      </c>
      <c r="AF225">
        <f t="shared" si="61"/>
        <v>1.0349999999999999</v>
      </c>
    </row>
    <row r="226" spans="7:32">
      <c r="G226" s="27">
        <f t="shared" si="55"/>
        <v>12.9</v>
      </c>
      <c r="H226" s="27"/>
      <c r="I226" s="27"/>
      <c r="J226" s="108"/>
      <c r="K226" s="20">
        <f t="shared" si="56"/>
        <v>1.67</v>
      </c>
      <c r="L226" s="27"/>
      <c r="M226" s="109">
        <f t="shared" si="57"/>
        <v>1.23</v>
      </c>
      <c r="N226" s="27"/>
      <c r="O226" s="27">
        <f t="shared" si="58"/>
        <v>1.0349999999999999</v>
      </c>
      <c r="P226" s="27"/>
      <c r="Q226" s="27"/>
      <c r="R226" s="27"/>
      <c r="AB226">
        <f t="shared" si="59"/>
        <v>1.67</v>
      </c>
      <c r="AD226">
        <f t="shared" si="60"/>
        <v>1.23</v>
      </c>
      <c r="AF226">
        <f t="shared" si="61"/>
        <v>1.0349999999999999</v>
      </c>
    </row>
    <row r="227" spans="7:32">
      <c r="G227" s="27">
        <f t="shared" si="55"/>
        <v>12.9</v>
      </c>
      <c r="H227" s="27"/>
      <c r="I227" s="27"/>
      <c r="J227" s="108"/>
      <c r="K227" s="20">
        <f t="shared" si="56"/>
        <v>1.67</v>
      </c>
      <c r="L227" s="27"/>
      <c r="M227" s="109">
        <f t="shared" si="57"/>
        <v>1.23</v>
      </c>
      <c r="N227" s="27"/>
      <c r="O227" s="27">
        <f t="shared" si="58"/>
        <v>1.0349999999999999</v>
      </c>
      <c r="P227" s="27"/>
      <c r="Q227" s="27"/>
      <c r="R227" s="27"/>
      <c r="AB227">
        <f t="shared" si="59"/>
        <v>1.67</v>
      </c>
      <c r="AD227">
        <f t="shared" si="60"/>
        <v>1.23</v>
      </c>
      <c r="AF227">
        <f t="shared" si="61"/>
        <v>1.0349999999999999</v>
      </c>
    </row>
    <row r="228" spans="7:32">
      <c r="G228" s="27">
        <f t="shared" si="55"/>
        <v>12.9</v>
      </c>
      <c r="H228" s="27"/>
      <c r="I228" s="27"/>
      <c r="J228" s="108"/>
      <c r="K228" s="20">
        <f t="shared" si="56"/>
        <v>1.67</v>
      </c>
      <c r="L228" s="27"/>
      <c r="M228" s="109">
        <f t="shared" si="57"/>
        <v>1.23</v>
      </c>
      <c r="N228" s="27"/>
      <c r="O228" s="27">
        <f t="shared" si="58"/>
        <v>1.0349999999999999</v>
      </c>
      <c r="P228" s="27"/>
      <c r="Q228" s="27"/>
      <c r="R228" s="27"/>
      <c r="AB228">
        <f t="shared" si="59"/>
        <v>1.67</v>
      </c>
      <c r="AD228">
        <f t="shared" si="60"/>
        <v>1.23</v>
      </c>
      <c r="AF228">
        <f t="shared" si="61"/>
        <v>1.0349999999999999</v>
      </c>
    </row>
    <row r="229" spans="7:32">
      <c r="G229" s="27">
        <f t="shared" si="55"/>
        <v>12.9</v>
      </c>
      <c r="H229" s="27"/>
      <c r="I229" s="27"/>
      <c r="J229" s="108"/>
      <c r="K229" s="20">
        <f t="shared" si="56"/>
        <v>1.67</v>
      </c>
      <c r="L229" s="27"/>
      <c r="M229" s="109">
        <f t="shared" si="57"/>
        <v>1.23</v>
      </c>
      <c r="N229" s="27"/>
      <c r="O229" s="27">
        <f t="shared" si="58"/>
        <v>1.0349999999999999</v>
      </c>
      <c r="P229" s="27"/>
      <c r="Q229" s="27"/>
      <c r="R229" s="27"/>
      <c r="AB229">
        <f t="shared" si="59"/>
        <v>1.67</v>
      </c>
      <c r="AD229">
        <f t="shared" si="60"/>
        <v>1.23</v>
      </c>
      <c r="AF229">
        <f t="shared" si="61"/>
        <v>1.0349999999999999</v>
      </c>
    </row>
    <row r="230" spans="7:32">
      <c r="G230" s="27">
        <f t="shared" si="55"/>
        <v>12.9</v>
      </c>
      <c r="H230" s="27"/>
      <c r="I230" s="27"/>
      <c r="J230" s="108"/>
      <c r="K230" s="20">
        <f t="shared" si="56"/>
        <v>1.67</v>
      </c>
      <c r="L230" s="27"/>
      <c r="M230" s="109">
        <f t="shared" si="57"/>
        <v>1.23</v>
      </c>
      <c r="N230" s="27"/>
      <c r="O230" s="27">
        <f t="shared" si="58"/>
        <v>1.0349999999999999</v>
      </c>
      <c r="P230" s="27"/>
      <c r="Q230" s="27"/>
      <c r="R230" s="27"/>
      <c r="AB230">
        <f t="shared" si="59"/>
        <v>1.67</v>
      </c>
      <c r="AD230">
        <f t="shared" si="60"/>
        <v>1.23</v>
      </c>
      <c r="AF230">
        <f t="shared" si="61"/>
        <v>1.0349999999999999</v>
      </c>
    </row>
    <row r="231" spans="7:32">
      <c r="G231" s="27">
        <f t="shared" si="55"/>
        <v>12.9</v>
      </c>
      <c r="H231" s="27"/>
      <c r="I231" s="27"/>
      <c r="J231" s="108"/>
      <c r="K231" s="20">
        <f t="shared" si="56"/>
        <v>1.67</v>
      </c>
      <c r="L231" s="27"/>
      <c r="M231" s="109">
        <f t="shared" si="57"/>
        <v>1.23</v>
      </c>
      <c r="N231" s="27"/>
      <c r="O231" s="27">
        <f t="shared" si="58"/>
        <v>1.0349999999999999</v>
      </c>
      <c r="P231" s="27"/>
      <c r="Q231" s="27"/>
      <c r="R231" s="27"/>
      <c r="AB231">
        <f t="shared" si="59"/>
        <v>1.67</v>
      </c>
      <c r="AD231">
        <f t="shared" si="60"/>
        <v>1.23</v>
      </c>
      <c r="AF231">
        <f t="shared" si="61"/>
        <v>1.0349999999999999</v>
      </c>
    </row>
    <row r="232" spans="7:32">
      <c r="G232" s="27">
        <f t="shared" si="55"/>
        <v>12.9</v>
      </c>
      <c r="H232" s="27"/>
      <c r="I232" s="27"/>
      <c r="J232" s="108"/>
      <c r="K232" s="20">
        <f t="shared" si="56"/>
        <v>1.67</v>
      </c>
      <c r="L232" s="27"/>
      <c r="M232" s="109">
        <f t="shared" si="57"/>
        <v>1.23</v>
      </c>
      <c r="N232" s="27"/>
      <c r="O232" s="27">
        <f t="shared" si="58"/>
        <v>1.0349999999999999</v>
      </c>
      <c r="P232" s="27"/>
      <c r="Q232" s="27"/>
      <c r="R232" s="27"/>
      <c r="AB232">
        <f t="shared" si="59"/>
        <v>1.67</v>
      </c>
      <c r="AD232">
        <f t="shared" si="60"/>
        <v>1.23</v>
      </c>
      <c r="AF232">
        <f t="shared" si="61"/>
        <v>1.0349999999999999</v>
      </c>
    </row>
    <row r="233" spans="7:32">
      <c r="G233" s="27">
        <f t="shared" si="55"/>
        <v>12.9</v>
      </c>
      <c r="H233" s="27"/>
      <c r="I233" s="27"/>
      <c r="J233" s="108"/>
      <c r="K233" s="20">
        <f t="shared" si="56"/>
        <v>1.67</v>
      </c>
      <c r="L233" s="27"/>
      <c r="M233" s="109">
        <f t="shared" si="57"/>
        <v>1.23</v>
      </c>
      <c r="N233" s="27"/>
      <c r="O233" s="27">
        <f t="shared" si="58"/>
        <v>1.0349999999999999</v>
      </c>
      <c r="P233" s="27"/>
      <c r="Q233" s="27"/>
      <c r="R233" s="27"/>
      <c r="AB233">
        <f t="shared" si="59"/>
        <v>1.67</v>
      </c>
      <c r="AD233">
        <f t="shared" si="60"/>
        <v>1.23</v>
      </c>
      <c r="AF233">
        <f t="shared" si="61"/>
        <v>1.0349999999999999</v>
      </c>
    </row>
    <row r="234" spans="7:32">
      <c r="G234" s="27">
        <f t="shared" si="55"/>
        <v>12.9</v>
      </c>
      <c r="H234" s="27"/>
      <c r="I234" s="27"/>
      <c r="J234" s="108"/>
      <c r="K234" s="20">
        <f t="shared" si="56"/>
        <v>1.67</v>
      </c>
      <c r="L234" s="27"/>
      <c r="M234" s="109">
        <f t="shared" si="57"/>
        <v>1.23</v>
      </c>
      <c r="N234" s="27"/>
      <c r="O234" s="27">
        <f t="shared" si="58"/>
        <v>1.0349999999999999</v>
      </c>
      <c r="P234" s="27"/>
      <c r="Q234" s="27"/>
      <c r="R234" s="27"/>
      <c r="AB234">
        <f t="shared" si="59"/>
        <v>1.67</v>
      </c>
      <c r="AD234">
        <f t="shared" si="60"/>
        <v>1.23</v>
      </c>
      <c r="AF234">
        <f t="shared" si="61"/>
        <v>1.0349999999999999</v>
      </c>
    </row>
    <row r="235" spans="7:32">
      <c r="G235" s="27">
        <f t="shared" si="55"/>
        <v>12.9</v>
      </c>
      <c r="H235" s="27"/>
      <c r="I235" s="27"/>
      <c r="J235" s="108"/>
      <c r="K235" s="20">
        <f t="shared" si="56"/>
        <v>1.67</v>
      </c>
      <c r="L235" s="27"/>
      <c r="M235" s="109">
        <f t="shared" si="57"/>
        <v>1.23</v>
      </c>
      <c r="N235" s="27"/>
      <c r="O235" s="27">
        <f t="shared" si="58"/>
        <v>1.0349999999999999</v>
      </c>
      <c r="P235" s="27"/>
      <c r="Q235" s="27"/>
      <c r="R235" s="27"/>
      <c r="AB235">
        <f t="shared" si="59"/>
        <v>1.67</v>
      </c>
      <c r="AD235">
        <f t="shared" si="60"/>
        <v>1.23</v>
      </c>
      <c r="AF235">
        <f t="shared" si="61"/>
        <v>1.0349999999999999</v>
      </c>
    </row>
    <row r="236" spans="7:32">
      <c r="G236" s="27">
        <f t="shared" si="55"/>
        <v>12.9</v>
      </c>
      <c r="H236" s="27"/>
      <c r="I236" s="27"/>
      <c r="J236" s="108"/>
      <c r="K236" s="20">
        <f t="shared" si="56"/>
        <v>1.67</v>
      </c>
      <c r="L236" s="27"/>
      <c r="M236" s="109">
        <f t="shared" si="57"/>
        <v>1.23</v>
      </c>
      <c r="N236" s="27"/>
      <c r="O236" s="27">
        <f t="shared" si="58"/>
        <v>1.0349999999999999</v>
      </c>
      <c r="P236" s="27"/>
      <c r="Q236" s="27"/>
      <c r="R236" s="27"/>
      <c r="AB236">
        <f t="shared" si="59"/>
        <v>1.67</v>
      </c>
      <c r="AD236">
        <f t="shared" si="60"/>
        <v>1.23</v>
      </c>
      <c r="AF236">
        <f t="shared" si="61"/>
        <v>1.0349999999999999</v>
      </c>
    </row>
    <row r="237" spans="7:32">
      <c r="G237" s="27">
        <f t="shared" si="55"/>
        <v>12.9</v>
      </c>
      <c r="H237" s="27"/>
      <c r="I237" s="27"/>
      <c r="J237" s="108"/>
      <c r="K237" s="20">
        <f t="shared" si="56"/>
        <v>1.67</v>
      </c>
      <c r="L237" s="27"/>
      <c r="M237" s="109">
        <f t="shared" si="57"/>
        <v>1.23</v>
      </c>
      <c r="N237" s="27"/>
      <c r="O237" s="27">
        <f t="shared" si="58"/>
        <v>1.0349999999999999</v>
      </c>
      <c r="P237" s="27"/>
      <c r="Q237" s="27"/>
      <c r="R237" s="27"/>
      <c r="AB237">
        <f t="shared" si="59"/>
        <v>1.67</v>
      </c>
      <c r="AD237">
        <f t="shared" si="60"/>
        <v>1.23</v>
      </c>
      <c r="AF237">
        <f t="shared" si="61"/>
        <v>1.0349999999999999</v>
      </c>
    </row>
    <row r="238" spans="7:32">
      <c r="G238" s="27">
        <f t="shared" si="55"/>
        <v>12.9</v>
      </c>
      <c r="H238" s="27"/>
      <c r="I238" s="27"/>
      <c r="J238" s="108"/>
      <c r="K238" s="20">
        <f t="shared" si="56"/>
        <v>1.67</v>
      </c>
      <c r="L238" s="27"/>
      <c r="M238" s="109">
        <f t="shared" si="57"/>
        <v>1.23</v>
      </c>
      <c r="N238" s="27"/>
      <c r="O238" s="27">
        <f t="shared" si="58"/>
        <v>1.0349999999999999</v>
      </c>
      <c r="P238" s="27"/>
      <c r="Q238" s="27"/>
      <c r="R238" s="27"/>
      <c r="AB238">
        <f t="shared" si="59"/>
        <v>1.67</v>
      </c>
      <c r="AD238">
        <f t="shared" si="60"/>
        <v>1.23</v>
      </c>
      <c r="AF238">
        <f t="shared" si="61"/>
        <v>1.0349999999999999</v>
      </c>
    </row>
    <row r="239" spans="7:32">
      <c r="G239" s="27">
        <f t="shared" si="55"/>
        <v>12.9</v>
      </c>
      <c r="H239" s="27"/>
      <c r="I239" s="27"/>
      <c r="J239" s="108"/>
      <c r="K239" s="20">
        <f t="shared" si="56"/>
        <v>1.67</v>
      </c>
      <c r="L239" s="27"/>
      <c r="M239" s="109">
        <f t="shared" si="57"/>
        <v>1.23</v>
      </c>
      <c r="N239" s="27"/>
      <c r="O239" s="27">
        <f t="shared" si="58"/>
        <v>1.0349999999999999</v>
      </c>
      <c r="P239" s="27"/>
      <c r="Q239" s="27"/>
      <c r="R239" s="27"/>
      <c r="AB239">
        <f t="shared" si="59"/>
        <v>1.67</v>
      </c>
      <c r="AD239">
        <f t="shared" si="60"/>
        <v>1.23</v>
      </c>
      <c r="AF239">
        <f t="shared" si="61"/>
        <v>1.0349999999999999</v>
      </c>
    </row>
    <row r="240" spans="7:32">
      <c r="G240" s="27">
        <f t="shared" si="55"/>
        <v>12.9</v>
      </c>
      <c r="H240" s="27"/>
      <c r="I240" s="27"/>
      <c r="J240" s="108"/>
      <c r="K240" s="20">
        <f t="shared" si="56"/>
        <v>1.67</v>
      </c>
      <c r="L240" s="27"/>
      <c r="M240" s="109">
        <f t="shared" si="57"/>
        <v>1.23</v>
      </c>
      <c r="N240" s="27"/>
      <c r="O240" s="27">
        <f t="shared" si="58"/>
        <v>1.0349999999999999</v>
      </c>
      <c r="P240" s="27"/>
      <c r="Q240" s="27"/>
      <c r="R240" s="27"/>
      <c r="AB240">
        <f t="shared" si="59"/>
        <v>1.67</v>
      </c>
      <c r="AD240">
        <f t="shared" si="60"/>
        <v>1.23</v>
      </c>
      <c r="AF240">
        <f t="shared" si="61"/>
        <v>1.0349999999999999</v>
      </c>
    </row>
    <row r="241" spans="7:32">
      <c r="G241" s="27">
        <f t="shared" si="55"/>
        <v>12.9</v>
      </c>
      <c r="H241" s="27"/>
      <c r="I241" s="27"/>
      <c r="J241" s="108"/>
      <c r="K241" s="20">
        <f t="shared" si="56"/>
        <v>1.67</v>
      </c>
      <c r="L241" s="27"/>
      <c r="M241" s="109">
        <f t="shared" si="57"/>
        <v>1.23</v>
      </c>
      <c r="N241" s="27"/>
      <c r="O241" s="27">
        <f t="shared" si="58"/>
        <v>1.0349999999999999</v>
      </c>
      <c r="P241" s="27"/>
      <c r="Q241" s="27"/>
      <c r="R241" s="27"/>
      <c r="AB241">
        <f t="shared" si="59"/>
        <v>1.67</v>
      </c>
      <c r="AD241">
        <f t="shared" si="60"/>
        <v>1.23</v>
      </c>
      <c r="AF241">
        <f t="shared" si="61"/>
        <v>1.0349999999999999</v>
      </c>
    </row>
    <row r="242" spans="7:32">
      <c r="G242" s="27">
        <f t="shared" si="55"/>
        <v>12.9</v>
      </c>
      <c r="H242" s="27"/>
      <c r="I242" s="27"/>
      <c r="J242" s="108"/>
      <c r="K242" s="20">
        <f t="shared" si="56"/>
        <v>1.67</v>
      </c>
      <c r="L242" s="27"/>
      <c r="M242" s="109">
        <f t="shared" si="57"/>
        <v>1.23</v>
      </c>
      <c r="N242" s="27"/>
      <c r="O242" s="27">
        <f t="shared" si="58"/>
        <v>1.0349999999999999</v>
      </c>
      <c r="P242" s="27"/>
      <c r="Q242" s="27"/>
      <c r="R242" s="27"/>
      <c r="AB242">
        <f t="shared" si="59"/>
        <v>1.67</v>
      </c>
      <c r="AD242">
        <f t="shared" si="60"/>
        <v>1.23</v>
      </c>
      <c r="AF242">
        <f t="shared" si="61"/>
        <v>1.0349999999999999</v>
      </c>
    </row>
    <row r="243" spans="7:32">
      <c r="G243" s="27">
        <f t="shared" si="55"/>
        <v>12.9</v>
      </c>
      <c r="H243" s="27"/>
      <c r="I243" s="27"/>
      <c r="J243" s="108"/>
      <c r="K243" s="20">
        <f t="shared" si="56"/>
        <v>1.67</v>
      </c>
      <c r="L243" s="27"/>
      <c r="M243" s="109">
        <f t="shared" si="57"/>
        <v>1.23</v>
      </c>
      <c r="N243" s="27"/>
      <c r="O243" s="27">
        <f t="shared" si="58"/>
        <v>1.0349999999999999</v>
      </c>
      <c r="P243" s="27"/>
      <c r="Q243" s="27"/>
      <c r="R243" s="27"/>
      <c r="AB243">
        <f t="shared" si="59"/>
        <v>1.67</v>
      </c>
      <c r="AD243">
        <f t="shared" si="60"/>
        <v>1.23</v>
      </c>
      <c r="AF243">
        <f t="shared" si="61"/>
        <v>1.0349999999999999</v>
      </c>
    </row>
    <row r="244" spans="7:32">
      <c r="G244" s="27">
        <f t="shared" si="55"/>
        <v>12.9</v>
      </c>
      <c r="H244" s="27"/>
      <c r="I244" s="27"/>
      <c r="J244" s="108"/>
      <c r="K244" s="20">
        <f t="shared" si="56"/>
        <v>1.67</v>
      </c>
      <c r="L244" s="27"/>
      <c r="M244" s="109">
        <f t="shared" si="57"/>
        <v>1.23</v>
      </c>
      <c r="N244" s="27"/>
      <c r="O244" s="27">
        <f t="shared" si="58"/>
        <v>1.0349999999999999</v>
      </c>
      <c r="P244" s="27"/>
      <c r="Q244" s="27"/>
      <c r="R244" s="27"/>
      <c r="AB244">
        <f t="shared" si="59"/>
        <v>1.67</v>
      </c>
      <c r="AD244">
        <f t="shared" si="60"/>
        <v>1.23</v>
      </c>
      <c r="AF244">
        <f t="shared" si="61"/>
        <v>1.0349999999999999</v>
      </c>
    </row>
    <row r="245" spans="7:32">
      <c r="G245" s="27">
        <f t="shared" si="55"/>
        <v>12.9</v>
      </c>
      <c r="H245" s="27"/>
      <c r="I245" s="27"/>
      <c r="J245" s="108"/>
      <c r="K245" s="20">
        <f t="shared" si="56"/>
        <v>1.67</v>
      </c>
      <c r="L245" s="27"/>
      <c r="M245" s="109">
        <f t="shared" si="57"/>
        <v>1.23</v>
      </c>
      <c r="N245" s="27"/>
      <c r="O245" s="27">
        <f t="shared" si="58"/>
        <v>1.0349999999999999</v>
      </c>
      <c r="P245" s="27"/>
      <c r="Q245" s="27"/>
      <c r="R245" s="27"/>
      <c r="AB245">
        <f t="shared" si="59"/>
        <v>1.67</v>
      </c>
      <c r="AD245">
        <f t="shared" si="60"/>
        <v>1.23</v>
      </c>
      <c r="AF245">
        <f t="shared" si="61"/>
        <v>1.0349999999999999</v>
      </c>
    </row>
    <row r="246" spans="7:32">
      <c r="G246" s="27">
        <f t="shared" si="55"/>
        <v>12.9</v>
      </c>
      <c r="H246" s="27"/>
      <c r="I246" s="27"/>
      <c r="J246" s="108"/>
      <c r="K246" s="20">
        <f t="shared" si="56"/>
        <v>1.67</v>
      </c>
      <c r="L246" s="27"/>
      <c r="M246" s="109">
        <f t="shared" si="57"/>
        <v>1.23</v>
      </c>
      <c r="N246" s="27"/>
      <c r="O246" s="27">
        <f t="shared" si="58"/>
        <v>1.0349999999999999</v>
      </c>
      <c r="P246" s="27"/>
      <c r="Q246" s="27"/>
      <c r="R246" s="27"/>
      <c r="AB246">
        <f t="shared" si="59"/>
        <v>1.67</v>
      </c>
      <c r="AD246">
        <f t="shared" si="60"/>
        <v>1.23</v>
      </c>
      <c r="AF246">
        <f t="shared" si="61"/>
        <v>1.0349999999999999</v>
      </c>
    </row>
    <row r="247" spans="7:32">
      <c r="G247" s="27">
        <f t="shared" si="55"/>
        <v>12.9</v>
      </c>
      <c r="H247" s="27"/>
      <c r="I247" s="27"/>
      <c r="J247" s="108"/>
      <c r="K247" s="20">
        <f t="shared" si="56"/>
        <v>1.67</v>
      </c>
      <c r="L247" s="27"/>
      <c r="M247" s="109">
        <f t="shared" si="57"/>
        <v>1.23</v>
      </c>
      <c r="N247" s="27"/>
      <c r="O247" s="27">
        <f t="shared" si="58"/>
        <v>1.0349999999999999</v>
      </c>
      <c r="P247" s="27"/>
      <c r="Q247" s="27"/>
      <c r="R247" s="27"/>
      <c r="AB247">
        <f t="shared" si="59"/>
        <v>1.67</v>
      </c>
      <c r="AD247">
        <f t="shared" si="60"/>
        <v>1.23</v>
      </c>
      <c r="AF247">
        <f t="shared" si="61"/>
        <v>1.0349999999999999</v>
      </c>
    </row>
    <row r="248" spans="7:32">
      <c r="G248" s="27">
        <f t="shared" ref="G248:G311" si="62">$G$55</f>
        <v>12.9</v>
      </c>
      <c r="H248" s="27"/>
      <c r="I248" s="27"/>
      <c r="J248" s="108"/>
      <c r="K248" s="20">
        <f t="shared" si="56"/>
        <v>1.67</v>
      </c>
      <c r="L248" s="27"/>
      <c r="M248" s="109">
        <f t="shared" si="57"/>
        <v>1.23</v>
      </c>
      <c r="N248" s="27"/>
      <c r="O248" s="27">
        <f t="shared" si="58"/>
        <v>1.0349999999999999</v>
      </c>
      <c r="P248" s="27"/>
      <c r="Q248" s="27"/>
      <c r="R248" s="27"/>
      <c r="AB248">
        <f t="shared" si="59"/>
        <v>1.67</v>
      </c>
      <c r="AD248">
        <f t="shared" si="60"/>
        <v>1.23</v>
      </c>
      <c r="AF248">
        <f t="shared" si="61"/>
        <v>1.0349999999999999</v>
      </c>
    </row>
    <row r="249" spans="7:32">
      <c r="G249" s="27">
        <f t="shared" si="62"/>
        <v>12.9</v>
      </c>
      <c r="H249" s="27"/>
      <c r="I249" s="27"/>
      <c r="J249" s="108"/>
      <c r="K249" s="20">
        <f t="shared" si="56"/>
        <v>1.67</v>
      </c>
      <c r="L249" s="27"/>
      <c r="M249" s="109">
        <f t="shared" si="57"/>
        <v>1.23</v>
      </c>
      <c r="N249" s="27"/>
      <c r="O249" s="27">
        <f t="shared" si="58"/>
        <v>1.0349999999999999</v>
      </c>
      <c r="P249" s="27"/>
      <c r="Q249" s="27"/>
      <c r="R249" s="27"/>
      <c r="AB249">
        <f t="shared" si="59"/>
        <v>1.67</v>
      </c>
      <c r="AD249">
        <f t="shared" si="60"/>
        <v>1.23</v>
      </c>
      <c r="AF249">
        <f t="shared" si="61"/>
        <v>1.0349999999999999</v>
      </c>
    </row>
    <row r="250" spans="7:32">
      <c r="G250" s="27">
        <f t="shared" si="62"/>
        <v>12.9</v>
      </c>
      <c r="H250" s="27"/>
      <c r="I250" s="27"/>
      <c r="J250" s="108"/>
      <c r="K250" s="20">
        <f t="shared" si="56"/>
        <v>1.67</v>
      </c>
      <c r="L250" s="27"/>
      <c r="M250" s="109">
        <f t="shared" si="57"/>
        <v>1.23</v>
      </c>
      <c r="N250" s="27"/>
      <c r="O250" s="27">
        <f t="shared" si="58"/>
        <v>1.0349999999999999</v>
      </c>
      <c r="P250" s="27"/>
      <c r="Q250" s="27"/>
      <c r="R250" s="27"/>
      <c r="AB250">
        <f t="shared" si="59"/>
        <v>1.67</v>
      </c>
      <c r="AD250">
        <f t="shared" si="60"/>
        <v>1.23</v>
      </c>
      <c r="AF250">
        <f t="shared" si="61"/>
        <v>1.0349999999999999</v>
      </c>
    </row>
    <row r="251" spans="7:32">
      <c r="G251" s="27">
        <f t="shared" si="62"/>
        <v>12.9</v>
      </c>
      <c r="H251" s="27"/>
      <c r="I251" s="27"/>
      <c r="J251" s="108"/>
      <c r="K251" s="20">
        <f t="shared" si="56"/>
        <v>1.67</v>
      </c>
      <c r="L251" s="27"/>
      <c r="M251" s="109">
        <f t="shared" si="57"/>
        <v>1.23</v>
      </c>
      <c r="N251" s="27"/>
      <c r="O251" s="27">
        <f t="shared" si="58"/>
        <v>1.0349999999999999</v>
      </c>
      <c r="P251" s="27"/>
      <c r="Q251" s="27"/>
      <c r="R251" s="27"/>
      <c r="AB251">
        <f t="shared" si="59"/>
        <v>1.67</v>
      </c>
      <c r="AD251">
        <f t="shared" si="60"/>
        <v>1.23</v>
      </c>
      <c r="AF251">
        <f t="shared" si="61"/>
        <v>1.0349999999999999</v>
      </c>
    </row>
    <row r="252" spans="7:32">
      <c r="G252" s="27">
        <f t="shared" si="62"/>
        <v>12.9</v>
      </c>
      <c r="H252" s="27"/>
      <c r="I252" s="27"/>
      <c r="J252" s="108"/>
      <c r="K252" s="20">
        <f t="shared" si="56"/>
        <v>1.67</v>
      </c>
      <c r="L252" s="27"/>
      <c r="M252" s="109">
        <f t="shared" si="57"/>
        <v>1.23</v>
      </c>
      <c r="N252" s="27"/>
      <c r="O252" s="27">
        <f t="shared" si="58"/>
        <v>1.0349999999999999</v>
      </c>
      <c r="P252" s="27"/>
      <c r="Q252" s="27"/>
      <c r="R252" s="27"/>
      <c r="AB252">
        <f t="shared" si="59"/>
        <v>1.67</v>
      </c>
      <c r="AD252">
        <f t="shared" si="60"/>
        <v>1.23</v>
      </c>
      <c r="AF252">
        <f t="shared" si="61"/>
        <v>1.0349999999999999</v>
      </c>
    </row>
    <row r="253" spans="7:32">
      <c r="G253" s="27">
        <f t="shared" si="62"/>
        <v>12.9</v>
      </c>
      <c r="H253" s="27"/>
      <c r="I253" s="27"/>
      <c r="J253" s="108"/>
      <c r="K253" s="20">
        <f t="shared" si="56"/>
        <v>1.67</v>
      </c>
      <c r="L253" s="27"/>
      <c r="M253" s="109">
        <f t="shared" si="57"/>
        <v>1.23</v>
      </c>
      <c r="N253" s="27"/>
      <c r="O253" s="27">
        <f t="shared" si="58"/>
        <v>1.0349999999999999</v>
      </c>
      <c r="P253" s="27"/>
      <c r="Q253" s="27"/>
      <c r="R253" s="27"/>
      <c r="AB253">
        <f t="shared" si="59"/>
        <v>1.67</v>
      </c>
      <c r="AD253">
        <f t="shared" si="60"/>
        <v>1.23</v>
      </c>
      <c r="AF253">
        <f t="shared" si="61"/>
        <v>1.0349999999999999</v>
      </c>
    </row>
    <row r="254" spans="7:32">
      <c r="G254" s="27">
        <f t="shared" si="62"/>
        <v>12.9</v>
      </c>
      <c r="H254" s="27"/>
      <c r="I254" s="27"/>
      <c r="J254" s="108"/>
      <c r="K254" s="20">
        <f t="shared" si="56"/>
        <v>1.67</v>
      </c>
      <c r="L254" s="27"/>
      <c r="M254" s="109">
        <f t="shared" si="57"/>
        <v>1.23</v>
      </c>
      <c r="N254" s="27"/>
      <c r="O254" s="27">
        <f t="shared" si="58"/>
        <v>1.0349999999999999</v>
      </c>
      <c r="P254" s="27"/>
      <c r="Q254" s="27"/>
      <c r="R254" s="27"/>
      <c r="AB254">
        <f t="shared" si="59"/>
        <v>1.67</v>
      </c>
      <c r="AD254">
        <f t="shared" si="60"/>
        <v>1.23</v>
      </c>
      <c r="AF254">
        <f t="shared" si="61"/>
        <v>1.0349999999999999</v>
      </c>
    </row>
    <row r="255" spans="7:32">
      <c r="G255" s="27">
        <f t="shared" si="62"/>
        <v>12.9</v>
      </c>
      <c r="H255" s="27"/>
      <c r="I255" s="27"/>
      <c r="J255" s="108"/>
      <c r="K255" s="20">
        <f t="shared" si="56"/>
        <v>1.67</v>
      </c>
      <c r="L255" s="27"/>
      <c r="M255" s="109">
        <f t="shared" si="57"/>
        <v>1.23</v>
      </c>
      <c r="N255" s="27"/>
      <c r="O255" s="27">
        <f t="shared" si="58"/>
        <v>1.0349999999999999</v>
      </c>
      <c r="P255" s="27"/>
      <c r="Q255" s="27"/>
      <c r="R255" s="27"/>
      <c r="AB255">
        <f t="shared" si="59"/>
        <v>1.67</v>
      </c>
      <c r="AD255">
        <f t="shared" si="60"/>
        <v>1.23</v>
      </c>
      <c r="AF255">
        <f t="shared" si="61"/>
        <v>1.0349999999999999</v>
      </c>
    </row>
    <row r="256" spans="7:32">
      <c r="G256" s="27">
        <f t="shared" si="62"/>
        <v>12.9</v>
      </c>
      <c r="H256" s="27"/>
      <c r="I256" s="27"/>
      <c r="J256" s="108"/>
      <c r="K256" s="20">
        <f t="shared" si="56"/>
        <v>1.67</v>
      </c>
      <c r="L256" s="27"/>
      <c r="M256" s="109">
        <f t="shared" si="57"/>
        <v>1.23</v>
      </c>
      <c r="N256" s="27"/>
      <c r="O256" s="27">
        <f t="shared" si="58"/>
        <v>1.0349999999999999</v>
      </c>
      <c r="P256" s="27"/>
      <c r="Q256" s="27"/>
      <c r="R256" s="27"/>
      <c r="AB256">
        <f t="shared" si="59"/>
        <v>1.67</v>
      </c>
      <c r="AD256">
        <f t="shared" si="60"/>
        <v>1.23</v>
      </c>
      <c r="AF256">
        <f t="shared" si="61"/>
        <v>1.0349999999999999</v>
      </c>
    </row>
    <row r="257" spans="7:32">
      <c r="G257" s="27">
        <f t="shared" si="62"/>
        <v>12.9</v>
      </c>
      <c r="H257" s="27"/>
      <c r="I257" s="27"/>
      <c r="J257" s="108"/>
      <c r="K257" s="20">
        <f t="shared" si="56"/>
        <v>1.67</v>
      </c>
      <c r="L257" s="27"/>
      <c r="M257" s="109">
        <f t="shared" si="57"/>
        <v>1.23</v>
      </c>
      <c r="N257" s="27"/>
      <c r="O257" s="27">
        <f t="shared" si="58"/>
        <v>1.0349999999999999</v>
      </c>
      <c r="P257" s="27"/>
      <c r="Q257" s="27"/>
      <c r="R257" s="27"/>
      <c r="AB257">
        <f t="shared" si="59"/>
        <v>1.67</v>
      </c>
      <c r="AD257">
        <f t="shared" si="60"/>
        <v>1.23</v>
      </c>
      <c r="AF257">
        <f t="shared" si="61"/>
        <v>1.0349999999999999</v>
      </c>
    </row>
    <row r="258" spans="7:32">
      <c r="G258" s="27">
        <f t="shared" si="62"/>
        <v>12.9</v>
      </c>
      <c r="H258" s="27"/>
      <c r="I258" s="27"/>
      <c r="J258" s="108"/>
      <c r="K258" s="20">
        <f t="shared" si="56"/>
        <v>1.67</v>
      </c>
      <c r="L258" s="27"/>
      <c r="M258" s="109">
        <f t="shared" si="57"/>
        <v>1.23</v>
      </c>
      <c r="N258" s="27"/>
      <c r="O258" s="27">
        <f t="shared" si="58"/>
        <v>1.0349999999999999</v>
      </c>
      <c r="P258" s="27"/>
      <c r="Q258" s="27"/>
      <c r="R258" s="27"/>
      <c r="AB258">
        <f t="shared" si="59"/>
        <v>1.67</v>
      </c>
      <c r="AD258">
        <f t="shared" si="60"/>
        <v>1.23</v>
      </c>
      <c r="AF258">
        <f t="shared" si="61"/>
        <v>1.0349999999999999</v>
      </c>
    </row>
    <row r="259" spans="7:32">
      <c r="G259" s="27">
        <f t="shared" si="62"/>
        <v>12.9</v>
      </c>
      <c r="H259" s="27"/>
      <c r="I259" s="27"/>
      <c r="J259" s="108"/>
      <c r="K259" s="20">
        <f t="shared" si="56"/>
        <v>1.67</v>
      </c>
      <c r="L259" s="27"/>
      <c r="M259" s="109">
        <f t="shared" si="57"/>
        <v>1.23</v>
      </c>
      <c r="N259" s="27"/>
      <c r="O259" s="27">
        <f t="shared" si="58"/>
        <v>1.0349999999999999</v>
      </c>
      <c r="P259" s="27"/>
      <c r="Q259" s="27"/>
      <c r="R259" s="27"/>
      <c r="AB259">
        <f t="shared" si="59"/>
        <v>1.67</v>
      </c>
      <c r="AD259">
        <f t="shared" si="60"/>
        <v>1.23</v>
      </c>
      <c r="AF259">
        <f t="shared" si="61"/>
        <v>1.0349999999999999</v>
      </c>
    </row>
    <row r="260" spans="7:32">
      <c r="G260" s="27">
        <f t="shared" si="62"/>
        <v>12.9</v>
      </c>
      <c r="H260" s="27"/>
      <c r="I260" s="27"/>
      <c r="J260" s="108"/>
      <c r="K260" s="20">
        <f t="shared" si="56"/>
        <v>1.67</v>
      </c>
      <c r="L260" s="27"/>
      <c r="M260" s="109">
        <f t="shared" si="57"/>
        <v>1.23</v>
      </c>
      <c r="N260" s="27"/>
      <c r="O260" s="27">
        <f t="shared" si="58"/>
        <v>1.0349999999999999</v>
      </c>
      <c r="P260" s="27"/>
      <c r="Q260" s="27"/>
      <c r="R260" s="27"/>
      <c r="AB260">
        <f t="shared" si="59"/>
        <v>1.67</v>
      </c>
      <c r="AD260">
        <f t="shared" si="60"/>
        <v>1.23</v>
      </c>
      <c r="AF260">
        <f t="shared" si="61"/>
        <v>1.0349999999999999</v>
      </c>
    </row>
    <row r="261" spans="7:32">
      <c r="G261" s="27">
        <f t="shared" si="62"/>
        <v>12.9</v>
      </c>
      <c r="H261" s="27"/>
      <c r="I261" s="27"/>
      <c r="J261" s="108"/>
      <c r="K261" s="20">
        <f t="shared" si="56"/>
        <v>1.67</v>
      </c>
      <c r="L261" s="27"/>
      <c r="M261" s="109">
        <f t="shared" si="57"/>
        <v>1.23</v>
      </c>
      <c r="N261" s="27"/>
      <c r="O261" s="27">
        <f t="shared" si="58"/>
        <v>1.0349999999999999</v>
      </c>
      <c r="P261" s="27"/>
      <c r="Q261" s="27"/>
      <c r="R261" s="27"/>
      <c r="AB261">
        <f t="shared" si="59"/>
        <v>1.67</v>
      </c>
      <c r="AD261">
        <f t="shared" si="60"/>
        <v>1.23</v>
      </c>
      <c r="AF261">
        <f t="shared" si="61"/>
        <v>1.0349999999999999</v>
      </c>
    </row>
    <row r="262" spans="7:32">
      <c r="G262" s="27">
        <f t="shared" si="62"/>
        <v>12.9</v>
      </c>
      <c r="H262" s="27"/>
      <c r="I262" s="27"/>
      <c r="J262" s="108"/>
      <c r="K262" s="20">
        <f t="shared" si="56"/>
        <v>1.67</v>
      </c>
      <c r="L262" s="27"/>
      <c r="M262" s="109">
        <f t="shared" si="57"/>
        <v>1.23</v>
      </c>
      <c r="N262" s="27"/>
      <c r="O262" s="27">
        <f t="shared" si="58"/>
        <v>1.0349999999999999</v>
      </c>
      <c r="P262" s="27"/>
      <c r="Q262" s="27"/>
      <c r="R262" s="27"/>
      <c r="AB262">
        <f t="shared" si="59"/>
        <v>1.67</v>
      </c>
      <c r="AD262">
        <f t="shared" si="60"/>
        <v>1.23</v>
      </c>
      <c r="AF262">
        <f t="shared" si="61"/>
        <v>1.0349999999999999</v>
      </c>
    </row>
    <row r="263" spans="7:32">
      <c r="G263" s="27">
        <f t="shared" si="62"/>
        <v>12.9</v>
      </c>
      <c r="H263" s="27"/>
      <c r="I263" s="27"/>
      <c r="J263" s="108"/>
      <c r="K263" s="20">
        <f t="shared" ref="K263:K326" si="63">$K$6</f>
        <v>1.67</v>
      </c>
      <c r="L263" s="27"/>
      <c r="M263" s="109">
        <f t="shared" ref="M263:M326" si="64">$M$6</f>
        <v>1.23</v>
      </c>
      <c r="N263" s="27"/>
      <c r="O263" s="27">
        <f t="shared" ref="O263:O326" si="65">$O$6</f>
        <v>1.0349999999999999</v>
      </c>
      <c r="P263" s="27"/>
      <c r="Q263" s="27"/>
      <c r="R263" s="27"/>
      <c r="AB263">
        <f t="shared" ref="AB263:AB326" si="66">$AB$6</f>
        <v>1.67</v>
      </c>
      <c r="AD263">
        <f t="shared" ref="AD263:AD326" si="67">$AD$6</f>
        <v>1.23</v>
      </c>
      <c r="AF263">
        <f t="shared" ref="AF263:AF326" si="68">$AF$6</f>
        <v>1.0349999999999999</v>
      </c>
    </row>
    <row r="264" spans="7:32">
      <c r="G264" s="27">
        <f t="shared" si="62"/>
        <v>12.9</v>
      </c>
      <c r="H264" s="27"/>
      <c r="I264" s="27"/>
      <c r="J264" s="108"/>
      <c r="K264" s="20">
        <f t="shared" si="63"/>
        <v>1.67</v>
      </c>
      <c r="L264" s="27"/>
      <c r="M264" s="109">
        <f t="shared" si="64"/>
        <v>1.23</v>
      </c>
      <c r="N264" s="27"/>
      <c r="O264" s="27">
        <f t="shared" si="65"/>
        <v>1.0349999999999999</v>
      </c>
      <c r="P264" s="27"/>
      <c r="Q264" s="27"/>
      <c r="R264" s="27"/>
      <c r="AB264">
        <f t="shared" si="66"/>
        <v>1.67</v>
      </c>
      <c r="AD264">
        <f t="shared" si="67"/>
        <v>1.23</v>
      </c>
      <c r="AF264">
        <f t="shared" si="68"/>
        <v>1.0349999999999999</v>
      </c>
    </row>
    <row r="265" spans="7:32">
      <c r="G265" s="27">
        <f t="shared" si="62"/>
        <v>12.9</v>
      </c>
      <c r="H265" s="27"/>
      <c r="I265" s="27"/>
      <c r="J265" s="108"/>
      <c r="K265" s="20">
        <f t="shared" si="63"/>
        <v>1.67</v>
      </c>
      <c r="L265" s="27"/>
      <c r="M265" s="109">
        <f t="shared" si="64"/>
        <v>1.23</v>
      </c>
      <c r="N265" s="27"/>
      <c r="O265" s="27">
        <f t="shared" si="65"/>
        <v>1.0349999999999999</v>
      </c>
      <c r="P265" s="27"/>
      <c r="Q265" s="27"/>
      <c r="R265" s="27"/>
      <c r="AB265">
        <f t="shared" si="66"/>
        <v>1.67</v>
      </c>
      <c r="AD265">
        <f t="shared" si="67"/>
        <v>1.23</v>
      </c>
      <c r="AF265">
        <f t="shared" si="68"/>
        <v>1.0349999999999999</v>
      </c>
    </row>
    <row r="266" spans="7:32">
      <c r="G266" s="27">
        <f t="shared" si="62"/>
        <v>12.9</v>
      </c>
      <c r="H266" s="27"/>
      <c r="I266" s="27"/>
      <c r="J266" s="108"/>
      <c r="K266" s="20">
        <f t="shared" si="63"/>
        <v>1.67</v>
      </c>
      <c r="L266" s="27"/>
      <c r="M266" s="109">
        <f t="shared" si="64"/>
        <v>1.23</v>
      </c>
      <c r="N266" s="27"/>
      <c r="O266" s="27">
        <f t="shared" si="65"/>
        <v>1.0349999999999999</v>
      </c>
      <c r="P266" s="27"/>
      <c r="Q266" s="27"/>
      <c r="R266" s="27"/>
      <c r="AB266">
        <f t="shared" si="66"/>
        <v>1.67</v>
      </c>
      <c r="AD266">
        <f t="shared" si="67"/>
        <v>1.23</v>
      </c>
      <c r="AF266">
        <f t="shared" si="68"/>
        <v>1.0349999999999999</v>
      </c>
    </row>
    <row r="267" spans="7:32">
      <c r="G267" s="27">
        <f t="shared" si="62"/>
        <v>12.9</v>
      </c>
      <c r="H267" s="27"/>
      <c r="I267" s="27"/>
      <c r="J267" s="108"/>
      <c r="K267" s="20">
        <f t="shared" si="63"/>
        <v>1.67</v>
      </c>
      <c r="L267" s="27"/>
      <c r="M267" s="109">
        <f t="shared" si="64"/>
        <v>1.23</v>
      </c>
      <c r="N267" s="27"/>
      <c r="O267" s="27">
        <f t="shared" si="65"/>
        <v>1.0349999999999999</v>
      </c>
      <c r="P267" s="27"/>
      <c r="Q267" s="27"/>
      <c r="R267" s="27"/>
      <c r="AB267">
        <f t="shared" si="66"/>
        <v>1.67</v>
      </c>
      <c r="AD267">
        <f t="shared" si="67"/>
        <v>1.23</v>
      </c>
      <c r="AF267">
        <f t="shared" si="68"/>
        <v>1.0349999999999999</v>
      </c>
    </row>
    <row r="268" spans="7:32">
      <c r="G268" s="27">
        <f t="shared" si="62"/>
        <v>12.9</v>
      </c>
      <c r="H268" s="27"/>
      <c r="I268" s="27"/>
      <c r="J268" s="108"/>
      <c r="K268" s="20">
        <f t="shared" si="63"/>
        <v>1.67</v>
      </c>
      <c r="L268" s="27"/>
      <c r="M268" s="109">
        <f t="shared" si="64"/>
        <v>1.23</v>
      </c>
      <c r="N268" s="27"/>
      <c r="O268" s="27">
        <f t="shared" si="65"/>
        <v>1.0349999999999999</v>
      </c>
      <c r="P268" s="27"/>
      <c r="Q268" s="27"/>
      <c r="R268" s="27"/>
      <c r="AB268">
        <f t="shared" si="66"/>
        <v>1.67</v>
      </c>
      <c r="AD268">
        <f t="shared" si="67"/>
        <v>1.23</v>
      </c>
      <c r="AF268">
        <f t="shared" si="68"/>
        <v>1.0349999999999999</v>
      </c>
    </row>
    <row r="269" spans="7:32">
      <c r="G269" s="27">
        <f t="shared" si="62"/>
        <v>12.9</v>
      </c>
      <c r="H269" s="27"/>
      <c r="I269" s="27"/>
      <c r="J269" s="108"/>
      <c r="K269" s="20">
        <f t="shared" si="63"/>
        <v>1.67</v>
      </c>
      <c r="L269" s="27"/>
      <c r="M269" s="109">
        <f t="shared" si="64"/>
        <v>1.23</v>
      </c>
      <c r="N269" s="27"/>
      <c r="O269" s="27">
        <f t="shared" si="65"/>
        <v>1.0349999999999999</v>
      </c>
      <c r="P269" s="27"/>
      <c r="Q269" s="27"/>
      <c r="R269" s="27"/>
      <c r="AB269">
        <f t="shared" si="66"/>
        <v>1.67</v>
      </c>
      <c r="AD269">
        <f t="shared" si="67"/>
        <v>1.23</v>
      </c>
      <c r="AF269">
        <f t="shared" si="68"/>
        <v>1.0349999999999999</v>
      </c>
    </row>
    <row r="270" spans="7:32">
      <c r="G270" s="27">
        <f t="shared" si="62"/>
        <v>12.9</v>
      </c>
      <c r="H270" s="27"/>
      <c r="I270" s="27"/>
      <c r="J270" s="108"/>
      <c r="K270" s="20">
        <f t="shared" si="63"/>
        <v>1.67</v>
      </c>
      <c r="L270" s="27"/>
      <c r="M270" s="109">
        <f t="shared" si="64"/>
        <v>1.23</v>
      </c>
      <c r="N270" s="27"/>
      <c r="O270" s="27">
        <f t="shared" si="65"/>
        <v>1.0349999999999999</v>
      </c>
      <c r="P270" s="27"/>
      <c r="Q270" s="27"/>
      <c r="R270" s="27"/>
      <c r="AB270">
        <f t="shared" si="66"/>
        <v>1.67</v>
      </c>
      <c r="AD270">
        <f t="shared" si="67"/>
        <v>1.23</v>
      </c>
      <c r="AF270">
        <f t="shared" si="68"/>
        <v>1.0349999999999999</v>
      </c>
    </row>
    <row r="271" spans="7:32">
      <c r="G271" s="27">
        <f t="shared" si="62"/>
        <v>12.9</v>
      </c>
      <c r="H271" s="27"/>
      <c r="I271" s="27"/>
      <c r="J271" s="108"/>
      <c r="K271" s="20">
        <f t="shared" si="63"/>
        <v>1.67</v>
      </c>
      <c r="L271" s="27"/>
      <c r="M271" s="109">
        <f t="shared" si="64"/>
        <v>1.23</v>
      </c>
      <c r="N271" s="27"/>
      <c r="O271" s="27">
        <f t="shared" si="65"/>
        <v>1.0349999999999999</v>
      </c>
      <c r="P271" s="27"/>
      <c r="Q271" s="27"/>
      <c r="R271" s="27"/>
      <c r="AB271">
        <f t="shared" si="66"/>
        <v>1.67</v>
      </c>
      <c r="AD271">
        <f t="shared" si="67"/>
        <v>1.23</v>
      </c>
      <c r="AF271">
        <f t="shared" si="68"/>
        <v>1.0349999999999999</v>
      </c>
    </row>
    <row r="272" spans="7:32">
      <c r="G272" s="27">
        <f t="shared" si="62"/>
        <v>12.9</v>
      </c>
      <c r="H272" s="27"/>
      <c r="I272" s="27"/>
      <c r="J272" s="108"/>
      <c r="K272" s="20">
        <f t="shared" si="63"/>
        <v>1.67</v>
      </c>
      <c r="L272" s="27"/>
      <c r="M272" s="109">
        <f t="shared" si="64"/>
        <v>1.23</v>
      </c>
      <c r="N272" s="27"/>
      <c r="O272" s="27">
        <f t="shared" si="65"/>
        <v>1.0349999999999999</v>
      </c>
      <c r="P272" s="27"/>
      <c r="Q272" s="27"/>
      <c r="R272" s="27"/>
      <c r="AB272">
        <f t="shared" si="66"/>
        <v>1.67</v>
      </c>
      <c r="AD272">
        <f t="shared" si="67"/>
        <v>1.23</v>
      </c>
      <c r="AF272">
        <f t="shared" si="68"/>
        <v>1.0349999999999999</v>
      </c>
    </row>
    <row r="273" spans="7:32">
      <c r="G273" s="27">
        <f t="shared" si="62"/>
        <v>12.9</v>
      </c>
      <c r="H273" s="27"/>
      <c r="I273" s="27"/>
      <c r="J273" s="108"/>
      <c r="K273" s="20">
        <f t="shared" si="63"/>
        <v>1.67</v>
      </c>
      <c r="L273" s="27"/>
      <c r="M273" s="109">
        <f t="shared" si="64"/>
        <v>1.23</v>
      </c>
      <c r="N273" s="27"/>
      <c r="O273" s="27">
        <f t="shared" si="65"/>
        <v>1.0349999999999999</v>
      </c>
      <c r="P273" s="27"/>
      <c r="Q273" s="27"/>
      <c r="R273" s="27"/>
      <c r="AB273">
        <f t="shared" si="66"/>
        <v>1.67</v>
      </c>
      <c r="AD273">
        <f t="shared" si="67"/>
        <v>1.23</v>
      </c>
      <c r="AF273">
        <f t="shared" si="68"/>
        <v>1.0349999999999999</v>
      </c>
    </row>
    <row r="274" spans="7:32">
      <c r="G274" s="27">
        <f t="shared" si="62"/>
        <v>12.9</v>
      </c>
      <c r="H274" s="27"/>
      <c r="I274" s="27"/>
      <c r="J274" s="108"/>
      <c r="K274" s="20">
        <f t="shared" si="63"/>
        <v>1.67</v>
      </c>
      <c r="L274" s="27"/>
      <c r="M274" s="109">
        <f t="shared" si="64"/>
        <v>1.23</v>
      </c>
      <c r="N274" s="27"/>
      <c r="O274" s="27">
        <f t="shared" si="65"/>
        <v>1.0349999999999999</v>
      </c>
      <c r="P274" s="27"/>
      <c r="Q274" s="27"/>
      <c r="R274" s="27"/>
      <c r="AB274">
        <f t="shared" si="66"/>
        <v>1.67</v>
      </c>
      <c r="AD274">
        <f t="shared" si="67"/>
        <v>1.23</v>
      </c>
      <c r="AF274">
        <f t="shared" si="68"/>
        <v>1.0349999999999999</v>
      </c>
    </row>
    <row r="275" spans="7:32">
      <c r="G275" s="27">
        <f t="shared" si="62"/>
        <v>12.9</v>
      </c>
      <c r="H275" s="27"/>
      <c r="I275" s="27"/>
      <c r="J275" s="108"/>
      <c r="K275" s="20">
        <f t="shared" si="63"/>
        <v>1.67</v>
      </c>
      <c r="L275" s="27"/>
      <c r="M275" s="109">
        <f t="shared" si="64"/>
        <v>1.23</v>
      </c>
      <c r="N275" s="27"/>
      <c r="O275" s="27">
        <f t="shared" si="65"/>
        <v>1.0349999999999999</v>
      </c>
      <c r="P275" s="27"/>
      <c r="Q275" s="27"/>
      <c r="R275" s="27"/>
      <c r="AB275">
        <f t="shared" si="66"/>
        <v>1.67</v>
      </c>
      <c r="AD275">
        <f t="shared" si="67"/>
        <v>1.23</v>
      </c>
      <c r="AF275">
        <f t="shared" si="68"/>
        <v>1.0349999999999999</v>
      </c>
    </row>
    <row r="276" spans="7:32">
      <c r="G276" s="27">
        <f t="shared" si="62"/>
        <v>12.9</v>
      </c>
      <c r="H276" s="27"/>
      <c r="I276" s="27"/>
      <c r="J276" s="108"/>
      <c r="K276" s="20">
        <f t="shared" si="63"/>
        <v>1.67</v>
      </c>
      <c r="L276" s="27"/>
      <c r="M276" s="109">
        <f t="shared" si="64"/>
        <v>1.23</v>
      </c>
      <c r="N276" s="27"/>
      <c r="O276" s="27">
        <f t="shared" si="65"/>
        <v>1.0349999999999999</v>
      </c>
      <c r="P276" s="27"/>
      <c r="Q276" s="27"/>
      <c r="R276" s="27"/>
      <c r="AB276">
        <f t="shared" si="66"/>
        <v>1.67</v>
      </c>
      <c r="AD276">
        <f t="shared" si="67"/>
        <v>1.23</v>
      </c>
      <c r="AF276">
        <f t="shared" si="68"/>
        <v>1.0349999999999999</v>
      </c>
    </row>
    <row r="277" spans="7:32">
      <c r="G277" s="27">
        <f t="shared" si="62"/>
        <v>12.9</v>
      </c>
      <c r="H277" s="27"/>
      <c r="I277" s="27"/>
      <c r="J277" s="108"/>
      <c r="K277" s="20">
        <f t="shared" si="63"/>
        <v>1.67</v>
      </c>
      <c r="L277" s="27"/>
      <c r="M277" s="109">
        <f t="shared" si="64"/>
        <v>1.23</v>
      </c>
      <c r="N277" s="27"/>
      <c r="O277" s="27">
        <f t="shared" si="65"/>
        <v>1.0349999999999999</v>
      </c>
      <c r="P277" s="27"/>
      <c r="Q277" s="27"/>
      <c r="R277" s="27"/>
      <c r="AB277">
        <f t="shared" si="66"/>
        <v>1.67</v>
      </c>
      <c r="AD277">
        <f t="shared" si="67"/>
        <v>1.23</v>
      </c>
      <c r="AF277">
        <f t="shared" si="68"/>
        <v>1.0349999999999999</v>
      </c>
    </row>
    <row r="278" spans="7:32">
      <c r="G278" s="27">
        <f t="shared" si="62"/>
        <v>12.9</v>
      </c>
      <c r="H278" s="27"/>
      <c r="I278" s="27"/>
      <c r="J278" s="108"/>
      <c r="K278" s="20">
        <f t="shared" si="63"/>
        <v>1.67</v>
      </c>
      <c r="L278" s="27"/>
      <c r="M278" s="109">
        <f t="shared" si="64"/>
        <v>1.23</v>
      </c>
      <c r="N278" s="27"/>
      <c r="O278" s="27">
        <f t="shared" si="65"/>
        <v>1.0349999999999999</v>
      </c>
      <c r="P278" s="27"/>
      <c r="Q278" s="27"/>
      <c r="R278" s="27"/>
      <c r="AB278">
        <f t="shared" si="66"/>
        <v>1.67</v>
      </c>
      <c r="AD278">
        <f t="shared" si="67"/>
        <v>1.23</v>
      </c>
      <c r="AF278">
        <f t="shared" si="68"/>
        <v>1.0349999999999999</v>
      </c>
    </row>
    <row r="279" spans="7:32">
      <c r="G279" s="27">
        <f t="shared" si="62"/>
        <v>12.9</v>
      </c>
      <c r="H279" s="27"/>
      <c r="I279" s="27"/>
      <c r="J279" s="108"/>
      <c r="K279" s="20">
        <f t="shared" si="63"/>
        <v>1.67</v>
      </c>
      <c r="L279" s="27"/>
      <c r="M279" s="109">
        <f t="shared" si="64"/>
        <v>1.23</v>
      </c>
      <c r="N279" s="27"/>
      <c r="O279" s="27">
        <f t="shared" si="65"/>
        <v>1.0349999999999999</v>
      </c>
      <c r="P279" s="27"/>
      <c r="Q279" s="27"/>
      <c r="R279" s="27"/>
      <c r="AB279">
        <f t="shared" si="66"/>
        <v>1.67</v>
      </c>
      <c r="AD279">
        <f t="shared" si="67"/>
        <v>1.23</v>
      </c>
      <c r="AF279">
        <f t="shared" si="68"/>
        <v>1.0349999999999999</v>
      </c>
    </row>
    <row r="280" spans="7:32">
      <c r="G280" s="27">
        <f t="shared" si="62"/>
        <v>12.9</v>
      </c>
      <c r="H280" s="27"/>
      <c r="I280" s="27"/>
      <c r="J280" s="108"/>
      <c r="K280" s="20">
        <f t="shared" si="63"/>
        <v>1.67</v>
      </c>
      <c r="L280" s="27"/>
      <c r="M280" s="109">
        <f t="shared" si="64"/>
        <v>1.23</v>
      </c>
      <c r="N280" s="27"/>
      <c r="O280" s="27">
        <f t="shared" si="65"/>
        <v>1.0349999999999999</v>
      </c>
      <c r="P280" s="27"/>
      <c r="Q280" s="27"/>
      <c r="R280" s="27"/>
      <c r="AB280">
        <f t="shared" si="66"/>
        <v>1.67</v>
      </c>
      <c r="AD280">
        <f t="shared" si="67"/>
        <v>1.23</v>
      </c>
      <c r="AF280">
        <f t="shared" si="68"/>
        <v>1.0349999999999999</v>
      </c>
    </row>
    <row r="281" spans="7:32">
      <c r="G281" s="27">
        <f t="shared" si="62"/>
        <v>12.9</v>
      </c>
      <c r="H281" s="27"/>
      <c r="I281" s="27"/>
      <c r="J281" s="108"/>
      <c r="K281" s="20">
        <f t="shared" si="63"/>
        <v>1.67</v>
      </c>
      <c r="L281" s="27"/>
      <c r="M281" s="109">
        <f t="shared" si="64"/>
        <v>1.23</v>
      </c>
      <c r="N281" s="27"/>
      <c r="O281" s="27">
        <f t="shared" si="65"/>
        <v>1.0349999999999999</v>
      </c>
      <c r="P281" s="27"/>
      <c r="Q281" s="27"/>
      <c r="R281" s="27"/>
      <c r="AB281">
        <f t="shared" si="66"/>
        <v>1.67</v>
      </c>
      <c r="AD281">
        <f t="shared" si="67"/>
        <v>1.23</v>
      </c>
      <c r="AF281">
        <f t="shared" si="68"/>
        <v>1.0349999999999999</v>
      </c>
    </row>
    <row r="282" spans="7:32">
      <c r="G282" s="27">
        <f t="shared" si="62"/>
        <v>12.9</v>
      </c>
      <c r="H282" s="27"/>
      <c r="I282" s="27"/>
      <c r="J282" s="108"/>
      <c r="K282" s="20">
        <f t="shared" si="63"/>
        <v>1.67</v>
      </c>
      <c r="L282" s="27"/>
      <c r="M282" s="109">
        <f t="shared" si="64"/>
        <v>1.23</v>
      </c>
      <c r="N282" s="27"/>
      <c r="O282" s="27">
        <f t="shared" si="65"/>
        <v>1.0349999999999999</v>
      </c>
      <c r="P282" s="27"/>
      <c r="Q282" s="27"/>
      <c r="R282" s="27"/>
      <c r="AB282">
        <f t="shared" si="66"/>
        <v>1.67</v>
      </c>
      <c r="AD282">
        <f t="shared" si="67"/>
        <v>1.23</v>
      </c>
      <c r="AF282">
        <f t="shared" si="68"/>
        <v>1.0349999999999999</v>
      </c>
    </row>
    <row r="283" spans="7:32">
      <c r="G283" s="27">
        <f t="shared" si="62"/>
        <v>12.9</v>
      </c>
      <c r="H283" s="27"/>
      <c r="I283" s="27"/>
      <c r="J283" s="108"/>
      <c r="K283" s="20">
        <f t="shared" si="63"/>
        <v>1.67</v>
      </c>
      <c r="L283" s="27"/>
      <c r="M283" s="109">
        <f t="shared" si="64"/>
        <v>1.23</v>
      </c>
      <c r="N283" s="27"/>
      <c r="O283" s="27">
        <f t="shared" si="65"/>
        <v>1.0349999999999999</v>
      </c>
      <c r="P283" s="27"/>
      <c r="Q283" s="27"/>
      <c r="R283" s="27"/>
      <c r="AB283">
        <f t="shared" si="66"/>
        <v>1.67</v>
      </c>
      <c r="AD283">
        <f t="shared" si="67"/>
        <v>1.23</v>
      </c>
      <c r="AF283">
        <f t="shared" si="68"/>
        <v>1.0349999999999999</v>
      </c>
    </row>
    <row r="284" spans="7:32">
      <c r="G284" s="27">
        <f t="shared" si="62"/>
        <v>12.9</v>
      </c>
      <c r="H284" s="27"/>
      <c r="I284" s="27"/>
      <c r="J284" s="108"/>
      <c r="K284" s="20">
        <f t="shared" si="63"/>
        <v>1.67</v>
      </c>
      <c r="L284" s="27"/>
      <c r="M284" s="109">
        <f t="shared" si="64"/>
        <v>1.23</v>
      </c>
      <c r="N284" s="27"/>
      <c r="O284" s="27">
        <f t="shared" si="65"/>
        <v>1.0349999999999999</v>
      </c>
      <c r="P284" s="27"/>
      <c r="Q284" s="27"/>
      <c r="R284" s="27"/>
      <c r="AB284">
        <f t="shared" si="66"/>
        <v>1.67</v>
      </c>
      <c r="AD284">
        <f t="shared" si="67"/>
        <v>1.23</v>
      </c>
      <c r="AF284">
        <f t="shared" si="68"/>
        <v>1.0349999999999999</v>
      </c>
    </row>
    <row r="285" spans="7:32">
      <c r="G285" s="27">
        <f t="shared" si="62"/>
        <v>12.9</v>
      </c>
      <c r="H285" s="27"/>
      <c r="I285" s="27"/>
      <c r="J285" s="108"/>
      <c r="K285" s="20">
        <f t="shared" si="63"/>
        <v>1.67</v>
      </c>
      <c r="L285" s="27"/>
      <c r="M285" s="109">
        <f t="shared" si="64"/>
        <v>1.23</v>
      </c>
      <c r="N285" s="27"/>
      <c r="O285" s="27">
        <f t="shared" si="65"/>
        <v>1.0349999999999999</v>
      </c>
      <c r="P285" s="27"/>
      <c r="Q285" s="27"/>
      <c r="R285" s="27"/>
      <c r="AB285">
        <f t="shared" si="66"/>
        <v>1.67</v>
      </c>
      <c r="AD285">
        <f t="shared" si="67"/>
        <v>1.23</v>
      </c>
      <c r="AF285">
        <f t="shared" si="68"/>
        <v>1.0349999999999999</v>
      </c>
    </row>
    <row r="286" spans="7:32">
      <c r="G286" s="27">
        <f t="shared" si="62"/>
        <v>12.9</v>
      </c>
      <c r="H286" s="27"/>
      <c r="I286" s="27"/>
      <c r="J286" s="108"/>
      <c r="K286" s="20">
        <f t="shared" si="63"/>
        <v>1.67</v>
      </c>
      <c r="L286" s="27"/>
      <c r="M286" s="109">
        <f t="shared" si="64"/>
        <v>1.23</v>
      </c>
      <c r="N286" s="27"/>
      <c r="O286" s="27">
        <f t="shared" si="65"/>
        <v>1.0349999999999999</v>
      </c>
      <c r="P286" s="27"/>
      <c r="Q286" s="27"/>
      <c r="R286" s="27"/>
      <c r="AB286">
        <f t="shared" si="66"/>
        <v>1.67</v>
      </c>
      <c r="AD286">
        <f t="shared" si="67"/>
        <v>1.23</v>
      </c>
      <c r="AF286">
        <f t="shared" si="68"/>
        <v>1.0349999999999999</v>
      </c>
    </row>
    <row r="287" spans="7:32">
      <c r="G287" s="27">
        <f t="shared" si="62"/>
        <v>12.9</v>
      </c>
      <c r="H287" s="27"/>
      <c r="I287" s="27"/>
      <c r="J287" s="108"/>
      <c r="K287" s="20">
        <f t="shared" si="63"/>
        <v>1.67</v>
      </c>
      <c r="L287" s="27"/>
      <c r="M287" s="109">
        <f t="shared" si="64"/>
        <v>1.23</v>
      </c>
      <c r="N287" s="27"/>
      <c r="O287" s="27">
        <f t="shared" si="65"/>
        <v>1.0349999999999999</v>
      </c>
      <c r="P287" s="27"/>
      <c r="Q287" s="27"/>
      <c r="R287" s="27"/>
      <c r="AB287">
        <f t="shared" si="66"/>
        <v>1.67</v>
      </c>
      <c r="AD287">
        <f t="shared" si="67"/>
        <v>1.23</v>
      </c>
      <c r="AF287">
        <f t="shared" si="68"/>
        <v>1.0349999999999999</v>
      </c>
    </row>
    <row r="288" spans="7:32">
      <c r="G288" s="27">
        <f t="shared" si="62"/>
        <v>12.9</v>
      </c>
      <c r="H288" s="27"/>
      <c r="I288" s="27"/>
      <c r="J288" s="108"/>
      <c r="K288" s="20">
        <f t="shared" si="63"/>
        <v>1.67</v>
      </c>
      <c r="L288" s="27"/>
      <c r="M288" s="109">
        <f t="shared" si="64"/>
        <v>1.23</v>
      </c>
      <c r="N288" s="27"/>
      <c r="O288" s="27">
        <f t="shared" si="65"/>
        <v>1.0349999999999999</v>
      </c>
      <c r="P288" s="27"/>
      <c r="Q288" s="27"/>
      <c r="R288" s="27"/>
      <c r="AB288">
        <f t="shared" si="66"/>
        <v>1.67</v>
      </c>
      <c r="AD288">
        <f t="shared" si="67"/>
        <v>1.23</v>
      </c>
      <c r="AF288">
        <f t="shared" si="68"/>
        <v>1.0349999999999999</v>
      </c>
    </row>
    <row r="289" spans="7:32">
      <c r="G289" s="27">
        <f t="shared" si="62"/>
        <v>12.9</v>
      </c>
      <c r="H289" s="27"/>
      <c r="I289" s="27"/>
      <c r="J289" s="108"/>
      <c r="K289" s="20">
        <f t="shared" si="63"/>
        <v>1.67</v>
      </c>
      <c r="L289" s="27"/>
      <c r="M289" s="109">
        <f t="shared" si="64"/>
        <v>1.23</v>
      </c>
      <c r="N289" s="27"/>
      <c r="O289" s="27">
        <f t="shared" si="65"/>
        <v>1.0349999999999999</v>
      </c>
      <c r="P289" s="27"/>
      <c r="Q289" s="27"/>
      <c r="R289" s="27"/>
      <c r="AB289">
        <f t="shared" si="66"/>
        <v>1.67</v>
      </c>
      <c r="AD289">
        <f t="shared" si="67"/>
        <v>1.23</v>
      </c>
      <c r="AF289">
        <f t="shared" si="68"/>
        <v>1.0349999999999999</v>
      </c>
    </row>
    <row r="290" spans="7:32">
      <c r="G290" s="27">
        <f t="shared" si="62"/>
        <v>12.9</v>
      </c>
      <c r="H290" s="27"/>
      <c r="I290" s="27"/>
      <c r="J290" s="108"/>
      <c r="K290" s="20">
        <f t="shared" si="63"/>
        <v>1.67</v>
      </c>
      <c r="L290" s="27"/>
      <c r="M290" s="109">
        <f t="shared" si="64"/>
        <v>1.23</v>
      </c>
      <c r="N290" s="27"/>
      <c r="O290" s="27">
        <f t="shared" si="65"/>
        <v>1.0349999999999999</v>
      </c>
      <c r="P290" s="27"/>
      <c r="Q290" s="27"/>
      <c r="R290" s="27"/>
      <c r="AB290">
        <f t="shared" si="66"/>
        <v>1.67</v>
      </c>
      <c r="AD290">
        <f t="shared" si="67"/>
        <v>1.23</v>
      </c>
      <c r="AF290">
        <f t="shared" si="68"/>
        <v>1.0349999999999999</v>
      </c>
    </row>
    <row r="291" spans="7:32">
      <c r="G291" s="27">
        <f t="shared" si="62"/>
        <v>12.9</v>
      </c>
      <c r="H291" s="27"/>
      <c r="I291" s="27"/>
      <c r="J291" s="108"/>
      <c r="K291" s="20">
        <f t="shared" si="63"/>
        <v>1.67</v>
      </c>
      <c r="L291" s="27"/>
      <c r="M291" s="109">
        <f t="shared" si="64"/>
        <v>1.23</v>
      </c>
      <c r="N291" s="27"/>
      <c r="O291" s="27">
        <f t="shared" si="65"/>
        <v>1.0349999999999999</v>
      </c>
      <c r="P291" s="27"/>
      <c r="Q291" s="27"/>
      <c r="R291" s="27"/>
      <c r="AB291">
        <f t="shared" si="66"/>
        <v>1.67</v>
      </c>
      <c r="AD291">
        <f t="shared" si="67"/>
        <v>1.23</v>
      </c>
      <c r="AF291">
        <f t="shared" si="68"/>
        <v>1.0349999999999999</v>
      </c>
    </row>
    <row r="292" spans="7:32">
      <c r="G292" s="27">
        <f t="shared" si="62"/>
        <v>12.9</v>
      </c>
      <c r="H292" s="27"/>
      <c r="I292" s="27"/>
      <c r="J292" s="108"/>
      <c r="K292" s="20">
        <f t="shared" si="63"/>
        <v>1.67</v>
      </c>
      <c r="L292" s="27"/>
      <c r="M292" s="109">
        <f t="shared" si="64"/>
        <v>1.23</v>
      </c>
      <c r="N292" s="27"/>
      <c r="O292" s="27">
        <f t="shared" si="65"/>
        <v>1.0349999999999999</v>
      </c>
      <c r="P292" s="27"/>
      <c r="Q292" s="27"/>
      <c r="R292" s="27"/>
      <c r="AB292">
        <f t="shared" si="66"/>
        <v>1.67</v>
      </c>
      <c r="AD292">
        <f t="shared" si="67"/>
        <v>1.23</v>
      </c>
      <c r="AF292">
        <f t="shared" si="68"/>
        <v>1.0349999999999999</v>
      </c>
    </row>
    <row r="293" spans="7:32">
      <c r="G293" s="27">
        <f t="shared" si="62"/>
        <v>12.9</v>
      </c>
      <c r="H293" s="27"/>
      <c r="I293" s="27"/>
      <c r="J293" s="108"/>
      <c r="K293" s="20">
        <f t="shared" si="63"/>
        <v>1.67</v>
      </c>
      <c r="L293" s="27"/>
      <c r="M293" s="109">
        <f t="shared" si="64"/>
        <v>1.23</v>
      </c>
      <c r="N293" s="27"/>
      <c r="O293" s="27">
        <f t="shared" si="65"/>
        <v>1.0349999999999999</v>
      </c>
      <c r="P293" s="27"/>
      <c r="Q293" s="27"/>
      <c r="R293" s="27"/>
      <c r="AB293">
        <f t="shared" si="66"/>
        <v>1.67</v>
      </c>
      <c r="AD293">
        <f t="shared" si="67"/>
        <v>1.23</v>
      </c>
      <c r="AF293">
        <f t="shared" si="68"/>
        <v>1.0349999999999999</v>
      </c>
    </row>
    <row r="294" spans="7:32">
      <c r="G294" s="27">
        <f t="shared" si="62"/>
        <v>12.9</v>
      </c>
      <c r="H294" s="27"/>
      <c r="I294" s="27"/>
      <c r="J294" s="108"/>
      <c r="K294" s="20">
        <f t="shared" si="63"/>
        <v>1.67</v>
      </c>
      <c r="L294" s="27"/>
      <c r="M294" s="109">
        <f t="shared" si="64"/>
        <v>1.23</v>
      </c>
      <c r="N294" s="27"/>
      <c r="O294" s="27">
        <f t="shared" si="65"/>
        <v>1.0349999999999999</v>
      </c>
      <c r="P294" s="27"/>
      <c r="Q294" s="27"/>
      <c r="R294" s="27"/>
      <c r="AB294">
        <f t="shared" si="66"/>
        <v>1.67</v>
      </c>
      <c r="AD294">
        <f t="shared" si="67"/>
        <v>1.23</v>
      </c>
      <c r="AF294">
        <f t="shared" si="68"/>
        <v>1.0349999999999999</v>
      </c>
    </row>
    <row r="295" spans="7:32">
      <c r="G295" s="27">
        <f t="shared" si="62"/>
        <v>12.9</v>
      </c>
      <c r="H295" s="27"/>
      <c r="I295" s="27"/>
      <c r="J295" s="108"/>
      <c r="K295" s="20">
        <f t="shared" si="63"/>
        <v>1.67</v>
      </c>
      <c r="L295" s="27"/>
      <c r="M295" s="109">
        <f t="shared" si="64"/>
        <v>1.23</v>
      </c>
      <c r="N295" s="27"/>
      <c r="O295" s="27">
        <f t="shared" si="65"/>
        <v>1.0349999999999999</v>
      </c>
      <c r="P295" s="27"/>
      <c r="Q295" s="27"/>
      <c r="R295" s="27"/>
      <c r="AB295">
        <f t="shared" si="66"/>
        <v>1.67</v>
      </c>
      <c r="AD295">
        <f t="shared" si="67"/>
        <v>1.23</v>
      </c>
      <c r="AF295">
        <f t="shared" si="68"/>
        <v>1.0349999999999999</v>
      </c>
    </row>
    <row r="296" spans="7:32">
      <c r="G296" s="27">
        <f t="shared" si="62"/>
        <v>12.9</v>
      </c>
      <c r="H296" s="27"/>
      <c r="I296" s="27"/>
      <c r="J296" s="108"/>
      <c r="K296" s="20">
        <f t="shared" si="63"/>
        <v>1.67</v>
      </c>
      <c r="L296" s="27"/>
      <c r="M296" s="109">
        <f t="shared" si="64"/>
        <v>1.23</v>
      </c>
      <c r="N296" s="27"/>
      <c r="O296" s="27">
        <f t="shared" si="65"/>
        <v>1.0349999999999999</v>
      </c>
      <c r="P296" s="27"/>
      <c r="Q296" s="27"/>
      <c r="R296" s="27"/>
      <c r="AB296">
        <f t="shared" si="66"/>
        <v>1.67</v>
      </c>
      <c r="AD296">
        <f t="shared" si="67"/>
        <v>1.23</v>
      </c>
      <c r="AF296">
        <f t="shared" si="68"/>
        <v>1.0349999999999999</v>
      </c>
    </row>
    <row r="297" spans="7:32">
      <c r="G297" s="27">
        <f t="shared" si="62"/>
        <v>12.9</v>
      </c>
      <c r="H297" s="27"/>
      <c r="I297" s="27"/>
      <c r="J297" s="108"/>
      <c r="K297" s="20">
        <f t="shared" si="63"/>
        <v>1.67</v>
      </c>
      <c r="L297" s="27"/>
      <c r="M297" s="109">
        <f t="shared" si="64"/>
        <v>1.23</v>
      </c>
      <c r="N297" s="27"/>
      <c r="O297" s="27">
        <f t="shared" si="65"/>
        <v>1.0349999999999999</v>
      </c>
      <c r="P297" s="27"/>
      <c r="Q297" s="27"/>
      <c r="R297" s="27"/>
      <c r="AB297">
        <f t="shared" si="66"/>
        <v>1.67</v>
      </c>
      <c r="AD297">
        <f t="shared" si="67"/>
        <v>1.23</v>
      </c>
      <c r="AF297">
        <f t="shared" si="68"/>
        <v>1.0349999999999999</v>
      </c>
    </row>
    <row r="298" spans="7:32">
      <c r="G298" s="27">
        <f t="shared" si="62"/>
        <v>12.9</v>
      </c>
      <c r="H298" s="27"/>
      <c r="I298" s="27"/>
      <c r="J298" s="108"/>
      <c r="K298" s="20">
        <f t="shared" si="63"/>
        <v>1.67</v>
      </c>
      <c r="L298" s="27"/>
      <c r="M298" s="109">
        <f t="shared" si="64"/>
        <v>1.23</v>
      </c>
      <c r="N298" s="27"/>
      <c r="O298" s="27">
        <f t="shared" si="65"/>
        <v>1.0349999999999999</v>
      </c>
      <c r="P298" s="27"/>
      <c r="Q298" s="27"/>
      <c r="R298" s="27"/>
      <c r="AB298">
        <f t="shared" si="66"/>
        <v>1.67</v>
      </c>
      <c r="AD298">
        <f t="shared" si="67"/>
        <v>1.23</v>
      </c>
      <c r="AF298">
        <f t="shared" si="68"/>
        <v>1.0349999999999999</v>
      </c>
    </row>
    <row r="299" spans="7:32">
      <c r="G299" s="27">
        <f t="shared" si="62"/>
        <v>12.9</v>
      </c>
      <c r="H299" s="27"/>
      <c r="I299" s="27"/>
      <c r="J299" s="108"/>
      <c r="K299" s="20">
        <f t="shared" si="63"/>
        <v>1.67</v>
      </c>
      <c r="L299" s="27"/>
      <c r="M299" s="109">
        <f t="shared" si="64"/>
        <v>1.23</v>
      </c>
      <c r="N299" s="27"/>
      <c r="O299" s="27">
        <f t="shared" si="65"/>
        <v>1.0349999999999999</v>
      </c>
      <c r="P299" s="27"/>
      <c r="Q299" s="27"/>
      <c r="R299" s="27"/>
      <c r="AB299">
        <f t="shared" si="66"/>
        <v>1.67</v>
      </c>
      <c r="AD299">
        <f t="shared" si="67"/>
        <v>1.23</v>
      </c>
      <c r="AF299">
        <f t="shared" si="68"/>
        <v>1.0349999999999999</v>
      </c>
    </row>
    <row r="300" spans="7:32">
      <c r="G300" s="27">
        <f t="shared" si="62"/>
        <v>12.9</v>
      </c>
      <c r="H300" s="27"/>
      <c r="I300" s="27"/>
      <c r="J300" s="108"/>
      <c r="K300" s="20">
        <f t="shared" si="63"/>
        <v>1.67</v>
      </c>
      <c r="L300" s="27"/>
      <c r="M300" s="109">
        <f t="shared" si="64"/>
        <v>1.23</v>
      </c>
      <c r="N300" s="27"/>
      <c r="O300" s="27">
        <f t="shared" si="65"/>
        <v>1.0349999999999999</v>
      </c>
      <c r="P300" s="27"/>
      <c r="Q300" s="27"/>
      <c r="R300" s="27"/>
      <c r="AB300">
        <f t="shared" si="66"/>
        <v>1.67</v>
      </c>
      <c r="AD300">
        <f t="shared" si="67"/>
        <v>1.23</v>
      </c>
      <c r="AF300">
        <f t="shared" si="68"/>
        <v>1.0349999999999999</v>
      </c>
    </row>
    <row r="301" spans="7:32">
      <c r="G301" s="27">
        <f t="shared" si="62"/>
        <v>12.9</v>
      </c>
      <c r="H301" s="27"/>
      <c r="I301" s="27"/>
      <c r="J301" s="108"/>
      <c r="K301" s="20">
        <f t="shared" si="63"/>
        <v>1.67</v>
      </c>
      <c r="L301" s="27"/>
      <c r="M301" s="109">
        <f t="shared" si="64"/>
        <v>1.23</v>
      </c>
      <c r="N301" s="27"/>
      <c r="O301" s="27">
        <f t="shared" si="65"/>
        <v>1.0349999999999999</v>
      </c>
      <c r="P301" s="27"/>
      <c r="Q301" s="27"/>
      <c r="R301" s="27"/>
      <c r="AB301">
        <f t="shared" si="66"/>
        <v>1.67</v>
      </c>
      <c r="AD301">
        <f t="shared" si="67"/>
        <v>1.23</v>
      </c>
      <c r="AF301">
        <f t="shared" si="68"/>
        <v>1.0349999999999999</v>
      </c>
    </row>
    <row r="302" spans="7:32">
      <c r="G302" s="27">
        <f t="shared" si="62"/>
        <v>12.9</v>
      </c>
      <c r="H302" s="27"/>
      <c r="I302" s="27"/>
      <c r="J302" s="108"/>
      <c r="K302" s="20">
        <f t="shared" si="63"/>
        <v>1.67</v>
      </c>
      <c r="L302" s="27"/>
      <c r="M302" s="109">
        <f t="shared" si="64"/>
        <v>1.23</v>
      </c>
      <c r="N302" s="27"/>
      <c r="O302" s="27">
        <f t="shared" si="65"/>
        <v>1.0349999999999999</v>
      </c>
      <c r="P302" s="27"/>
      <c r="Q302" s="27"/>
      <c r="R302" s="27"/>
      <c r="AB302">
        <f t="shared" si="66"/>
        <v>1.67</v>
      </c>
      <c r="AD302">
        <f t="shared" si="67"/>
        <v>1.23</v>
      </c>
      <c r="AF302">
        <f t="shared" si="68"/>
        <v>1.0349999999999999</v>
      </c>
    </row>
    <row r="303" spans="7:32">
      <c r="G303" s="27">
        <f t="shared" si="62"/>
        <v>12.9</v>
      </c>
      <c r="H303" s="27"/>
      <c r="I303" s="27"/>
      <c r="J303" s="108"/>
      <c r="K303" s="20">
        <f t="shared" si="63"/>
        <v>1.67</v>
      </c>
      <c r="L303" s="27"/>
      <c r="M303" s="109">
        <f t="shared" si="64"/>
        <v>1.23</v>
      </c>
      <c r="N303" s="27"/>
      <c r="O303" s="27">
        <f t="shared" si="65"/>
        <v>1.0349999999999999</v>
      </c>
      <c r="P303" s="27"/>
      <c r="Q303" s="27"/>
      <c r="R303" s="27"/>
      <c r="AB303">
        <f t="shared" si="66"/>
        <v>1.67</v>
      </c>
      <c r="AD303">
        <f t="shared" si="67"/>
        <v>1.23</v>
      </c>
      <c r="AF303">
        <f t="shared" si="68"/>
        <v>1.0349999999999999</v>
      </c>
    </row>
    <row r="304" spans="7:32">
      <c r="G304" s="27">
        <f t="shared" si="62"/>
        <v>12.9</v>
      </c>
      <c r="H304" s="27"/>
      <c r="I304" s="27"/>
      <c r="J304" s="108"/>
      <c r="K304" s="20">
        <f t="shared" si="63"/>
        <v>1.67</v>
      </c>
      <c r="L304" s="27"/>
      <c r="M304" s="109">
        <f t="shared" si="64"/>
        <v>1.23</v>
      </c>
      <c r="N304" s="27"/>
      <c r="O304" s="27">
        <f t="shared" si="65"/>
        <v>1.0349999999999999</v>
      </c>
      <c r="P304" s="27"/>
      <c r="Q304" s="27"/>
      <c r="R304" s="27"/>
      <c r="AB304">
        <f t="shared" si="66"/>
        <v>1.67</v>
      </c>
      <c r="AD304">
        <f t="shared" si="67"/>
        <v>1.23</v>
      </c>
      <c r="AF304">
        <f t="shared" si="68"/>
        <v>1.0349999999999999</v>
      </c>
    </row>
    <row r="305" spans="7:32">
      <c r="G305" s="27">
        <f t="shared" si="62"/>
        <v>12.9</v>
      </c>
      <c r="H305" s="27"/>
      <c r="I305" s="27"/>
      <c r="J305" s="108"/>
      <c r="K305" s="20">
        <f t="shared" si="63"/>
        <v>1.67</v>
      </c>
      <c r="L305" s="27"/>
      <c r="M305" s="109">
        <f t="shared" si="64"/>
        <v>1.23</v>
      </c>
      <c r="N305" s="27"/>
      <c r="O305" s="27">
        <f t="shared" si="65"/>
        <v>1.0349999999999999</v>
      </c>
      <c r="P305" s="27"/>
      <c r="Q305" s="27"/>
      <c r="R305" s="27"/>
      <c r="AB305">
        <f t="shared" si="66"/>
        <v>1.67</v>
      </c>
      <c r="AD305">
        <f t="shared" si="67"/>
        <v>1.23</v>
      </c>
      <c r="AF305">
        <f t="shared" si="68"/>
        <v>1.0349999999999999</v>
      </c>
    </row>
    <row r="306" spans="7:32">
      <c r="G306" s="27">
        <f t="shared" si="62"/>
        <v>12.9</v>
      </c>
      <c r="H306" s="27"/>
      <c r="I306" s="27"/>
      <c r="J306" s="108"/>
      <c r="K306" s="20">
        <f t="shared" si="63"/>
        <v>1.67</v>
      </c>
      <c r="L306" s="27"/>
      <c r="M306" s="109">
        <f t="shared" si="64"/>
        <v>1.23</v>
      </c>
      <c r="N306" s="27"/>
      <c r="O306" s="27">
        <f t="shared" si="65"/>
        <v>1.0349999999999999</v>
      </c>
      <c r="P306" s="27"/>
      <c r="Q306" s="27"/>
      <c r="R306" s="27"/>
      <c r="AB306">
        <f t="shared" si="66"/>
        <v>1.67</v>
      </c>
      <c r="AD306">
        <f t="shared" si="67"/>
        <v>1.23</v>
      </c>
      <c r="AF306">
        <f t="shared" si="68"/>
        <v>1.0349999999999999</v>
      </c>
    </row>
    <row r="307" spans="7:32">
      <c r="G307" s="27">
        <f t="shared" si="62"/>
        <v>12.9</v>
      </c>
      <c r="H307" s="27"/>
      <c r="I307" s="27"/>
      <c r="J307" s="108"/>
      <c r="K307" s="20">
        <f t="shared" si="63"/>
        <v>1.67</v>
      </c>
      <c r="L307" s="27"/>
      <c r="M307" s="109">
        <f t="shared" si="64"/>
        <v>1.23</v>
      </c>
      <c r="N307" s="27"/>
      <c r="O307" s="27">
        <f t="shared" si="65"/>
        <v>1.0349999999999999</v>
      </c>
      <c r="P307" s="27"/>
      <c r="Q307" s="27"/>
      <c r="R307" s="27"/>
      <c r="AB307">
        <f t="shared" si="66"/>
        <v>1.67</v>
      </c>
      <c r="AD307">
        <f t="shared" si="67"/>
        <v>1.23</v>
      </c>
      <c r="AF307">
        <f t="shared" si="68"/>
        <v>1.0349999999999999</v>
      </c>
    </row>
    <row r="308" spans="7:32">
      <c r="G308" s="27">
        <f t="shared" si="62"/>
        <v>12.9</v>
      </c>
      <c r="H308" s="27"/>
      <c r="I308" s="27"/>
      <c r="J308" s="108"/>
      <c r="K308" s="20">
        <f t="shared" si="63"/>
        <v>1.67</v>
      </c>
      <c r="L308" s="27"/>
      <c r="M308" s="109">
        <f t="shared" si="64"/>
        <v>1.23</v>
      </c>
      <c r="N308" s="27"/>
      <c r="O308" s="27">
        <f t="shared" si="65"/>
        <v>1.0349999999999999</v>
      </c>
      <c r="P308" s="27"/>
      <c r="Q308" s="27"/>
      <c r="R308" s="27"/>
      <c r="AB308">
        <f t="shared" si="66"/>
        <v>1.67</v>
      </c>
      <c r="AD308">
        <f t="shared" si="67"/>
        <v>1.23</v>
      </c>
      <c r="AF308">
        <f t="shared" si="68"/>
        <v>1.0349999999999999</v>
      </c>
    </row>
    <row r="309" spans="7:32">
      <c r="G309" s="27">
        <f t="shared" si="62"/>
        <v>12.9</v>
      </c>
      <c r="H309" s="27"/>
      <c r="I309" s="27"/>
      <c r="J309" s="108"/>
      <c r="K309" s="20">
        <f t="shared" si="63"/>
        <v>1.67</v>
      </c>
      <c r="L309" s="27"/>
      <c r="M309" s="109">
        <f t="shared" si="64"/>
        <v>1.23</v>
      </c>
      <c r="N309" s="27"/>
      <c r="O309" s="27">
        <f t="shared" si="65"/>
        <v>1.0349999999999999</v>
      </c>
      <c r="P309" s="27"/>
      <c r="Q309" s="27"/>
      <c r="R309" s="27"/>
      <c r="AB309">
        <f t="shared" si="66"/>
        <v>1.67</v>
      </c>
      <c r="AD309">
        <f t="shared" si="67"/>
        <v>1.23</v>
      </c>
      <c r="AF309">
        <f t="shared" si="68"/>
        <v>1.0349999999999999</v>
      </c>
    </row>
    <row r="310" spans="7:32">
      <c r="G310" s="27">
        <f t="shared" si="62"/>
        <v>12.9</v>
      </c>
      <c r="H310" s="27"/>
      <c r="I310" s="27"/>
      <c r="J310" s="108"/>
      <c r="K310" s="20">
        <f t="shared" si="63"/>
        <v>1.67</v>
      </c>
      <c r="L310" s="27"/>
      <c r="M310" s="109">
        <f t="shared" si="64"/>
        <v>1.23</v>
      </c>
      <c r="N310" s="27"/>
      <c r="O310" s="27">
        <f t="shared" si="65"/>
        <v>1.0349999999999999</v>
      </c>
      <c r="P310" s="27"/>
      <c r="Q310" s="27"/>
      <c r="R310" s="27"/>
      <c r="AB310">
        <f t="shared" si="66"/>
        <v>1.67</v>
      </c>
      <c r="AD310">
        <f t="shared" si="67"/>
        <v>1.23</v>
      </c>
      <c r="AF310">
        <f t="shared" si="68"/>
        <v>1.0349999999999999</v>
      </c>
    </row>
    <row r="311" spans="7:32">
      <c r="G311" s="27">
        <f t="shared" si="62"/>
        <v>12.9</v>
      </c>
      <c r="H311" s="27"/>
      <c r="I311" s="27"/>
      <c r="J311" s="108"/>
      <c r="K311" s="20">
        <f t="shared" si="63"/>
        <v>1.67</v>
      </c>
      <c r="L311" s="27"/>
      <c r="M311" s="109">
        <f t="shared" si="64"/>
        <v>1.23</v>
      </c>
      <c r="N311" s="27"/>
      <c r="O311" s="27">
        <f t="shared" si="65"/>
        <v>1.0349999999999999</v>
      </c>
      <c r="P311" s="27"/>
      <c r="Q311" s="27"/>
      <c r="R311" s="27"/>
      <c r="AB311">
        <f t="shared" si="66"/>
        <v>1.67</v>
      </c>
      <c r="AD311">
        <f t="shared" si="67"/>
        <v>1.23</v>
      </c>
      <c r="AF311">
        <f t="shared" si="68"/>
        <v>1.0349999999999999</v>
      </c>
    </row>
    <row r="312" spans="7:32">
      <c r="G312" s="27">
        <f t="shared" ref="G312:G375" si="69">$G$55</f>
        <v>12.9</v>
      </c>
      <c r="H312" s="27"/>
      <c r="I312" s="27"/>
      <c r="J312" s="108"/>
      <c r="K312" s="20">
        <f t="shared" si="63"/>
        <v>1.67</v>
      </c>
      <c r="L312" s="27"/>
      <c r="M312" s="109">
        <f t="shared" si="64"/>
        <v>1.23</v>
      </c>
      <c r="N312" s="27"/>
      <c r="O312" s="27">
        <f t="shared" si="65"/>
        <v>1.0349999999999999</v>
      </c>
      <c r="P312" s="27"/>
      <c r="Q312" s="27"/>
      <c r="R312" s="27"/>
      <c r="AB312">
        <f t="shared" si="66"/>
        <v>1.67</v>
      </c>
      <c r="AD312">
        <f t="shared" si="67"/>
        <v>1.23</v>
      </c>
      <c r="AF312">
        <f t="shared" si="68"/>
        <v>1.0349999999999999</v>
      </c>
    </row>
    <row r="313" spans="7:32">
      <c r="G313" s="27">
        <f t="shared" si="69"/>
        <v>12.9</v>
      </c>
      <c r="H313" s="27"/>
      <c r="I313" s="27"/>
      <c r="J313" s="108"/>
      <c r="K313" s="20">
        <f t="shared" si="63"/>
        <v>1.67</v>
      </c>
      <c r="L313" s="27"/>
      <c r="M313" s="109">
        <f t="shared" si="64"/>
        <v>1.23</v>
      </c>
      <c r="N313" s="27"/>
      <c r="O313" s="27">
        <f t="shared" si="65"/>
        <v>1.0349999999999999</v>
      </c>
      <c r="P313" s="27"/>
      <c r="Q313" s="27"/>
      <c r="R313" s="27"/>
      <c r="AB313">
        <f t="shared" si="66"/>
        <v>1.67</v>
      </c>
      <c r="AD313">
        <f t="shared" si="67"/>
        <v>1.23</v>
      </c>
      <c r="AF313">
        <f t="shared" si="68"/>
        <v>1.0349999999999999</v>
      </c>
    </row>
    <row r="314" spans="7:32">
      <c r="G314" s="27">
        <f t="shared" si="69"/>
        <v>12.9</v>
      </c>
      <c r="H314" s="27"/>
      <c r="I314" s="27"/>
      <c r="J314" s="108"/>
      <c r="K314" s="20">
        <f t="shared" si="63"/>
        <v>1.67</v>
      </c>
      <c r="L314" s="27"/>
      <c r="M314" s="109">
        <f t="shared" si="64"/>
        <v>1.23</v>
      </c>
      <c r="N314" s="27"/>
      <c r="O314" s="27">
        <f t="shared" si="65"/>
        <v>1.0349999999999999</v>
      </c>
      <c r="P314" s="27"/>
      <c r="Q314" s="27"/>
      <c r="R314" s="27"/>
      <c r="AB314">
        <f t="shared" si="66"/>
        <v>1.67</v>
      </c>
      <c r="AD314">
        <f t="shared" si="67"/>
        <v>1.23</v>
      </c>
      <c r="AF314">
        <f t="shared" si="68"/>
        <v>1.0349999999999999</v>
      </c>
    </row>
    <row r="315" spans="7:32">
      <c r="G315" s="27">
        <f t="shared" si="69"/>
        <v>12.9</v>
      </c>
      <c r="H315" s="27"/>
      <c r="I315" s="27"/>
      <c r="J315" s="108"/>
      <c r="K315" s="20">
        <f t="shared" si="63"/>
        <v>1.67</v>
      </c>
      <c r="L315" s="27"/>
      <c r="M315" s="109">
        <f t="shared" si="64"/>
        <v>1.23</v>
      </c>
      <c r="N315" s="27"/>
      <c r="O315" s="27">
        <f t="shared" si="65"/>
        <v>1.0349999999999999</v>
      </c>
      <c r="P315" s="27"/>
      <c r="Q315" s="27"/>
      <c r="R315" s="27"/>
      <c r="AB315">
        <f t="shared" si="66"/>
        <v>1.67</v>
      </c>
      <c r="AD315">
        <f t="shared" si="67"/>
        <v>1.23</v>
      </c>
      <c r="AF315">
        <f t="shared" si="68"/>
        <v>1.0349999999999999</v>
      </c>
    </row>
    <row r="316" spans="7:32">
      <c r="G316" s="27">
        <f t="shared" si="69"/>
        <v>12.9</v>
      </c>
      <c r="H316" s="27"/>
      <c r="I316" s="27"/>
      <c r="J316" s="108"/>
      <c r="K316" s="20">
        <f t="shared" si="63"/>
        <v>1.67</v>
      </c>
      <c r="L316" s="27"/>
      <c r="M316" s="109">
        <f t="shared" si="64"/>
        <v>1.23</v>
      </c>
      <c r="N316" s="27"/>
      <c r="O316" s="27">
        <f t="shared" si="65"/>
        <v>1.0349999999999999</v>
      </c>
      <c r="P316" s="27"/>
      <c r="Q316" s="27"/>
      <c r="R316" s="27"/>
      <c r="AB316">
        <f t="shared" si="66"/>
        <v>1.67</v>
      </c>
      <c r="AD316">
        <f t="shared" si="67"/>
        <v>1.23</v>
      </c>
      <c r="AF316">
        <f t="shared" si="68"/>
        <v>1.0349999999999999</v>
      </c>
    </row>
    <row r="317" spans="7:32">
      <c r="G317" s="27">
        <f t="shared" si="69"/>
        <v>12.9</v>
      </c>
      <c r="H317" s="27"/>
      <c r="I317" s="27"/>
      <c r="J317" s="108"/>
      <c r="K317" s="20">
        <f t="shared" si="63"/>
        <v>1.67</v>
      </c>
      <c r="L317" s="27"/>
      <c r="M317" s="109">
        <f t="shared" si="64"/>
        <v>1.23</v>
      </c>
      <c r="N317" s="27"/>
      <c r="O317" s="27">
        <f t="shared" si="65"/>
        <v>1.0349999999999999</v>
      </c>
      <c r="P317" s="27"/>
      <c r="Q317" s="27"/>
      <c r="R317" s="27"/>
      <c r="AB317">
        <f t="shared" si="66"/>
        <v>1.67</v>
      </c>
      <c r="AD317">
        <f t="shared" si="67"/>
        <v>1.23</v>
      </c>
      <c r="AF317">
        <f t="shared" si="68"/>
        <v>1.0349999999999999</v>
      </c>
    </row>
    <row r="318" spans="7:32">
      <c r="G318" s="27">
        <f t="shared" si="69"/>
        <v>12.9</v>
      </c>
      <c r="H318" s="27"/>
      <c r="I318" s="27"/>
      <c r="J318" s="108"/>
      <c r="K318" s="20">
        <f t="shared" si="63"/>
        <v>1.67</v>
      </c>
      <c r="L318" s="27"/>
      <c r="M318" s="109">
        <f t="shared" si="64"/>
        <v>1.23</v>
      </c>
      <c r="N318" s="27"/>
      <c r="O318" s="27">
        <f t="shared" si="65"/>
        <v>1.0349999999999999</v>
      </c>
      <c r="P318" s="27"/>
      <c r="Q318" s="27"/>
      <c r="R318" s="27"/>
      <c r="AB318">
        <f t="shared" si="66"/>
        <v>1.67</v>
      </c>
      <c r="AD318">
        <f t="shared" si="67"/>
        <v>1.23</v>
      </c>
      <c r="AF318">
        <f t="shared" si="68"/>
        <v>1.0349999999999999</v>
      </c>
    </row>
    <row r="319" spans="7:32">
      <c r="G319" s="27">
        <f t="shared" si="69"/>
        <v>12.9</v>
      </c>
      <c r="H319" s="27"/>
      <c r="I319" s="27"/>
      <c r="J319" s="108"/>
      <c r="K319" s="20">
        <f t="shared" si="63"/>
        <v>1.67</v>
      </c>
      <c r="L319" s="27"/>
      <c r="M319" s="109">
        <f t="shared" si="64"/>
        <v>1.23</v>
      </c>
      <c r="N319" s="27"/>
      <c r="O319" s="27">
        <f t="shared" si="65"/>
        <v>1.0349999999999999</v>
      </c>
      <c r="P319" s="27"/>
      <c r="Q319" s="27"/>
      <c r="R319" s="27"/>
      <c r="AB319">
        <f t="shared" si="66"/>
        <v>1.67</v>
      </c>
      <c r="AD319">
        <f t="shared" si="67"/>
        <v>1.23</v>
      </c>
      <c r="AF319">
        <f t="shared" si="68"/>
        <v>1.0349999999999999</v>
      </c>
    </row>
    <row r="320" spans="7:32">
      <c r="G320" s="27">
        <f t="shared" si="69"/>
        <v>12.9</v>
      </c>
      <c r="H320" s="27"/>
      <c r="I320" s="27"/>
      <c r="J320" s="108"/>
      <c r="K320" s="20">
        <f t="shared" si="63"/>
        <v>1.67</v>
      </c>
      <c r="L320" s="27"/>
      <c r="M320" s="109">
        <f t="shared" si="64"/>
        <v>1.23</v>
      </c>
      <c r="N320" s="27"/>
      <c r="O320" s="27">
        <f t="shared" si="65"/>
        <v>1.0349999999999999</v>
      </c>
      <c r="P320" s="27"/>
      <c r="Q320" s="27"/>
      <c r="R320" s="27"/>
      <c r="AB320">
        <f t="shared" si="66"/>
        <v>1.67</v>
      </c>
      <c r="AD320">
        <f t="shared" si="67"/>
        <v>1.23</v>
      </c>
      <c r="AF320">
        <f t="shared" si="68"/>
        <v>1.0349999999999999</v>
      </c>
    </row>
    <row r="321" spans="7:32">
      <c r="G321" s="27">
        <f t="shared" si="69"/>
        <v>12.9</v>
      </c>
      <c r="H321" s="27"/>
      <c r="I321" s="27"/>
      <c r="J321" s="108"/>
      <c r="K321" s="20">
        <f t="shared" si="63"/>
        <v>1.67</v>
      </c>
      <c r="L321" s="27"/>
      <c r="M321" s="109">
        <f t="shared" si="64"/>
        <v>1.23</v>
      </c>
      <c r="N321" s="27"/>
      <c r="O321" s="27">
        <f t="shared" si="65"/>
        <v>1.0349999999999999</v>
      </c>
      <c r="P321" s="27"/>
      <c r="Q321" s="27"/>
      <c r="R321" s="27"/>
      <c r="AB321">
        <f t="shared" si="66"/>
        <v>1.67</v>
      </c>
      <c r="AD321">
        <f t="shared" si="67"/>
        <v>1.23</v>
      </c>
      <c r="AF321">
        <f t="shared" si="68"/>
        <v>1.0349999999999999</v>
      </c>
    </row>
    <row r="322" spans="7:32">
      <c r="G322" s="27">
        <f t="shared" si="69"/>
        <v>12.9</v>
      </c>
      <c r="H322" s="27"/>
      <c r="I322" s="27"/>
      <c r="J322" s="108"/>
      <c r="K322" s="20">
        <f t="shared" si="63"/>
        <v>1.67</v>
      </c>
      <c r="L322" s="27"/>
      <c r="M322" s="109">
        <f t="shared" si="64"/>
        <v>1.23</v>
      </c>
      <c r="N322" s="27"/>
      <c r="O322" s="27">
        <f t="shared" si="65"/>
        <v>1.0349999999999999</v>
      </c>
      <c r="P322" s="27"/>
      <c r="Q322" s="27"/>
      <c r="R322" s="27"/>
      <c r="AB322">
        <f t="shared" si="66"/>
        <v>1.67</v>
      </c>
      <c r="AD322">
        <f t="shared" si="67"/>
        <v>1.23</v>
      </c>
      <c r="AF322">
        <f t="shared" si="68"/>
        <v>1.0349999999999999</v>
      </c>
    </row>
    <row r="323" spans="7:32">
      <c r="G323" s="27">
        <f t="shared" si="69"/>
        <v>12.9</v>
      </c>
      <c r="H323" s="27"/>
      <c r="I323" s="27"/>
      <c r="J323" s="108"/>
      <c r="K323" s="20">
        <f t="shared" si="63"/>
        <v>1.67</v>
      </c>
      <c r="L323" s="27"/>
      <c r="M323" s="109">
        <f t="shared" si="64"/>
        <v>1.23</v>
      </c>
      <c r="N323" s="27"/>
      <c r="O323" s="27">
        <f t="shared" si="65"/>
        <v>1.0349999999999999</v>
      </c>
      <c r="P323" s="27"/>
      <c r="Q323" s="27"/>
      <c r="R323" s="27"/>
      <c r="AB323">
        <f t="shared" si="66"/>
        <v>1.67</v>
      </c>
      <c r="AD323">
        <f t="shared" si="67"/>
        <v>1.23</v>
      </c>
      <c r="AF323">
        <f t="shared" si="68"/>
        <v>1.0349999999999999</v>
      </c>
    </row>
    <row r="324" spans="7:32">
      <c r="G324" s="27">
        <f t="shared" si="69"/>
        <v>12.9</v>
      </c>
      <c r="H324" s="27"/>
      <c r="I324" s="27"/>
      <c r="J324" s="108"/>
      <c r="K324" s="20">
        <f t="shared" si="63"/>
        <v>1.67</v>
      </c>
      <c r="L324" s="27"/>
      <c r="M324" s="109">
        <f t="shared" si="64"/>
        <v>1.23</v>
      </c>
      <c r="N324" s="27"/>
      <c r="O324" s="27">
        <f t="shared" si="65"/>
        <v>1.0349999999999999</v>
      </c>
      <c r="P324" s="27"/>
      <c r="Q324" s="27"/>
      <c r="R324" s="27"/>
      <c r="AB324">
        <f t="shared" si="66"/>
        <v>1.67</v>
      </c>
      <c r="AD324">
        <f t="shared" si="67"/>
        <v>1.23</v>
      </c>
      <c r="AF324">
        <f t="shared" si="68"/>
        <v>1.0349999999999999</v>
      </c>
    </row>
    <row r="325" spans="7:32">
      <c r="G325" s="27">
        <f t="shared" si="69"/>
        <v>12.9</v>
      </c>
      <c r="H325" s="27"/>
      <c r="I325" s="27"/>
      <c r="J325" s="108"/>
      <c r="K325" s="20">
        <f t="shared" si="63"/>
        <v>1.67</v>
      </c>
      <c r="L325" s="27"/>
      <c r="M325" s="109">
        <f t="shared" si="64"/>
        <v>1.23</v>
      </c>
      <c r="N325" s="27"/>
      <c r="O325" s="27">
        <f t="shared" si="65"/>
        <v>1.0349999999999999</v>
      </c>
      <c r="P325" s="27"/>
      <c r="Q325" s="27"/>
      <c r="R325" s="27"/>
      <c r="AB325">
        <f t="shared" si="66"/>
        <v>1.67</v>
      </c>
      <c r="AD325">
        <f t="shared" si="67"/>
        <v>1.23</v>
      </c>
      <c r="AF325">
        <f t="shared" si="68"/>
        <v>1.0349999999999999</v>
      </c>
    </row>
    <row r="326" spans="7:32">
      <c r="G326" s="27">
        <f t="shared" si="69"/>
        <v>12.9</v>
      </c>
      <c r="H326" s="27"/>
      <c r="I326" s="27"/>
      <c r="J326" s="108"/>
      <c r="K326" s="20">
        <f t="shared" si="63"/>
        <v>1.67</v>
      </c>
      <c r="L326" s="27"/>
      <c r="M326" s="109">
        <f t="shared" si="64"/>
        <v>1.23</v>
      </c>
      <c r="N326" s="27"/>
      <c r="O326" s="27">
        <f t="shared" si="65"/>
        <v>1.0349999999999999</v>
      </c>
      <c r="P326" s="27"/>
      <c r="Q326" s="27"/>
      <c r="R326" s="27"/>
      <c r="AB326">
        <f t="shared" si="66"/>
        <v>1.67</v>
      </c>
      <c r="AD326">
        <f t="shared" si="67"/>
        <v>1.23</v>
      </c>
      <c r="AF326">
        <f t="shared" si="68"/>
        <v>1.0349999999999999</v>
      </c>
    </row>
    <row r="327" spans="7:32">
      <c r="G327" s="27">
        <f t="shared" si="69"/>
        <v>12.9</v>
      </c>
      <c r="H327" s="27"/>
      <c r="I327" s="27"/>
      <c r="J327" s="108"/>
      <c r="K327" s="20">
        <f t="shared" ref="K327:K390" si="70">$K$6</f>
        <v>1.67</v>
      </c>
      <c r="L327" s="27"/>
      <c r="M327" s="109">
        <f t="shared" ref="M327:M390" si="71">$M$6</f>
        <v>1.23</v>
      </c>
      <c r="N327" s="27"/>
      <c r="O327" s="27">
        <f t="shared" ref="O327:O390" si="72">$O$6</f>
        <v>1.0349999999999999</v>
      </c>
      <c r="P327" s="27"/>
      <c r="Q327" s="27"/>
      <c r="R327" s="27"/>
      <c r="AB327">
        <f t="shared" ref="AB327:AB390" si="73">$AB$6</f>
        <v>1.67</v>
      </c>
      <c r="AD327">
        <f t="shared" ref="AD327:AD390" si="74">$AD$6</f>
        <v>1.23</v>
      </c>
      <c r="AF327">
        <f t="shared" ref="AF327:AF390" si="75">$AF$6</f>
        <v>1.0349999999999999</v>
      </c>
    </row>
    <row r="328" spans="7:32">
      <c r="G328" s="27">
        <f t="shared" si="69"/>
        <v>12.9</v>
      </c>
      <c r="H328" s="27"/>
      <c r="I328" s="27"/>
      <c r="J328" s="108"/>
      <c r="K328" s="20">
        <f t="shared" si="70"/>
        <v>1.67</v>
      </c>
      <c r="L328" s="27"/>
      <c r="M328" s="109">
        <f t="shared" si="71"/>
        <v>1.23</v>
      </c>
      <c r="N328" s="27"/>
      <c r="O328" s="27">
        <f t="shared" si="72"/>
        <v>1.0349999999999999</v>
      </c>
      <c r="P328" s="27"/>
      <c r="Q328" s="27"/>
      <c r="R328" s="27"/>
      <c r="AB328">
        <f t="shared" si="73"/>
        <v>1.67</v>
      </c>
      <c r="AD328">
        <f t="shared" si="74"/>
        <v>1.23</v>
      </c>
      <c r="AF328">
        <f t="shared" si="75"/>
        <v>1.0349999999999999</v>
      </c>
    </row>
    <row r="329" spans="7:32">
      <c r="G329" s="27">
        <f t="shared" si="69"/>
        <v>12.9</v>
      </c>
      <c r="H329" s="27"/>
      <c r="I329" s="27"/>
      <c r="J329" s="108"/>
      <c r="K329" s="20">
        <f t="shared" si="70"/>
        <v>1.67</v>
      </c>
      <c r="L329" s="27"/>
      <c r="M329" s="109">
        <f t="shared" si="71"/>
        <v>1.23</v>
      </c>
      <c r="N329" s="27"/>
      <c r="O329" s="27">
        <f t="shared" si="72"/>
        <v>1.0349999999999999</v>
      </c>
      <c r="P329" s="27"/>
      <c r="Q329" s="27"/>
      <c r="R329" s="27"/>
      <c r="AB329">
        <f t="shared" si="73"/>
        <v>1.67</v>
      </c>
      <c r="AD329">
        <f t="shared" si="74"/>
        <v>1.23</v>
      </c>
      <c r="AF329">
        <f t="shared" si="75"/>
        <v>1.0349999999999999</v>
      </c>
    </row>
    <row r="330" spans="7:32">
      <c r="G330" s="27">
        <f t="shared" si="69"/>
        <v>12.9</v>
      </c>
      <c r="H330" s="27"/>
      <c r="I330" s="27"/>
      <c r="J330" s="108"/>
      <c r="K330" s="20">
        <f t="shared" si="70"/>
        <v>1.67</v>
      </c>
      <c r="L330" s="27"/>
      <c r="M330" s="109">
        <f t="shared" si="71"/>
        <v>1.23</v>
      </c>
      <c r="N330" s="27"/>
      <c r="O330" s="27">
        <f t="shared" si="72"/>
        <v>1.0349999999999999</v>
      </c>
      <c r="P330" s="27"/>
      <c r="Q330" s="27"/>
      <c r="R330" s="27"/>
      <c r="AB330">
        <f t="shared" si="73"/>
        <v>1.67</v>
      </c>
      <c r="AD330">
        <f t="shared" si="74"/>
        <v>1.23</v>
      </c>
      <c r="AF330">
        <f t="shared" si="75"/>
        <v>1.0349999999999999</v>
      </c>
    </row>
    <row r="331" spans="7:32">
      <c r="G331" s="27">
        <f t="shared" si="69"/>
        <v>12.9</v>
      </c>
      <c r="H331" s="27"/>
      <c r="I331" s="27"/>
      <c r="J331" s="108"/>
      <c r="K331" s="20">
        <f t="shared" si="70"/>
        <v>1.67</v>
      </c>
      <c r="L331" s="27"/>
      <c r="M331" s="109">
        <f t="shared" si="71"/>
        <v>1.23</v>
      </c>
      <c r="N331" s="27"/>
      <c r="O331" s="27">
        <f t="shared" si="72"/>
        <v>1.0349999999999999</v>
      </c>
      <c r="P331" s="27"/>
      <c r="Q331" s="27"/>
      <c r="R331" s="27"/>
      <c r="AB331">
        <f t="shared" si="73"/>
        <v>1.67</v>
      </c>
      <c r="AD331">
        <f t="shared" si="74"/>
        <v>1.23</v>
      </c>
      <c r="AF331">
        <f t="shared" si="75"/>
        <v>1.0349999999999999</v>
      </c>
    </row>
    <row r="332" spans="7:32">
      <c r="G332" s="27">
        <f t="shared" si="69"/>
        <v>12.9</v>
      </c>
      <c r="H332" s="27"/>
      <c r="I332" s="27"/>
      <c r="J332" s="108"/>
      <c r="K332" s="20">
        <f t="shared" si="70"/>
        <v>1.67</v>
      </c>
      <c r="L332" s="27"/>
      <c r="M332" s="109">
        <f t="shared" si="71"/>
        <v>1.23</v>
      </c>
      <c r="N332" s="27"/>
      <c r="O332" s="27">
        <f t="shared" si="72"/>
        <v>1.0349999999999999</v>
      </c>
      <c r="P332" s="27"/>
      <c r="Q332" s="27"/>
      <c r="R332" s="27"/>
      <c r="AB332">
        <f t="shared" si="73"/>
        <v>1.67</v>
      </c>
      <c r="AD332">
        <f t="shared" si="74"/>
        <v>1.23</v>
      </c>
      <c r="AF332">
        <f t="shared" si="75"/>
        <v>1.0349999999999999</v>
      </c>
    </row>
    <row r="333" spans="7:32">
      <c r="G333" s="27">
        <f t="shared" si="69"/>
        <v>12.9</v>
      </c>
      <c r="H333" s="27"/>
      <c r="I333" s="27"/>
      <c r="J333" s="108"/>
      <c r="K333" s="20">
        <f t="shared" si="70"/>
        <v>1.67</v>
      </c>
      <c r="L333" s="27"/>
      <c r="M333" s="109">
        <f t="shared" si="71"/>
        <v>1.23</v>
      </c>
      <c r="N333" s="27"/>
      <c r="O333" s="27">
        <f t="shared" si="72"/>
        <v>1.0349999999999999</v>
      </c>
      <c r="P333" s="27"/>
      <c r="Q333" s="27"/>
      <c r="R333" s="27"/>
      <c r="AB333">
        <f t="shared" si="73"/>
        <v>1.67</v>
      </c>
      <c r="AD333">
        <f t="shared" si="74"/>
        <v>1.23</v>
      </c>
      <c r="AF333">
        <f t="shared" si="75"/>
        <v>1.0349999999999999</v>
      </c>
    </row>
    <row r="334" spans="7:32">
      <c r="G334" s="27">
        <f t="shared" si="69"/>
        <v>12.9</v>
      </c>
      <c r="H334" s="27"/>
      <c r="I334" s="27"/>
      <c r="J334" s="108"/>
      <c r="K334" s="20">
        <f t="shared" si="70"/>
        <v>1.67</v>
      </c>
      <c r="L334" s="27"/>
      <c r="M334" s="109">
        <f t="shared" si="71"/>
        <v>1.23</v>
      </c>
      <c r="N334" s="27"/>
      <c r="O334" s="27">
        <f t="shared" si="72"/>
        <v>1.0349999999999999</v>
      </c>
      <c r="P334" s="27"/>
      <c r="Q334" s="27"/>
      <c r="R334" s="27"/>
      <c r="AB334">
        <f t="shared" si="73"/>
        <v>1.67</v>
      </c>
      <c r="AD334">
        <f t="shared" si="74"/>
        <v>1.23</v>
      </c>
      <c r="AF334">
        <f t="shared" si="75"/>
        <v>1.0349999999999999</v>
      </c>
    </row>
    <row r="335" spans="7:32">
      <c r="G335" s="27">
        <f t="shared" si="69"/>
        <v>12.9</v>
      </c>
      <c r="H335" s="27"/>
      <c r="I335" s="27"/>
      <c r="J335" s="108"/>
      <c r="K335" s="20">
        <f t="shared" si="70"/>
        <v>1.67</v>
      </c>
      <c r="L335" s="27"/>
      <c r="M335" s="109">
        <f t="shared" si="71"/>
        <v>1.23</v>
      </c>
      <c r="N335" s="27"/>
      <c r="O335" s="27">
        <f t="shared" si="72"/>
        <v>1.0349999999999999</v>
      </c>
      <c r="P335" s="27"/>
      <c r="Q335" s="27"/>
      <c r="R335" s="27"/>
      <c r="AB335">
        <f t="shared" si="73"/>
        <v>1.67</v>
      </c>
      <c r="AD335">
        <f t="shared" si="74"/>
        <v>1.23</v>
      </c>
      <c r="AF335">
        <f t="shared" si="75"/>
        <v>1.0349999999999999</v>
      </c>
    </row>
    <row r="336" spans="7:32">
      <c r="G336" s="27">
        <f t="shared" si="69"/>
        <v>12.9</v>
      </c>
      <c r="H336" s="27"/>
      <c r="I336" s="27"/>
      <c r="J336" s="108"/>
      <c r="K336" s="20">
        <f t="shared" si="70"/>
        <v>1.67</v>
      </c>
      <c r="L336" s="27"/>
      <c r="M336" s="109">
        <f t="shared" si="71"/>
        <v>1.23</v>
      </c>
      <c r="N336" s="27"/>
      <c r="O336" s="27">
        <f t="shared" si="72"/>
        <v>1.0349999999999999</v>
      </c>
      <c r="P336" s="27"/>
      <c r="Q336" s="27"/>
      <c r="R336" s="27"/>
      <c r="AB336">
        <f t="shared" si="73"/>
        <v>1.67</v>
      </c>
      <c r="AD336">
        <f t="shared" si="74"/>
        <v>1.23</v>
      </c>
      <c r="AF336">
        <f t="shared" si="75"/>
        <v>1.0349999999999999</v>
      </c>
    </row>
    <row r="337" spans="7:32">
      <c r="G337" s="27">
        <f t="shared" si="69"/>
        <v>12.9</v>
      </c>
      <c r="H337" s="27"/>
      <c r="I337" s="27"/>
      <c r="J337" s="108"/>
      <c r="K337" s="20">
        <f t="shared" si="70"/>
        <v>1.67</v>
      </c>
      <c r="L337" s="27"/>
      <c r="M337" s="109">
        <f t="shared" si="71"/>
        <v>1.23</v>
      </c>
      <c r="N337" s="27"/>
      <c r="O337" s="27">
        <f t="shared" si="72"/>
        <v>1.0349999999999999</v>
      </c>
      <c r="P337" s="27"/>
      <c r="Q337" s="27"/>
      <c r="R337" s="27"/>
      <c r="AB337">
        <f t="shared" si="73"/>
        <v>1.67</v>
      </c>
      <c r="AD337">
        <f t="shared" si="74"/>
        <v>1.23</v>
      </c>
      <c r="AF337">
        <f t="shared" si="75"/>
        <v>1.0349999999999999</v>
      </c>
    </row>
    <row r="338" spans="7:32">
      <c r="G338" s="27">
        <f t="shared" si="69"/>
        <v>12.9</v>
      </c>
      <c r="H338" s="27"/>
      <c r="I338" s="27"/>
      <c r="J338" s="108"/>
      <c r="K338" s="20">
        <f t="shared" si="70"/>
        <v>1.67</v>
      </c>
      <c r="L338" s="27"/>
      <c r="M338" s="109">
        <f t="shared" si="71"/>
        <v>1.23</v>
      </c>
      <c r="N338" s="27"/>
      <c r="O338" s="27">
        <f t="shared" si="72"/>
        <v>1.0349999999999999</v>
      </c>
      <c r="P338" s="27"/>
      <c r="Q338" s="27"/>
      <c r="R338" s="27"/>
      <c r="AB338">
        <f t="shared" si="73"/>
        <v>1.67</v>
      </c>
      <c r="AD338">
        <f t="shared" si="74"/>
        <v>1.23</v>
      </c>
      <c r="AF338">
        <f t="shared" si="75"/>
        <v>1.0349999999999999</v>
      </c>
    </row>
    <row r="339" spans="7:32">
      <c r="G339" s="27">
        <f t="shared" si="69"/>
        <v>12.9</v>
      </c>
      <c r="H339" s="27"/>
      <c r="I339" s="27"/>
      <c r="J339" s="108"/>
      <c r="K339" s="20">
        <f t="shared" si="70"/>
        <v>1.67</v>
      </c>
      <c r="L339" s="27"/>
      <c r="M339" s="109">
        <f t="shared" si="71"/>
        <v>1.23</v>
      </c>
      <c r="N339" s="27"/>
      <c r="O339" s="27">
        <f t="shared" si="72"/>
        <v>1.0349999999999999</v>
      </c>
      <c r="P339" s="27"/>
      <c r="Q339" s="27"/>
      <c r="R339" s="27"/>
      <c r="AB339">
        <f t="shared" si="73"/>
        <v>1.67</v>
      </c>
      <c r="AD339">
        <f t="shared" si="74"/>
        <v>1.23</v>
      </c>
      <c r="AF339">
        <f t="shared" si="75"/>
        <v>1.0349999999999999</v>
      </c>
    </row>
    <row r="340" spans="7:32">
      <c r="G340" s="27">
        <f t="shared" si="69"/>
        <v>12.9</v>
      </c>
      <c r="H340" s="27"/>
      <c r="I340" s="27"/>
      <c r="J340" s="108"/>
      <c r="K340" s="20">
        <f t="shared" si="70"/>
        <v>1.67</v>
      </c>
      <c r="L340" s="27"/>
      <c r="M340" s="109">
        <f t="shared" si="71"/>
        <v>1.23</v>
      </c>
      <c r="N340" s="27"/>
      <c r="O340" s="27">
        <f t="shared" si="72"/>
        <v>1.0349999999999999</v>
      </c>
      <c r="P340" s="27"/>
      <c r="Q340" s="27"/>
      <c r="R340" s="27"/>
      <c r="AB340">
        <f t="shared" si="73"/>
        <v>1.67</v>
      </c>
      <c r="AD340">
        <f t="shared" si="74"/>
        <v>1.23</v>
      </c>
      <c r="AF340">
        <f t="shared" si="75"/>
        <v>1.0349999999999999</v>
      </c>
    </row>
    <row r="341" spans="7:32">
      <c r="G341" s="27">
        <f t="shared" si="69"/>
        <v>12.9</v>
      </c>
      <c r="H341" s="27"/>
      <c r="I341" s="27"/>
      <c r="J341" s="108"/>
      <c r="K341" s="20">
        <f t="shared" si="70"/>
        <v>1.67</v>
      </c>
      <c r="L341" s="27"/>
      <c r="M341" s="109">
        <f t="shared" si="71"/>
        <v>1.23</v>
      </c>
      <c r="N341" s="27"/>
      <c r="O341" s="27">
        <f t="shared" si="72"/>
        <v>1.0349999999999999</v>
      </c>
      <c r="P341" s="27"/>
      <c r="Q341" s="27"/>
      <c r="R341" s="27"/>
      <c r="AB341">
        <f t="shared" si="73"/>
        <v>1.67</v>
      </c>
      <c r="AD341">
        <f t="shared" si="74"/>
        <v>1.23</v>
      </c>
      <c r="AF341">
        <f t="shared" si="75"/>
        <v>1.0349999999999999</v>
      </c>
    </row>
    <row r="342" spans="7:32">
      <c r="G342" s="27">
        <f t="shared" si="69"/>
        <v>12.9</v>
      </c>
      <c r="H342" s="27"/>
      <c r="I342" s="27"/>
      <c r="J342" s="108"/>
      <c r="K342" s="20">
        <f t="shared" si="70"/>
        <v>1.67</v>
      </c>
      <c r="L342" s="27"/>
      <c r="M342" s="109">
        <f t="shared" si="71"/>
        <v>1.23</v>
      </c>
      <c r="N342" s="27"/>
      <c r="O342" s="27">
        <f t="shared" si="72"/>
        <v>1.0349999999999999</v>
      </c>
      <c r="P342" s="27"/>
      <c r="Q342" s="27"/>
      <c r="R342" s="27"/>
      <c r="AB342">
        <f t="shared" si="73"/>
        <v>1.67</v>
      </c>
      <c r="AD342">
        <f t="shared" si="74"/>
        <v>1.23</v>
      </c>
      <c r="AF342">
        <f t="shared" si="75"/>
        <v>1.0349999999999999</v>
      </c>
    </row>
    <row r="343" spans="7:32">
      <c r="G343" s="27">
        <f t="shared" si="69"/>
        <v>12.9</v>
      </c>
      <c r="H343" s="27"/>
      <c r="I343" s="27"/>
      <c r="J343" s="108"/>
      <c r="K343" s="20">
        <f t="shared" si="70"/>
        <v>1.67</v>
      </c>
      <c r="L343" s="27"/>
      <c r="M343" s="109">
        <f t="shared" si="71"/>
        <v>1.23</v>
      </c>
      <c r="N343" s="27"/>
      <c r="O343" s="27">
        <f t="shared" si="72"/>
        <v>1.0349999999999999</v>
      </c>
      <c r="P343" s="27"/>
      <c r="Q343" s="27"/>
      <c r="R343" s="27"/>
      <c r="AB343">
        <f t="shared" si="73"/>
        <v>1.67</v>
      </c>
      <c r="AD343">
        <f t="shared" si="74"/>
        <v>1.23</v>
      </c>
      <c r="AF343">
        <f t="shared" si="75"/>
        <v>1.0349999999999999</v>
      </c>
    </row>
    <row r="344" spans="7:32">
      <c r="G344" s="27">
        <f t="shared" si="69"/>
        <v>12.9</v>
      </c>
      <c r="H344" s="27"/>
      <c r="I344" s="27"/>
      <c r="J344" s="108"/>
      <c r="K344" s="20">
        <f t="shared" si="70"/>
        <v>1.67</v>
      </c>
      <c r="L344" s="27"/>
      <c r="M344" s="109">
        <f t="shared" si="71"/>
        <v>1.23</v>
      </c>
      <c r="N344" s="27"/>
      <c r="O344" s="27">
        <f t="shared" si="72"/>
        <v>1.0349999999999999</v>
      </c>
      <c r="P344" s="27"/>
      <c r="Q344" s="27"/>
      <c r="R344" s="27"/>
      <c r="AB344">
        <f t="shared" si="73"/>
        <v>1.67</v>
      </c>
      <c r="AD344">
        <f t="shared" si="74"/>
        <v>1.23</v>
      </c>
      <c r="AF344">
        <f t="shared" si="75"/>
        <v>1.0349999999999999</v>
      </c>
    </row>
    <row r="345" spans="7:32">
      <c r="G345" s="27">
        <f t="shared" si="69"/>
        <v>12.9</v>
      </c>
      <c r="H345" s="27"/>
      <c r="I345" s="27"/>
      <c r="J345" s="108"/>
      <c r="K345" s="20">
        <f t="shared" si="70"/>
        <v>1.67</v>
      </c>
      <c r="L345" s="27"/>
      <c r="M345" s="109">
        <f t="shared" si="71"/>
        <v>1.23</v>
      </c>
      <c r="N345" s="27"/>
      <c r="O345" s="27">
        <f t="shared" si="72"/>
        <v>1.0349999999999999</v>
      </c>
      <c r="P345" s="27"/>
      <c r="Q345" s="27"/>
      <c r="R345" s="27"/>
      <c r="AB345">
        <f t="shared" si="73"/>
        <v>1.67</v>
      </c>
      <c r="AD345">
        <f t="shared" si="74"/>
        <v>1.23</v>
      </c>
      <c r="AF345">
        <f t="shared" si="75"/>
        <v>1.0349999999999999</v>
      </c>
    </row>
    <row r="346" spans="7:32">
      <c r="G346" s="27">
        <f t="shared" si="69"/>
        <v>12.9</v>
      </c>
      <c r="H346" s="27"/>
      <c r="I346" s="27"/>
      <c r="J346" s="108"/>
      <c r="K346" s="20">
        <f t="shared" si="70"/>
        <v>1.67</v>
      </c>
      <c r="L346" s="27"/>
      <c r="M346" s="109">
        <f t="shared" si="71"/>
        <v>1.23</v>
      </c>
      <c r="N346" s="27"/>
      <c r="O346" s="27">
        <f t="shared" si="72"/>
        <v>1.0349999999999999</v>
      </c>
      <c r="P346" s="27"/>
      <c r="Q346" s="27"/>
      <c r="R346" s="27"/>
      <c r="AB346">
        <f t="shared" si="73"/>
        <v>1.67</v>
      </c>
      <c r="AD346">
        <f t="shared" si="74"/>
        <v>1.23</v>
      </c>
      <c r="AF346">
        <f t="shared" si="75"/>
        <v>1.0349999999999999</v>
      </c>
    </row>
    <row r="347" spans="7:32">
      <c r="G347" s="27">
        <f t="shared" si="69"/>
        <v>12.9</v>
      </c>
      <c r="H347" s="27"/>
      <c r="I347" s="27"/>
      <c r="J347" s="108"/>
      <c r="K347" s="20">
        <f t="shared" si="70"/>
        <v>1.67</v>
      </c>
      <c r="L347" s="27"/>
      <c r="M347" s="109">
        <f t="shared" si="71"/>
        <v>1.23</v>
      </c>
      <c r="N347" s="27"/>
      <c r="O347" s="27">
        <f t="shared" si="72"/>
        <v>1.0349999999999999</v>
      </c>
      <c r="P347" s="27"/>
      <c r="Q347" s="27"/>
      <c r="R347" s="27"/>
      <c r="AB347">
        <f t="shared" si="73"/>
        <v>1.67</v>
      </c>
      <c r="AD347">
        <f t="shared" si="74"/>
        <v>1.23</v>
      </c>
      <c r="AF347">
        <f t="shared" si="75"/>
        <v>1.0349999999999999</v>
      </c>
    </row>
    <row r="348" spans="7:32">
      <c r="G348" s="27">
        <f t="shared" si="69"/>
        <v>12.9</v>
      </c>
      <c r="H348" s="27"/>
      <c r="I348" s="27"/>
      <c r="J348" s="108"/>
      <c r="K348" s="20">
        <f t="shared" si="70"/>
        <v>1.67</v>
      </c>
      <c r="L348" s="27"/>
      <c r="M348" s="109">
        <f t="shared" si="71"/>
        <v>1.23</v>
      </c>
      <c r="N348" s="27"/>
      <c r="O348" s="27">
        <f t="shared" si="72"/>
        <v>1.0349999999999999</v>
      </c>
      <c r="P348" s="27"/>
      <c r="Q348" s="27"/>
      <c r="R348" s="27"/>
      <c r="AB348">
        <f t="shared" si="73"/>
        <v>1.67</v>
      </c>
      <c r="AD348">
        <f t="shared" si="74"/>
        <v>1.23</v>
      </c>
      <c r="AF348">
        <f t="shared" si="75"/>
        <v>1.0349999999999999</v>
      </c>
    </row>
    <row r="349" spans="7:32">
      <c r="G349" s="27">
        <f t="shared" si="69"/>
        <v>12.9</v>
      </c>
      <c r="H349" s="27"/>
      <c r="I349" s="27"/>
      <c r="J349" s="108"/>
      <c r="K349" s="20">
        <f t="shared" si="70"/>
        <v>1.67</v>
      </c>
      <c r="L349" s="27"/>
      <c r="M349" s="109">
        <f t="shared" si="71"/>
        <v>1.23</v>
      </c>
      <c r="N349" s="27"/>
      <c r="O349" s="27">
        <f t="shared" si="72"/>
        <v>1.0349999999999999</v>
      </c>
      <c r="P349" s="27"/>
      <c r="Q349" s="27"/>
      <c r="R349" s="27"/>
      <c r="AB349">
        <f t="shared" si="73"/>
        <v>1.67</v>
      </c>
      <c r="AD349">
        <f t="shared" si="74"/>
        <v>1.23</v>
      </c>
      <c r="AF349">
        <f t="shared" si="75"/>
        <v>1.0349999999999999</v>
      </c>
    </row>
    <row r="350" spans="7:32">
      <c r="G350" s="27">
        <f t="shared" si="69"/>
        <v>12.9</v>
      </c>
      <c r="H350" s="27"/>
      <c r="I350" s="27"/>
      <c r="J350" s="108"/>
      <c r="K350" s="20">
        <f t="shared" si="70"/>
        <v>1.67</v>
      </c>
      <c r="L350" s="27"/>
      <c r="M350" s="109">
        <f t="shared" si="71"/>
        <v>1.23</v>
      </c>
      <c r="N350" s="27"/>
      <c r="O350" s="27">
        <f t="shared" si="72"/>
        <v>1.0349999999999999</v>
      </c>
      <c r="P350" s="27"/>
      <c r="Q350" s="27"/>
      <c r="R350" s="27"/>
      <c r="AB350">
        <f t="shared" si="73"/>
        <v>1.67</v>
      </c>
      <c r="AD350">
        <f t="shared" si="74"/>
        <v>1.23</v>
      </c>
      <c r="AF350">
        <f t="shared" si="75"/>
        <v>1.0349999999999999</v>
      </c>
    </row>
    <row r="351" spans="7:32">
      <c r="G351" s="27">
        <f t="shared" si="69"/>
        <v>12.9</v>
      </c>
      <c r="H351" s="27"/>
      <c r="I351" s="27"/>
      <c r="J351" s="108"/>
      <c r="K351" s="20">
        <f t="shared" si="70"/>
        <v>1.67</v>
      </c>
      <c r="L351" s="27"/>
      <c r="M351" s="109">
        <f t="shared" si="71"/>
        <v>1.23</v>
      </c>
      <c r="N351" s="27"/>
      <c r="O351" s="27">
        <f t="shared" si="72"/>
        <v>1.0349999999999999</v>
      </c>
      <c r="P351" s="27"/>
      <c r="Q351" s="27"/>
      <c r="R351" s="27"/>
      <c r="AB351">
        <f t="shared" si="73"/>
        <v>1.67</v>
      </c>
      <c r="AD351">
        <f t="shared" si="74"/>
        <v>1.23</v>
      </c>
      <c r="AF351">
        <f t="shared" si="75"/>
        <v>1.0349999999999999</v>
      </c>
    </row>
    <row r="352" spans="7:32">
      <c r="G352" s="27">
        <f t="shared" si="69"/>
        <v>12.9</v>
      </c>
      <c r="H352" s="27"/>
      <c r="I352" s="27"/>
      <c r="J352" s="108"/>
      <c r="K352" s="20">
        <f t="shared" si="70"/>
        <v>1.67</v>
      </c>
      <c r="L352" s="27"/>
      <c r="M352" s="109">
        <f t="shared" si="71"/>
        <v>1.23</v>
      </c>
      <c r="N352" s="27"/>
      <c r="O352" s="27">
        <f t="shared" si="72"/>
        <v>1.0349999999999999</v>
      </c>
      <c r="P352" s="27"/>
      <c r="Q352" s="27"/>
      <c r="R352" s="27"/>
      <c r="AB352">
        <f t="shared" si="73"/>
        <v>1.67</v>
      </c>
      <c r="AD352">
        <f t="shared" si="74"/>
        <v>1.23</v>
      </c>
      <c r="AF352">
        <f t="shared" si="75"/>
        <v>1.0349999999999999</v>
      </c>
    </row>
    <row r="353" spans="7:32">
      <c r="G353" s="27">
        <f t="shared" si="69"/>
        <v>12.9</v>
      </c>
      <c r="H353" s="27"/>
      <c r="I353" s="27"/>
      <c r="J353" s="108"/>
      <c r="K353" s="20">
        <f t="shared" si="70"/>
        <v>1.67</v>
      </c>
      <c r="L353" s="27"/>
      <c r="M353" s="109">
        <f t="shared" si="71"/>
        <v>1.23</v>
      </c>
      <c r="N353" s="27"/>
      <c r="O353" s="27">
        <f t="shared" si="72"/>
        <v>1.0349999999999999</v>
      </c>
      <c r="P353" s="27"/>
      <c r="Q353" s="27"/>
      <c r="R353" s="27"/>
      <c r="AB353">
        <f t="shared" si="73"/>
        <v>1.67</v>
      </c>
      <c r="AD353">
        <f t="shared" si="74"/>
        <v>1.23</v>
      </c>
      <c r="AF353">
        <f t="shared" si="75"/>
        <v>1.0349999999999999</v>
      </c>
    </row>
    <row r="354" spans="7:32">
      <c r="G354" s="27">
        <f t="shared" si="69"/>
        <v>12.9</v>
      </c>
      <c r="H354" s="27"/>
      <c r="I354" s="27"/>
      <c r="J354" s="108"/>
      <c r="K354" s="20">
        <f t="shared" si="70"/>
        <v>1.67</v>
      </c>
      <c r="L354" s="27"/>
      <c r="M354" s="109">
        <f t="shared" si="71"/>
        <v>1.23</v>
      </c>
      <c r="N354" s="27"/>
      <c r="O354" s="27">
        <f t="shared" si="72"/>
        <v>1.0349999999999999</v>
      </c>
      <c r="P354" s="27"/>
      <c r="Q354" s="27"/>
      <c r="R354" s="27"/>
      <c r="AB354">
        <f t="shared" si="73"/>
        <v>1.67</v>
      </c>
      <c r="AD354">
        <f t="shared" si="74"/>
        <v>1.23</v>
      </c>
      <c r="AF354">
        <f t="shared" si="75"/>
        <v>1.0349999999999999</v>
      </c>
    </row>
    <row r="355" spans="7:32">
      <c r="G355" s="27">
        <f t="shared" si="69"/>
        <v>12.9</v>
      </c>
      <c r="H355" s="27"/>
      <c r="I355" s="27"/>
      <c r="J355" s="108"/>
      <c r="K355" s="20">
        <f t="shared" si="70"/>
        <v>1.67</v>
      </c>
      <c r="L355" s="27"/>
      <c r="M355" s="109">
        <f t="shared" si="71"/>
        <v>1.23</v>
      </c>
      <c r="N355" s="27"/>
      <c r="O355" s="27">
        <f t="shared" si="72"/>
        <v>1.0349999999999999</v>
      </c>
      <c r="P355" s="27"/>
      <c r="Q355" s="27"/>
      <c r="R355" s="27"/>
      <c r="AB355">
        <f t="shared" si="73"/>
        <v>1.67</v>
      </c>
      <c r="AD355">
        <f t="shared" si="74"/>
        <v>1.23</v>
      </c>
      <c r="AF355">
        <f t="shared" si="75"/>
        <v>1.0349999999999999</v>
      </c>
    </row>
    <row r="356" spans="7:32">
      <c r="G356" s="27">
        <f t="shared" si="69"/>
        <v>12.9</v>
      </c>
      <c r="H356" s="27"/>
      <c r="I356" s="27"/>
      <c r="J356" s="108"/>
      <c r="K356" s="20">
        <f t="shared" si="70"/>
        <v>1.67</v>
      </c>
      <c r="L356" s="27"/>
      <c r="M356" s="109">
        <f t="shared" si="71"/>
        <v>1.23</v>
      </c>
      <c r="N356" s="27"/>
      <c r="O356" s="27">
        <f t="shared" si="72"/>
        <v>1.0349999999999999</v>
      </c>
      <c r="P356" s="27"/>
      <c r="Q356" s="27"/>
      <c r="R356" s="27"/>
      <c r="AB356">
        <f t="shared" si="73"/>
        <v>1.67</v>
      </c>
      <c r="AD356">
        <f t="shared" si="74"/>
        <v>1.23</v>
      </c>
      <c r="AF356">
        <f t="shared" si="75"/>
        <v>1.0349999999999999</v>
      </c>
    </row>
    <row r="357" spans="7:32">
      <c r="G357" s="27">
        <f t="shared" si="69"/>
        <v>12.9</v>
      </c>
      <c r="H357" s="27"/>
      <c r="I357" s="27"/>
      <c r="J357" s="108"/>
      <c r="K357" s="20">
        <f t="shared" si="70"/>
        <v>1.67</v>
      </c>
      <c r="L357" s="27"/>
      <c r="M357" s="109">
        <f t="shared" si="71"/>
        <v>1.23</v>
      </c>
      <c r="N357" s="27"/>
      <c r="O357" s="27">
        <f t="shared" si="72"/>
        <v>1.0349999999999999</v>
      </c>
      <c r="P357" s="27"/>
      <c r="Q357" s="27"/>
      <c r="R357" s="27"/>
      <c r="AB357">
        <f t="shared" si="73"/>
        <v>1.67</v>
      </c>
      <c r="AD357">
        <f t="shared" si="74"/>
        <v>1.23</v>
      </c>
      <c r="AF357">
        <f t="shared" si="75"/>
        <v>1.0349999999999999</v>
      </c>
    </row>
    <row r="358" spans="7:32">
      <c r="G358" s="27">
        <f t="shared" si="69"/>
        <v>12.9</v>
      </c>
      <c r="H358" s="27"/>
      <c r="I358" s="27"/>
      <c r="J358" s="108"/>
      <c r="K358" s="20">
        <f t="shared" si="70"/>
        <v>1.67</v>
      </c>
      <c r="L358" s="27"/>
      <c r="M358" s="109">
        <f t="shared" si="71"/>
        <v>1.23</v>
      </c>
      <c r="N358" s="27"/>
      <c r="O358" s="27">
        <f t="shared" si="72"/>
        <v>1.0349999999999999</v>
      </c>
      <c r="P358" s="27"/>
      <c r="Q358" s="27"/>
      <c r="R358" s="27"/>
      <c r="AB358">
        <f t="shared" si="73"/>
        <v>1.67</v>
      </c>
      <c r="AD358">
        <f t="shared" si="74"/>
        <v>1.23</v>
      </c>
      <c r="AF358">
        <f t="shared" si="75"/>
        <v>1.0349999999999999</v>
      </c>
    </row>
    <row r="359" spans="7:32">
      <c r="G359" s="27">
        <f t="shared" si="69"/>
        <v>12.9</v>
      </c>
      <c r="H359" s="27"/>
      <c r="I359" s="27"/>
      <c r="J359" s="108"/>
      <c r="K359" s="20">
        <f t="shared" si="70"/>
        <v>1.67</v>
      </c>
      <c r="L359" s="27"/>
      <c r="M359" s="109">
        <f t="shared" si="71"/>
        <v>1.23</v>
      </c>
      <c r="N359" s="27"/>
      <c r="O359" s="27">
        <f t="shared" si="72"/>
        <v>1.0349999999999999</v>
      </c>
      <c r="P359" s="27"/>
      <c r="Q359" s="27"/>
      <c r="R359" s="27"/>
      <c r="AB359">
        <f t="shared" si="73"/>
        <v>1.67</v>
      </c>
      <c r="AD359">
        <f t="shared" si="74"/>
        <v>1.23</v>
      </c>
      <c r="AF359">
        <f t="shared" si="75"/>
        <v>1.0349999999999999</v>
      </c>
    </row>
    <row r="360" spans="7:32">
      <c r="G360" s="27">
        <f t="shared" si="69"/>
        <v>12.9</v>
      </c>
      <c r="H360" s="27"/>
      <c r="I360" s="27"/>
      <c r="J360" s="108"/>
      <c r="K360" s="20">
        <f t="shared" si="70"/>
        <v>1.67</v>
      </c>
      <c r="L360" s="27"/>
      <c r="M360" s="109">
        <f t="shared" si="71"/>
        <v>1.23</v>
      </c>
      <c r="N360" s="27"/>
      <c r="O360" s="27">
        <f t="shared" si="72"/>
        <v>1.0349999999999999</v>
      </c>
      <c r="P360" s="27"/>
      <c r="Q360" s="27"/>
      <c r="R360" s="27"/>
      <c r="AB360">
        <f t="shared" si="73"/>
        <v>1.67</v>
      </c>
      <c r="AD360">
        <f t="shared" si="74"/>
        <v>1.23</v>
      </c>
      <c r="AF360">
        <f t="shared" si="75"/>
        <v>1.0349999999999999</v>
      </c>
    </row>
    <row r="361" spans="7:32">
      <c r="G361" s="27">
        <f t="shared" si="69"/>
        <v>12.9</v>
      </c>
      <c r="H361" s="27"/>
      <c r="I361" s="27"/>
      <c r="J361" s="108"/>
      <c r="K361" s="20">
        <f t="shared" si="70"/>
        <v>1.67</v>
      </c>
      <c r="L361" s="27"/>
      <c r="M361" s="109">
        <f t="shared" si="71"/>
        <v>1.23</v>
      </c>
      <c r="N361" s="27"/>
      <c r="O361" s="27">
        <f t="shared" si="72"/>
        <v>1.0349999999999999</v>
      </c>
      <c r="P361" s="27"/>
      <c r="Q361" s="27"/>
      <c r="R361" s="27"/>
      <c r="AB361">
        <f t="shared" si="73"/>
        <v>1.67</v>
      </c>
      <c r="AD361">
        <f t="shared" si="74"/>
        <v>1.23</v>
      </c>
      <c r="AF361">
        <f t="shared" si="75"/>
        <v>1.0349999999999999</v>
      </c>
    </row>
    <row r="362" spans="7:32">
      <c r="G362" s="27">
        <f t="shared" si="69"/>
        <v>12.9</v>
      </c>
      <c r="H362" s="27"/>
      <c r="I362" s="27"/>
      <c r="J362" s="108"/>
      <c r="K362" s="20">
        <f t="shared" si="70"/>
        <v>1.67</v>
      </c>
      <c r="L362" s="27"/>
      <c r="M362" s="109">
        <f t="shared" si="71"/>
        <v>1.23</v>
      </c>
      <c r="N362" s="27"/>
      <c r="O362" s="27">
        <f t="shared" si="72"/>
        <v>1.0349999999999999</v>
      </c>
      <c r="P362" s="27"/>
      <c r="Q362" s="27"/>
      <c r="R362" s="27"/>
      <c r="AB362">
        <f t="shared" si="73"/>
        <v>1.67</v>
      </c>
      <c r="AD362">
        <f t="shared" si="74"/>
        <v>1.23</v>
      </c>
      <c r="AF362">
        <f t="shared" si="75"/>
        <v>1.0349999999999999</v>
      </c>
    </row>
    <row r="363" spans="7:32">
      <c r="G363" s="27">
        <f t="shared" si="69"/>
        <v>12.9</v>
      </c>
      <c r="H363" s="27"/>
      <c r="I363" s="27"/>
      <c r="J363" s="108"/>
      <c r="K363" s="20">
        <f t="shared" si="70"/>
        <v>1.67</v>
      </c>
      <c r="L363" s="27"/>
      <c r="M363" s="109">
        <f t="shared" si="71"/>
        <v>1.23</v>
      </c>
      <c r="N363" s="27"/>
      <c r="O363" s="27">
        <f t="shared" si="72"/>
        <v>1.0349999999999999</v>
      </c>
      <c r="P363" s="27"/>
      <c r="Q363" s="27"/>
      <c r="R363" s="27"/>
      <c r="AB363">
        <f t="shared" si="73"/>
        <v>1.67</v>
      </c>
      <c r="AD363">
        <f t="shared" si="74"/>
        <v>1.23</v>
      </c>
      <c r="AF363">
        <f t="shared" si="75"/>
        <v>1.0349999999999999</v>
      </c>
    </row>
    <row r="364" spans="7:32">
      <c r="G364" s="27">
        <f t="shared" si="69"/>
        <v>12.9</v>
      </c>
      <c r="H364" s="27"/>
      <c r="I364" s="27"/>
      <c r="J364" s="108"/>
      <c r="K364" s="20">
        <f t="shared" si="70"/>
        <v>1.67</v>
      </c>
      <c r="L364" s="27"/>
      <c r="M364" s="109">
        <f t="shared" si="71"/>
        <v>1.23</v>
      </c>
      <c r="N364" s="27"/>
      <c r="O364" s="27">
        <f t="shared" si="72"/>
        <v>1.0349999999999999</v>
      </c>
      <c r="P364" s="27"/>
      <c r="Q364" s="27"/>
      <c r="R364" s="27"/>
      <c r="AB364">
        <f t="shared" si="73"/>
        <v>1.67</v>
      </c>
      <c r="AD364">
        <f t="shared" si="74"/>
        <v>1.23</v>
      </c>
      <c r="AF364">
        <f t="shared" si="75"/>
        <v>1.0349999999999999</v>
      </c>
    </row>
    <row r="365" spans="7:32">
      <c r="G365" s="27">
        <f t="shared" si="69"/>
        <v>12.9</v>
      </c>
      <c r="H365" s="27"/>
      <c r="I365" s="27"/>
      <c r="J365" s="108"/>
      <c r="K365" s="20">
        <f t="shared" si="70"/>
        <v>1.67</v>
      </c>
      <c r="L365" s="27"/>
      <c r="M365" s="109">
        <f t="shared" si="71"/>
        <v>1.23</v>
      </c>
      <c r="N365" s="27"/>
      <c r="O365" s="27">
        <f t="shared" si="72"/>
        <v>1.0349999999999999</v>
      </c>
      <c r="P365" s="27"/>
      <c r="Q365" s="27"/>
      <c r="R365" s="27"/>
      <c r="AB365">
        <f t="shared" si="73"/>
        <v>1.67</v>
      </c>
      <c r="AD365">
        <f t="shared" si="74"/>
        <v>1.23</v>
      </c>
      <c r="AF365">
        <f t="shared" si="75"/>
        <v>1.0349999999999999</v>
      </c>
    </row>
    <row r="366" spans="7:32">
      <c r="G366" s="27">
        <f t="shared" si="69"/>
        <v>12.9</v>
      </c>
      <c r="H366" s="27"/>
      <c r="I366" s="27"/>
      <c r="J366" s="108"/>
      <c r="K366" s="20">
        <f t="shared" si="70"/>
        <v>1.67</v>
      </c>
      <c r="L366" s="27"/>
      <c r="M366" s="109">
        <f t="shared" si="71"/>
        <v>1.23</v>
      </c>
      <c r="N366" s="27"/>
      <c r="O366" s="27">
        <f t="shared" si="72"/>
        <v>1.0349999999999999</v>
      </c>
      <c r="P366" s="27"/>
      <c r="Q366" s="27"/>
      <c r="R366" s="27"/>
      <c r="AB366">
        <f t="shared" si="73"/>
        <v>1.67</v>
      </c>
      <c r="AD366">
        <f t="shared" si="74"/>
        <v>1.23</v>
      </c>
      <c r="AF366">
        <f t="shared" si="75"/>
        <v>1.0349999999999999</v>
      </c>
    </row>
    <row r="367" spans="7:32">
      <c r="G367" s="27">
        <f t="shared" si="69"/>
        <v>12.9</v>
      </c>
      <c r="H367" s="27"/>
      <c r="I367" s="27"/>
      <c r="J367" s="108"/>
      <c r="K367" s="20">
        <f t="shared" si="70"/>
        <v>1.67</v>
      </c>
      <c r="L367" s="27"/>
      <c r="M367" s="109">
        <f t="shared" si="71"/>
        <v>1.23</v>
      </c>
      <c r="N367" s="27"/>
      <c r="O367" s="27">
        <f t="shared" si="72"/>
        <v>1.0349999999999999</v>
      </c>
      <c r="P367" s="27"/>
      <c r="Q367" s="27"/>
      <c r="R367" s="27"/>
      <c r="AB367">
        <f t="shared" si="73"/>
        <v>1.67</v>
      </c>
      <c r="AD367">
        <f t="shared" si="74"/>
        <v>1.23</v>
      </c>
      <c r="AF367">
        <f t="shared" si="75"/>
        <v>1.0349999999999999</v>
      </c>
    </row>
    <row r="368" spans="7:32">
      <c r="G368" s="27">
        <f t="shared" si="69"/>
        <v>12.9</v>
      </c>
      <c r="H368" s="27"/>
      <c r="I368" s="27"/>
      <c r="J368" s="108"/>
      <c r="K368" s="20">
        <f t="shared" si="70"/>
        <v>1.67</v>
      </c>
      <c r="L368" s="27"/>
      <c r="M368" s="109">
        <f t="shared" si="71"/>
        <v>1.23</v>
      </c>
      <c r="N368" s="27"/>
      <c r="O368" s="27">
        <f t="shared" si="72"/>
        <v>1.0349999999999999</v>
      </c>
      <c r="P368" s="27"/>
      <c r="Q368" s="27"/>
      <c r="R368" s="27"/>
      <c r="AB368">
        <f t="shared" si="73"/>
        <v>1.67</v>
      </c>
      <c r="AD368">
        <f t="shared" si="74"/>
        <v>1.23</v>
      </c>
      <c r="AF368">
        <f t="shared" si="75"/>
        <v>1.0349999999999999</v>
      </c>
    </row>
    <row r="369" spans="7:32">
      <c r="G369" s="27">
        <f t="shared" si="69"/>
        <v>12.9</v>
      </c>
      <c r="H369" s="27"/>
      <c r="I369" s="27"/>
      <c r="J369" s="108"/>
      <c r="K369" s="20">
        <f t="shared" si="70"/>
        <v>1.67</v>
      </c>
      <c r="L369" s="27"/>
      <c r="M369" s="109">
        <f t="shared" si="71"/>
        <v>1.23</v>
      </c>
      <c r="N369" s="27"/>
      <c r="O369" s="27">
        <f t="shared" si="72"/>
        <v>1.0349999999999999</v>
      </c>
      <c r="P369" s="27"/>
      <c r="Q369" s="27"/>
      <c r="R369" s="27"/>
      <c r="AB369">
        <f t="shared" si="73"/>
        <v>1.67</v>
      </c>
      <c r="AD369">
        <f t="shared" si="74"/>
        <v>1.23</v>
      </c>
      <c r="AF369">
        <f t="shared" si="75"/>
        <v>1.0349999999999999</v>
      </c>
    </row>
    <row r="370" spans="7:32">
      <c r="G370" s="27">
        <f t="shared" si="69"/>
        <v>12.9</v>
      </c>
      <c r="H370" s="27"/>
      <c r="I370" s="27"/>
      <c r="J370" s="108"/>
      <c r="K370" s="20">
        <f t="shared" si="70"/>
        <v>1.67</v>
      </c>
      <c r="L370" s="27"/>
      <c r="M370" s="109">
        <f t="shared" si="71"/>
        <v>1.23</v>
      </c>
      <c r="N370" s="27"/>
      <c r="O370" s="27">
        <f t="shared" si="72"/>
        <v>1.0349999999999999</v>
      </c>
      <c r="P370" s="27"/>
      <c r="Q370" s="27"/>
      <c r="R370" s="27"/>
      <c r="AB370">
        <f t="shared" si="73"/>
        <v>1.67</v>
      </c>
      <c r="AD370">
        <f t="shared" si="74"/>
        <v>1.23</v>
      </c>
      <c r="AF370">
        <f t="shared" si="75"/>
        <v>1.0349999999999999</v>
      </c>
    </row>
    <row r="371" spans="7:32">
      <c r="G371" s="27">
        <f t="shared" si="69"/>
        <v>12.9</v>
      </c>
      <c r="H371" s="27"/>
      <c r="I371" s="27"/>
      <c r="J371" s="108"/>
      <c r="K371" s="20">
        <f t="shared" si="70"/>
        <v>1.67</v>
      </c>
      <c r="L371" s="27"/>
      <c r="M371" s="109">
        <f t="shared" si="71"/>
        <v>1.23</v>
      </c>
      <c r="N371" s="27"/>
      <c r="O371" s="27">
        <f t="shared" si="72"/>
        <v>1.0349999999999999</v>
      </c>
      <c r="P371" s="27"/>
      <c r="Q371" s="27"/>
      <c r="R371" s="27"/>
      <c r="AB371">
        <f t="shared" si="73"/>
        <v>1.67</v>
      </c>
      <c r="AD371">
        <f t="shared" si="74"/>
        <v>1.23</v>
      </c>
      <c r="AF371">
        <f t="shared" si="75"/>
        <v>1.0349999999999999</v>
      </c>
    </row>
    <row r="372" spans="7:32">
      <c r="G372" s="27">
        <f t="shared" si="69"/>
        <v>12.9</v>
      </c>
      <c r="H372" s="27"/>
      <c r="I372" s="27"/>
      <c r="J372" s="108"/>
      <c r="K372" s="20">
        <f t="shared" si="70"/>
        <v>1.67</v>
      </c>
      <c r="L372" s="27"/>
      <c r="M372" s="109">
        <f t="shared" si="71"/>
        <v>1.23</v>
      </c>
      <c r="N372" s="27"/>
      <c r="O372" s="27">
        <f t="shared" si="72"/>
        <v>1.0349999999999999</v>
      </c>
      <c r="P372" s="27"/>
      <c r="Q372" s="27"/>
      <c r="R372" s="27"/>
      <c r="AB372">
        <f t="shared" si="73"/>
        <v>1.67</v>
      </c>
      <c r="AD372">
        <f t="shared" si="74"/>
        <v>1.23</v>
      </c>
      <c r="AF372">
        <f t="shared" si="75"/>
        <v>1.0349999999999999</v>
      </c>
    </row>
    <row r="373" spans="7:32">
      <c r="G373" s="27">
        <f t="shared" si="69"/>
        <v>12.9</v>
      </c>
      <c r="H373" s="27"/>
      <c r="I373" s="27"/>
      <c r="J373" s="108"/>
      <c r="K373" s="20">
        <f t="shared" si="70"/>
        <v>1.67</v>
      </c>
      <c r="L373" s="27"/>
      <c r="M373" s="109">
        <f t="shared" si="71"/>
        <v>1.23</v>
      </c>
      <c r="N373" s="27"/>
      <c r="O373" s="27">
        <f t="shared" si="72"/>
        <v>1.0349999999999999</v>
      </c>
      <c r="P373" s="27"/>
      <c r="Q373" s="27"/>
      <c r="R373" s="27"/>
      <c r="AB373">
        <f t="shared" si="73"/>
        <v>1.67</v>
      </c>
      <c r="AD373">
        <f t="shared" si="74"/>
        <v>1.23</v>
      </c>
      <c r="AF373">
        <f t="shared" si="75"/>
        <v>1.0349999999999999</v>
      </c>
    </row>
    <row r="374" spans="7:32">
      <c r="G374" s="27">
        <f t="shared" si="69"/>
        <v>12.9</v>
      </c>
      <c r="H374" s="27"/>
      <c r="I374" s="27"/>
      <c r="J374" s="108"/>
      <c r="K374" s="20">
        <f t="shared" si="70"/>
        <v>1.67</v>
      </c>
      <c r="L374" s="27"/>
      <c r="M374" s="109">
        <f t="shared" si="71"/>
        <v>1.23</v>
      </c>
      <c r="N374" s="27"/>
      <c r="O374" s="27">
        <f t="shared" si="72"/>
        <v>1.0349999999999999</v>
      </c>
      <c r="P374" s="27"/>
      <c r="Q374" s="27"/>
      <c r="R374" s="27"/>
      <c r="AB374">
        <f t="shared" si="73"/>
        <v>1.67</v>
      </c>
      <c r="AD374">
        <f t="shared" si="74"/>
        <v>1.23</v>
      </c>
      <c r="AF374">
        <f t="shared" si="75"/>
        <v>1.0349999999999999</v>
      </c>
    </row>
    <row r="375" spans="7:32">
      <c r="G375" s="27">
        <f t="shared" si="69"/>
        <v>12.9</v>
      </c>
      <c r="H375" s="27"/>
      <c r="I375" s="27"/>
      <c r="J375" s="108"/>
      <c r="K375" s="20">
        <f t="shared" si="70"/>
        <v>1.67</v>
      </c>
      <c r="L375" s="27"/>
      <c r="M375" s="109">
        <f t="shared" si="71"/>
        <v>1.23</v>
      </c>
      <c r="N375" s="27"/>
      <c r="O375" s="27">
        <f t="shared" si="72"/>
        <v>1.0349999999999999</v>
      </c>
      <c r="P375" s="27"/>
      <c r="Q375" s="27"/>
      <c r="R375" s="27"/>
      <c r="AB375">
        <f t="shared" si="73"/>
        <v>1.67</v>
      </c>
      <c r="AD375">
        <f t="shared" si="74"/>
        <v>1.23</v>
      </c>
      <c r="AF375">
        <f t="shared" si="75"/>
        <v>1.0349999999999999</v>
      </c>
    </row>
    <row r="376" spans="7:32">
      <c r="G376" s="27">
        <f t="shared" ref="G376:G439" si="76">$G$55</f>
        <v>12.9</v>
      </c>
      <c r="H376" s="27"/>
      <c r="I376" s="27"/>
      <c r="J376" s="108"/>
      <c r="K376" s="20">
        <f t="shared" si="70"/>
        <v>1.67</v>
      </c>
      <c r="L376" s="27"/>
      <c r="M376" s="109">
        <f t="shared" si="71"/>
        <v>1.23</v>
      </c>
      <c r="N376" s="27"/>
      <c r="O376" s="27">
        <f t="shared" si="72"/>
        <v>1.0349999999999999</v>
      </c>
      <c r="P376" s="27"/>
      <c r="Q376" s="27"/>
      <c r="R376" s="27"/>
      <c r="AB376">
        <f t="shared" si="73"/>
        <v>1.67</v>
      </c>
      <c r="AD376">
        <f t="shared" si="74"/>
        <v>1.23</v>
      </c>
      <c r="AF376">
        <f t="shared" si="75"/>
        <v>1.0349999999999999</v>
      </c>
    </row>
    <row r="377" spans="7:32">
      <c r="G377" s="27">
        <f t="shared" si="76"/>
        <v>12.9</v>
      </c>
      <c r="H377" s="27"/>
      <c r="I377" s="27"/>
      <c r="J377" s="108"/>
      <c r="K377" s="20">
        <f t="shared" si="70"/>
        <v>1.67</v>
      </c>
      <c r="L377" s="27"/>
      <c r="M377" s="109">
        <f t="shared" si="71"/>
        <v>1.23</v>
      </c>
      <c r="N377" s="27"/>
      <c r="O377" s="27">
        <f t="shared" si="72"/>
        <v>1.0349999999999999</v>
      </c>
      <c r="P377" s="27"/>
      <c r="Q377" s="27"/>
      <c r="R377" s="27"/>
      <c r="AB377">
        <f t="shared" si="73"/>
        <v>1.67</v>
      </c>
      <c r="AD377">
        <f t="shared" si="74"/>
        <v>1.23</v>
      </c>
      <c r="AF377">
        <f t="shared" si="75"/>
        <v>1.0349999999999999</v>
      </c>
    </row>
    <row r="378" spans="7:32">
      <c r="G378" s="27">
        <f t="shared" si="76"/>
        <v>12.9</v>
      </c>
      <c r="H378" s="27"/>
      <c r="I378" s="27"/>
      <c r="J378" s="108"/>
      <c r="K378" s="20">
        <f t="shared" si="70"/>
        <v>1.67</v>
      </c>
      <c r="L378" s="27"/>
      <c r="M378" s="109">
        <f t="shared" si="71"/>
        <v>1.23</v>
      </c>
      <c r="N378" s="27"/>
      <c r="O378" s="27">
        <f t="shared" si="72"/>
        <v>1.0349999999999999</v>
      </c>
      <c r="P378" s="27"/>
      <c r="Q378" s="27"/>
      <c r="R378" s="27"/>
      <c r="AB378">
        <f t="shared" si="73"/>
        <v>1.67</v>
      </c>
      <c r="AD378">
        <f t="shared" si="74"/>
        <v>1.23</v>
      </c>
      <c r="AF378">
        <f t="shared" si="75"/>
        <v>1.0349999999999999</v>
      </c>
    </row>
    <row r="379" spans="7:32">
      <c r="G379" s="27">
        <f t="shared" si="76"/>
        <v>12.9</v>
      </c>
      <c r="H379" s="27"/>
      <c r="I379" s="27"/>
      <c r="J379" s="108"/>
      <c r="K379" s="20">
        <f t="shared" si="70"/>
        <v>1.67</v>
      </c>
      <c r="L379" s="27"/>
      <c r="M379" s="109">
        <f t="shared" si="71"/>
        <v>1.23</v>
      </c>
      <c r="N379" s="27"/>
      <c r="O379" s="27">
        <f t="shared" si="72"/>
        <v>1.0349999999999999</v>
      </c>
      <c r="P379" s="27"/>
      <c r="Q379" s="27"/>
      <c r="R379" s="27"/>
      <c r="AB379">
        <f t="shared" si="73"/>
        <v>1.67</v>
      </c>
      <c r="AD379">
        <f t="shared" si="74"/>
        <v>1.23</v>
      </c>
      <c r="AF379">
        <f t="shared" si="75"/>
        <v>1.0349999999999999</v>
      </c>
    </row>
    <row r="380" spans="7:32">
      <c r="G380" s="27">
        <f t="shared" si="76"/>
        <v>12.9</v>
      </c>
      <c r="H380" s="27"/>
      <c r="I380" s="27"/>
      <c r="J380" s="108"/>
      <c r="K380" s="20">
        <f t="shared" si="70"/>
        <v>1.67</v>
      </c>
      <c r="L380" s="27"/>
      <c r="M380" s="109">
        <f t="shared" si="71"/>
        <v>1.23</v>
      </c>
      <c r="N380" s="27"/>
      <c r="O380" s="27">
        <f t="shared" si="72"/>
        <v>1.0349999999999999</v>
      </c>
      <c r="P380" s="27"/>
      <c r="Q380" s="27"/>
      <c r="R380" s="27"/>
      <c r="AB380">
        <f t="shared" si="73"/>
        <v>1.67</v>
      </c>
      <c r="AD380">
        <f t="shared" si="74"/>
        <v>1.23</v>
      </c>
      <c r="AF380">
        <f t="shared" si="75"/>
        <v>1.0349999999999999</v>
      </c>
    </row>
    <row r="381" spans="7:32">
      <c r="G381" s="27">
        <f t="shared" si="76"/>
        <v>12.9</v>
      </c>
      <c r="H381" s="27"/>
      <c r="I381" s="27"/>
      <c r="J381" s="108"/>
      <c r="K381" s="20">
        <f t="shared" si="70"/>
        <v>1.67</v>
      </c>
      <c r="L381" s="27"/>
      <c r="M381" s="109">
        <f t="shared" si="71"/>
        <v>1.23</v>
      </c>
      <c r="N381" s="27"/>
      <c r="O381" s="27">
        <f t="shared" si="72"/>
        <v>1.0349999999999999</v>
      </c>
      <c r="P381" s="27"/>
      <c r="Q381" s="27"/>
      <c r="R381" s="27"/>
      <c r="AB381">
        <f t="shared" si="73"/>
        <v>1.67</v>
      </c>
      <c r="AD381">
        <f t="shared" si="74"/>
        <v>1.23</v>
      </c>
      <c r="AF381">
        <f t="shared" si="75"/>
        <v>1.0349999999999999</v>
      </c>
    </row>
    <row r="382" spans="7:32">
      <c r="G382" s="27">
        <f t="shared" si="76"/>
        <v>12.9</v>
      </c>
      <c r="H382" s="27"/>
      <c r="I382" s="27"/>
      <c r="J382" s="108"/>
      <c r="K382" s="20">
        <f t="shared" si="70"/>
        <v>1.67</v>
      </c>
      <c r="L382" s="27"/>
      <c r="M382" s="109">
        <f t="shared" si="71"/>
        <v>1.23</v>
      </c>
      <c r="N382" s="27"/>
      <c r="O382" s="27">
        <f t="shared" si="72"/>
        <v>1.0349999999999999</v>
      </c>
      <c r="P382" s="27"/>
      <c r="Q382" s="27"/>
      <c r="R382" s="27"/>
      <c r="AB382">
        <f t="shared" si="73"/>
        <v>1.67</v>
      </c>
      <c r="AD382">
        <f t="shared" si="74"/>
        <v>1.23</v>
      </c>
      <c r="AF382">
        <f t="shared" si="75"/>
        <v>1.0349999999999999</v>
      </c>
    </row>
    <row r="383" spans="7:32">
      <c r="G383" s="27">
        <f t="shared" si="76"/>
        <v>12.9</v>
      </c>
      <c r="H383" s="27"/>
      <c r="I383" s="27"/>
      <c r="J383" s="108"/>
      <c r="K383" s="20">
        <f t="shared" si="70"/>
        <v>1.67</v>
      </c>
      <c r="L383" s="27"/>
      <c r="M383" s="109">
        <f t="shared" si="71"/>
        <v>1.23</v>
      </c>
      <c r="N383" s="27"/>
      <c r="O383" s="27">
        <f t="shared" si="72"/>
        <v>1.0349999999999999</v>
      </c>
      <c r="P383" s="27"/>
      <c r="Q383" s="27"/>
      <c r="R383" s="27"/>
      <c r="AB383">
        <f t="shared" si="73"/>
        <v>1.67</v>
      </c>
      <c r="AD383">
        <f t="shared" si="74"/>
        <v>1.23</v>
      </c>
      <c r="AF383">
        <f t="shared" si="75"/>
        <v>1.0349999999999999</v>
      </c>
    </row>
    <row r="384" spans="7:32">
      <c r="G384" s="27">
        <f t="shared" si="76"/>
        <v>12.9</v>
      </c>
      <c r="H384" s="27"/>
      <c r="I384" s="27"/>
      <c r="J384" s="108"/>
      <c r="K384" s="20">
        <f t="shared" si="70"/>
        <v>1.67</v>
      </c>
      <c r="L384" s="27"/>
      <c r="M384" s="109">
        <f t="shared" si="71"/>
        <v>1.23</v>
      </c>
      <c r="N384" s="27"/>
      <c r="O384" s="27">
        <f t="shared" si="72"/>
        <v>1.0349999999999999</v>
      </c>
      <c r="P384" s="27"/>
      <c r="Q384" s="27"/>
      <c r="R384" s="27"/>
      <c r="AB384">
        <f t="shared" si="73"/>
        <v>1.67</v>
      </c>
      <c r="AD384">
        <f t="shared" si="74"/>
        <v>1.23</v>
      </c>
      <c r="AF384">
        <f t="shared" si="75"/>
        <v>1.0349999999999999</v>
      </c>
    </row>
    <row r="385" spans="7:32">
      <c r="G385" s="27">
        <f t="shared" si="76"/>
        <v>12.9</v>
      </c>
      <c r="H385" s="27"/>
      <c r="I385" s="27"/>
      <c r="J385" s="108"/>
      <c r="K385" s="20">
        <f t="shared" si="70"/>
        <v>1.67</v>
      </c>
      <c r="L385" s="27"/>
      <c r="M385" s="109">
        <f t="shared" si="71"/>
        <v>1.23</v>
      </c>
      <c r="N385" s="27"/>
      <c r="O385" s="27">
        <f t="shared" si="72"/>
        <v>1.0349999999999999</v>
      </c>
      <c r="P385" s="27"/>
      <c r="Q385" s="27"/>
      <c r="R385" s="27"/>
      <c r="AB385">
        <f t="shared" si="73"/>
        <v>1.67</v>
      </c>
      <c r="AD385">
        <f t="shared" si="74"/>
        <v>1.23</v>
      </c>
      <c r="AF385">
        <f t="shared" si="75"/>
        <v>1.0349999999999999</v>
      </c>
    </row>
    <row r="386" spans="7:32">
      <c r="G386" s="27">
        <f t="shared" si="76"/>
        <v>12.9</v>
      </c>
      <c r="H386" s="27"/>
      <c r="I386" s="27"/>
      <c r="J386" s="108"/>
      <c r="K386" s="20">
        <f t="shared" si="70"/>
        <v>1.67</v>
      </c>
      <c r="L386" s="27"/>
      <c r="M386" s="109">
        <f t="shared" si="71"/>
        <v>1.23</v>
      </c>
      <c r="N386" s="27"/>
      <c r="O386" s="27">
        <f t="shared" si="72"/>
        <v>1.0349999999999999</v>
      </c>
      <c r="P386" s="27"/>
      <c r="Q386" s="27"/>
      <c r="R386" s="27"/>
      <c r="AB386">
        <f t="shared" si="73"/>
        <v>1.67</v>
      </c>
      <c r="AD386">
        <f t="shared" si="74"/>
        <v>1.23</v>
      </c>
      <c r="AF386">
        <f t="shared" si="75"/>
        <v>1.0349999999999999</v>
      </c>
    </row>
    <row r="387" spans="7:32">
      <c r="G387" s="27">
        <f t="shared" si="76"/>
        <v>12.9</v>
      </c>
      <c r="H387" s="27"/>
      <c r="I387" s="27"/>
      <c r="J387" s="108"/>
      <c r="K387" s="20">
        <f t="shared" si="70"/>
        <v>1.67</v>
      </c>
      <c r="L387" s="27"/>
      <c r="M387" s="109">
        <f t="shared" si="71"/>
        <v>1.23</v>
      </c>
      <c r="N387" s="27"/>
      <c r="O387" s="27">
        <f t="shared" si="72"/>
        <v>1.0349999999999999</v>
      </c>
      <c r="P387" s="27"/>
      <c r="Q387" s="27"/>
      <c r="R387" s="27"/>
      <c r="AB387">
        <f t="shared" si="73"/>
        <v>1.67</v>
      </c>
      <c r="AD387">
        <f t="shared" si="74"/>
        <v>1.23</v>
      </c>
      <c r="AF387">
        <f t="shared" si="75"/>
        <v>1.0349999999999999</v>
      </c>
    </row>
    <row r="388" spans="7:32">
      <c r="G388" s="27">
        <f t="shared" si="76"/>
        <v>12.9</v>
      </c>
      <c r="H388" s="27"/>
      <c r="I388" s="27"/>
      <c r="J388" s="108"/>
      <c r="K388" s="20">
        <f t="shared" si="70"/>
        <v>1.67</v>
      </c>
      <c r="L388" s="27"/>
      <c r="M388" s="109">
        <f t="shared" si="71"/>
        <v>1.23</v>
      </c>
      <c r="N388" s="27"/>
      <c r="O388" s="27">
        <f t="shared" si="72"/>
        <v>1.0349999999999999</v>
      </c>
      <c r="P388" s="27"/>
      <c r="Q388" s="27"/>
      <c r="R388" s="27"/>
      <c r="AB388">
        <f t="shared" si="73"/>
        <v>1.67</v>
      </c>
      <c r="AD388">
        <f t="shared" si="74"/>
        <v>1.23</v>
      </c>
      <c r="AF388">
        <f t="shared" si="75"/>
        <v>1.0349999999999999</v>
      </c>
    </row>
    <row r="389" spans="7:32">
      <c r="G389" s="27">
        <f t="shared" si="76"/>
        <v>12.9</v>
      </c>
      <c r="H389" s="27"/>
      <c r="I389" s="27"/>
      <c r="J389" s="108"/>
      <c r="K389" s="20">
        <f t="shared" si="70"/>
        <v>1.67</v>
      </c>
      <c r="L389" s="27"/>
      <c r="M389" s="109">
        <f t="shared" si="71"/>
        <v>1.23</v>
      </c>
      <c r="N389" s="27"/>
      <c r="O389" s="27">
        <f t="shared" si="72"/>
        <v>1.0349999999999999</v>
      </c>
      <c r="P389" s="27"/>
      <c r="Q389" s="27"/>
      <c r="R389" s="27"/>
      <c r="AB389">
        <f t="shared" si="73"/>
        <v>1.67</v>
      </c>
      <c r="AD389">
        <f t="shared" si="74"/>
        <v>1.23</v>
      </c>
      <c r="AF389">
        <f t="shared" si="75"/>
        <v>1.0349999999999999</v>
      </c>
    </row>
    <row r="390" spans="7:32">
      <c r="G390" s="27">
        <f t="shared" si="76"/>
        <v>12.9</v>
      </c>
      <c r="H390" s="27"/>
      <c r="I390" s="27"/>
      <c r="J390" s="108"/>
      <c r="K390" s="20">
        <f t="shared" si="70"/>
        <v>1.67</v>
      </c>
      <c r="L390" s="27"/>
      <c r="M390" s="109">
        <f t="shared" si="71"/>
        <v>1.23</v>
      </c>
      <c r="N390" s="27"/>
      <c r="O390" s="27">
        <f t="shared" si="72"/>
        <v>1.0349999999999999</v>
      </c>
      <c r="P390" s="27"/>
      <c r="Q390" s="27"/>
      <c r="R390" s="27"/>
      <c r="AB390">
        <f t="shared" si="73"/>
        <v>1.67</v>
      </c>
      <c r="AD390">
        <f t="shared" si="74"/>
        <v>1.23</v>
      </c>
      <c r="AF390">
        <f t="shared" si="75"/>
        <v>1.0349999999999999</v>
      </c>
    </row>
    <row r="391" spans="7:32">
      <c r="G391" s="27">
        <f t="shared" si="76"/>
        <v>12.9</v>
      </c>
      <c r="H391" s="27"/>
      <c r="I391" s="27"/>
      <c r="J391" s="108"/>
      <c r="K391" s="20">
        <f t="shared" ref="K391:K454" si="77">$K$6</f>
        <v>1.67</v>
      </c>
      <c r="L391" s="27"/>
      <c r="M391" s="109">
        <f t="shared" ref="M391:M454" si="78">$M$6</f>
        <v>1.23</v>
      </c>
      <c r="N391" s="27"/>
      <c r="O391" s="27">
        <f t="shared" ref="O391:O454" si="79">$O$6</f>
        <v>1.0349999999999999</v>
      </c>
      <c r="P391" s="27"/>
      <c r="Q391" s="27"/>
      <c r="R391" s="27"/>
      <c r="AB391">
        <f t="shared" ref="AB391:AB454" si="80">$AB$6</f>
        <v>1.67</v>
      </c>
      <c r="AD391">
        <f t="shared" ref="AD391:AD454" si="81">$AD$6</f>
        <v>1.23</v>
      </c>
      <c r="AF391">
        <f t="shared" ref="AF391:AF454" si="82">$AF$6</f>
        <v>1.0349999999999999</v>
      </c>
    </row>
    <row r="392" spans="7:32">
      <c r="G392" s="27">
        <f t="shared" si="76"/>
        <v>12.9</v>
      </c>
      <c r="H392" s="27"/>
      <c r="I392" s="27"/>
      <c r="J392" s="108"/>
      <c r="K392" s="20">
        <f t="shared" si="77"/>
        <v>1.67</v>
      </c>
      <c r="L392" s="27"/>
      <c r="M392" s="109">
        <f t="shared" si="78"/>
        <v>1.23</v>
      </c>
      <c r="N392" s="27"/>
      <c r="O392" s="27">
        <f t="shared" si="79"/>
        <v>1.0349999999999999</v>
      </c>
      <c r="P392" s="27"/>
      <c r="Q392" s="27"/>
      <c r="R392" s="27"/>
      <c r="AB392">
        <f t="shared" si="80"/>
        <v>1.67</v>
      </c>
      <c r="AD392">
        <f t="shared" si="81"/>
        <v>1.23</v>
      </c>
      <c r="AF392">
        <f t="shared" si="82"/>
        <v>1.0349999999999999</v>
      </c>
    </row>
    <row r="393" spans="7:32">
      <c r="G393" s="27">
        <f t="shared" si="76"/>
        <v>12.9</v>
      </c>
      <c r="H393" s="27"/>
      <c r="I393" s="27"/>
      <c r="J393" s="108"/>
      <c r="K393" s="20">
        <f t="shared" si="77"/>
        <v>1.67</v>
      </c>
      <c r="L393" s="27"/>
      <c r="M393" s="109">
        <f t="shared" si="78"/>
        <v>1.23</v>
      </c>
      <c r="N393" s="27"/>
      <c r="O393" s="27">
        <f t="shared" si="79"/>
        <v>1.0349999999999999</v>
      </c>
      <c r="P393" s="27"/>
      <c r="Q393" s="27"/>
      <c r="R393" s="27"/>
      <c r="AB393">
        <f t="shared" si="80"/>
        <v>1.67</v>
      </c>
      <c r="AD393">
        <f t="shared" si="81"/>
        <v>1.23</v>
      </c>
      <c r="AF393">
        <f t="shared" si="82"/>
        <v>1.0349999999999999</v>
      </c>
    </row>
    <row r="394" spans="7:32">
      <c r="G394" s="27">
        <f t="shared" si="76"/>
        <v>12.9</v>
      </c>
      <c r="H394" s="27"/>
      <c r="I394" s="27"/>
      <c r="J394" s="108"/>
      <c r="K394" s="20">
        <f t="shared" si="77"/>
        <v>1.67</v>
      </c>
      <c r="L394" s="27"/>
      <c r="M394" s="109">
        <f t="shared" si="78"/>
        <v>1.23</v>
      </c>
      <c r="N394" s="27"/>
      <c r="O394" s="27">
        <f t="shared" si="79"/>
        <v>1.0349999999999999</v>
      </c>
      <c r="P394" s="27"/>
      <c r="Q394" s="27"/>
      <c r="R394" s="27"/>
      <c r="AB394">
        <f t="shared" si="80"/>
        <v>1.67</v>
      </c>
      <c r="AD394">
        <f t="shared" si="81"/>
        <v>1.23</v>
      </c>
      <c r="AF394">
        <f t="shared" si="82"/>
        <v>1.0349999999999999</v>
      </c>
    </row>
    <row r="395" spans="7:32">
      <c r="G395" s="27">
        <f t="shared" si="76"/>
        <v>12.9</v>
      </c>
      <c r="H395" s="27"/>
      <c r="I395" s="27"/>
      <c r="J395" s="108"/>
      <c r="K395" s="20">
        <f t="shared" si="77"/>
        <v>1.67</v>
      </c>
      <c r="L395" s="27"/>
      <c r="M395" s="109">
        <f t="shared" si="78"/>
        <v>1.23</v>
      </c>
      <c r="N395" s="27"/>
      <c r="O395" s="27">
        <f t="shared" si="79"/>
        <v>1.0349999999999999</v>
      </c>
      <c r="P395" s="27"/>
      <c r="Q395" s="27"/>
      <c r="R395" s="27"/>
      <c r="AB395">
        <f t="shared" si="80"/>
        <v>1.67</v>
      </c>
      <c r="AD395">
        <f t="shared" si="81"/>
        <v>1.23</v>
      </c>
      <c r="AF395">
        <f t="shared" si="82"/>
        <v>1.0349999999999999</v>
      </c>
    </row>
    <row r="396" spans="7:32">
      <c r="G396" s="27">
        <f t="shared" si="76"/>
        <v>12.9</v>
      </c>
      <c r="H396" s="27"/>
      <c r="I396" s="27"/>
      <c r="J396" s="108"/>
      <c r="K396" s="20">
        <f t="shared" si="77"/>
        <v>1.67</v>
      </c>
      <c r="L396" s="27"/>
      <c r="M396" s="109">
        <f t="shared" si="78"/>
        <v>1.23</v>
      </c>
      <c r="N396" s="27"/>
      <c r="O396" s="27">
        <f t="shared" si="79"/>
        <v>1.0349999999999999</v>
      </c>
      <c r="P396" s="27"/>
      <c r="Q396" s="27"/>
      <c r="R396" s="27"/>
      <c r="AB396">
        <f t="shared" si="80"/>
        <v>1.67</v>
      </c>
      <c r="AD396">
        <f t="shared" si="81"/>
        <v>1.23</v>
      </c>
      <c r="AF396">
        <f t="shared" si="82"/>
        <v>1.0349999999999999</v>
      </c>
    </row>
    <row r="397" spans="7:32">
      <c r="G397" s="27">
        <f t="shared" si="76"/>
        <v>12.9</v>
      </c>
      <c r="H397" s="27"/>
      <c r="I397" s="27"/>
      <c r="J397" s="108"/>
      <c r="K397" s="20">
        <f t="shared" si="77"/>
        <v>1.67</v>
      </c>
      <c r="L397" s="27"/>
      <c r="M397" s="109">
        <f t="shared" si="78"/>
        <v>1.23</v>
      </c>
      <c r="N397" s="27"/>
      <c r="O397" s="27">
        <f t="shared" si="79"/>
        <v>1.0349999999999999</v>
      </c>
      <c r="P397" s="27"/>
      <c r="Q397" s="27"/>
      <c r="R397" s="27"/>
      <c r="AB397">
        <f t="shared" si="80"/>
        <v>1.67</v>
      </c>
      <c r="AD397">
        <f t="shared" si="81"/>
        <v>1.23</v>
      </c>
      <c r="AF397">
        <f t="shared" si="82"/>
        <v>1.0349999999999999</v>
      </c>
    </row>
    <row r="398" spans="7:32">
      <c r="G398" s="27">
        <f t="shared" si="76"/>
        <v>12.9</v>
      </c>
      <c r="H398" s="27"/>
      <c r="I398" s="27"/>
      <c r="J398" s="108"/>
      <c r="K398" s="20">
        <f t="shared" si="77"/>
        <v>1.67</v>
      </c>
      <c r="L398" s="27"/>
      <c r="M398" s="109">
        <f t="shared" si="78"/>
        <v>1.23</v>
      </c>
      <c r="N398" s="27"/>
      <c r="O398" s="27">
        <f t="shared" si="79"/>
        <v>1.0349999999999999</v>
      </c>
      <c r="P398" s="27"/>
      <c r="Q398" s="27"/>
      <c r="R398" s="27"/>
      <c r="AB398">
        <f t="shared" si="80"/>
        <v>1.67</v>
      </c>
      <c r="AD398">
        <f t="shared" si="81"/>
        <v>1.23</v>
      </c>
      <c r="AF398">
        <f t="shared" si="82"/>
        <v>1.0349999999999999</v>
      </c>
    </row>
    <row r="399" spans="7:32">
      <c r="G399" s="27">
        <f t="shared" si="76"/>
        <v>12.9</v>
      </c>
      <c r="H399" s="27"/>
      <c r="I399" s="27"/>
      <c r="J399" s="108"/>
      <c r="K399" s="20">
        <f t="shared" si="77"/>
        <v>1.67</v>
      </c>
      <c r="L399" s="27"/>
      <c r="M399" s="109">
        <f t="shared" si="78"/>
        <v>1.23</v>
      </c>
      <c r="N399" s="27"/>
      <c r="O399" s="27">
        <f t="shared" si="79"/>
        <v>1.0349999999999999</v>
      </c>
      <c r="P399" s="27"/>
      <c r="Q399" s="27"/>
      <c r="R399" s="27"/>
      <c r="AB399">
        <f t="shared" si="80"/>
        <v>1.67</v>
      </c>
      <c r="AD399">
        <f t="shared" si="81"/>
        <v>1.23</v>
      </c>
      <c r="AF399">
        <f t="shared" si="82"/>
        <v>1.0349999999999999</v>
      </c>
    </row>
    <row r="400" spans="7:32">
      <c r="G400" s="27">
        <f t="shared" si="76"/>
        <v>12.9</v>
      </c>
      <c r="H400" s="27"/>
      <c r="I400" s="27"/>
      <c r="J400" s="108"/>
      <c r="K400" s="20">
        <f t="shared" si="77"/>
        <v>1.67</v>
      </c>
      <c r="L400" s="27"/>
      <c r="M400" s="109">
        <f t="shared" si="78"/>
        <v>1.23</v>
      </c>
      <c r="N400" s="27"/>
      <c r="O400" s="27">
        <f t="shared" si="79"/>
        <v>1.0349999999999999</v>
      </c>
      <c r="P400" s="27"/>
      <c r="Q400" s="27"/>
      <c r="R400" s="27"/>
      <c r="AB400">
        <f t="shared" si="80"/>
        <v>1.67</v>
      </c>
      <c r="AD400">
        <f t="shared" si="81"/>
        <v>1.23</v>
      </c>
      <c r="AF400">
        <f t="shared" si="82"/>
        <v>1.0349999999999999</v>
      </c>
    </row>
    <row r="401" spans="7:32">
      <c r="G401" s="27">
        <f t="shared" si="76"/>
        <v>12.9</v>
      </c>
      <c r="H401" s="27"/>
      <c r="I401" s="27"/>
      <c r="J401" s="108"/>
      <c r="K401" s="20">
        <f t="shared" si="77"/>
        <v>1.67</v>
      </c>
      <c r="L401" s="27"/>
      <c r="M401" s="109">
        <f t="shared" si="78"/>
        <v>1.23</v>
      </c>
      <c r="N401" s="27"/>
      <c r="O401" s="27">
        <f t="shared" si="79"/>
        <v>1.0349999999999999</v>
      </c>
      <c r="P401" s="27"/>
      <c r="Q401" s="27"/>
      <c r="R401" s="27"/>
      <c r="AB401">
        <f t="shared" si="80"/>
        <v>1.67</v>
      </c>
      <c r="AD401">
        <f t="shared" si="81"/>
        <v>1.23</v>
      </c>
      <c r="AF401">
        <f t="shared" si="82"/>
        <v>1.0349999999999999</v>
      </c>
    </row>
    <row r="402" spans="7:32">
      <c r="G402" s="27">
        <f t="shared" si="76"/>
        <v>12.9</v>
      </c>
      <c r="H402" s="27"/>
      <c r="I402" s="27"/>
      <c r="J402" s="108"/>
      <c r="K402" s="20">
        <f t="shared" si="77"/>
        <v>1.67</v>
      </c>
      <c r="L402" s="27"/>
      <c r="M402" s="109">
        <f t="shared" si="78"/>
        <v>1.23</v>
      </c>
      <c r="N402" s="27"/>
      <c r="O402" s="27">
        <f t="shared" si="79"/>
        <v>1.0349999999999999</v>
      </c>
      <c r="P402" s="27"/>
      <c r="Q402" s="27"/>
      <c r="R402" s="27"/>
      <c r="AB402">
        <f t="shared" si="80"/>
        <v>1.67</v>
      </c>
      <c r="AD402">
        <f t="shared" si="81"/>
        <v>1.23</v>
      </c>
      <c r="AF402">
        <f t="shared" si="82"/>
        <v>1.0349999999999999</v>
      </c>
    </row>
    <row r="403" spans="7:32">
      <c r="G403" s="27">
        <f t="shared" si="76"/>
        <v>12.9</v>
      </c>
      <c r="H403" s="27"/>
      <c r="I403" s="27"/>
      <c r="J403" s="108"/>
      <c r="K403" s="20">
        <f t="shared" si="77"/>
        <v>1.67</v>
      </c>
      <c r="L403" s="27"/>
      <c r="M403" s="109">
        <f t="shared" si="78"/>
        <v>1.23</v>
      </c>
      <c r="N403" s="27"/>
      <c r="O403" s="27">
        <f t="shared" si="79"/>
        <v>1.0349999999999999</v>
      </c>
      <c r="P403" s="27"/>
      <c r="Q403" s="27"/>
      <c r="R403" s="27"/>
      <c r="AB403">
        <f t="shared" si="80"/>
        <v>1.67</v>
      </c>
      <c r="AD403">
        <f t="shared" si="81"/>
        <v>1.23</v>
      </c>
      <c r="AF403">
        <f t="shared" si="82"/>
        <v>1.0349999999999999</v>
      </c>
    </row>
    <row r="404" spans="7:32">
      <c r="G404" s="27">
        <f t="shared" si="76"/>
        <v>12.9</v>
      </c>
      <c r="H404" s="27"/>
      <c r="I404" s="27"/>
      <c r="J404" s="108"/>
      <c r="K404" s="20">
        <f t="shared" si="77"/>
        <v>1.67</v>
      </c>
      <c r="L404" s="27"/>
      <c r="M404" s="109">
        <f t="shared" si="78"/>
        <v>1.23</v>
      </c>
      <c r="N404" s="27"/>
      <c r="O404" s="27">
        <f t="shared" si="79"/>
        <v>1.0349999999999999</v>
      </c>
      <c r="P404" s="27"/>
      <c r="Q404" s="27"/>
      <c r="R404" s="27"/>
      <c r="AB404">
        <f t="shared" si="80"/>
        <v>1.67</v>
      </c>
      <c r="AD404">
        <f t="shared" si="81"/>
        <v>1.23</v>
      </c>
      <c r="AF404">
        <f t="shared" si="82"/>
        <v>1.0349999999999999</v>
      </c>
    </row>
    <row r="405" spans="7:32">
      <c r="G405" s="27">
        <f t="shared" si="76"/>
        <v>12.9</v>
      </c>
      <c r="H405" s="27"/>
      <c r="I405" s="27"/>
      <c r="J405" s="108"/>
      <c r="K405" s="20">
        <f t="shared" si="77"/>
        <v>1.67</v>
      </c>
      <c r="L405" s="27"/>
      <c r="M405" s="109">
        <f t="shared" si="78"/>
        <v>1.23</v>
      </c>
      <c r="N405" s="27"/>
      <c r="O405" s="27">
        <f t="shared" si="79"/>
        <v>1.0349999999999999</v>
      </c>
      <c r="P405" s="27"/>
      <c r="Q405" s="27"/>
      <c r="R405" s="27"/>
      <c r="AB405">
        <f t="shared" si="80"/>
        <v>1.67</v>
      </c>
      <c r="AD405">
        <f t="shared" si="81"/>
        <v>1.23</v>
      </c>
      <c r="AF405">
        <f t="shared" si="82"/>
        <v>1.0349999999999999</v>
      </c>
    </row>
    <row r="406" spans="7:32">
      <c r="G406" s="27">
        <f t="shared" si="76"/>
        <v>12.9</v>
      </c>
      <c r="H406" s="27"/>
      <c r="I406" s="27"/>
      <c r="J406" s="108"/>
      <c r="K406" s="20">
        <f t="shared" si="77"/>
        <v>1.67</v>
      </c>
      <c r="L406" s="27"/>
      <c r="M406" s="109">
        <f t="shared" si="78"/>
        <v>1.23</v>
      </c>
      <c r="N406" s="27"/>
      <c r="O406" s="27">
        <f t="shared" si="79"/>
        <v>1.0349999999999999</v>
      </c>
      <c r="P406" s="27"/>
      <c r="Q406" s="27"/>
      <c r="R406" s="27"/>
      <c r="AB406">
        <f t="shared" si="80"/>
        <v>1.67</v>
      </c>
      <c r="AD406">
        <f t="shared" si="81"/>
        <v>1.23</v>
      </c>
      <c r="AF406">
        <f t="shared" si="82"/>
        <v>1.0349999999999999</v>
      </c>
    </row>
    <row r="407" spans="7:32">
      <c r="G407" s="27">
        <f t="shared" si="76"/>
        <v>12.9</v>
      </c>
      <c r="H407" s="27"/>
      <c r="I407" s="27"/>
      <c r="J407" s="108"/>
      <c r="K407" s="20">
        <f t="shared" si="77"/>
        <v>1.67</v>
      </c>
      <c r="L407" s="27"/>
      <c r="M407" s="109">
        <f t="shared" si="78"/>
        <v>1.23</v>
      </c>
      <c r="N407" s="27"/>
      <c r="O407" s="27">
        <f t="shared" si="79"/>
        <v>1.0349999999999999</v>
      </c>
      <c r="P407" s="27"/>
      <c r="Q407" s="27"/>
      <c r="R407" s="27"/>
      <c r="AB407">
        <f t="shared" si="80"/>
        <v>1.67</v>
      </c>
      <c r="AD407">
        <f t="shared" si="81"/>
        <v>1.23</v>
      </c>
      <c r="AF407">
        <f t="shared" si="82"/>
        <v>1.0349999999999999</v>
      </c>
    </row>
    <row r="408" spans="7:32">
      <c r="G408" s="27">
        <f t="shared" si="76"/>
        <v>12.9</v>
      </c>
      <c r="H408" s="27"/>
      <c r="I408" s="27"/>
      <c r="J408" s="108"/>
      <c r="K408" s="20">
        <f t="shared" si="77"/>
        <v>1.67</v>
      </c>
      <c r="L408" s="27"/>
      <c r="M408" s="109">
        <f t="shared" si="78"/>
        <v>1.23</v>
      </c>
      <c r="N408" s="27"/>
      <c r="O408" s="27">
        <f t="shared" si="79"/>
        <v>1.0349999999999999</v>
      </c>
      <c r="P408" s="27"/>
      <c r="Q408" s="27"/>
      <c r="R408" s="27"/>
      <c r="AB408">
        <f t="shared" si="80"/>
        <v>1.67</v>
      </c>
      <c r="AD408">
        <f t="shared" si="81"/>
        <v>1.23</v>
      </c>
      <c r="AF408">
        <f t="shared" si="82"/>
        <v>1.0349999999999999</v>
      </c>
    </row>
    <row r="409" spans="7:32">
      <c r="G409" s="27">
        <f t="shared" si="76"/>
        <v>12.9</v>
      </c>
      <c r="H409" s="27"/>
      <c r="I409" s="27"/>
      <c r="J409" s="108"/>
      <c r="K409" s="20">
        <f t="shared" si="77"/>
        <v>1.67</v>
      </c>
      <c r="L409" s="27"/>
      <c r="M409" s="109">
        <f t="shared" si="78"/>
        <v>1.23</v>
      </c>
      <c r="N409" s="27"/>
      <c r="O409" s="27">
        <f t="shared" si="79"/>
        <v>1.0349999999999999</v>
      </c>
      <c r="P409" s="27"/>
      <c r="Q409" s="27"/>
      <c r="R409" s="27"/>
      <c r="AB409">
        <f t="shared" si="80"/>
        <v>1.67</v>
      </c>
      <c r="AD409">
        <f t="shared" si="81"/>
        <v>1.23</v>
      </c>
      <c r="AF409">
        <f t="shared" si="82"/>
        <v>1.0349999999999999</v>
      </c>
    </row>
    <row r="410" spans="7:32">
      <c r="G410" s="27">
        <f t="shared" si="76"/>
        <v>12.9</v>
      </c>
      <c r="H410" s="27"/>
      <c r="I410" s="27"/>
      <c r="J410" s="108"/>
      <c r="K410" s="20">
        <f t="shared" si="77"/>
        <v>1.67</v>
      </c>
      <c r="L410" s="27"/>
      <c r="M410" s="109">
        <f t="shared" si="78"/>
        <v>1.23</v>
      </c>
      <c r="N410" s="27"/>
      <c r="O410" s="27">
        <f t="shared" si="79"/>
        <v>1.0349999999999999</v>
      </c>
      <c r="P410" s="27"/>
      <c r="Q410" s="27"/>
      <c r="R410" s="27"/>
      <c r="AB410">
        <f t="shared" si="80"/>
        <v>1.67</v>
      </c>
      <c r="AD410">
        <f t="shared" si="81"/>
        <v>1.23</v>
      </c>
      <c r="AF410">
        <f t="shared" si="82"/>
        <v>1.0349999999999999</v>
      </c>
    </row>
    <row r="411" spans="7:32">
      <c r="G411" s="27">
        <f t="shared" si="76"/>
        <v>12.9</v>
      </c>
      <c r="H411" s="27"/>
      <c r="I411" s="27"/>
      <c r="J411" s="108"/>
      <c r="K411" s="20">
        <f t="shared" si="77"/>
        <v>1.67</v>
      </c>
      <c r="L411" s="27"/>
      <c r="M411" s="109">
        <f t="shared" si="78"/>
        <v>1.23</v>
      </c>
      <c r="N411" s="27"/>
      <c r="O411" s="27">
        <f t="shared" si="79"/>
        <v>1.0349999999999999</v>
      </c>
      <c r="P411" s="27"/>
      <c r="Q411" s="27"/>
      <c r="R411" s="27"/>
      <c r="AB411">
        <f t="shared" si="80"/>
        <v>1.67</v>
      </c>
      <c r="AD411">
        <f t="shared" si="81"/>
        <v>1.23</v>
      </c>
      <c r="AF411">
        <f t="shared" si="82"/>
        <v>1.0349999999999999</v>
      </c>
    </row>
    <row r="412" spans="7:32">
      <c r="G412" s="27">
        <f t="shared" si="76"/>
        <v>12.9</v>
      </c>
      <c r="H412" s="27"/>
      <c r="I412" s="27"/>
      <c r="J412" s="108"/>
      <c r="K412" s="20">
        <f t="shared" si="77"/>
        <v>1.67</v>
      </c>
      <c r="L412" s="27"/>
      <c r="M412" s="109">
        <f t="shared" si="78"/>
        <v>1.23</v>
      </c>
      <c r="N412" s="27"/>
      <c r="O412" s="27">
        <f t="shared" si="79"/>
        <v>1.0349999999999999</v>
      </c>
      <c r="P412" s="27"/>
      <c r="Q412" s="27"/>
      <c r="R412" s="27"/>
      <c r="AB412">
        <f t="shared" si="80"/>
        <v>1.67</v>
      </c>
      <c r="AD412">
        <f t="shared" si="81"/>
        <v>1.23</v>
      </c>
      <c r="AF412">
        <f t="shared" si="82"/>
        <v>1.0349999999999999</v>
      </c>
    </row>
    <row r="413" spans="7:32">
      <c r="G413" s="27">
        <f t="shared" si="76"/>
        <v>12.9</v>
      </c>
      <c r="H413" s="27"/>
      <c r="I413" s="27"/>
      <c r="J413" s="108"/>
      <c r="K413" s="20">
        <f t="shared" si="77"/>
        <v>1.67</v>
      </c>
      <c r="L413" s="27"/>
      <c r="M413" s="109">
        <f t="shared" si="78"/>
        <v>1.23</v>
      </c>
      <c r="N413" s="27"/>
      <c r="O413" s="27">
        <f t="shared" si="79"/>
        <v>1.0349999999999999</v>
      </c>
      <c r="P413" s="27"/>
      <c r="Q413" s="27"/>
      <c r="R413" s="27"/>
      <c r="AB413">
        <f t="shared" si="80"/>
        <v>1.67</v>
      </c>
      <c r="AD413">
        <f t="shared" si="81"/>
        <v>1.23</v>
      </c>
      <c r="AF413">
        <f t="shared" si="82"/>
        <v>1.0349999999999999</v>
      </c>
    </row>
    <row r="414" spans="7:32">
      <c r="G414" s="27">
        <f t="shared" si="76"/>
        <v>12.9</v>
      </c>
      <c r="H414" s="27"/>
      <c r="I414" s="27"/>
      <c r="J414" s="108"/>
      <c r="K414" s="20">
        <f t="shared" si="77"/>
        <v>1.67</v>
      </c>
      <c r="L414" s="27"/>
      <c r="M414" s="109">
        <f t="shared" si="78"/>
        <v>1.23</v>
      </c>
      <c r="N414" s="27"/>
      <c r="O414" s="27">
        <f t="shared" si="79"/>
        <v>1.0349999999999999</v>
      </c>
      <c r="P414" s="27"/>
      <c r="Q414" s="27"/>
      <c r="R414" s="27"/>
      <c r="AB414">
        <f t="shared" si="80"/>
        <v>1.67</v>
      </c>
      <c r="AD414">
        <f t="shared" si="81"/>
        <v>1.23</v>
      </c>
      <c r="AF414">
        <f t="shared" si="82"/>
        <v>1.0349999999999999</v>
      </c>
    </row>
    <row r="415" spans="7:32">
      <c r="G415" s="27">
        <f t="shared" si="76"/>
        <v>12.9</v>
      </c>
      <c r="H415" s="27"/>
      <c r="I415" s="27"/>
      <c r="J415" s="108"/>
      <c r="K415" s="20">
        <f t="shared" si="77"/>
        <v>1.67</v>
      </c>
      <c r="L415" s="27"/>
      <c r="M415" s="109">
        <f t="shared" si="78"/>
        <v>1.23</v>
      </c>
      <c r="N415" s="27"/>
      <c r="O415" s="27">
        <f t="shared" si="79"/>
        <v>1.0349999999999999</v>
      </c>
      <c r="P415" s="27"/>
      <c r="Q415" s="27"/>
      <c r="R415" s="27"/>
      <c r="AB415">
        <f t="shared" si="80"/>
        <v>1.67</v>
      </c>
      <c r="AD415">
        <f t="shared" si="81"/>
        <v>1.23</v>
      </c>
      <c r="AF415">
        <f t="shared" si="82"/>
        <v>1.0349999999999999</v>
      </c>
    </row>
    <row r="416" spans="7:32">
      <c r="G416" s="27">
        <f t="shared" si="76"/>
        <v>12.9</v>
      </c>
      <c r="H416" s="27"/>
      <c r="I416" s="27"/>
      <c r="J416" s="108"/>
      <c r="K416" s="20">
        <f t="shared" si="77"/>
        <v>1.67</v>
      </c>
      <c r="L416" s="27"/>
      <c r="M416" s="109">
        <f t="shared" si="78"/>
        <v>1.23</v>
      </c>
      <c r="N416" s="27"/>
      <c r="O416" s="27">
        <f t="shared" si="79"/>
        <v>1.0349999999999999</v>
      </c>
      <c r="P416" s="27"/>
      <c r="Q416" s="27"/>
      <c r="R416" s="27"/>
      <c r="AB416">
        <f t="shared" si="80"/>
        <v>1.67</v>
      </c>
      <c r="AD416">
        <f t="shared" si="81"/>
        <v>1.23</v>
      </c>
      <c r="AF416">
        <f t="shared" si="82"/>
        <v>1.0349999999999999</v>
      </c>
    </row>
    <row r="417" spans="7:32">
      <c r="G417" s="27">
        <f t="shared" si="76"/>
        <v>12.9</v>
      </c>
      <c r="H417" s="27"/>
      <c r="I417" s="27"/>
      <c r="J417" s="108"/>
      <c r="K417" s="20">
        <f t="shared" si="77"/>
        <v>1.67</v>
      </c>
      <c r="L417" s="27"/>
      <c r="M417" s="109">
        <f t="shared" si="78"/>
        <v>1.23</v>
      </c>
      <c r="N417" s="27"/>
      <c r="O417" s="27">
        <f t="shared" si="79"/>
        <v>1.0349999999999999</v>
      </c>
      <c r="P417" s="27"/>
      <c r="Q417" s="27"/>
      <c r="R417" s="27"/>
      <c r="AB417">
        <f t="shared" si="80"/>
        <v>1.67</v>
      </c>
      <c r="AD417">
        <f t="shared" si="81"/>
        <v>1.23</v>
      </c>
      <c r="AF417">
        <f t="shared" si="82"/>
        <v>1.0349999999999999</v>
      </c>
    </row>
    <row r="418" spans="7:32">
      <c r="G418" s="27">
        <f t="shared" si="76"/>
        <v>12.9</v>
      </c>
      <c r="H418" s="27"/>
      <c r="I418" s="27"/>
      <c r="J418" s="108"/>
      <c r="K418" s="20">
        <f t="shared" si="77"/>
        <v>1.67</v>
      </c>
      <c r="L418" s="27"/>
      <c r="M418" s="109">
        <f t="shared" si="78"/>
        <v>1.23</v>
      </c>
      <c r="N418" s="27"/>
      <c r="O418" s="27">
        <f t="shared" si="79"/>
        <v>1.0349999999999999</v>
      </c>
      <c r="P418" s="27"/>
      <c r="Q418" s="27"/>
      <c r="R418" s="27"/>
      <c r="AB418">
        <f t="shared" si="80"/>
        <v>1.67</v>
      </c>
      <c r="AD418">
        <f t="shared" si="81"/>
        <v>1.23</v>
      </c>
      <c r="AF418">
        <f t="shared" si="82"/>
        <v>1.0349999999999999</v>
      </c>
    </row>
    <row r="419" spans="7:32">
      <c r="G419" s="27">
        <f t="shared" si="76"/>
        <v>12.9</v>
      </c>
      <c r="H419" s="27"/>
      <c r="I419" s="27"/>
      <c r="J419" s="108"/>
      <c r="K419" s="20">
        <f t="shared" si="77"/>
        <v>1.67</v>
      </c>
      <c r="L419" s="27"/>
      <c r="M419" s="109">
        <f t="shared" si="78"/>
        <v>1.23</v>
      </c>
      <c r="N419" s="27"/>
      <c r="O419" s="27">
        <f t="shared" si="79"/>
        <v>1.0349999999999999</v>
      </c>
      <c r="P419" s="27"/>
      <c r="Q419" s="27"/>
      <c r="R419" s="27"/>
      <c r="AB419">
        <f t="shared" si="80"/>
        <v>1.67</v>
      </c>
      <c r="AD419">
        <f t="shared" si="81"/>
        <v>1.23</v>
      </c>
      <c r="AF419">
        <f t="shared" si="82"/>
        <v>1.0349999999999999</v>
      </c>
    </row>
    <row r="420" spans="7:32">
      <c r="G420" s="27">
        <f t="shared" si="76"/>
        <v>12.9</v>
      </c>
      <c r="H420" s="27"/>
      <c r="I420" s="27"/>
      <c r="J420" s="108"/>
      <c r="K420" s="20">
        <f t="shared" si="77"/>
        <v>1.67</v>
      </c>
      <c r="L420" s="27"/>
      <c r="M420" s="109">
        <f t="shared" si="78"/>
        <v>1.23</v>
      </c>
      <c r="N420" s="27"/>
      <c r="O420" s="27">
        <f t="shared" si="79"/>
        <v>1.0349999999999999</v>
      </c>
      <c r="P420" s="27"/>
      <c r="Q420" s="27"/>
      <c r="R420" s="27"/>
      <c r="AB420">
        <f t="shared" si="80"/>
        <v>1.67</v>
      </c>
      <c r="AD420">
        <f t="shared" si="81"/>
        <v>1.23</v>
      </c>
      <c r="AF420">
        <f t="shared" si="82"/>
        <v>1.0349999999999999</v>
      </c>
    </row>
    <row r="421" spans="7:32">
      <c r="G421" s="27">
        <f t="shared" si="76"/>
        <v>12.9</v>
      </c>
      <c r="H421" s="27"/>
      <c r="I421" s="27"/>
      <c r="J421" s="108"/>
      <c r="K421" s="20">
        <f t="shared" si="77"/>
        <v>1.67</v>
      </c>
      <c r="L421" s="27"/>
      <c r="M421" s="109">
        <f t="shared" si="78"/>
        <v>1.23</v>
      </c>
      <c r="N421" s="27"/>
      <c r="O421" s="27">
        <f t="shared" si="79"/>
        <v>1.0349999999999999</v>
      </c>
      <c r="P421" s="27"/>
      <c r="Q421" s="27"/>
      <c r="R421" s="27"/>
      <c r="AB421">
        <f t="shared" si="80"/>
        <v>1.67</v>
      </c>
      <c r="AD421">
        <f t="shared" si="81"/>
        <v>1.23</v>
      </c>
      <c r="AF421">
        <f t="shared" si="82"/>
        <v>1.0349999999999999</v>
      </c>
    </row>
    <row r="422" spans="7:32">
      <c r="G422" s="27">
        <f t="shared" si="76"/>
        <v>12.9</v>
      </c>
      <c r="H422" s="27"/>
      <c r="I422" s="27"/>
      <c r="J422" s="108"/>
      <c r="K422" s="20">
        <f t="shared" si="77"/>
        <v>1.67</v>
      </c>
      <c r="L422" s="27"/>
      <c r="M422" s="109">
        <f t="shared" si="78"/>
        <v>1.23</v>
      </c>
      <c r="N422" s="27"/>
      <c r="O422" s="27">
        <f t="shared" si="79"/>
        <v>1.0349999999999999</v>
      </c>
      <c r="P422" s="27"/>
      <c r="Q422" s="27"/>
      <c r="R422" s="27"/>
      <c r="AB422">
        <f t="shared" si="80"/>
        <v>1.67</v>
      </c>
      <c r="AD422">
        <f t="shared" si="81"/>
        <v>1.23</v>
      </c>
      <c r="AF422">
        <f t="shared" si="82"/>
        <v>1.0349999999999999</v>
      </c>
    </row>
    <row r="423" spans="7:32">
      <c r="G423" s="27">
        <f t="shared" si="76"/>
        <v>12.9</v>
      </c>
      <c r="H423" s="27"/>
      <c r="I423" s="27"/>
      <c r="J423" s="108"/>
      <c r="K423" s="20">
        <f t="shared" si="77"/>
        <v>1.67</v>
      </c>
      <c r="L423" s="27"/>
      <c r="M423" s="109">
        <f t="shared" si="78"/>
        <v>1.23</v>
      </c>
      <c r="N423" s="27"/>
      <c r="O423" s="27">
        <f t="shared" si="79"/>
        <v>1.0349999999999999</v>
      </c>
      <c r="P423" s="27"/>
      <c r="Q423" s="27"/>
      <c r="R423" s="27"/>
      <c r="AB423">
        <f t="shared" si="80"/>
        <v>1.67</v>
      </c>
      <c r="AD423">
        <f t="shared" si="81"/>
        <v>1.23</v>
      </c>
      <c r="AF423">
        <f t="shared" si="82"/>
        <v>1.0349999999999999</v>
      </c>
    </row>
    <row r="424" spans="7:32">
      <c r="G424" s="27">
        <f t="shared" si="76"/>
        <v>12.9</v>
      </c>
      <c r="H424" s="27"/>
      <c r="I424" s="27"/>
      <c r="J424" s="108"/>
      <c r="K424" s="20">
        <f t="shared" si="77"/>
        <v>1.67</v>
      </c>
      <c r="L424" s="27"/>
      <c r="M424" s="109">
        <f t="shared" si="78"/>
        <v>1.23</v>
      </c>
      <c r="N424" s="27"/>
      <c r="O424" s="27">
        <f t="shared" si="79"/>
        <v>1.0349999999999999</v>
      </c>
      <c r="P424" s="27"/>
      <c r="Q424" s="27"/>
      <c r="R424" s="27"/>
      <c r="AB424">
        <f t="shared" si="80"/>
        <v>1.67</v>
      </c>
      <c r="AD424">
        <f t="shared" si="81"/>
        <v>1.23</v>
      </c>
      <c r="AF424">
        <f t="shared" si="82"/>
        <v>1.0349999999999999</v>
      </c>
    </row>
    <row r="425" spans="7:32">
      <c r="G425" s="27">
        <f t="shared" si="76"/>
        <v>12.9</v>
      </c>
      <c r="H425" s="27"/>
      <c r="I425" s="27"/>
      <c r="J425" s="108"/>
      <c r="K425" s="20">
        <f t="shared" si="77"/>
        <v>1.67</v>
      </c>
      <c r="L425" s="27"/>
      <c r="M425" s="109">
        <f t="shared" si="78"/>
        <v>1.23</v>
      </c>
      <c r="N425" s="27"/>
      <c r="O425" s="27">
        <f t="shared" si="79"/>
        <v>1.0349999999999999</v>
      </c>
      <c r="P425" s="27"/>
      <c r="Q425" s="27"/>
      <c r="R425" s="27"/>
      <c r="AB425">
        <f t="shared" si="80"/>
        <v>1.67</v>
      </c>
      <c r="AD425">
        <f t="shared" si="81"/>
        <v>1.23</v>
      </c>
      <c r="AF425">
        <f t="shared" si="82"/>
        <v>1.0349999999999999</v>
      </c>
    </row>
    <row r="426" spans="7:32">
      <c r="G426" s="27">
        <f t="shared" si="76"/>
        <v>12.9</v>
      </c>
      <c r="H426" s="27"/>
      <c r="I426" s="27"/>
      <c r="J426" s="108"/>
      <c r="K426" s="20">
        <f t="shared" si="77"/>
        <v>1.67</v>
      </c>
      <c r="L426" s="27"/>
      <c r="M426" s="109">
        <f t="shared" si="78"/>
        <v>1.23</v>
      </c>
      <c r="N426" s="27"/>
      <c r="O426" s="27">
        <f t="shared" si="79"/>
        <v>1.0349999999999999</v>
      </c>
      <c r="P426" s="27"/>
      <c r="Q426" s="27"/>
      <c r="R426" s="27"/>
      <c r="AB426">
        <f t="shared" si="80"/>
        <v>1.67</v>
      </c>
      <c r="AD426">
        <f t="shared" si="81"/>
        <v>1.23</v>
      </c>
      <c r="AF426">
        <f t="shared" si="82"/>
        <v>1.0349999999999999</v>
      </c>
    </row>
    <row r="427" spans="7:32">
      <c r="G427" s="27">
        <f t="shared" si="76"/>
        <v>12.9</v>
      </c>
      <c r="H427" s="27"/>
      <c r="I427" s="27"/>
      <c r="J427" s="108"/>
      <c r="K427" s="20">
        <f t="shared" si="77"/>
        <v>1.67</v>
      </c>
      <c r="L427" s="27"/>
      <c r="M427" s="109">
        <f t="shared" si="78"/>
        <v>1.23</v>
      </c>
      <c r="N427" s="27"/>
      <c r="O427" s="27">
        <f t="shared" si="79"/>
        <v>1.0349999999999999</v>
      </c>
      <c r="P427" s="27"/>
      <c r="Q427" s="27"/>
      <c r="R427" s="27"/>
      <c r="AB427">
        <f t="shared" si="80"/>
        <v>1.67</v>
      </c>
      <c r="AD427">
        <f t="shared" si="81"/>
        <v>1.23</v>
      </c>
      <c r="AF427">
        <f t="shared" si="82"/>
        <v>1.0349999999999999</v>
      </c>
    </row>
    <row r="428" spans="7:32">
      <c r="G428" s="27">
        <f t="shared" si="76"/>
        <v>12.9</v>
      </c>
      <c r="H428" s="27"/>
      <c r="I428" s="27"/>
      <c r="J428" s="108"/>
      <c r="K428" s="20">
        <f t="shared" si="77"/>
        <v>1.67</v>
      </c>
      <c r="L428" s="27"/>
      <c r="M428" s="109">
        <f t="shared" si="78"/>
        <v>1.23</v>
      </c>
      <c r="N428" s="27"/>
      <c r="O428" s="27">
        <f t="shared" si="79"/>
        <v>1.0349999999999999</v>
      </c>
      <c r="P428" s="27"/>
      <c r="Q428" s="27"/>
      <c r="R428" s="27"/>
      <c r="AB428">
        <f t="shared" si="80"/>
        <v>1.67</v>
      </c>
      <c r="AD428">
        <f t="shared" si="81"/>
        <v>1.23</v>
      </c>
      <c r="AF428">
        <f t="shared" si="82"/>
        <v>1.0349999999999999</v>
      </c>
    </row>
    <row r="429" spans="7:32">
      <c r="G429" s="27">
        <f t="shared" si="76"/>
        <v>12.9</v>
      </c>
      <c r="H429" s="27"/>
      <c r="I429" s="27"/>
      <c r="J429" s="108"/>
      <c r="K429" s="20">
        <f t="shared" si="77"/>
        <v>1.67</v>
      </c>
      <c r="L429" s="27"/>
      <c r="M429" s="109">
        <f t="shared" si="78"/>
        <v>1.23</v>
      </c>
      <c r="N429" s="27"/>
      <c r="O429" s="27">
        <f t="shared" si="79"/>
        <v>1.0349999999999999</v>
      </c>
      <c r="P429" s="27"/>
      <c r="Q429" s="27"/>
      <c r="R429" s="27"/>
      <c r="AB429">
        <f t="shared" si="80"/>
        <v>1.67</v>
      </c>
      <c r="AD429">
        <f t="shared" si="81"/>
        <v>1.23</v>
      </c>
      <c r="AF429">
        <f t="shared" si="82"/>
        <v>1.0349999999999999</v>
      </c>
    </row>
    <row r="430" spans="7:32">
      <c r="G430" s="27">
        <f t="shared" si="76"/>
        <v>12.9</v>
      </c>
      <c r="H430" s="27"/>
      <c r="I430" s="27"/>
      <c r="J430" s="108"/>
      <c r="K430" s="20">
        <f t="shared" si="77"/>
        <v>1.67</v>
      </c>
      <c r="L430" s="27"/>
      <c r="M430" s="109">
        <f t="shared" si="78"/>
        <v>1.23</v>
      </c>
      <c r="N430" s="27"/>
      <c r="O430" s="27">
        <f t="shared" si="79"/>
        <v>1.0349999999999999</v>
      </c>
      <c r="P430" s="27"/>
      <c r="Q430" s="27"/>
      <c r="R430" s="27"/>
      <c r="AB430">
        <f t="shared" si="80"/>
        <v>1.67</v>
      </c>
      <c r="AD430">
        <f t="shared" si="81"/>
        <v>1.23</v>
      </c>
      <c r="AF430">
        <f t="shared" si="82"/>
        <v>1.0349999999999999</v>
      </c>
    </row>
    <row r="431" spans="7:32">
      <c r="G431" s="27">
        <f t="shared" si="76"/>
        <v>12.9</v>
      </c>
      <c r="H431" s="27"/>
      <c r="I431" s="27"/>
      <c r="J431" s="108"/>
      <c r="K431" s="20">
        <f t="shared" si="77"/>
        <v>1.67</v>
      </c>
      <c r="L431" s="27"/>
      <c r="M431" s="109">
        <f t="shared" si="78"/>
        <v>1.23</v>
      </c>
      <c r="N431" s="27"/>
      <c r="O431" s="27">
        <f t="shared" si="79"/>
        <v>1.0349999999999999</v>
      </c>
      <c r="P431" s="27"/>
      <c r="Q431" s="27"/>
      <c r="R431" s="27"/>
      <c r="AB431">
        <f t="shared" si="80"/>
        <v>1.67</v>
      </c>
      <c r="AD431">
        <f t="shared" si="81"/>
        <v>1.23</v>
      </c>
      <c r="AF431">
        <f t="shared" si="82"/>
        <v>1.0349999999999999</v>
      </c>
    </row>
    <row r="432" spans="7:32">
      <c r="G432" s="27">
        <f t="shared" si="76"/>
        <v>12.9</v>
      </c>
      <c r="H432" s="27"/>
      <c r="I432" s="27"/>
      <c r="J432" s="108"/>
      <c r="K432" s="20">
        <f t="shared" si="77"/>
        <v>1.67</v>
      </c>
      <c r="L432" s="27"/>
      <c r="M432" s="109">
        <f t="shared" si="78"/>
        <v>1.23</v>
      </c>
      <c r="N432" s="27"/>
      <c r="O432" s="27">
        <f t="shared" si="79"/>
        <v>1.0349999999999999</v>
      </c>
      <c r="P432" s="27"/>
      <c r="Q432" s="27"/>
      <c r="R432" s="27"/>
      <c r="AB432">
        <f t="shared" si="80"/>
        <v>1.67</v>
      </c>
      <c r="AD432">
        <f t="shared" si="81"/>
        <v>1.23</v>
      </c>
      <c r="AF432">
        <f t="shared" si="82"/>
        <v>1.0349999999999999</v>
      </c>
    </row>
    <row r="433" spans="7:32">
      <c r="G433" s="27">
        <f t="shared" si="76"/>
        <v>12.9</v>
      </c>
      <c r="H433" s="27"/>
      <c r="I433" s="27"/>
      <c r="J433" s="108"/>
      <c r="K433" s="20">
        <f t="shared" si="77"/>
        <v>1.67</v>
      </c>
      <c r="L433" s="27"/>
      <c r="M433" s="109">
        <f t="shared" si="78"/>
        <v>1.23</v>
      </c>
      <c r="N433" s="27"/>
      <c r="O433" s="27">
        <f t="shared" si="79"/>
        <v>1.0349999999999999</v>
      </c>
      <c r="P433" s="27"/>
      <c r="Q433" s="27"/>
      <c r="R433" s="27"/>
      <c r="AB433">
        <f t="shared" si="80"/>
        <v>1.67</v>
      </c>
      <c r="AD433">
        <f t="shared" si="81"/>
        <v>1.23</v>
      </c>
      <c r="AF433">
        <f t="shared" si="82"/>
        <v>1.0349999999999999</v>
      </c>
    </row>
    <row r="434" spans="7:32">
      <c r="G434" s="27">
        <f t="shared" si="76"/>
        <v>12.9</v>
      </c>
      <c r="H434" s="27"/>
      <c r="I434" s="27"/>
      <c r="J434" s="108"/>
      <c r="K434" s="20">
        <f t="shared" si="77"/>
        <v>1.67</v>
      </c>
      <c r="L434" s="27"/>
      <c r="M434" s="109">
        <f t="shared" si="78"/>
        <v>1.23</v>
      </c>
      <c r="N434" s="27"/>
      <c r="O434" s="27">
        <f t="shared" si="79"/>
        <v>1.0349999999999999</v>
      </c>
      <c r="P434" s="27"/>
      <c r="Q434" s="27"/>
      <c r="R434" s="27"/>
      <c r="AB434">
        <f t="shared" si="80"/>
        <v>1.67</v>
      </c>
      <c r="AD434">
        <f t="shared" si="81"/>
        <v>1.23</v>
      </c>
      <c r="AF434">
        <f t="shared" si="82"/>
        <v>1.0349999999999999</v>
      </c>
    </row>
    <row r="435" spans="7:32">
      <c r="G435" s="27">
        <f t="shared" si="76"/>
        <v>12.9</v>
      </c>
      <c r="H435" s="27"/>
      <c r="I435" s="27"/>
      <c r="J435" s="108"/>
      <c r="K435" s="20">
        <f t="shared" si="77"/>
        <v>1.67</v>
      </c>
      <c r="L435" s="27"/>
      <c r="M435" s="109">
        <f t="shared" si="78"/>
        <v>1.23</v>
      </c>
      <c r="N435" s="27"/>
      <c r="O435" s="27">
        <f t="shared" si="79"/>
        <v>1.0349999999999999</v>
      </c>
      <c r="P435" s="27"/>
      <c r="Q435" s="27"/>
      <c r="R435" s="27"/>
      <c r="AB435">
        <f t="shared" si="80"/>
        <v>1.67</v>
      </c>
      <c r="AD435">
        <f t="shared" si="81"/>
        <v>1.23</v>
      </c>
      <c r="AF435">
        <f t="shared" si="82"/>
        <v>1.0349999999999999</v>
      </c>
    </row>
    <row r="436" spans="7:32">
      <c r="G436" s="27">
        <f t="shared" si="76"/>
        <v>12.9</v>
      </c>
      <c r="H436" s="27"/>
      <c r="I436" s="27"/>
      <c r="J436" s="108"/>
      <c r="K436" s="20">
        <f t="shared" si="77"/>
        <v>1.67</v>
      </c>
      <c r="L436" s="27"/>
      <c r="M436" s="109">
        <f t="shared" si="78"/>
        <v>1.23</v>
      </c>
      <c r="N436" s="27"/>
      <c r="O436" s="27">
        <f t="shared" si="79"/>
        <v>1.0349999999999999</v>
      </c>
      <c r="P436" s="27"/>
      <c r="Q436" s="27"/>
      <c r="R436" s="27"/>
      <c r="AB436">
        <f t="shared" si="80"/>
        <v>1.67</v>
      </c>
      <c r="AD436">
        <f t="shared" si="81"/>
        <v>1.23</v>
      </c>
      <c r="AF436">
        <f t="shared" si="82"/>
        <v>1.0349999999999999</v>
      </c>
    </row>
    <row r="437" spans="7:32">
      <c r="G437" s="27">
        <f t="shared" si="76"/>
        <v>12.9</v>
      </c>
      <c r="H437" s="27"/>
      <c r="I437" s="27"/>
      <c r="J437" s="108"/>
      <c r="K437" s="20">
        <f t="shared" si="77"/>
        <v>1.67</v>
      </c>
      <c r="L437" s="27"/>
      <c r="M437" s="109">
        <f t="shared" si="78"/>
        <v>1.23</v>
      </c>
      <c r="N437" s="27"/>
      <c r="O437" s="27">
        <f t="shared" si="79"/>
        <v>1.0349999999999999</v>
      </c>
      <c r="P437" s="27"/>
      <c r="Q437" s="27"/>
      <c r="R437" s="27"/>
      <c r="AB437">
        <f t="shared" si="80"/>
        <v>1.67</v>
      </c>
      <c r="AD437">
        <f t="shared" si="81"/>
        <v>1.23</v>
      </c>
      <c r="AF437">
        <f t="shared" si="82"/>
        <v>1.0349999999999999</v>
      </c>
    </row>
    <row r="438" spans="7:32">
      <c r="G438" s="27">
        <f t="shared" si="76"/>
        <v>12.9</v>
      </c>
      <c r="H438" s="27"/>
      <c r="I438" s="27"/>
      <c r="J438" s="108"/>
      <c r="K438" s="20">
        <f t="shared" si="77"/>
        <v>1.67</v>
      </c>
      <c r="L438" s="27"/>
      <c r="M438" s="109">
        <f t="shared" si="78"/>
        <v>1.23</v>
      </c>
      <c r="N438" s="27"/>
      <c r="O438" s="27">
        <f t="shared" si="79"/>
        <v>1.0349999999999999</v>
      </c>
      <c r="P438" s="27"/>
      <c r="Q438" s="27"/>
      <c r="R438" s="27"/>
      <c r="AB438">
        <f t="shared" si="80"/>
        <v>1.67</v>
      </c>
      <c r="AD438">
        <f t="shared" si="81"/>
        <v>1.23</v>
      </c>
      <c r="AF438">
        <f t="shared" si="82"/>
        <v>1.0349999999999999</v>
      </c>
    </row>
    <row r="439" spans="7:32">
      <c r="G439" s="27">
        <f t="shared" si="76"/>
        <v>12.9</v>
      </c>
      <c r="H439" s="27"/>
      <c r="I439" s="27"/>
      <c r="J439" s="108"/>
      <c r="K439" s="20">
        <f t="shared" si="77"/>
        <v>1.67</v>
      </c>
      <c r="L439" s="27"/>
      <c r="M439" s="109">
        <f t="shared" si="78"/>
        <v>1.23</v>
      </c>
      <c r="N439" s="27"/>
      <c r="O439" s="27">
        <f t="shared" si="79"/>
        <v>1.0349999999999999</v>
      </c>
      <c r="P439" s="27"/>
      <c r="Q439" s="27"/>
      <c r="R439" s="27"/>
      <c r="AB439">
        <f t="shared" si="80"/>
        <v>1.67</v>
      </c>
      <c r="AD439">
        <f t="shared" si="81"/>
        <v>1.23</v>
      </c>
      <c r="AF439">
        <f t="shared" si="82"/>
        <v>1.0349999999999999</v>
      </c>
    </row>
    <row r="440" spans="7:32">
      <c r="G440" s="27">
        <f t="shared" ref="G440:G503" si="83">$G$55</f>
        <v>12.9</v>
      </c>
      <c r="H440" s="27"/>
      <c r="I440" s="27"/>
      <c r="J440" s="108"/>
      <c r="K440" s="20">
        <f t="shared" si="77"/>
        <v>1.67</v>
      </c>
      <c r="L440" s="27"/>
      <c r="M440" s="109">
        <f t="shared" si="78"/>
        <v>1.23</v>
      </c>
      <c r="N440" s="27"/>
      <c r="O440" s="27">
        <f t="shared" si="79"/>
        <v>1.0349999999999999</v>
      </c>
      <c r="P440" s="27"/>
      <c r="Q440" s="27"/>
      <c r="R440" s="27"/>
      <c r="AB440">
        <f t="shared" si="80"/>
        <v>1.67</v>
      </c>
      <c r="AD440">
        <f t="shared" si="81"/>
        <v>1.23</v>
      </c>
      <c r="AF440">
        <f t="shared" si="82"/>
        <v>1.0349999999999999</v>
      </c>
    </row>
    <row r="441" spans="7:32">
      <c r="G441" s="27">
        <f t="shared" si="83"/>
        <v>12.9</v>
      </c>
      <c r="H441" s="27"/>
      <c r="I441" s="27"/>
      <c r="J441" s="108"/>
      <c r="K441" s="20">
        <f t="shared" si="77"/>
        <v>1.67</v>
      </c>
      <c r="L441" s="27"/>
      <c r="M441" s="109">
        <f t="shared" si="78"/>
        <v>1.23</v>
      </c>
      <c r="N441" s="27"/>
      <c r="O441" s="27">
        <f t="shared" si="79"/>
        <v>1.0349999999999999</v>
      </c>
      <c r="P441" s="27"/>
      <c r="Q441" s="27"/>
      <c r="R441" s="27"/>
      <c r="AB441">
        <f t="shared" si="80"/>
        <v>1.67</v>
      </c>
      <c r="AD441">
        <f t="shared" si="81"/>
        <v>1.23</v>
      </c>
      <c r="AF441">
        <f t="shared" si="82"/>
        <v>1.0349999999999999</v>
      </c>
    </row>
    <row r="442" spans="7:32">
      <c r="G442" s="27">
        <f t="shared" si="83"/>
        <v>12.9</v>
      </c>
      <c r="H442" s="27"/>
      <c r="I442" s="27"/>
      <c r="J442" s="108"/>
      <c r="K442" s="20">
        <f t="shared" si="77"/>
        <v>1.67</v>
      </c>
      <c r="L442" s="27"/>
      <c r="M442" s="109">
        <f t="shared" si="78"/>
        <v>1.23</v>
      </c>
      <c r="N442" s="27"/>
      <c r="O442" s="27">
        <f t="shared" si="79"/>
        <v>1.0349999999999999</v>
      </c>
      <c r="P442" s="27"/>
      <c r="Q442" s="27"/>
      <c r="R442" s="27"/>
      <c r="AB442">
        <f t="shared" si="80"/>
        <v>1.67</v>
      </c>
      <c r="AD442">
        <f t="shared" si="81"/>
        <v>1.23</v>
      </c>
      <c r="AF442">
        <f t="shared" si="82"/>
        <v>1.0349999999999999</v>
      </c>
    </row>
    <row r="443" spans="7:32">
      <c r="G443" s="27">
        <f t="shared" si="83"/>
        <v>12.9</v>
      </c>
      <c r="H443" s="27"/>
      <c r="I443" s="27"/>
      <c r="J443" s="108"/>
      <c r="K443" s="20">
        <f t="shared" si="77"/>
        <v>1.67</v>
      </c>
      <c r="L443" s="27"/>
      <c r="M443" s="109">
        <f t="shared" si="78"/>
        <v>1.23</v>
      </c>
      <c r="N443" s="27"/>
      <c r="O443" s="27">
        <f t="shared" si="79"/>
        <v>1.0349999999999999</v>
      </c>
      <c r="P443" s="27"/>
      <c r="Q443" s="27"/>
      <c r="R443" s="27"/>
      <c r="AB443">
        <f t="shared" si="80"/>
        <v>1.67</v>
      </c>
      <c r="AD443">
        <f t="shared" si="81"/>
        <v>1.23</v>
      </c>
      <c r="AF443">
        <f t="shared" si="82"/>
        <v>1.0349999999999999</v>
      </c>
    </row>
    <row r="444" spans="7:32">
      <c r="G444" s="27">
        <f t="shared" si="83"/>
        <v>12.9</v>
      </c>
      <c r="H444" s="27"/>
      <c r="I444" s="27"/>
      <c r="J444" s="108"/>
      <c r="K444" s="20">
        <f t="shared" si="77"/>
        <v>1.67</v>
      </c>
      <c r="L444" s="27"/>
      <c r="M444" s="109">
        <f t="shared" si="78"/>
        <v>1.23</v>
      </c>
      <c r="N444" s="27"/>
      <c r="O444" s="27">
        <f t="shared" si="79"/>
        <v>1.0349999999999999</v>
      </c>
      <c r="P444" s="27"/>
      <c r="Q444" s="27"/>
      <c r="R444" s="27"/>
      <c r="AB444">
        <f t="shared" si="80"/>
        <v>1.67</v>
      </c>
      <c r="AD444">
        <f t="shared" si="81"/>
        <v>1.23</v>
      </c>
      <c r="AF444">
        <f t="shared" si="82"/>
        <v>1.0349999999999999</v>
      </c>
    </row>
    <row r="445" spans="7:32">
      <c r="G445" s="27">
        <f t="shared" si="83"/>
        <v>12.9</v>
      </c>
      <c r="H445" s="27"/>
      <c r="I445" s="27"/>
      <c r="J445" s="108"/>
      <c r="K445" s="20">
        <f t="shared" si="77"/>
        <v>1.67</v>
      </c>
      <c r="L445" s="27"/>
      <c r="M445" s="109">
        <f t="shared" si="78"/>
        <v>1.23</v>
      </c>
      <c r="N445" s="27"/>
      <c r="O445" s="27">
        <f t="shared" si="79"/>
        <v>1.0349999999999999</v>
      </c>
      <c r="P445" s="27"/>
      <c r="Q445" s="27"/>
      <c r="R445" s="27"/>
      <c r="AB445">
        <f t="shared" si="80"/>
        <v>1.67</v>
      </c>
      <c r="AD445">
        <f t="shared" si="81"/>
        <v>1.23</v>
      </c>
      <c r="AF445">
        <f t="shared" si="82"/>
        <v>1.0349999999999999</v>
      </c>
    </row>
    <row r="446" spans="7:32">
      <c r="G446" s="27">
        <f t="shared" si="83"/>
        <v>12.9</v>
      </c>
      <c r="H446" s="27"/>
      <c r="I446" s="27"/>
      <c r="J446" s="108"/>
      <c r="K446" s="20">
        <f t="shared" si="77"/>
        <v>1.67</v>
      </c>
      <c r="L446" s="27"/>
      <c r="M446" s="109">
        <f t="shared" si="78"/>
        <v>1.23</v>
      </c>
      <c r="N446" s="27"/>
      <c r="O446" s="27">
        <f t="shared" si="79"/>
        <v>1.0349999999999999</v>
      </c>
      <c r="P446" s="27"/>
      <c r="Q446" s="27"/>
      <c r="R446" s="27"/>
      <c r="AB446">
        <f t="shared" si="80"/>
        <v>1.67</v>
      </c>
      <c r="AD446">
        <f t="shared" si="81"/>
        <v>1.23</v>
      </c>
      <c r="AF446">
        <f t="shared" si="82"/>
        <v>1.0349999999999999</v>
      </c>
    </row>
    <row r="447" spans="7:32">
      <c r="G447" s="27">
        <f t="shared" si="83"/>
        <v>12.9</v>
      </c>
      <c r="H447" s="27"/>
      <c r="I447" s="27"/>
      <c r="J447" s="108"/>
      <c r="K447" s="20">
        <f t="shared" si="77"/>
        <v>1.67</v>
      </c>
      <c r="L447" s="27"/>
      <c r="M447" s="109">
        <f t="shared" si="78"/>
        <v>1.23</v>
      </c>
      <c r="N447" s="27"/>
      <c r="O447" s="27">
        <f t="shared" si="79"/>
        <v>1.0349999999999999</v>
      </c>
      <c r="P447" s="27"/>
      <c r="Q447" s="27"/>
      <c r="R447" s="27"/>
      <c r="AB447">
        <f t="shared" si="80"/>
        <v>1.67</v>
      </c>
      <c r="AD447">
        <f t="shared" si="81"/>
        <v>1.23</v>
      </c>
      <c r="AF447">
        <f t="shared" si="82"/>
        <v>1.0349999999999999</v>
      </c>
    </row>
    <row r="448" spans="7:32">
      <c r="G448" s="27">
        <f t="shared" si="83"/>
        <v>12.9</v>
      </c>
      <c r="H448" s="27"/>
      <c r="I448" s="27"/>
      <c r="J448" s="108"/>
      <c r="K448" s="20">
        <f t="shared" si="77"/>
        <v>1.67</v>
      </c>
      <c r="L448" s="27"/>
      <c r="M448" s="109">
        <f t="shared" si="78"/>
        <v>1.23</v>
      </c>
      <c r="N448" s="27"/>
      <c r="O448" s="27">
        <f t="shared" si="79"/>
        <v>1.0349999999999999</v>
      </c>
      <c r="P448" s="27"/>
      <c r="Q448" s="27"/>
      <c r="R448" s="27"/>
      <c r="AB448">
        <f t="shared" si="80"/>
        <v>1.67</v>
      </c>
      <c r="AD448">
        <f t="shared" si="81"/>
        <v>1.23</v>
      </c>
      <c r="AF448">
        <f t="shared" si="82"/>
        <v>1.0349999999999999</v>
      </c>
    </row>
    <row r="449" spans="7:32">
      <c r="G449" s="27">
        <f t="shared" si="83"/>
        <v>12.9</v>
      </c>
      <c r="H449" s="27"/>
      <c r="I449" s="27"/>
      <c r="J449" s="108"/>
      <c r="K449" s="20">
        <f t="shared" si="77"/>
        <v>1.67</v>
      </c>
      <c r="L449" s="27"/>
      <c r="M449" s="109">
        <f t="shared" si="78"/>
        <v>1.23</v>
      </c>
      <c r="N449" s="27"/>
      <c r="O449" s="27">
        <f t="shared" si="79"/>
        <v>1.0349999999999999</v>
      </c>
      <c r="P449" s="27"/>
      <c r="Q449" s="27"/>
      <c r="R449" s="27"/>
      <c r="AB449">
        <f t="shared" si="80"/>
        <v>1.67</v>
      </c>
      <c r="AD449">
        <f t="shared" si="81"/>
        <v>1.23</v>
      </c>
      <c r="AF449">
        <f t="shared" si="82"/>
        <v>1.0349999999999999</v>
      </c>
    </row>
    <row r="450" spans="7:32">
      <c r="G450" s="27">
        <f t="shared" si="83"/>
        <v>12.9</v>
      </c>
      <c r="H450" s="27"/>
      <c r="I450" s="27"/>
      <c r="J450" s="108"/>
      <c r="K450" s="20">
        <f t="shared" si="77"/>
        <v>1.67</v>
      </c>
      <c r="L450" s="27"/>
      <c r="M450" s="109">
        <f t="shared" si="78"/>
        <v>1.23</v>
      </c>
      <c r="N450" s="27"/>
      <c r="O450" s="27">
        <f t="shared" si="79"/>
        <v>1.0349999999999999</v>
      </c>
      <c r="P450" s="27"/>
      <c r="Q450" s="27"/>
      <c r="R450" s="27"/>
      <c r="AB450">
        <f t="shared" si="80"/>
        <v>1.67</v>
      </c>
      <c r="AD450">
        <f t="shared" si="81"/>
        <v>1.23</v>
      </c>
      <c r="AF450">
        <f t="shared" si="82"/>
        <v>1.0349999999999999</v>
      </c>
    </row>
    <row r="451" spans="7:32">
      <c r="G451" s="27">
        <f t="shared" si="83"/>
        <v>12.9</v>
      </c>
      <c r="H451" s="27"/>
      <c r="I451" s="27"/>
      <c r="J451" s="108"/>
      <c r="K451" s="20">
        <f t="shared" si="77"/>
        <v>1.67</v>
      </c>
      <c r="L451" s="27"/>
      <c r="M451" s="109">
        <f t="shared" si="78"/>
        <v>1.23</v>
      </c>
      <c r="N451" s="27"/>
      <c r="O451" s="27">
        <f t="shared" si="79"/>
        <v>1.0349999999999999</v>
      </c>
      <c r="P451" s="27"/>
      <c r="Q451" s="27"/>
      <c r="R451" s="27"/>
      <c r="AB451">
        <f t="shared" si="80"/>
        <v>1.67</v>
      </c>
      <c r="AD451">
        <f t="shared" si="81"/>
        <v>1.23</v>
      </c>
      <c r="AF451">
        <f t="shared" si="82"/>
        <v>1.0349999999999999</v>
      </c>
    </row>
    <row r="452" spans="7:32">
      <c r="G452" s="27">
        <f t="shared" si="83"/>
        <v>12.9</v>
      </c>
      <c r="H452" s="27"/>
      <c r="I452" s="27"/>
      <c r="J452" s="108"/>
      <c r="K452" s="20">
        <f t="shared" si="77"/>
        <v>1.67</v>
      </c>
      <c r="L452" s="27"/>
      <c r="M452" s="109">
        <f t="shared" si="78"/>
        <v>1.23</v>
      </c>
      <c r="N452" s="27"/>
      <c r="O452" s="27">
        <f t="shared" si="79"/>
        <v>1.0349999999999999</v>
      </c>
      <c r="P452" s="27"/>
      <c r="Q452" s="27"/>
      <c r="R452" s="27"/>
      <c r="AB452">
        <f t="shared" si="80"/>
        <v>1.67</v>
      </c>
      <c r="AD452">
        <f t="shared" si="81"/>
        <v>1.23</v>
      </c>
      <c r="AF452">
        <f t="shared" si="82"/>
        <v>1.0349999999999999</v>
      </c>
    </row>
    <row r="453" spans="7:32">
      <c r="G453" s="27">
        <f t="shared" si="83"/>
        <v>12.9</v>
      </c>
      <c r="H453" s="27"/>
      <c r="I453" s="27"/>
      <c r="J453" s="108"/>
      <c r="K453" s="20">
        <f t="shared" si="77"/>
        <v>1.67</v>
      </c>
      <c r="L453" s="27"/>
      <c r="M453" s="109">
        <f t="shared" si="78"/>
        <v>1.23</v>
      </c>
      <c r="N453" s="27"/>
      <c r="O453" s="27">
        <f t="shared" si="79"/>
        <v>1.0349999999999999</v>
      </c>
      <c r="P453" s="27"/>
      <c r="Q453" s="27"/>
      <c r="R453" s="27"/>
      <c r="AB453">
        <f t="shared" si="80"/>
        <v>1.67</v>
      </c>
      <c r="AD453">
        <f t="shared" si="81"/>
        <v>1.23</v>
      </c>
      <c r="AF453">
        <f t="shared" si="82"/>
        <v>1.0349999999999999</v>
      </c>
    </row>
    <row r="454" spans="7:32">
      <c r="G454" s="27">
        <f t="shared" si="83"/>
        <v>12.9</v>
      </c>
      <c r="H454" s="27"/>
      <c r="I454" s="27"/>
      <c r="J454" s="108"/>
      <c r="K454" s="20">
        <f t="shared" si="77"/>
        <v>1.67</v>
      </c>
      <c r="L454" s="27"/>
      <c r="M454" s="109">
        <f t="shared" si="78"/>
        <v>1.23</v>
      </c>
      <c r="N454" s="27"/>
      <c r="O454" s="27">
        <f t="shared" si="79"/>
        <v>1.0349999999999999</v>
      </c>
      <c r="P454" s="27"/>
      <c r="Q454" s="27"/>
      <c r="R454" s="27"/>
      <c r="AB454">
        <f t="shared" si="80"/>
        <v>1.67</v>
      </c>
      <c r="AD454">
        <f t="shared" si="81"/>
        <v>1.23</v>
      </c>
      <c r="AF454">
        <f t="shared" si="82"/>
        <v>1.0349999999999999</v>
      </c>
    </row>
    <row r="455" spans="7:32">
      <c r="G455" s="27">
        <f t="shared" si="83"/>
        <v>12.9</v>
      </c>
      <c r="H455" s="27"/>
      <c r="I455" s="27"/>
      <c r="J455" s="108"/>
      <c r="K455" s="20">
        <f t="shared" ref="K455:K518" si="84">$K$6</f>
        <v>1.67</v>
      </c>
      <c r="L455" s="27"/>
      <c r="M455" s="109">
        <f t="shared" ref="M455:M518" si="85">$M$6</f>
        <v>1.23</v>
      </c>
      <c r="N455" s="27"/>
      <c r="O455" s="27">
        <f t="shared" ref="O455:O518" si="86">$O$6</f>
        <v>1.0349999999999999</v>
      </c>
      <c r="P455" s="27"/>
      <c r="Q455" s="27"/>
      <c r="R455" s="27"/>
      <c r="AB455">
        <f t="shared" ref="AB455:AB518" si="87">$AB$6</f>
        <v>1.67</v>
      </c>
      <c r="AD455">
        <f t="shared" ref="AD455:AD518" si="88">$AD$6</f>
        <v>1.23</v>
      </c>
      <c r="AF455">
        <f t="shared" ref="AF455:AF518" si="89">$AF$6</f>
        <v>1.0349999999999999</v>
      </c>
    </row>
    <row r="456" spans="7:32">
      <c r="G456" s="27">
        <f t="shared" si="83"/>
        <v>12.9</v>
      </c>
      <c r="H456" s="27"/>
      <c r="I456" s="27"/>
      <c r="J456" s="108"/>
      <c r="K456" s="20">
        <f t="shared" si="84"/>
        <v>1.67</v>
      </c>
      <c r="L456" s="27"/>
      <c r="M456" s="109">
        <f t="shared" si="85"/>
        <v>1.23</v>
      </c>
      <c r="N456" s="27"/>
      <c r="O456" s="27">
        <f t="shared" si="86"/>
        <v>1.0349999999999999</v>
      </c>
      <c r="P456" s="27"/>
      <c r="Q456" s="27"/>
      <c r="R456" s="27"/>
      <c r="AB456">
        <f t="shared" si="87"/>
        <v>1.67</v>
      </c>
      <c r="AD456">
        <f t="shared" si="88"/>
        <v>1.23</v>
      </c>
      <c r="AF456">
        <f t="shared" si="89"/>
        <v>1.0349999999999999</v>
      </c>
    </row>
    <row r="457" spans="7:32">
      <c r="G457" s="27">
        <f t="shared" si="83"/>
        <v>12.9</v>
      </c>
      <c r="H457" s="27"/>
      <c r="I457" s="27"/>
      <c r="J457" s="108"/>
      <c r="K457" s="20">
        <f t="shared" si="84"/>
        <v>1.67</v>
      </c>
      <c r="L457" s="27"/>
      <c r="M457" s="109">
        <f t="shared" si="85"/>
        <v>1.23</v>
      </c>
      <c r="N457" s="27"/>
      <c r="O457" s="27">
        <f t="shared" si="86"/>
        <v>1.0349999999999999</v>
      </c>
      <c r="P457" s="27"/>
      <c r="Q457" s="27"/>
      <c r="R457" s="27"/>
      <c r="AB457">
        <f t="shared" si="87"/>
        <v>1.67</v>
      </c>
      <c r="AD457">
        <f t="shared" si="88"/>
        <v>1.23</v>
      </c>
      <c r="AF457">
        <f t="shared" si="89"/>
        <v>1.0349999999999999</v>
      </c>
    </row>
    <row r="458" spans="7:32">
      <c r="G458" s="27">
        <f t="shared" si="83"/>
        <v>12.9</v>
      </c>
      <c r="H458" s="27"/>
      <c r="I458" s="27"/>
      <c r="J458" s="108"/>
      <c r="K458" s="20">
        <f t="shared" si="84"/>
        <v>1.67</v>
      </c>
      <c r="L458" s="27"/>
      <c r="M458" s="109">
        <f t="shared" si="85"/>
        <v>1.23</v>
      </c>
      <c r="N458" s="27"/>
      <c r="O458" s="27">
        <f t="shared" si="86"/>
        <v>1.0349999999999999</v>
      </c>
      <c r="P458" s="27"/>
      <c r="Q458" s="27"/>
      <c r="R458" s="27"/>
      <c r="AB458">
        <f t="shared" si="87"/>
        <v>1.67</v>
      </c>
      <c r="AD458">
        <f t="shared" si="88"/>
        <v>1.23</v>
      </c>
      <c r="AF458">
        <f t="shared" si="89"/>
        <v>1.0349999999999999</v>
      </c>
    </row>
    <row r="459" spans="7:32">
      <c r="G459" s="27">
        <f t="shared" si="83"/>
        <v>12.9</v>
      </c>
      <c r="H459" s="27"/>
      <c r="I459" s="27"/>
      <c r="J459" s="108"/>
      <c r="K459" s="20">
        <f t="shared" si="84"/>
        <v>1.67</v>
      </c>
      <c r="L459" s="27"/>
      <c r="M459" s="109">
        <f t="shared" si="85"/>
        <v>1.23</v>
      </c>
      <c r="N459" s="27"/>
      <c r="O459" s="27">
        <f t="shared" si="86"/>
        <v>1.0349999999999999</v>
      </c>
      <c r="P459" s="27"/>
      <c r="Q459" s="27"/>
      <c r="R459" s="27"/>
      <c r="AB459">
        <f t="shared" si="87"/>
        <v>1.67</v>
      </c>
      <c r="AD459">
        <f t="shared" si="88"/>
        <v>1.23</v>
      </c>
      <c r="AF459">
        <f t="shared" si="89"/>
        <v>1.0349999999999999</v>
      </c>
    </row>
    <row r="460" spans="7:32">
      <c r="G460" s="27">
        <f t="shared" si="83"/>
        <v>12.9</v>
      </c>
      <c r="H460" s="27"/>
      <c r="I460" s="27"/>
      <c r="J460" s="108"/>
      <c r="K460" s="20">
        <f t="shared" si="84"/>
        <v>1.67</v>
      </c>
      <c r="L460" s="27"/>
      <c r="M460" s="109">
        <f t="shared" si="85"/>
        <v>1.23</v>
      </c>
      <c r="N460" s="27"/>
      <c r="O460" s="27">
        <f t="shared" si="86"/>
        <v>1.0349999999999999</v>
      </c>
      <c r="P460" s="27"/>
      <c r="Q460" s="27"/>
      <c r="R460" s="27"/>
      <c r="AB460">
        <f t="shared" si="87"/>
        <v>1.67</v>
      </c>
      <c r="AD460">
        <f t="shared" si="88"/>
        <v>1.23</v>
      </c>
      <c r="AF460">
        <f t="shared" si="89"/>
        <v>1.0349999999999999</v>
      </c>
    </row>
    <row r="461" spans="7:32">
      <c r="G461" s="27">
        <f t="shared" si="83"/>
        <v>12.9</v>
      </c>
      <c r="H461" s="27"/>
      <c r="I461" s="27"/>
      <c r="J461" s="108"/>
      <c r="K461" s="20">
        <f t="shared" si="84"/>
        <v>1.67</v>
      </c>
      <c r="L461" s="27"/>
      <c r="M461" s="109">
        <f t="shared" si="85"/>
        <v>1.23</v>
      </c>
      <c r="N461" s="27"/>
      <c r="O461" s="27">
        <f t="shared" si="86"/>
        <v>1.0349999999999999</v>
      </c>
      <c r="P461" s="27"/>
      <c r="Q461" s="27"/>
      <c r="R461" s="27"/>
      <c r="AB461">
        <f t="shared" si="87"/>
        <v>1.67</v>
      </c>
      <c r="AD461">
        <f t="shared" si="88"/>
        <v>1.23</v>
      </c>
      <c r="AF461">
        <f t="shared" si="89"/>
        <v>1.0349999999999999</v>
      </c>
    </row>
    <row r="462" spans="7:32">
      <c r="G462" s="27">
        <f t="shared" si="83"/>
        <v>12.9</v>
      </c>
      <c r="H462" s="27"/>
      <c r="I462" s="27"/>
      <c r="J462" s="108"/>
      <c r="K462" s="20">
        <f t="shared" si="84"/>
        <v>1.67</v>
      </c>
      <c r="L462" s="27"/>
      <c r="M462" s="109">
        <f t="shared" si="85"/>
        <v>1.23</v>
      </c>
      <c r="N462" s="27"/>
      <c r="O462" s="27">
        <f t="shared" si="86"/>
        <v>1.0349999999999999</v>
      </c>
      <c r="P462" s="27"/>
      <c r="Q462" s="27"/>
      <c r="R462" s="27"/>
      <c r="AB462">
        <f t="shared" si="87"/>
        <v>1.67</v>
      </c>
      <c r="AD462">
        <f t="shared" si="88"/>
        <v>1.23</v>
      </c>
      <c r="AF462">
        <f t="shared" si="89"/>
        <v>1.0349999999999999</v>
      </c>
    </row>
    <row r="463" spans="7:32">
      <c r="G463" s="27">
        <f t="shared" si="83"/>
        <v>12.9</v>
      </c>
      <c r="H463" s="27"/>
      <c r="I463" s="27"/>
      <c r="J463" s="108"/>
      <c r="K463" s="20">
        <f t="shared" si="84"/>
        <v>1.67</v>
      </c>
      <c r="L463" s="27"/>
      <c r="M463" s="109">
        <f t="shared" si="85"/>
        <v>1.23</v>
      </c>
      <c r="N463" s="27"/>
      <c r="O463" s="27">
        <f t="shared" si="86"/>
        <v>1.0349999999999999</v>
      </c>
      <c r="P463" s="27"/>
      <c r="Q463" s="27"/>
      <c r="R463" s="27"/>
      <c r="AB463">
        <f t="shared" si="87"/>
        <v>1.67</v>
      </c>
      <c r="AD463">
        <f t="shared" si="88"/>
        <v>1.23</v>
      </c>
      <c r="AF463">
        <f t="shared" si="89"/>
        <v>1.0349999999999999</v>
      </c>
    </row>
    <row r="464" spans="7:32">
      <c r="G464" s="27">
        <f t="shared" si="83"/>
        <v>12.9</v>
      </c>
      <c r="H464" s="27"/>
      <c r="I464" s="27"/>
      <c r="J464" s="108"/>
      <c r="K464" s="20">
        <f t="shared" si="84"/>
        <v>1.67</v>
      </c>
      <c r="L464" s="27"/>
      <c r="M464" s="109">
        <f t="shared" si="85"/>
        <v>1.23</v>
      </c>
      <c r="N464" s="27"/>
      <c r="O464" s="27">
        <f t="shared" si="86"/>
        <v>1.0349999999999999</v>
      </c>
      <c r="P464" s="27"/>
      <c r="Q464" s="27"/>
      <c r="R464" s="27"/>
      <c r="AB464">
        <f t="shared" si="87"/>
        <v>1.67</v>
      </c>
      <c r="AD464">
        <f t="shared" si="88"/>
        <v>1.23</v>
      </c>
      <c r="AF464">
        <f t="shared" si="89"/>
        <v>1.0349999999999999</v>
      </c>
    </row>
    <row r="465" spans="7:32">
      <c r="G465" s="27">
        <f t="shared" si="83"/>
        <v>12.9</v>
      </c>
      <c r="H465" s="27"/>
      <c r="I465" s="27"/>
      <c r="J465" s="108"/>
      <c r="K465" s="20">
        <f t="shared" si="84"/>
        <v>1.67</v>
      </c>
      <c r="L465" s="27"/>
      <c r="M465" s="109">
        <f t="shared" si="85"/>
        <v>1.23</v>
      </c>
      <c r="N465" s="27"/>
      <c r="O465" s="27">
        <f t="shared" si="86"/>
        <v>1.0349999999999999</v>
      </c>
      <c r="P465" s="27"/>
      <c r="Q465" s="27"/>
      <c r="R465" s="27"/>
      <c r="AB465">
        <f t="shared" si="87"/>
        <v>1.67</v>
      </c>
      <c r="AD465">
        <f t="shared" si="88"/>
        <v>1.23</v>
      </c>
      <c r="AF465">
        <f t="shared" si="89"/>
        <v>1.0349999999999999</v>
      </c>
    </row>
    <row r="466" spans="7:32">
      <c r="G466" s="27">
        <f t="shared" si="83"/>
        <v>12.9</v>
      </c>
      <c r="H466" s="27"/>
      <c r="I466" s="27"/>
      <c r="J466" s="108"/>
      <c r="K466" s="20">
        <f t="shared" si="84"/>
        <v>1.67</v>
      </c>
      <c r="L466" s="27"/>
      <c r="M466" s="109">
        <f t="shared" si="85"/>
        <v>1.23</v>
      </c>
      <c r="N466" s="27"/>
      <c r="O466" s="27">
        <f t="shared" si="86"/>
        <v>1.0349999999999999</v>
      </c>
      <c r="P466" s="27"/>
      <c r="Q466" s="27"/>
      <c r="R466" s="27"/>
      <c r="AB466">
        <f t="shared" si="87"/>
        <v>1.67</v>
      </c>
      <c r="AD466">
        <f t="shared" si="88"/>
        <v>1.23</v>
      </c>
      <c r="AF466">
        <f t="shared" si="89"/>
        <v>1.0349999999999999</v>
      </c>
    </row>
    <row r="467" spans="7:32">
      <c r="G467" s="27">
        <f t="shared" si="83"/>
        <v>12.9</v>
      </c>
      <c r="H467" s="27"/>
      <c r="I467" s="27"/>
      <c r="J467" s="108"/>
      <c r="K467" s="20">
        <f t="shared" si="84"/>
        <v>1.67</v>
      </c>
      <c r="L467" s="27"/>
      <c r="M467" s="109">
        <f t="shared" si="85"/>
        <v>1.23</v>
      </c>
      <c r="N467" s="27"/>
      <c r="O467" s="27">
        <f t="shared" si="86"/>
        <v>1.0349999999999999</v>
      </c>
      <c r="P467" s="27"/>
      <c r="Q467" s="27"/>
      <c r="R467" s="27"/>
      <c r="AB467">
        <f t="shared" si="87"/>
        <v>1.67</v>
      </c>
      <c r="AD467">
        <f t="shared" si="88"/>
        <v>1.23</v>
      </c>
      <c r="AF467">
        <f t="shared" si="89"/>
        <v>1.0349999999999999</v>
      </c>
    </row>
    <row r="468" spans="7:32">
      <c r="G468" s="27">
        <f t="shared" si="83"/>
        <v>12.9</v>
      </c>
      <c r="H468" s="27"/>
      <c r="I468" s="27"/>
      <c r="J468" s="108"/>
      <c r="K468" s="20">
        <f t="shared" si="84"/>
        <v>1.67</v>
      </c>
      <c r="L468" s="27"/>
      <c r="M468" s="109">
        <f t="shared" si="85"/>
        <v>1.23</v>
      </c>
      <c r="N468" s="27"/>
      <c r="O468" s="27">
        <f t="shared" si="86"/>
        <v>1.0349999999999999</v>
      </c>
      <c r="P468" s="27"/>
      <c r="Q468" s="27"/>
      <c r="R468" s="27"/>
      <c r="AB468">
        <f t="shared" si="87"/>
        <v>1.67</v>
      </c>
      <c r="AD468">
        <f t="shared" si="88"/>
        <v>1.23</v>
      </c>
      <c r="AF468">
        <f t="shared" si="89"/>
        <v>1.0349999999999999</v>
      </c>
    </row>
    <row r="469" spans="7:32">
      <c r="G469" s="27">
        <f t="shared" si="83"/>
        <v>12.9</v>
      </c>
      <c r="H469" s="27"/>
      <c r="I469" s="27"/>
      <c r="J469" s="108"/>
      <c r="K469" s="20">
        <f t="shared" si="84"/>
        <v>1.67</v>
      </c>
      <c r="L469" s="27"/>
      <c r="M469" s="109">
        <f t="shared" si="85"/>
        <v>1.23</v>
      </c>
      <c r="N469" s="27"/>
      <c r="O469" s="27">
        <f t="shared" si="86"/>
        <v>1.0349999999999999</v>
      </c>
      <c r="P469" s="27"/>
      <c r="Q469" s="27"/>
      <c r="R469" s="27"/>
      <c r="AB469">
        <f t="shared" si="87"/>
        <v>1.67</v>
      </c>
      <c r="AD469">
        <f t="shared" si="88"/>
        <v>1.23</v>
      </c>
      <c r="AF469">
        <f t="shared" si="89"/>
        <v>1.0349999999999999</v>
      </c>
    </row>
    <row r="470" spans="7:32">
      <c r="G470" s="27">
        <f t="shared" si="83"/>
        <v>12.9</v>
      </c>
      <c r="H470" s="27"/>
      <c r="I470" s="27"/>
      <c r="J470" s="108"/>
      <c r="K470" s="20">
        <f t="shared" si="84"/>
        <v>1.67</v>
      </c>
      <c r="L470" s="27"/>
      <c r="M470" s="109">
        <f t="shared" si="85"/>
        <v>1.23</v>
      </c>
      <c r="N470" s="27"/>
      <c r="O470" s="27">
        <f t="shared" si="86"/>
        <v>1.0349999999999999</v>
      </c>
      <c r="P470" s="27"/>
      <c r="Q470" s="27"/>
      <c r="R470" s="27"/>
      <c r="AB470">
        <f t="shared" si="87"/>
        <v>1.67</v>
      </c>
      <c r="AD470">
        <f t="shared" si="88"/>
        <v>1.23</v>
      </c>
      <c r="AF470">
        <f t="shared" si="89"/>
        <v>1.0349999999999999</v>
      </c>
    </row>
    <row r="471" spans="7:32">
      <c r="G471" s="27">
        <f t="shared" si="83"/>
        <v>12.9</v>
      </c>
      <c r="H471" s="27"/>
      <c r="I471" s="27"/>
      <c r="J471" s="108"/>
      <c r="K471" s="20">
        <f t="shared" si="84"/>
        <v>1.67</v>
      </c>
      <c r="L471" s="27"/>
      <c r="M471" s="109">
        <f t="shared" si="85"/>
        <v>1.23</v>
      </c>
      <c r="N471" s="27"/>
      <c r="O471" s="27">
        <f t="shared" si="86"/>
        <v>1.0349999999999999</v>
      </c>
      <c r="P471" s="27"/>
      <c r="Q471" s="27"/>
      <c r="R471" s="27"/>
      <c r="AB471">
        <f t="shared" si="87"/>
        <v>1.67</v>
      </c>
      <c r="AD471">
        <f t="shared" si="88"/>
        <v>1.23</v>
      </c>
      <c r="AF471">
        <f t="shared" si="89"/>
        <v>1.0349999999999999</v>
      </c>
    </row>
    <row r="472" spans="7:32">
      <c r="G472" s="27">
        <f t="shared" si="83"/>
        <v>12.9</v>
      </c>
      <c r="H472" s="27"/>
      <c r="I472" s="27"/>
      <c r="J472" s="108"/>
      <c r="K472" s="20">
        <f t="shared" si="84"/>
        <v>1.67</v>
      </c>
      <c r="L472" s="27"/>
      <c r="M472" s="109">
        <f t="shared" si="85"/>
        <v>1.23</v>
      </c>
      <c r="N472" s="27"/>
      <c r="O472" s="27">
        <f t="shared" si="86"/>
        <v>1.0349999999999999</v>
      </c>
      <c r="P472" s="27"/>
      <c r="Q472" s="27"/>
      <c r="R472" s="27"/>
      <c r="AB472">
        <f t="shared" si="87"/>
        <v>1.67</v>
      </c>
      <c r="AD472">
        <f t="shared" si="88"/>
        <v>1.23</v>
      </c>
      <c r="AF472">
        <f t="shared" si="89"/>
        <v>1.0349999999999999</v>
      </c>
    </row>
    <row r="473" spans="7:32">
      <c r="G473" s="27">
        <f t="shared" si="83"/>
        <v>12.9</v>
      </c>
      <c r="H473" s="27"/>
      <c r="I473" s="27"/>
      <c r="J473" s="108"/>
      <c r="K473" s="20">
        <f t="shared" si="84"/>
        <v>1.67</v>
      </c>
      <c r="L473" s="27"/>
      <c r="M473" s="109">
        <f t="shared" si="85"/>
        <v>1.23</v>
      </c>
      <c r="N473" s="27"/>
      <c r="O473" s="27">
        <f t="shared" si="86"/>
        <v>1.0349999999999999</v>
      </c>
      <c r="P473" s="27"/>
      <c r="Q473" s="27"/>
      <c r="R473" s="27"/>
      <c r="AB473">
        <f t="shared" si="87"/>
        <v>1.67</v>
      </c>
      <c r="AD473">
        <f t="shared" si="88"/>
        <v>1.23</v>
      </c>
      <c r="AF473">
        <f t="shared" si="89"/>
        <v>1.0349999999999999</v>
      </c>
    </row>
    <row r="474" spans="7:32">
      <c r="G474" s="27">
        <f t="shared" si="83"/>
        <v>12.9</v>
      </c>
      <c r="H474" s="27"/>
      <c r="I474" s="27"/>
      <c r="J474" s="108"/>
      <c r="K474" s="20">
        <f t="shared" si="84"/>
        <v>1.67</v>
      </c>
      <c r="L474" s="27"/>
      <c r="M474" s="109">
        <f t="shared" si="85"/>
        <v>1.23</v>
      </c>
      <c r="N474" s="27"/>
      <c r="O474" s="27">
        <f t="shared" si="86"/>
        <v>1.0349999999999999</v>
      </c>
      <c r="P474" s="27"/>
      <c r="Q474" s="27"/>
      <c r="R474" s="27"/>
      <c r="AB474">
        <f t="shared" si="87"/>
        <v>1.67</v>
      </c>
      <c r="AD474">
        <f t="shared" si="88"/>
        <v>1.23</v>
      </c>
      <c r="AF474">
        <f t="shared" si="89"/>
        <v>1.0349999999999999</v>
      </c>
    </row>
    <row r="475" spans="7:32">
      <c r="G475" s="27">
        <f t="shared" si="83"/>
        <v>12.9</v>
      </c>
      <c r="H475" s="27"/>
      <c r="I475" s="27"/>
      <c r="J475" s="108"/>
      <c r="K475" s="20">
        <f t="shared" si="84"/>
        <v>1.67</v>
      </c>
      <c r="L475" s="27"/>
      <c r="M475" s="109">
        <f t="shared" si="85"/>
        <v>1.23</v>
      </c>
      <c r="N475" s="27"/>
      <c r="O475" s="27">
        <f t="shared" si="86"/>
        <v>1.0349999999999999</v>
      </c>
      <c r="P475" s="27"/>
      <c r="Q475" s="27"/>
      <c r="R475" s="27"/>
      <c r="AB475">
        <f t="shared" si="87"/>
        <v>1.67</v>
      </c>
      <c r="AD475">
        <f t="shared" si="88"/>
        <v>1.23</v>
      </c>
      <c r="AF475">
        <f t="shared" si="89"/>
        <v>1.0349999999999999</v>
      </c>
    </row>
    <row r="476" spans="7:32">
      <c r="G476" s="27">
        <f t="shared" si="83"/>
        <v>12.9</v>
      </c>
      <c r="H476" s="27"/>
      <c r="I476" s="27"/>
      <c r="J476" s="108"/>
      <c r="K476" s="20">
        <f t="shared" si="84"/>
        <v>1.67</v>
      </c>
      <c r="L476" s="27"/>
      <c r="M476" s="109">
        <f t="shared" si="85"/>
        <v>1.23</v>
      </c>
      <c r="N476" s="27"/>
      <c r="O476" s="27">
        <f t="shared" si="86"/>
        <v>1.0349999999999999</v>
      </c>
      <c r="P476" s="27"/>
      <c r="Q476" s="27"/>
      <c r="R476" s="27"/>
      <c r="AB476">
        <f t="shared" si="87"/>
        <v>1.67</v>
      </c>
      <c r="AD476">
        <f t="shared" si="88"/>
        <v>1.23</v>
      </c>
      <c r="AF476">
        <f t="shared" si="89"/>
        <v>1.0349999999999999</v>
      </c>
    </row>
    <row r="477" spans="7:32">
      <c r="G477" s="27">
        <f t="shared" si="83"/>
        <v>12.9</v>
      </c>
      <c r="H477" s="27"/>
      <c r="I477" s="27"/>
      <c r="J477" s="108"/>
      <c r="K477" s="20">
        <f t="shared" si="84"/>
        <v>1.67</v>
      </c>
      <c r="L477" s="27"/>
      <c r="M477" s="109">
        <f t="shared" si="85"/>
        <v>1.23</v>
      </c>
      <c r="N477" s="27"/>
      <c r="O477" s="27">
        <f t="shared" si="86"/>
        <v>1.0349999999999999</v>
      </c>
      <c r="P477" s="27"/>
      <c r="Q477" s="27"/>
      <c r="R477" s="27"/>
      <c r="AB477">
        <f t="shared" si="87"/>
        <v>1.67</v>
      </c>
      <c r="AD477">
        <f t="shared" si="88"/>
        <v>1.23</v>
      </c>
      <c r="AF477">
        <f t="shared" si="89"/>
        <v>1.0349999999999999</v>
      </c>
    </row>
    <row r="478" spans="7:32">
      <c r="G478" s="27">
        <f t="shared" si="83"/>
        <v>12.9</v>
      </c>
      <c r="H478" s="27"/>
      <c r="I478" s="27"/>
      <c r="J478" s="108"/>
      <c r="K478" s="20">
        <f t="shared" si="84"/>
        <v>1.67</v>
      </c>
      <c r="L478" s="27"/>
      <c r="M478" s="109">
        <f t="shared" si="85"/>
        <v>1.23</v>
      </c>
      <c r="N478" s="27"/>
      <c r="O478" s="27">
        <f t="shared" si="86"/>
        <v>1.0349999999999999</v>
      </c>
      <c r="P478" s="27"/>
      <c r="Q478" s="27"/>
      <c r="R478" s="27"/>
      <c r="AB478">
        <f t="shared" si="87"/>
        <v>1.67</v>
      </c>
      <c r="AD478">
        <f t="shared" si="88"/>
        <v>1.23</v>
      </c>
      <c r="AF478">
        <f t="shared" si="89"/>
        <v>1.0349999999999999</v>
      </c>
    </row>
    <row r="479" spans="7:32">
      <c r="G479" s="27">
        <f t="shared" si="83"/>
        <v>12.9</v>
      </c>
      <c r="H479" s="27"/>
      <c r="I479" s="27"/>
      <c r="J479" s="108"/>
      <c r="K479" s="20">
        <f t="shared" si="84"/>
        <v>1.67</v>
      </c>
      <c r="L479" s="27"/>
      <c r="M479" s="109">
        <f t="shared" si="85"/>
        <v>1.23</v>
      </c>
      <c r="N479" s="27"/>
      <c r="O479" s="27">
        <f t="shared" si="86"/>
        <v>1.0349999999999999</v>
      </c>
      <c r="P479" s="27"/>
      <c r="Q479" s="27"/>
      <c r="R479" s="27"/>
      <c r="AB479">
        <f t="shared" si="87"/>
        <v>1.67</v>
      </c>
      <c r="AD479">
        <f t="shared" si="88"/>
        <v>1.23</v>
      </c>
      <c r="AF479">
        <f t="shared" si="89"/>
        <v>1.0349999999999999</v>
      </c>
    </row>
    <row r="480" spans="7:32">
      <c r="G480" s="27">
        <f t="shared" si="83"/>
        <v>12.9</v>
      </c>
      <c r="H480" s="27"/>
      <c r="I480" s="27"/>
      <c r="J480" s="108"/>
      <c r="K480" s="20">
        <f t="shared" si="84"/>
        <v>1.67</v>
      </c>
      <c r="L480" s="27"/>
      <c r="M480" s="109">
        <f t="shared" si="85"/>
        <v>1.23</v>
      </c>
      <c r="N480" s="27"/>
      <c r="O480" s="27">
        <f t="shared" si="86"/>
        <v>1.0349999999999999</v>
      </c>
      <c r="P480" s="27"/>
      <c r="Q480" s="27"/>
      <c r="R480" s="27"/>
      <c r="AB480">
        <f t="shared" si="87"/>
        <v>1.67</v>
      </c>
      <c r="AD480">
        <f t="shared" si="88"/>
        <v>1.23</v>
      </c>
      <c r="AF480">
        <f t="shared" si="89"/>
        <v>1.0349999999999999</v>
      </c>
    </row>
    <row r="481" spans="7:32">
      <c r="G481" s="27">
        <f t="shared" si="83"/>
        <v>12.9</v>
      </c>
      <c r="H481" s="27"/>
      <c r="I481" s="27"/>
      <c r="J481" s="108"/>
      <c r="K481" s="20">
        <f t="shared" si="84"/>
        <v>1.67</v>
      </c>
      <c r="L481" s="27"/>
      <c r="M481" s="109">
        <f t="shared" si="85"/>
        <v>1.23</v>
      </c>
      <c r="N481" s="27"/>
      <c r="O481" s="27">
        <f t="shared" si="86"/>
        <v>1.0349999999999999</v>
      </c>
      <c r="P481" s="27"/>
      <c r="Q481" s="27"/>
      <c r="R481" s="27"/>
      <c r="AB481">
        <f t="shared" si="87"/>
        <v>1.67</v>
      </c>
      <c r="AD481">
        <f t="shared" si="88"/>
        <v>1.23</v>
      </c>
      <c r="AF481">
        <f t="shared" si="89"/>
        <v>1.0349999999999999</v>
      </c>
    </row>
    <row r="482" spans="7:32">
      <c r="G482" s="27">
        <f t="shared" si="83"/>
        <v>12.9</v>
      </c>
      <c r="H482" s="27"/>
      <c r="I482" s="27"/>
      <c r="J482" s="108"/>
      <c r="K482" s="20">
        <f t="shared" si="84"/>
        <v>1.67</v>
      </c>
      <c r="L482" s="27"/>
      <c r="M482" s="109">
        <f t="shared" si="85"/>
        <v>1.23</v>
      </c>
      <c r="N482" s="27"/>
      <c r="O482" s="27">
        <f t="shared" si="86"/>
        <v>1.0349999999999999</v>
      </c>
      <c r="P482" s="27"/>
      <c r="Q482" s="27"/>
      <c r="R482" s="27"/>
      <c r="AB482">
        <f t="shared" si="87"/>
        <v>1.67</v>
      </c>
      <c r="AD482">
        <f t="shared" si="88"/>
        <v>1.23</v>
      </c>
      <c r="AF482">
        <f t="shared" si="89"/>
        <v>1.0349999999999999</v>
      </c>
    </row>
    <row r="483" spans="7:32">
      <c r="G483" s="27">
        <f t="shared" si="83"/>
        <v>12.9</v>
      </c>
      <c r="H483" s="27"/>
      <c r="I483" s="27"/>
      <c r="J483" s="108"/>
      <c r="K483" s="20">
        <f t="shared" si="84"/>
        <v>1.67</v>
      </c>
      <c r="L483" s="27"/>
      <c r="M483" s="109">
        <f t="shared" si="85"/>
        <v>1.23</v>
      </c>
      <c r="N483" s="27"/>
      <c r="O483" s="27">
        <f t="shared" si="86"/>
        <v>1.0349999999999999</v>
      </c>
      <c r="P483" s="27"/>
      <c r="Q483" s="27"/>
      <c r="R483" s="27"/>
      <c r="AB483">
        <f t="shared" si="87"/>
        <v>1.67</v>
      </c>
      <c r="AD483">
        <f t="shared" si="88"/>
        <v>1.23</v>
      </c>
      <c r="AF483">
        <f t="shared" si="89"/>
        <v>1.0349999999999999</v>
      </c>
    </row>
    <row r="484" spans="7:32">
      <c r="G484" s="27">
        <f t="shared" si="83"/>
        <v>12.9</v>
      </c>
      <c r="H484" s="27"/>
      <c r="I484" s="27"/>
      <c r="J484" s="108"/>
      <c r="K484" s="20">
        <f t="shared" si="84"/>
        <v>1.67</v>
      </c>
      <c r="L484" s="27"/>
      <c r="M484" s="109">
        <f t="shared" si="85"/>
        <v>1.23</v>
      </c>
      <c r="N484" s="27"/>
      <c r="O484" s="27">
        <f t="shared" si="86"/>
        <v>1.0349999999999999</v>
      </c>
      <c r="P484" s="27"/>
      <c r="Q484" s="27"/>
      <c r="R484" s="27"/>
      <c r="AB484">
        <f t="shared" si="87"/>
        <v>1.67</v>
      </c>
      <c r="AD484">
        <f t="shared" si="88"/>
        <v>1.23</v>
      </c>
      <c r="AF484">
        <f t="shared" si="89"/>
        <v>1.0349999999999999</v>
      </c>
    </row>
    <row r="485" spans="7:32">
      <c r="G485" s="27">
        <f t="shared" si="83"/>
        <v>12.9</v>
      </c>
      <c r="H485" s="27"/>
      <c r="I485" s="27"/>
      <c r="J485" s="108"/>
      <c r="K485" s="20">
        <f t="shared" si="84"/>
        <v>1.67</v>
      </c>
      <c r="L485" s="27"/>
      <c r="M485" s="109">
        <f t="shared" si="85"/>
        <v>1.23</v>
      </c>
      <c r="N485" s="27"/>
      <c r="O485" s="27">
        <f t="shared" si="86"/>
        <v>1.0349999999999999</v>
      </c>
      <c r="P485" s="27"/>
      <c r="Q485" s="27"/>
      <c r="R485" s="27"/>
      <c r="AB485">
        <f t="shared" si="87"/>
        <v>1.67</v>
      </c>
      <c r="AD485">
        <f t="shared" si="88"/>
        <v>1.23</v>
      </c>
      <c r="AF485">
        <f t="shared" si="89"/>
        <v>1.0349999999999999</v>
      </c>
    </row>
    <row r="486" spans="7:32">
      <c r="G486" s="27">
        <f t="shared" si="83"/>
        <v>12.9</v>
      </c>
      <c r="H486" s="27"/>
      <c r="I486" s="27"/>
      <c r="J486" s="108"/>
      <c r="K486" s="20">
        <f t="shared" si="84"/>
        <v>1.67</v>
      </c>
      <c r="L486" s="27"/>
      <c r="M486" s="109">
        <f t="shared" si="85"/>
        <v>1.23</v>
      </c>
      <c r="N486" s="27"/>
      <c r="O486" s="27">
        <f t="shared" si="86"/>
        <v>1.0349999999999999</v>
      </c>
      <c r="P486" s="27"/>
      <c r="Q486" s="27"/>
      <c r="R486" s="27"/>
      <c r="AB486">
        <f t="shared" si="87"/>
        <v>1.67</v>
      </c>
      <c r="AD486">
        <f t="shared" si="88"/>
        <v>1.23</v>
      </c>
      <c r="AF486">
        <f t="shared" si="89"/>
        <v>1.0349999999999999</v>
      </c>
    </row>
    <row r="487" spans="7:32">
      <c r="G487" s="27">
        <f t="shared" si="83"/>
        <v>12.9</v>
      </c>
      <c r="H487" s="27"/>
      <c r="I487" s="27"/>
      <c r="J487" s="108"/>
      <c r="K487" s="20">
        <f t="shared" si="84"/>
        <v>1.67</v>
      </c>
      <c r="L487" s="27"/>
      <c r="M487" s="109">
        <f t="shared" si="85"/>
        <v>1.23</v>
      </c>
      <c r="N487" s="27"/>
      <c r="O487" s="27">
        <f t="shared" si="86"/>
        <v>1.0349999999999999</v>
      </c>
      <c r="P487" s="27"/>
      <c r="Q487" s="27"/>
      <c r="R487" s="27"/>
      <c r="AB487">
        <f t="shared" si="87"/>
        <v>1.67</v>
      </c>
      <c r="AD487">
        <f t="shared" si="88"/>
        <v>1.23</v>
      </c>
      <c r="AF487">
        <f t="shared" si="89"/>
        <v>1.0349999999999999</v>
      </c>
    </row>
    <row r="488" spans="7:32">
      <c r="G488" s="27">
        <f t="shared" si="83"/>
        <v>12.9</v>
      </c>
      <c r="H488" s="27"/>
      <c r="I488" s="27"/>
      <c r="J488" s="108"/>
      <c r="K488" s="20">
        <f t="shared" si="84"/>
        <v>1.67</v>
      </c>
      <c r="L488" s="27"/>
      <c r="M488" s="109">
        <f t="shared" si="85"/>
        <v>1.23</v>
      </c>
      <c r="N488" s="27"/>
      <c r="O488" s="27">
        <f t="shared" si="86"/>
        <v>1.0349999999999999</v>
      </c>
      <c r="P488" s="27"/>
      <c r="Q488" s="27"/>
      <c r="R488" s="27"/>
      <c r="AB488">
        <f t="shared" si="87"/>
        <v>1.67</v>
      </c>
      <c r="AD488">
        <f t="shared" si="88"/>
        <v>1.23</v>
      </c>
      <c r="AF488">
        <f t="shared" si="89"/>
        <v>1.0349999999999999</v>
      </c>
    </row>
    <row r="489" spans="7:32">
      <c r="G489" s="27">
        <f t="shared" si="83"/>
        <v>12.9</v>
      </c>
      <c r="H489" s="27"/>
      <c r="I489" s="27"/>
      <c r="J489" s="108"/>
      <c r="K489" s="20">
        <f t="shared" si="84"/>
        <v>1.67</v>
      </c>
      <c r="L489" s="27"/>
      <c r="M489" s="109">
        <f t="shared" si="85"/>
        <v>1.23</v>
      </c>
      <c r="N489" s="27"/>
      <c r="O489" s="27">
        <f t="shared" si="86"/>
        <v>1.0349999999999999</v>
      </c>
      <c r="P489" s="27"/>
      <c r="Q489" s="27"/>
      <c r="R489" s="27"/>
      <c r="AB489">
        <f t="shared" si="87"/>
        <v>1.67</v>
      </c>
      <c r="AD489">
        <f t="shared" si="88"/>
        <v>1.23</v>
      </c>
      <c r="AF489">
        <f t="shared" si="89"/>
        <v>1.0349999999999999</v>
      </c>
    </row>
    <row r="490" spans="7:32">
      <c r="G490" s="27">
        <f t="shared" si="83"/>
        <v>12.9</v>
      </c>
      <c r="H490" s="27"/>
      <c r="I490" s="27"/>
      <c r="J490" s="108"/>
      <c r="K490" s="20">
        <f t="shared" si="84"/>
        <v>1.67</v>
      </c>
      <c r="L490" s="27"/>
      <c r="M490" s="109">
        <f t="shared" si="85"/>
        <v>1.23</v>
      </c>
      <c r="N490" s="27"/>
      <c r="O490" s="27">
        <f t="shared" si="86"/>
        <v>1.0349999999999999</v>
      </c>
      <c r="P490" s="27"/>
      <c r="Q490" s="27"/>
      <c r="R490" s="27"/>
      <c r="AB490">
        <f t="shared" si="87"/>
        <v>1.67</v>
      </c>
      <c r="AD490">
        <f t="shared" si="88"/>
        <v>1.23</v>
      </c>
      <c r="AF490">
        <f t="shared" si="89"/>
        <v>1.0349999999999999</v>
      </c>
    </row>
    <row r="491" spans="7:32">
      <c r="G491" s="27">
        <f t="shared" si="83"/>
        <v>12.9</v>
      </c>
      <c r="H491" s="27"/>
      <c r="I491" s="27"/>
      <c r="J491" s="108"/>
      <c r="K491" s="20">
        <f t="shared" si="84"/>
        <v>1.67</v>
      </c>
      <c r="L491" s="27"/>
      <c r="M491" s="109">
        <f t="shared" si="85"/>
        <v>1.23</v>
      </c>
      <c r="N491" s="27"/>
      <c r="O491" s="27">
        <f t="shared" si="86"/>
        <v>1.0349999999999999</v>
      </c>
      <c r="P491" s="27"/>
      <c r="Q491" s="27"/>
      <c r="R491" s="27"/>
      <c r="AB491">
        <f t="shared" si="87"/>
        <v>1.67</v>
      </c>
      <c r="AD491">
        <f t="shared" si="88"/>
        <v>1.23</v>
      </c>
      <c r="AF491">
        <f t="shared" si="89"/>
        <v>1.0349999999999999</v>
      </c>
    </row>
    <row r="492" spans="7:32">
      <c r="G492" s="27">
        <f t="shared" si="83"/>
        <v>12.9</v>
      </c>
      <c r="H492" s="27"/>
      <c r="I492" s="27"/>
      <c r="J492" s="108"/>
      <c r="K492" s="20">
        <f t="shared" si="84"/>
        <v>1.67</v>
      </c>
      <c r="L492" s="27"/>
      <c r="M492" s="109">
        <f t="shared" si="85"/>
        <v>1.23</v>
      </c>
      <c r="N492" s="27"/>
      <c r="O492" s="27">
        <f t="shared" si="86"/>
        <v>1.0349999999999999</v>
      </c>
      <c r="P492" s="27"/>
      <c r="Q492" s="27"/>
      <c r="R492" s="27"/>
      <c r="AB492">
        <f t="shared" si="87"/>
        <v>1.67</v>
      </c>
      <c r="AD492">
        <f t="shared" si="88"/>
        <v>1.23</v>
      </c>
      <c r="AF492">
        <f t="shared" si="89"/>
        <v>1.0349999999999999</v>
      </c>
    </row>
    <row r="493" spans="7:32">
      <c r="G493" s="27">
        <f t="shared" si="83"/>
        <v>12.9</v>
      </c>
      <c r="H493" s="27"/>
      <c r="I493" s="27"/>
      <c r="J493" s="108"/>
      <c r="K493" s="20">
        <f t="shared" si="84"/>
        <v>1.67</v>
      </c>
      <c r="L493" s="27"/>
      <c r="M493" s="109">
        <f t="shared" si="85"/>
        <v>1.23</v>
      </c>
      <c r="N493" s="27"/>
      <c r="O493" s="27">
        <f t="shared" si="86"/>
        <v>1.0349999999999999</v>
      </c>
      <c r="P493" s="27"/>
      <c r="Q493" s="27"/>
      <c r="R493" s="27"/>
      <c r="AB493">
        <f t="shared" si="87"/>
        <v>1.67</v>
      </c>
      <c r="AD493">
        <f t="shared" si="88"/>
        <v>1.23</v>
      </c>
      <c r="AF493">
        <f t="shared" si="89"/>
        <v>1.0349999999999999</v>
      </c>
    </row>
    <row r="494" spans="7:32">
      <c r="G494" s="27">
        <f t="shared" si="83"/>
        <v>12.9</v>
      </c>
      <c r="H494" s="27"/>
      <c r="I494" s="27"/>
      <c r="J494" s="108"/>
      <c r="K494" s="20">
        <f t="shared" si="84"/>
        <v>1.67</v>
      </c>
      <c r="L494" s="27"/>
      <c r="M494" s="109">
        <f t="shared" si="85"/>
        <v>1.23</v>
      </c>
      <c r="N494" s="27"/>
      <c r="O494" s="27">
        <f t="shared" si="86"/>
        <v>1.0349999999999999</v>
      </c>
      <c r="P494" s="27"/>
      <c r="Q494" s="27"/>
      <c r="R494" s="27"/>
      <c r="AB494">
        <f t="shared" si="87"/>
        <v>1.67</v>
      </c>
      <c r="AD494">
        <f t="shared" si="88"/>
        <v>1.23</v>
      </c>
      <c r="AF494">
        <f t="shared" si="89"/>
        <v>1.0349999999999999</v>
      </c>
    </row>
    <row r="495" spans="7:32">
      <c r="G495" s="27">
        <f t="shared" si="83"/>
        <v>12.9</v>
      </c>
      <c r="H495" s="27"/>
      <c r="I495" s="27"/>
      <c r="J495" s="108"/>
      <c r="K495" s="20">
        <f t="shared" si="84"/>
        <v>1.67</v>
      </c>
      <c r="L495" s="27"/>
      <c r="M495" s="109">
        <f t="shared" si="85"/>
        <v>1.23</v>
      </c>
      <c r="N495" s="27"/>
      <c r="O495" s="27">
        <f t="shared" si="86"/>
        <v>1.0349999999999999</v>
      </c>
      <c r="P495" s="27"/>
      <c r="Q495" s="27"/>
      <c r="R495" s="27"/>
      <c r="AB495">
        <f t="shared" si="87"/>
        <v>1.67</v>
      </c>
      <c r="AD495">
        <f t="shared" si="88"/>
        <v>1.23</v>
      </c>
      <c r="AF495">
        <f t="shared" si="89"/>
        <v>1.0349999999999999</v>
      </c>
    </row>
    <row r="496" spans="7:32">
      <c r="G496" s="27">
        <f t="shared" si="83"/>
        <v>12.9</v>
      </c>
      <c r="H496" s="27"/>
      <c r="I496" s="27"/>
      <c r="J496" s="108"/>
      <c r="K496" s="20">
        <f t="shared" si="84"/>
        <v>1.67</v>
      </c>
      <c r="L496" s="27"/>
      <c r="M496" s="109">
        <f t="shared" si="85"/>
        <v>1.23</v>
      </c>
      <c r="N496" s="27"/>
      <c r="O496" s="27">
        <f t="shared" si="86"/>
        <v>1.0349999999999999</v>
      </c>
      <c r="P496" s="27"/>
      <c r="Q496" s="27"/>
      <c r="R496" s="27"/>
      <c r="AB496">
        <f t="shared" si="87"/>
        <v>1.67</v>
      </c>
      <c r="AD496">
        <f t="shared" si="88"/>
        <v>1.23</v>
      </c>
      <c r="AF496">
        <f t="shared" si="89"/>
        <v>1.0349999999999999</v>
      </c>
    </row>
    <row r="497" spans="7:32">
      <c r="G497" s="27">
        <f t="shared" si="83"/>
        <v>12.9</v>
      </c>
      <c r="H497" s="27"/>
      <c r="I497" s="27"/>
      <c r="J497" s="108"/>
      <c r="K497" s="20">
        <f t="shared" si="84"/>
        <v>1.67</v>
      </c>
      <c r="L497" s="27"/>
      <c r="M497" s="109">
        <f t="shared" si="85"/>
        <v>1.23</v>
      </c>
      <c r="N497" s="27"/>
      <c r="O497" s="27">
        <f t="shared" si="86"/>
        <v>1.0349999999999999</v>
      </c>
      <c r="P497" s="27"/>
      <c r="Q497" s="27"/>
      <c r="R497" s="27"/>
      <c r="AB497">
        <f t="shared" si="87"/>
        <v>1.67</v>
      </c>
      <c r="AD497">
        <f t="shared" si="88"/>
        <v>1.23</v>
      </c>
      <c r="AF497">
        <f t="shared" si="89"/>
        <v>1.0349999999999999</v>
      </c>
    </row>
    <row r="498" spans="7:32">
      <c r="G498" s="27">
        <f t="shared" si="83"/>
        <v>12.9</v>
      </c>
      <c r="H498" s="27"/>
      <c r="I498" s="27"/>
      <c r="J498" s="108"/>
      <c r="K498" s="20">
        <f t="shared" si="84"/>
        <v>1.67</v>
      </c>
      <c r="L498" s="27"/>
      <c r="M498" s="109">
        <f t="shared" si="85"/>
        <v>1.23</v>
      </c>
      <c r="N498" s="27"/>
      <c r="O498" s="27">
        <f t="shared" si="86"/>
        <v>1.0349999999999999</v>
      </c>
      <c r="P498" s="27"/>
      <c r="Q498" s="27"/>
      <c r="R498" s="27"/>
      <c r="AB498">
        <f t="shared" si="87"/>
        <v>1.67</v>
      </c>
      <c r="AD498">
        <f t="shared" si="88"/>
        <v>1.23</v>
      </c>
      <c r="AF498">
        <f t="shared" si="89"/>
        <v>1.0349999999999999</v>
      </c>
    </row>
    <row r="499" spans="7:32">
      <c r="G499" s="27">
        <f t="shared" si="83"/>
        <v>12.9</v>
      </c>
      <c r="H499" s="27"/>
      <c r="I499" s="27"/>
      <c r="J499" s="108"/>
      <c r="K499" s="20">
        <f t="shared" si="84"/>
        <v>1.67</v>
      </c>
      <c r="L499" s="27"/>
      <c r="M499" s="109">
        <f t="shared" si="85"/>
        <v>1.23</v>
      </c>
      <c r="N499" s="27"/>
      <c r="O499" s="27">
        <f t="shared" si="86"/>
        <v>1.0349999999999999</v>
      </c>
      <c r="P499" s="27"/>
      <c r="Q499" s="27"/>
      <c r="R499" s="27"/>
      <c r="AB499">
        <f t="shared" si="87"/>
        <v>1.67</v>
      </c>
      <c r="AD499">
        <f t="shared" si="88"/>
        <v>1.23</v>
      </c>
      <c r="AF499">
        <f t="shared" si="89"/>
        <v>1.0349999999999999</v>
      </c>
    </row>
    <row r="500" spans="7:32">
      <c r="G500" s="27">
        <f t="shared" si="83"/>
        <v>12.9</v>
      </c>
      <c r="H500" s="27"/>
      <c r="I500" s="27"/>
      <c r="J500" s="108"/>
      <c r="K500" s="20">
        <f t="shared" si="84"/>
        <v>1.67</v>
      </c>
      <c r="L500" s="27"/>
      <c r="M500" s="109">
        <f t="shared" si="85"/>
        <v>1.23</v>
      </c>
      <c r="N500" s="27"/>
      <c r="O500" s="27">
        <f t="shared" si="86"/>
        <v>1.0349999999999999</v>
      </c>
      <c r="P500" s="27"/>
      <c r="Q500" s="27"/>
      <c r="R500" s="27"/>
      <c r="AB500">
        <f t="shared" si="87"/>
        <v>1.67</v>
      </c>
      <c r="AD500">
        <f t="shared" si="88"/>
        <v>1.23</v>
      </c>
      <c r="AF500">
        <f t="shared" si="89"/>
        <v>1.0349999999999999</v>
      </c>
    </row>
    <row r="501" spans="7:32">
      <c r="G501" s="27">
        <f t="shared" si="83"/>
        <v>12.9</v>
      </c>
      <c r="H501" s="27"/>
      <c r="I501" s="27"/>
      <c r="J501" s="108"/>
      <c r="K501" s="20">
        <f t="shared" si="84"/>
        <v>1.67</v>
      </c>
      <c r="L501" s="27"/>
      <c r="M501" s="109">
        <f t="shared" si="85"/>
        <v>1.23</v>
      </c>
      <c r="N501" s="27"/>
      <c r="O501" s="27">
        <f t="shared" si="86"/>
        <v>1.0349999999999999</v>
      </c>
      <c r="P501" s="27"/>
      <c r="Q501" s="27"/>
      <c r="R501" s="27"/>
      <c r="AB501">
        <f t="shared" si="87"/>
        <v>1.67</v>
      </c>
      <c r="AD501">
        <f t="shared" si="88"/>
        <v>1.23</v>
      </c>
      <c r="AF501">
        <f t="shared" si="89"/>
        <v>1.0349999999999999</v>
      </c>
    </row>
    <row r="502" spans="7:32">
      <c r="G502" s="27">
        <f t="shared" si="83"/>
        <v>12.9</v>
      </c>
      <c r="H502" s="27"/>
      <c r="I502" s="27"/>
      <c r="J502" s="108"/>
      <c r="K502" s="20">
        <f t="shared" si="84"/>
        <v>1.67</v>
      </c>
      <c r="L502" s="27"/>
      <c r="M502" s="109">
        <f t="shared" si="85"/>
        <v>1.23</v>
      </c>
      <c r="N502" s="27"/>
      <c r="O502" s="27">
        <f t="shared" si="86"/>
        <v>1.0349999999999999</v>
      </c>
      <c r="P502" s="27"/>
      <c r="Q502" s="27"/>
      <c r="R502" s="27"/>
      <c r="AB502">
        <f t="shared" si="87"/>
        <v>1.67</v>
      </c>
      <c r="AD502">
        <f t="shared" si="88"/>
        <v>1.23</v>
      </c>
      <c r="AF502">
        <f t="shared" si="89"/>
        <v>1.0349999999999999</v>
      </c>
    </row>
    <row r="503" spans="7:32">
      <c r="G503" s="27">
        <f t="shared" si="83"/>
        <v>12.9</v>
      </c>
      <c r="H503" s="27"/>
      <c r="I503" s="27"/>
      <c r="J503" s="108"/>
      <c r="K503" s="20">
        <f t="shared" si="84"/>
        <v>1.67</v>
      </c>
      <c r="L503" s="27"/>
      <c r="M503" s="109">
        <f t="shared" si="85"/>
        <v>1.23</v>
      </c>
      <c r="N503" s="27"/>
      <c r="O503" s="27">
        <f t="shared" si="86"/>
        <v>1.0349999999999999</v>
      </c>
      <c r="P503" s="27"/>
      <c r="Q503" s="27"/>
      <c r="R503" s="27"/>
      <c r="AB503">
        <f t="shared" si="87"/>
        <v>1.67</v>
      </c>
      <c r="AD503">
        <f t="shared" si="88"/>
        <v>1.23</v>
      </c>
      <c r="AF503">
        <f t="shared" si="89"/>
        <v>1.0349999999999999</v>
      </c>
    </row>
    <row r="504" spans="7:32">
      <c r="G504" s="27">
        <f t="shared" ref="G504:G567" si="90">$G$55</f>
        <v>12.9</v>
      </c>
      <c r="H504" s="27"/>
      <c r="I504" s="27"/>
      <c r="J504" s="108"/>
      <c r="K504" s="20">
        <f t="shared" si="84"/>
        <v>1.67</v>
      </c>
      <c r="L504" s="27"/>
      <c r="M504" s="109">
        <f t="shared" si="85"/>
        <v>1.23</v>
      </c>
      <c r="N504" s="27"/>
      <c r="O504" s="27">
        <f t="shared" si="86"/>
        <v>1.0349999999999999</v>
      </c>
      <c r="P504" s="27"/>
      <c r="Q504" s="27"/>
      <c r="R504" s="27"/>
      <c r="AB504">
        <f t="shared" si="87"/>
        <v>1.67</v>
      </c>
      <c r="AD504">
        <f t="shared" si="88"/>
        <v>1.23</v>
      </c>
      <c r="AF504">
        <f t="shared" si="89"/>
        <v>1.0349999999999999</v>
      </c>
    </row>
    <row r="505" spans="7:32">
      <c r="G505" s="27">
        <f t="shared" si="90"/>
        <v>12.9</v>
      </c>
      <c r="H505" s="27"/>
      <c r="I505" s="27"/>
      <c r="J505" s="108"/>
      <c r="K505" s="20">
        <f t="shared" si="84"/>
        <v>1.67</v>
      </c>
      <c r="L505" s="27"/>
      <c r="M505" s="109">
        <f t="shared" si="85"/>
        <v>1.23</v>
      </c>
      <c r="N505" s="27"/>
      <c r="O505" s="27">
        <f t="shared" si="86"/>
        <v>1.0349999999999999</v>
      </c>
      <c r="P505" s="27"/>
      <c r="Q505" s="27"/>
      <c r="R505" s="27"/>
      <c r="AB505">
        <f t="shared" si="87"/>
        <v>1.67</v>
      </c>
      <c r="AD505">
        <f t="shared" si="88"/>
        <v>1.23</v>
      </c>
      <c r="AF505">
        <f t="shared" si="89"/>
        <v>1.0349999999999999</v>
      </c>
    </row>
    <row r="506" spans="7:32">
      <c r="G506" s="27">
        <f t="shared" si="90"/>
        <v>12.9</v>
      </c>
      <c r="H506" s="27"/>
      <c r="I506" s="27"/>
      <c r="J506" s="108"/>
      <c r="K506" s="20">
        <f t="shared" si="84"/>
        <v>1.67</v>
      </c>
      <c r="L506" s="27"/>
      <c r="M506" s="109">
        <f t="shared" si="85"/>
        <v>1.23</v>
      </c>
      <c r="N506" s="27"/>
      <c r="O506" s="27">
        <f t="shared" si="86"/>
        <v>1.0349999999999999</v>
      </c>
      <c r="P506" s="27"/>
      <c r="Q506" s="27"/>
      <c r="R506" s="27"/>
      <c r="AB506">
        <f t="shared" si="87"/>
        <v>1.67</v>
      </c>
      <c r="AD506">
        <f t="shared" si="88"/>
        <v>1.23</v>
      </c>
      <c r="AF506">
        <f t="shared" si="89"/>
        <v>1.0349999999999999</v>
      </c>
    </row>
    <row r="507" spans="7:32">
      <c r="G507" s="27">
        <f t="shared" si="90"/>
        <v>12.9</v>
      </c>
      <c r="H507" s="27"/>
      <c r="I507" s="27"/>
      <c r="J507" s="108"/>
      <c r="K507" s="20">
        <f t="shared" si="84"/>
        <v>1.67</v>
      </c>
      <c r="L507" s="27"/>
      <c r="M507" s="109">
        <f t="shared" si="85"/>
        <v>1.23</v>
      </c>
      <c r="N507" s="27"/>
      <c r="O507" s="27">
        <f t="shared" si="86"/>
        <v>1.0349999999999999</v>
      </c>
      <c r="P507" s="27"/>
      <c r="Q507" s="27"/>
      <c r="R507" s="27"/>
      <c r="AB507">
        <f t="shared" si="87"/>
        <v>1.67</v>
      </c>
      <c r="AD507">
        <f t="shared" si="88"/>
        <v>1.23</v>
      </c>
      <c r="AF507">
        <f t="shared" si="89"/>
        <v>1.0349999999999999</v>
      </c>
    </row>
    <row r="508" spans="7:32">
      <c r="G508" s="27">
        <f t="shared" si="90"/>
        <v>12.9</v>
      </c>
      <c r="H508" s="27"/>
      <c r="I508" s="27"/>
      <c r="J508" s="108"/>
      <c r="K508" s="20">
        <f t="shared" si="84"/>
        <v>1.67</v>
      </c>
      <c r="L508" s="27"/>
      <c r="M508" s="109">
        <f t="shared" si="85"/>
        <v>1.23</v>
      </c>
      <c r="N508" s="27"/>
      <c r="O508" s="27">
        <f t="shared" si="86"/>
        <v>1.0349999999999999</v>
      </c>
      <c r="P508" s="27"/>
      <c r="Q508" s="27"/>
      <c r="R508" s="27"/>
      <c r="AB508">
        <f t="shared" si="87"/>
        <v>1.67</v>
      </c>
      <c r="AD508">
        <f t="shared" si="88"/>
        <v>1.23</v>
      </c>
      <c r="AF508">
        <f t="shared" si="89"/>
        <v>1.0349999999999999</v>
      </c>
    </row>
    <row r="509" spans="7:32">
      <c r="G509" s="27">
        <f t="shared" si="90"/>
        <v>12.9</v>
      </c>
      <c r="H509" s="27"/>
      <c r="I509" s="27"/>
      <c r="J509" s="108"/>
      <c r="K509" s="20">
        <f t="shared" si="84"/>
        <v>1.67</v>
      </c>
      <c r="L509" s="27"/>
      <c r="M509" s="109">
        <f t="shared" si="85"/>
        <v>1.23</v>
      </c>
      <c r="N509" s="27"/>
      <c r="O509" s="27">
        <f t="shared" si="86"/>
        <v>1.0349999999999999</v>
      </c>
      <c r="P509" s="27"/>
      <c r="Q509" s="27"/>
      <c r="R509" s="27"/>
      <c r="AB509">
        <f t="shared" si="87"/>
        <v>1.67</v>
      </c>
      <c r="AD509">
        <f t="shared" si="88"/>
        <v>1.23</v>
      </c>
      <c r="AF509">
        <f t="shared" si="89"/>
        <v>1.0349999999999999</v>
      </c>
    </row>
    <row r="510" spans="7:32">
      <c r="G510" s="27">
        <f t="shared" si="90"/>
        <v>12.9</v>
      </c>
      <c r="H510" s="27"/>
      <c r="I510" s="27"/>
      <c r="J510" s="108"/>
      <c r="K510" s="20">
        <f t="shared" si="84"/>
        <v>1.67</v>
      </c>
      <c r="L510" s="27"/>
      <c r="M510" s="109">
        <f t="shared" si="85"/>
        <v>1.23</v>
      </c>
      <c r="N510" s="27"/>
      <c r="O510" s="27">
        <f t="shared" si="86"/>
        <v>1.0349999999999999</v>
      </c>
      <c r="P510" s="27"/>
      <c r="Q510" s="27"/>
      <c r="R510" s="27"/>
      <c r="AB510">
        <f t="shared" si="87"/>
        <v>1.67</v>
      </c>
      <c r="AD510">
        <f t="shared" si="88"/>
        <v>1.23</v>
      </c>
      <c r="AF510">
        <f t="shared" si="89"/>
        <v>1.0349999999999999</v>
      </c>
    </row>
    <row r="511" spans="7:32">
      <c r="G511" s="27">
        <f t="shared" si="90"/>
        <v>12.9</v>
      </c>
      <c r="H511" s="27"/>
      <c r="I511" s="27"/>
      <c r="J511" s="108"/>
      <c r="K511" s="20">
        <f t="shared" si="84"/>
        <v>1.67</v>
      </c>
      <c r="L511" s="27"/>
      <c r="M511" s="109">
        <f t="shared" si="85"/>
        <v>1.23</v>
      </c>
      <c r="N511" s="27"/>
      <c r="O511" s="27">
        <f t="shared" si="86"/>
        <v>1.0349999999999999</v>
      </c>
      <c r="P511" s="27"/>
      <c r="Q511" s="27"/>
      <c r="R511" s="27"/>
      <c r="AB511">
        <f t="shared" si="87"/>
        <v>1.67</v>
      </c>
      <c r="AD511">
        <f t="shared" si="88"/>
        <v>1.23</v>
      </c>
      <c r="AF511">
        <f t="shared" si="89"/>
        <v>1.0349999999999999</v>
      </c>
    </row>
    <row r="512" spans="7:32">
      <c r="G512" s="27">
        <f t="shared" si="90"/>
        <v>12.9</v>
      </c>
      <c r="H512" s="27"/>
      <c r="I512" s="27"/>
      <c r="J512" s="108"/>
      <c r="K512" s="20">
        <f t="shared" si="84"/>
        <v>1.67</v>
      </c>
      <c r="L512" s="27"/>
      <c r="M512" s="109">
        <f t="shared" si="85"/>
        <v>1.23</v>
      </c>
      <c r="N512" s="27"/>
      <c r="O512" s="27">
        <f t="shared" si="86"/>
        <v>1.0349999999999999</v>
      </c>
      <c r="P512" s="27"/>
      <c r="Q512" s="27"/>
      <c r="R512" s="27"/>
      <c r="AB512">
        <f t="shared" si="87"/>
        <v>1.67</v>
      </c>
      <c r="AD512">
        <f t="shared" si="88"/>
        <v>1.23</v>
      </c>
      <c r="AF512">
        <f t="shared" si="89"/>
        <v>1.0349999999999999</v>
      </c>
    </row>
    <row r="513" spans="7:32">
      <c r="G513" s="27">
        <f t="shared" si="90"/>
        <v>12.9</v>
      </c>
      <c r="H513" s="27"/>
      <c r="I513" s="27"/>
      <c r="J513" s="108"/>
      <c r="K513" s="20">
        <f t="shared" si="84"/>
        <v>1.67</v>
      </c>
      <c r="L513" s="27"/>
      <c r="M513" s="109">
        <f t="shared" si="85"/>
        <v>1.23</v>
      </c>
      <c r="N513" s="27"/>
      <c r="O513" s="27">
        <f t="shared" si="86"/>
        <v>1.0349999999999999</v>
      </c>
      <c r="P513" s="27"/>
      <c r="Q513" s="27"/>
      <c r="R513" s="27"/>
      <c r="AB513">
        <f t="shared" si="87"/>
        <v>1.67</v>
      </c>
      <c r="AD513">
        <f t="shared" si="88"/>
        <v>1.23</v>
      </c>
      <c r="AF513">
        <f t="shared" si="89"/>
        <v>1.0349999999999999</v>
      </c>
    </row>
    <row r="514" spans="7:32">
      <c r="G514" s="27">
        <f t="shared" si="90"/>
        <v>12.9</v>
      </c>
      <c r="H514" s="27"/>
      <c r="I514" s="27"/>
      <c r="J514" s="108"/>
      <c r="K514" s="20">
        <f t="shared" si="84"/>
        <v>1.67</v>
      </c>
      <c r="L514" s="27"/>
      <c r="M514" s="109">
        <f t="shared" si="85"/>
        <v>1.23</v>
      </c>
      <c r="N514" s="27"/>
      <c r="O514" s="27">
        <f t="shared" si="86"/>
        <v>1.0349999999999999</v>
      </c>
      <c r="P514" s="27"/>
      <c r="Q514" s="27"/>
      <c r="R514" s="27"/>
      <c r="AB514">
        <f t="shared" si="87"/>
        <v>1.67</v>
      </c>
      <c r="AD514">
        <f t="shared" si="88"/>
        <v>1.23</v>
      </c>
      <c r="AF514">
        <f t="shared" si="89"/>
        <v>1.0349999999999999</v>
      </c>
    </row>
    <row r="515" spans="7:32">
      <c r="G515" s="27">
        <f t="shared" si="90"/>
        <v>12.9</v>
      </c>
      <c r="H515" s="27"/>
      <c r="I515" s="27"/>
      <c r="J515" s="108"/>
      <c r="K515" s="20">
        <f t="shared" si="84"/>
        <v>1.67</v>
      </c>
      <c r="L515" s="27"/>
      <c r="M515" s="109">
        <f t="shared" si="85"/>
        <v>1.23</v>
      </c>
      <c r="N515" s="27"/>
      <c r="O515" s="27">
        <f t="shared" si="86"/>
        <v>1.0349999999999999</v>
      </c>
      <c r="P515" s="27"/>
      <c r="Q515" s="27"/>
      <c r="R515" s="27"/>
      <c r="AB515">
        <f t="shared" si="87"/>
        <v>1.67</v>
      </c>
      <c r="AD515">
        <f t="shared" si="88"/>
        <v>1.23</v>
      </c>
      <c r="AF515">
        <f t="shared" si="89"/>
        <v>1.0349999999999999</v>
      </c>
    </row>
    <row r="516" spans="7:32">
      <c r="G516" s="27">
        <f t="shared" si="90"/>
        <v>12.9</v>
      </c>
      <c r="H516" s="27"/>
      <c r="I516" s="27"/>
      <c r="J516" s="108"/>
      <c r="K516" s="20">
        <f t="shared" si="84"/>
        <v>1.67</v>
      </c>
      <c r="L516" s="27"/>
      <c r="M516" s="109">
        <f t="shared" si="85"/>
        <v>1.23</v>
      </c>
      <c r="N516" s="27"/>
      <c r="O516" s="27">
        <f t="shared" si="86"/>
        <v>1.0349999999999999</v>
      </c>
      <c r="P516" s="27"/>
      <c r="Q516" s="27"/>
      <c r="R516" s="27"/>
      <c r="AB516">
        <f t="shared" si="87"/>
        <v>1.67</v>
      </c>
      <c r="AD516">
        <f t="shared" si="88"/>
        <v>1.23</v>
      </c>
      <c r="AF516">
        <f t="shared" si="89"/>
        <v>1.0349999999999999</v>
      </c>
    </row>
    <row r="517" spans="7:32">
      <c r="G517" s="27">
        <f t="shared" si="90"/>
        <v>12.9</v>
      </c>
      <c r="H517" s="27"/>
      <c r="I517" s="27"/>
      <c r="J517" s="108"/>
      <c r="K517" s="20">
        <f t="shared" si="84"/>
        <v>1.67</v>
      </c>
      <c r="L517" s="27"/>
      <c r="M517" s="109">
        <f t="shared" si="85"/>
        <v>1.23</v>
      </c>
      <c r="N517" s="27"/>
      <c r="O517" s="27">
        <f t="shared" si="86"/>
        <v>1.0349999999999999</v>
      </c>
      <c r="P517" s="27"/>
      <c r="Q517" s="27"/>
      <c r="R517" s="27"/>
      <c r="AB517">
        <f t="shared" si="87"/>
        <v>1.67</v>
      </c>
      <c r="AD517">
        <f t="shared" si="88"/>
        <v>1.23</v>
      </c>
      <c r="AF517">
        <f t="shared" si="89"/>
        <v>1.0349999999999999</v>
      </c>
    </row>
    <row r="518" spans="7:32">
      <c r="G518" s="27">
        <f t="shared" si="90"/>
        <v>12.9</v>
      </c>
      <c r="H518" s="27"/>
      <c r="I518" s="27"/>
      <c r="J518" s="108"/>
      <c r="K518" s="20">
        <f t="shared" si="84"/>
        <v>1.67</v>
      </c>
      <c r="L518" s="27"/>
      <c r="M518" s="109">
        <f t="shared" si="85"/>
        <v>1.23</v>
      </c>
      <c r="N518" s="27"/>
      <c r="O518" s="27">
        <f t="shared" si="86"/>
        <v>1.0349999999999999</v>
      </c>
      <c r="P518" s="27"/>
      <c r="Q518" s="27"/>
      <c r="R518" s="27"/>
      <c r="AB518">
        <f t="shared" si="87"/>
        <v>1.67</v>
      </c>
      <c r="AD518">
        <f t="shared" si="88"/>
        <v>1.23</v>
      </c>
      <c r="AF518">
        <f t="shared" si="89"/>
        <v>1.0349999999999999</v>
      </c>
    </row>
    <row r="519" spans="7:32">
      <c r="G519" s="27">
        <f t="shared" si="90"/>
        <v>12.9</v>
      </c>
      <c r="H519" s="27"/>
      <c r="I519" s="27"/>
      <c r="J519" s="108"/>
      <c r="K519" s="20">
        <f t="shared" ref="K519:K582" si="91">$K$6</f>
        <v>1.67</v>
      </c>
      <c r="L519" s="27"/>
      <c r="M519" s="109">
        <f t="shared" ref="M519:M582" si="92">$M$6</f>
        <v>1.23</v>
      </c>
      <c r="N519" s="27"/>
      <c r="O519" s="27">
        <f t="shared" ref="O519:O582" si="93">$O$6</f>
        <v>1.0349999999999999</v>
      </c>
      <c r="P519" s="27"/>
      <c r="Q519" s="27"/>
      <c r="R519" s="27"/>
      <c r="AB519">
        <f t="shared" ref="AB519:AB582" si="94">$AB$6</f>
        <v>1.67</v>
      </c>
      <c r="AD519">
        <f t="shared" ref="AD519:AD582" si="95">$AD$6</f>
        <v>1.23</v>
      </c>
      <c r="AF519">
        <f t="shared" ref="AF519:AF582" si="96">$AF$6</f>
        <v>1.0349999999999999</v>
      </c>
    </row>
    <row r="520" spans="7:32">
      <c r="G520" s="27">
        <f t="shared" si="90"/>
        <v>12.9</v>
      </c>
      <c r="H520" s="27"/>
      <c r="I520" s="27"/>
      <c r="J520" s="108"/>
      <c r="K520" s="20">
        <f t="shared" si="91"/>
        <v>1.67</v>
      </c>
      <c r="L520" s="27"/>
      <c r="M520" s="109">
        <f t="shared" si="92"/>
        <v>1.23</v>
      </c>
      <c r="N520" s="27"/>
      <c r="O520" s="27">
        <f t="shared" si="93"/>
        <v>1.0349999999999999</v>
      </c>
      <c r="P520" s="27"/>
      <c r="Q520" s="27"/>
      <c r="R520" s="27"/>
      <c r="AB520">
        <f t="shared" si="94"/>
        <v>1.67</v>
      </c>
      <c r="AD520">
        <f t="shared" si="95"/>
        <v>1.23</v>
      </c>
      <c r="AF520">
        <f t="shared" si="96"/>
        <v>1.0349999999999999</v>
      </c>
    </row>
    <row r="521" spans="7:32">
      <c r="G521" s="27">
        <f t="shared" si="90"/>
        <v>12.9</v>
      </c>
      <c r="H521" s="27"/>
      <c r="I521" s="27"/>
      <c r="J521" s="108"/>
      <c r="K521" s="20">
        <f t="shared" si="91"/>
        <v>1.67</v>
      </c>
      <c r="L521" s="27"/>
      <c r="M521" s="109">
        <f t="shared" si="92"/>
        <v>1.23</v>
      </c>
      <c r="N521" s="27"/>
      <c r="O521" s="27">
        <f t="shared" si="93"/>
        <v>1.0349999999999999</v>
      </c>
      <c r="P521" s="27"/>
      <c r="Q521" s="27"/>
      <c r="R521" s="27"/>
      <c r="AB521">
        <f t="shared" si="94"/>
        <v>1.67</v>
      </c>
      <c r="AD521">
        <f t="shared" si="95"/>
        <v>1.23</v>
      </c>
      <c r="AF521">
        <f t="shared" si="96"/>
        <v>1.0349999999999999</v>
      </c>
    </row>
    <row r="522" spans="7:32">
      <c r="G522" s="27">
        <f t="shared" si="90"/>
        <v>12.9</v>
      </c>
      <c r="H522" s="27"/>
      <c r="I522" s="27"/>
      <c r="J522" s="108"/>
      <c r="K522" s="20">
        <f t="shared" si="91"/>
        <v>1.67</v>
      </c>
      <c r="L522" s="27"/>
      <c r="M522" s="109">
        <f t="shared" si="92"/>
        <v>1.23</v>
      </c>
      <c r="N522" s="27"/>
      <c r="O522" s="27">
        <f t="shared" si="93"/>
        <v>1.0349999999999999</v>
      </c>
      <c r="P522" s="27"/>
      <c r="Q522" s="27"/>
      <c r="R522" s="27"/>
      <c r="AB522">
        <f t="shared" si="94"/>
        <v>1.67</v>
      </c>
      <c r="AD522">
        <f t="shared" si="95"/>
        <v>1.23</v>
      </c>
      <c r="AF522">
        <f t="shared" si="96"/>
        <v>1.0349999999999999</v>
      </c>
    </row>
    <row r="523" spans="7:32">
      <c r="G523" s="27">
        <f t="shared" si="90"/>
        <v>12.9</v>
      </c>
      <c r="H523" s="27"/>
      <c r="I523" s="27"/>
      <c r="J523" s="108"/>
      <c r="K523" s="20">
        <f t="shared" si="91"/>
        <v>1.67</v>
      </c>
      <c r="L523" s="27"/>
      <c r="M523" s="109">
        <f t="shared" si="92"/>
        <v>1.23</v>
      </c>
      <c r="N523" s="27"/>
      <c r="O523" s="27">
        <f t="shared" si="93"/>
        <v>1.0349999999999999</v>
      </c>
      <c r="P523" s="27"/>
      <c r="Q523" s="27"/>
      <c r="R523" s="27"/>
      <c r="AB523">
        <f t="shared" si="94"/>
        <v>1.67</v>
      </c>
      <c r="AD523">
        <f t="shared" si="95"/>
        <v>1.23</v>
      </c>
      <c r="AF523">
        <f t="shared" si="96"/>
        <v>1.0349999999999999</v>
      </c>
    </row>
    <row r="524" spans="7:32">
      <c r="G524" s="27">
        <f t="shared" si="90"/>
        <v>12.9</v>
      </c>
      <c r="H524" s="27"/>
      <c r="I524" s="27"/>
      <c r="J524" s="108"/>
      <c r="K524" s="20">
        <f t="shared" si="91"/>
        <v>1.67</v>
      </c>
      <c r="L524" s="27"/>
      <c r="M524" s="109">
        <f t="shared" si="92"/>
        <v>1.23</v>
      </c>
      <c r="N524" s="27"/>
      <c r="O524" s="27">
        <f t="shared" si="93"/>
        <v>1.0349999999999999</v>
      </c>
      <c r="P524" s="27"/>
      <c r="Q524" s="27"/>
      <c r="R524" s="27"/>
      <c r="AB524">
        <f t="shared" si="94"/>
        <v>1.67</v>
      </c>
      <c r="AD524">
        <f t="shared" si="95"/>
        <v>1.23</v>
      </c>
      <c r="AF524">
        <f t="shared" si="96"/>
        <v>1.0349999999999999</v>
      </c>
    </row>
    <row r="525" spans="7:32">
      <c r="G525" s="27">
        <f t="shared" si="90"/>
        <v>12.9</v>
      </c>
      <c r="H525" s="27"/>
      <c r="I525" s="27"/>
      <c r="J525" s="108"/>
      <c r="K525" s="20">
        <f t="shared" si="91"/>
        <v>1.67</v>
      </c>
      <c r="L525" s="27"/>
      <c r="M525" s="109">
        <f t="shared" si="92"/>
        <v>1.23</v>
      </c>
      <c r="N525" s="27"/>
      <c r="O525" s="27">
        <f t="shared" si="93"/>
        <v>1.0349999999999999</v>
      </c>
      <c r="P525" s="27"/>
      <c r="Q525" s="27"/>
      <c r="R525" s="27"/>
      <c r="AB525">
        <f t="shared" si="94"/>
        <v>1.67</v>
      </c>
      <c r="AD525">
        <f t="shared" si="95"/>
        <v>1.23</v>
      </c>
      <c r="AF525">
        <f t="shared" si="96"/>
        <v>1.0349999999999999</v>
      </c>
    </row>
    <row r="526" spans="7:32">
      <c r="G526" s="27">
        <f t="shared" si="90"/>
        <v>12.9</v>
      </c>
      <c r="H526" s="27"/>
      <c r="I526" s="27"/>
      <c r="J526" s="108"/>
      <c r="K526" s="20">
        <f t="shared" si="91"/>
        <v>1.67</v>
      </c>
      <c r="L526" s="27"/>
      <c r="M526" s="109">
        <f t="shared" si="92"/>
        <v>1.23</v>
      </c>
      <c r="N526" s="27"/>
      <c r="O526" s="27">
        <f t="shared" si="93"/>
        <v>1.0349999999999999</v>
      </c>
      <c r="P526" s="27"/>
      <c r="Q526" s="27"/>
      <c r="R526" s="27"/>
      <c r="AB526">
        <f t="shared" si="94"/>
        <v>1.67</v>
      </c>
      <c r="AD526">
        <f t="shared" si="95"/>
        <v>1.23</v>
      </c>
      <c r="AF526">
        <f t="shared" si="96"/>
        <v>1.0349999999999999</v>
      </c>
    </row>
    <row r="527" spans="7:32">
      <c r="G527" s="27">
        <f t="shared" si="90"/>
        <v>12.9</v>
      </c>
      <c r="H527" s="27"/>
      <c r="I527" s="27"/>
      <c r="J527" s="108"/>
      <c r="K527" s="20">
        <f t="shared" si="91"/>
        <v>1.67</v>
      </c>
      <c r="L527" s="27"/>
      <c r="M527" s="109">
        <f t="shared" si="92"/>
        <v>1.23</v>
      </c>
      <c r="N527" s="27"/>
      <c r="O527" s="27">
        <f t="shared" si="93"/>
        <v>1.0349999999999999</v>
      </c>
      <c r="P527" s="27"/>
      <c r="Q527" s="27"/>
      <c r="R527" s="27"/>
      <c r="AB527">
        <f t="shared" si="94"/>
        <v>1.67</v>
      </c>
      <c r="AD527">
        <f t="shared" si="95"/>
        <v>1.23</v>
      </c>
      <c r="AF527">
        <f t="shared" si="96"/>
        <v>1.0349999999999999</v>
      </c>
    </row>
    <row r="528" spans="7:32">
      <c r="G528" s="27">
        <f t="shared" si="90"/>
        <v>12.9</v>
      </c>
      <c r="H528" s="27"/>
      <c r="I528" s="27"/>
      <c r="J528" s="108"/>
      <c r="K528" s="20">
        <f t="shared" si="91"/>
        <v>1.67</v>
      </c>
      <c r="L528" s="27"/>
      <c r="M528" s="109">
        <f t="shared" si="92"/>
        <v>1.23</v>
      </c>
      <c r="N528" s="27"/>
      <c r="O528" s="27">
        <f t="shared" si="93"/>
        <v>1.0349999999999999</v>
      </c>
      <c r="P528" s="27"/>
      <c r="Q528" s="27"/>
      <c r="R528" s="27"/>
      <c r="AB528">
        <f t="shared" si="94"/>
        <v>1.67</v>
      </c>
      <c r="AD528">
        <f t="shared" si="95"/>
        <v>1.23</v>
      </c>
      <c r="AF528">
        <f t="shared" si="96"/>
        <v>1.0349999999999999</v>
      </c>
    </row>
    <row r="529" spans="7:32">
      <c r="G529" s="27">
        <f t="shared" si="90"/>
        <v>12.9</v>
      </c>
      <c r="H529" s="27"/>
      <c r="I529" s="27"/>
      <c r="J529" s="108"/>
      <c r="K529" s="20">
        <f t="shared" si="91"/>
        <v>1.67</v>
      </c>
      <c r="L529" s="27"/>
      <c r="M529" s="109">
        <f t="shared" si="92"/>
        <v>1.23</v>
      </c>
      <c r="N529" s="27"/>
      <c r="O529" s="27">
        <f t="shared" si="93"/>
        <v>1.0349999999999999</v>
      </c>
      <c r="P529" s="27"/>
      <c r="Q529" s="27"/>
      <c r="R529" s="27"/>
      <c r="AB529">
        <f t="shared" si="94"/>
        <v>1.67</v>
      </c>
      <c r="AD529">
        <f t="shared" si="95"/>
        <v>1.23</v>
      </c>
      <c r="AF529">
        <f t="shared" si="96"/>
        <v>1.0349999999999999</v>
      </c>
    </row>
    <row r="530" spans="7:32">
      <c r="G530" s="27">
        <f t="shared" si="90"/>
        <v>12.9</v>
      </c>
      <c r="H530" s="27"/>
      <c r="I530" s="27"/>
      <c r="J530" s="108"/>
      <c r="K530" s="20">
        <f t="shared" si="91"/>
        <v>1.67</v>
      </c>
      <c r="L530" s="27"/>
      <c r="M530" s="109">
        <f t="shared" si="92"/>
        <v>1.23</v>
      </c>
      <c r="N530" s="27"/>
      <c r="O530" s="27">
        <f t="shared" si="93"/>
        <v>1.0349999999999999</v>
      </c>
      <c r="P530" s="27"/>
      <c r="Q530" s="27"/>
      <c r="R530" s="27"/>
      <c r="AB530">
        <f t="shared" si="94"/>
        <v>1.67</v>
      </c>
      <c r="AD530">
        <f t="shared" si="95"/>
        <v>1.23</v>
      </c>
      <c r="AF530">
        <f t="shared" si="96"/>
        <v>1.0349999999999999</v>
      </c>
    </row>
    <row r="531" spans="7:32">
      <c r="G531" s="27">
        <f t="shared" si="90"/>
        <v>12.9</v>
      </c>
      <c r="H531" s="27"/>
      <c r="I531" s="27"/>
      <c r="J531" s="108"/>
      <c r="K531" s="20">
        <f t="shared" si="91"/>
        <v>1.67</v>
      </c>
      <c r="L531" s="27"/>
      <c r="M531" s="109">
        <f t="shared" si="92"/>
        <v>1.23</v>
      </c>
      <c r="N531" s="27"/>
      <c r="O531" s="27">
        <f t="shared" si="93"/>
        <v>1.0349999999999999</v>
      </c>
      <c r="P531" s="27"/>
      <c r="Q531" s="27"/>
      <c r="R531" s="27"/>
      <c r="AB531">
        <f t="shared" si="94"/>
        <v>1.67</v>
      </c>
      <c r="AD531">
        <f t="shared" si="95"/>
        <v>1.23</v>
      </c>
      <c r="AF531">
        <f t="shared" si="96"/>
        <v>1.0349999999999999</v>
      </c>
    </row>
    <row r="532" spans="7:32">
      <c r="G532" s="27">
        <f t="shared" si="90"/>
        <v>12.9</v>
      </c>
      <c r="H532" s="27"/>
      <c r="I532" s="27"/>
      <c r="J532" s="108"/>
      <c r="K532" s="20">
        <f t="shared" si="91"/>
        <v>1.67</v>
      </c>
      <c r="L532" s="27"/>
      <c r="M532" s="109">
        <f t="shared" si="92"/>
        <v>1.23</v>
      </c>
      <c r="N532" s="27"/>
      <c r="O532" s="27">
        <f t="shared" si="93"/>
        <v>1.0349999999999999</v>
      </c>
      <c r="P532" s="27"/>
      <c r="Q532" s="27"/>
      <c r="R532" s="27"/>
      <c r="AB532">
        <f t="shared" si="94"/>
        <v>1.67</v>
      </c>
      <c r="AD532">
        <f t="shared" si="95"/>
        <v>1.23</v>
      </c>
      <c r="AF532">
        <f t="shared" si="96"/>
        <v>1.0349999999999999</v>
      </c>
    </row>
    <row r="533" spans="7:32">
      <c r="G533" s="27">
        <f t="shared" si="90"/>
        <v>12.9</v>
      </c>
      <c r="H533" s="27"/>
      <c r="I533" s="27"/>
      <c r="J533" s="108"/>
      <c r="K533" s="20">
        <f t="shared" si="91"/>
        <v>1.67</v>
      </c>
      <c r="L533" s="27"/>
      <c r="M533" s="109">
        <f t="shared" si="92"/>
        <v>1.23</v>
      </c>
      <c r="N533" s="27"/>
      <c r="O533" s="27">
        <f t="shared" si="93"/>
        <v>1.0349999999999999</v>
      </c>
      <c r="P533" s="27"/>
      <c r="Q533" s="27"/>
      <c r="R533" s="27"/>
      <c r="AB533">
        <f t="shared" si="94"/>
        <v>1.67</v>
      </c>
      <c r="AD533">
        <f t="shared" si="95"/>
        <v>1.23</v>
      </c>
      <c r="AF533">
        <f t="shared" si="96"/>
        <v>1.0349999999999999</v>
      </c>
    </row>
    <row r="534" spans="7:32">
      <c r="G534" s="27">
        <f t="shared" si="90"/>
        <v>12.9</v>
      </c>
      <c r="H534" s="27"/>
      <c r="I534" s="27"/>
      <c r="J534" s="108"/>
      <c r="K534" s="20">
        <f t="shared" si="91"/>
        <v>1.67</v>
      </c>
      <c r="L534" s="27"/>
      <c r="M534" s="109">
        <f t="shared" si="92"/>
        <v>1.23</v>
      </c>
      <c r="N534" s="27"/>
      <c r="O534" s="27">
        <f t="shared" si="93"/>
        <v>1.0349999999999999</v>
      </c>
      <c r="P534" s="27"/>
      <c r="Q534" s="27"/>
      <c r="R534" s="27"/>
      <c r="AB534">
        <f t="shared" si="94"/>
        <v>1.67</v>
      </c>
      <c r="AD534">
        <f t="shared" si="95"/>
        <v>1.23</v>
      </c>
      <c r="AF534">
        <f t="shared" si="96"/>
        <v>1.0349999999999999</v>
      </c>
    </row>
    <row r="535" spans="7:32">
      <c r="G535" s="27">
        <f t="shared" si="90"/>
        <v>12.9</v>
      </c>
      <c r="H535" s="27"/>
      <c r="I535" s="27"/>
      <c r="J535" s="108"/>
      <c r="K535" s="20">
        <f t="shared" si="91"/>
        <v>1.67</v>
      </c>
      <c r="L535" s="27"/>
      <c r="M535" s="109">
        <f t="shared" si="92"/>
        <v>1.23</v>
      </c>
      <c r="N535" s="27"/>
      <c r="O535" s="27">
        <f t="shared" si="93"/>
        <v>1.0349999999999999</v>
      </c>
      <c r="P535" s="27"/>
      <c r="Q535" s="27"/>
      <c r="R535" s="27"/>
      <c r="AB535">
        <f t="shared" si="94"/>
        <v>1.67</v>
      </c>
      <c r="AD535">
        <f t="shared" si="95"/>
        <v>1.23</v>
      </c>
      <c r="AF535">
        <f t="shared" si="96"/>
        <v>1.0349999999999999</v>
      </c>
    </row>
    <row r="536" spans="7:32">
      <c r="G536" s="27">
        <f t="shared" si="90"/>
        <v>12.9</v>
      </c>
      <c r="H536" s="27"/>
      <c r="I536" s="27"/>
      <c r="J536" s="108"/>
      <c r="K536" s="20">
        <f t="shared" si="91"/>
        <v>1.67</v>
      </c>
      <c r="L536" s="27"/>
      <c r="M536" s="109">
        <f t="shared" si="92"/>
        <v>1.23</v>
      </c>
      <c r="N536" s="27"/>
      <c r="O536" s="27">
        <f t="shared" si="93"/>
        <v>1.0349999999999999</v>
      </c>
      <c r="P536" s="27"/>
      <c r="Q536" s="27"/>
      <c r="R536" s="27"/>
      <c r="AB536">
        <f t="shared" si="94"/>
        <v>1.67</v>
      </c>
      <c r="AD536">
        <f t="shared" si="95"/>
        <v>1.23</v>
      </c>
      <c r="AF536">
        <f t="shared" si="96"/>
        <v>1.0349999999999999</v>
      </c>
    </row>
    <row r="537" spans="7:32">
      <c r="G537" s="27">
        <f t="shared" si="90"/>
        <v>12.9</v>
      </c>
      <c r="H537" s="27"/>
      <c r="I537" s="27"/>
      <c r="J537" s="108"/>
      <c r="K537" s="20">
        <f t="shared" si="91"/>
        <v>1.67</v>
      </c>
      <c r="L537" s="27"/>
      <c r="M537" s="109">
        <f t="shared" si="92"/>
        <v>1.23</v>
      </c>
      <c r="N537" s="27"/>
      <c r="O537" s="27">
        <f t="shared" si="93"/>
        <v>1.0349999999999999</v>
      </c>
      <c r="P537" s="27"/>
      <c r="Q537" s="27"/>
      <c r="R537" s="27"/>
      <c r="AB537">
        <f t="shared" si="94"/>
        <v>1.67</v>
      </c>
      <c r="AD537">
        <f t="shared" si="95"/>
        <v>1.23</v>
      </c>
      <c r="AF537">
        <f t="shared" si="96"/>
        <v>1.0349999999999999</v>
      </c>
    </row>
    <row r="538" spans="7:32">
      <c r="G538" s="27">
        <f t="shared" si="90"/>
        <v>12.9</v>
      </c>
      <c r="H538" s="27"/>
      <c r="I538" s="27"/>
      <c r="J538" s="108"/>
      <c r="K538" s="20">
        <f t="shared" si="91"/>
        <v>1.67</v>
      </c>
      <c r="L538" s="27"/>
      <c r="M538" s="109">
        <f t="shared" si="92"/>
        <v>1.23</v>
      </c>
      <c r="N538" s="27"/>
      <c r="O538" s="27">
        <f t="shared" si="93"/>
        <v>1.0349999999999999</v>
      </c>
      <c r="P538" s="27"/>
      <c r="Q538" s="27"/>
      <c r="R538" s="27"/>
      <c r="AB538">
        <f t="shared" si="94"/>
        <v>1.67</v>
      </c>
      <c r="AD538">
        <f t="shared" si="95"/>
        <v>1.23</v>
      </c>
      <c r="AF538">
        <f t="shared" si="96"/>
        <v>1.0349999999999999</v>
      </c>
    </row>
    <row r="539" spans="7:32">
      <c r="G539" s="27">
        <f t="shared" si="90"/>
        <v>12.9</v>
      </c>
      <c r="H539" s="27"/>
      <c r="I539" s="27"/>
      <c r="J539" s="108"/>
      <c r="K539" s="20">
        <f t="shared" si="91"/>
        <v>1.67</v>
      </c>
      <c r="L539" s="27"/>
      <c r="M539" s="109">
        <f t="shared" si="92"/>
        <v>1.23</v>
      </c>
      <c r="N539" s="27"/>
      <c r="O539" s="27">
        <f t="shared" si="93"/>
        <v>1.0349999999999999</v>
      </c>
      <c r="P539" s="27"/>
      <c r="Q539" s="27"/>
      <c r="R539" s="27"/>
      <c r="AB539">
        <f t="shared" si="94"/>
        <v>1.67</v>
      </c>
      <c r="AD539">
        <f t="shared" si="95"/>
        <v>1.23</v>
      </c>
      <c r="AF539">
        <f t="shared" si="96"/>
        <v>1.0349999999999999</v>
      </c>
    </row>
    <row r="540" spans="7:32">
      <c r="G540" s="27">
        <f t="shared" si="90"/>
        <v>12.9</v>
      </c>
      <c r="H540" s="27"/>
      <c r="I540" s="27"/>
      <c r="J540" s="108"/>
      <c r="K540" s="20">
        <f t="shared" si="91"/>
        <v>1.67</v>
      </c>
      <c r="L540" s="27"/>
      <c r="M540" s="109">
        <f t="shared" si="92"/>
        <v>1.23</v>
      </c>
      <c r="N540" s="27"/>
      <c r="O540" s="27">
        <f t="shared" si="93"/>
        <v>1.0349999999999999</v>
      </c>
      <c r="P540" s="27"/>
      <c r="Q540" s="27"/>
      <c r="R540" s="27"/>
      <c r="AB540">
        <f t="shared" si="94"/>
        <v>1.67</v>
      </c>
      <c r="AD540">
        <f t="shared" si="95"/>
        <v>1.23</v>
      </c>
      <c r="AF540">
        <f t="shared" si="96"/>
        <v>1.0349999999999999</v>
      </c>
    </row>
    <row r="541" spans="7:32">
      <c r="G541" s="27">
        <f t="shared" si="90"/>
        <v>12.9</v>
      </c>
      <c r="H541" s="27"/>
      <c r="I541" s="27"/>
      <c r="J541" s="108"/>
      <c r="K541" s="20">
        <f t="shared" si="91"/>
        <v>1.67</v>
      </c>
      <c r="L541" s="27"/>
      <c r="M541" s="109">
        <f t="shared" si="92"/>
        <v>1.23</v>
      </c>
      <c r="N541" s="27"/>
      <c r="O541" s="27">
        <f t="shared" si="93"/>
        <v>1.0349999999999999</v>
      </c>
      <c r="P541" s="27"/>
      <c r="Q541" s="27"/>
      <c r="R541" s="27"/>
      <c r="AB541">
        <f t="shared" si="94"/>
        <v>1.67</v>
      </c>
      <c r="AD541">
        <f t="shared" si="95"/>
        <v>1.23</v>
      </c>
      <c r="AF541">
        <f t="shared" si="96"/>
        <v>1.0349999999999999</v>
      </c>
    </row>
    <row r="542" spans="7:32">
      <c r="G542" s="27">
        <f t="shared" si="90"/>
        <v>12.9</v>
      </c>
      <c r="H542" s="27"/>
      <c r="I542" s="27"/>
      <c r="J542" s="108"/>
      <c r="K542" s="20">
        <f t="shared" si="91"/>
        <v>1.67</v>
      </c>
      <c r="L542" s="27"/>
      <c r="M542" s="109">
        <f t="shared" si="92"/>
        <v>1.23</v>
      </c>
      <c r="N542" s="27"/>
      <c r="O542" s="27">
        <f t="shared" si="93"/>
        <v>1.0349999999999999</v>
      </c>
      <c r="P542" s="27"/>
      <c r="Q542" s="27"/>
      <c r="R542" s="27"/>
      <c r="AB542">
        <f t="shared" si="94"/>
        <v>1.67</v>
      </c>
      <c r="AD542">
        <f t="shared" si="95"/>
        <v>1.23</v>
      </c>
      <c r="AF542">
        <f t="shared" si="96"/>
        <v>1.0349999999999999</v>
      </c>
    </row>
    <row r="543" spans="7:32">
      <c r="G543" s="27">
        <f t="shared" si="90"/>
        <v>12.9</v>
      </c>
      <c r="H543" s="27"/>
      <c r="I543" s="27"/>
      <c r="J543" s="108"/>
      <c r="K543" s="20">
        <f t="shared" si="91"/>
        <v>1.67</v>
      </c>
      <c r="L543" s="27"/>
      <c r="M543" s="109">
        <f t="shared" si="92"/>
        <v>1.23</v>
      </c>
      <c r="N543" s="27"/>
      <c r="O543" s="27">
        <f t="shared" si="93"/>
        <v>1.0349999999999999</v>
      </c>
      <c r="P543" s="27"/>
      <c r="Q543" s="27"/>
      <c r="R543" s="27"/>
      <c r="AB543">
        <f t="shared" si="94"/>
        <v>1.67</v>
      </c>
      <c r="AD543">
        <f t="shared" si="95"/>
        <v>1.23</v>
      </c>
      <c r="AF543">
        <f t="shared" si="96"/>
        <v>1.0349999999999999</v>
      </c>
    </row>
    <row r="544" spans="7:32">
      <c r="G544" s="27">
        <f t="shared" si="90"/>
        <v>12.9</v>
      </c>
      <c r="H544" s="27"/>
      <c r="I544" s="27"/>
      <c r="J544" s="108"/>
      <c r="K544" s="20">
        <f t="shared" si="91"/>
        <v>1.67</v>
      </c>
      <c r="L544" s="27"/>
      <c r="M544" s="109">
        <f t="shared" si="92"/>
        <v>1.23</v>
      </c>
      <c r="N544" s="27"/>
      <c r="O544" s="27">
        <f t="shared" si="93"/>
        <v>1.0349999999999999</v>
      </c>
      <c r="P544" s="27"/>
      <c r="Q544" s="27"/>
      <c r="R544" s="27"/>
      <c r="AB544">
        <f t="shared" si="94"/>
        <v>1.67</v>
      </c>
      <c r="AD544">
        <f t="shared" si="95"/>
        <v>1.23</v>
      </c>
      <c r="AF544">
        <f t="shared" si="96"/>
        <v>1.0349999999999999</v>
      </c>
    </row>
    <row r="545" spans="7:32">
      <c r="G545" s="27">
        <f t="shared" si="90"/>
        <v>12.9</v>
      </c>
      <c r="H545" s="27"/>
      <c r="I545" s="27"/>
      <c r="J545" s="108"/>
      <c r="K545" s="20">
        <f t="shared" si="91"/>
        <v>1.67</v>
      </c>
      <c r="L545" s="27"/>
      <c r="M545" s="109">
        <f t="shared" si="92"/>
        <v>1.23</v>
      </c>
      <c r="N545" s="27"/>
      <c r="O545" s="27">
        <f t="shared" si="93"/>
        <v>1.0349999999999999</v>
      </c>
      <c r="P545" s="27"/>
      <c r="Q545" s="27"/>
      <c r="R545" s="27"/>
      <c r="AB545">
        <f t="shared" si="94"/>
        <v>1.67</v>
      </c>
      <c r="AD545">
        <f t="shared" si="95"/>
        <v>1.23</v>
      </c>
      <c r="AF545">
        <f t="shared" si="96"/>
        <v>1.0349999999999999</v>
      </c>
    </row>
    <row r="546" spans="7:32">
      <c r="G546" s="27">
        <f t="shared" si="90"/>
        <v>12.9</v>
      </c>
      <c r="H546" s="27"/>
      <c r="I546" s="27"/>
      <c r="J546" s="108"/>
      <c r="K546" s="20">
        <f t="shared" si="91"/>
        <v>1.67</v>
      </c>
      <c r="L546" s="27"/>
      <c r="M546" s="109">
        <f t="shared" si="92"/>
        <v>1.23</v>
      </c>
      <c r="N546" s="27"/>
      <c r="O546" s="27">
        <f t="shared" si="93"/>
        <v>1.0349999999999999</v>
      </c>
      <c r="P546" s="27"/>
      <c r="Q546" s="27"/>
      <c r="R546" s="27"/>
      <c r="AB546">
        <f t="shared" si="94"/>
        <v>1.67</v>
      </c>
      <c r="AD546">
        <f t="shared" si="95"/>
        <v>1.23</v>
      </c>
      <c r="AF546">
        <f t="shared" si="96"/>
        <v>1.0349999999999999</v>
      </c>
    </row>
    <row r="547" spans="7:32">
      <c r="G547" s="27">
        <f t="shared" si="90"/>
        <v>12.9</v>
      </c>
      <c r="H547" s="27"/>
      <c r="I547" s="27"/>
      <c r="J547" s="108"/>
      <c r="K547" s="20">
        <f t="shared" si="91"/>
        <v>1.67</v>
      </c>
      <c r="L547" s="27"/>
      <c r="M547" s="109">
        <f t="shared" si="92"/>
        <v>1.23</v>
      </c>
      <c r="N547" s="27"/>
      <c r="O547" s="27">
        <f t="shared" si="93"/>
        <v>1.0349999999999999</v>
      </c>
      <c r="P547" s="27"/>
      <c r="Q547" s="27"/>
      <c r="R547" s="27"/>
      <c r="AB547">
        <f t="shared" si="94"/>
        <v>1.67</v>
      </c>
      <c r="AD547">
        <f t="shared" si="95"/>
        <v>1.23</v>
      </c>
      <c r="AF547">
        <f t="shared" si="96"/>
        <v>1.0349999999999999</v>
      </c>
    </row>
    <row r="548" spans="7:32">
      <c r="G548" s="27">
        <f t="shared" si="90"/>
        <v>12.9</v>
      </c>
      <c r="H548" s="27"/>
      <c r="I548" s="27"/>
      <c r="J548" s="108"/>
      <c r="K548" s="20">
        <f t="shared" si="91"/>
        <v>1.67</v>
      </c>
      <c r="L548" s="27"/>
      <c r="M548" s="109">
        <f t="shared" si="92"/>
        <v>1.23</v>
      </c>
      <c r="N548" s="27"/>
      <c r="O548" s="27">
        <f t="shared" si="93"/>
        <v>1.0349999999999999</v>
      </c>
      <c r="P548" s="27"/>
      <c r="Q548" s="27"/>
      <c r="R548" s="27"/>
      <c r="AB548">
        <f t="shared" si="94"/>
        <v>1.67</v>
      </c>
      <c r="AD548">
        <f t="shared" si="95"/>
        <v>1.23</v>
      </c>
      <c r="AF548">
        <f t="shared" si="96"/>
        <v>1.0349999999999999</v>
      </c>
    </row>
    <row r="549" spans="7:32">
      <c r="G549" s="27">
        <f t="shared" si="90"/>
        <v>12.9</v>
      </c>
      <c r="H549" s="27"/>
      <c r="I549" s="27"/>
      <c r="J549" s="108"/>
      <c r="K549" s="20">
        <f t="shared" si="91"/>
        <v>1.67</v>
      </c>
      <c r="L549" s="27"/>
      <c r="M549" s="109">
        <f t="shared" si="92"/>
        <v>1.23</v>
      </c>
      <c r="N549" s="27"/>
      <c r="O549" s="27">
        <f t="shared" si="93"/>
        <v>1.0349999999999999</v>
      </c>
      <c r="P549" s="27"/>
      <c r="Q549" s="27"/>
      <c r="R549" s="27"/>
      <c r="AB549">
        <f t="shared" si="94"/>
        <v>1.67</v>
      </c>
      <c r="AD549">
        <f t="shared" si="95"/>
        <v>1.23</v>
      </c>
      <c r="AF549">
        <f t="shared" si="96"/>
        <v>1.0349999999999999</v>
      </c>
    </row>
    <row r="550" spans="7:32">
      <c r="G550" s="27">
        <f t="shared" si="90"/>
        <v>12.9</v>
      </c>
      <c r="H550" s="27"/>
      <c r="I550" s="27"/>
      <c r="J550" s="108"/>
      <c r="K550" s="20">
        <f t="shared" si="91"/>
        <v>1.67</v>
      </c>
      <c r="L550" s="27"/>
      <c r="M550" s="109">
        <f t="shared" si="92"/>
        <v>1.23</v>
      </c>
      <c r="N550" s="27"/>
      <c r="O550" s="27">
        <f t="shared" si="93"/>
        <v>1.0349999999999999</v>
      </c>
      <c r="P550" s="27"/>
      <c r="Q550" s="27"/>
      <c r="R550" s="27"/>
      <c r="AB550">
        <f t="shared" si="94"/>
        <v>1.67</v>
      </c>
      <c r="AD550">
        <f t="shared" si="95"/>
        <v>1.23</v>
      </c>
      <c r="AF550">
        <f t="shared" si="96"/>
        <v>1.0349999999999999</v>
      </c>
    </row>
    <row r="551" spans="7:32">
      <c r="G551" s="27">
        <f t="shared" si="90"/>
        <v>12.9</v>
      </c>
      <c r="H551" s="27"/>
      <c r="I551" s="27"/>
      <c r="J551" s="108"/>
      <c r="K551" s="20">
        <f t="shared" si="91"/>
        <v>1.67</v>
      </c>
      <c r="L551" s="27"/>
      <c r="M551" s="109">
        <f t="shared" si="92"/>
        <v>1.23</v>
      </c>
      <c r="N551" s="27"/>
      <c r="O551" s="27">
        <f t="shared" si="93"/>
        <v>1.0349999999999999</v>
      </c>
      <c r="P551" s="27"/>
      <c r="Q551" s="27"/>
      <c r="R551" s="27"/>
      <c r="AB551">
        <f t="shared" si="94"/>
        <v>1.67</v>
      </c>
      <c r="AD551">
        <f t="shared" si="95"/>
        <v>1.23</v>
      </c>
      <c r="AF551">
        <f t="shared" si="96"/>
        <v>1.0349999999999999</v>
      </c>
    </row>
    <row r="552" spans="7:32">
      <c r="G552" s="27">
        <f t="shared" si="90"/>
        <v>12.9</v>
      </c>
      <c r="H552" s="27"/>
      <c r="I552" s="27"/>
      <c r="J552" s="108"/>
      <c r="K552" s="20">
        <f t="shared" si="91"/>
        <v>1.67</v>
      </c>
      <c r="L552" s="27"/>
      <c r="M552" s="109">
        <f t="shared" si="92"/>
        <v>1.23</v>
      </c>
      <c r="N552" s="27"/>
      <c r="O552" s="27">
        <f t="shared" si="93"/>
        <v>1.0349999999999999</v>
      </c>
      <c r="P552" s="27"/>
      <c r="Q552" s="27"/>
      <c r="R552" s="27"/>
      <c r="AB552">
        <f t="shared" si="94"/>
        <v>1.67</v>
      </c>
      <c r="AD552">
        <f t="shared" si="95"/>
        <v>1.23</v>
      </c>
      <c r="AF552">
        <f t="shared" si="96"/>
        <v>1.0349999999999999</v>
      </c>
    </row>
    <row r="553" spans="7:32">
      <c r="G553" s="27">
        <f t="shared" si="90"/>
        <v>12.9</v>
      </c>
      <c r="H553" s="27"/>
      <c r="I553" s="27"/>
      <c r="J553" s="108"/>
      <c r="K553" s="20">
        <f t="shared" si="91"/>
        <v>1.67</v>
      </c>
      <c r="L553" s="27"/>
      <c r="M553" s="109">
        <f t="shared" si="92"/>
        <v>1.23</v>
      </c>
      <c r="N553" s="27"/>
      <c r="O553" s="27">
        <f t="shared" si="93"/>
        <v>1.0349999999999999</v>
      </c>
      <c r="P553" s="27"/>
      <c r="Q553" s="27"/>
      <c r="R553" s="27"/>
      <c r="AB553">
        <f t="shared" si="94"/>
        <v>1.67</v>
      </c>
      <c r="AD553">
        <f t="shared" si="95"/>
        <v>1.23</v>
      </c>
      <c r="AF553">
        <f t="shared" si="96"/>
        <v>1.0349999999999999</v>
      </c>
    </row>
    <row r="554" spans="7:32">
      <c r="G554" s="27">
        <f t="shared" si="90"/>
        <v>12.9</v>
      </c>
      <c r="H554" s="27"/>
      <c r="I554" s="27"/>
      <c r="J554" s="108"/>
      <c r="K554" s="20">
        <f t="shared" si="91"/>
        <v>1.67</v>
      </c>
      <c r="L554" s="27"/>
      <c r="M554" s="109">
        <f t="shared" si="92"/>
        <v>1.23</v>
      </c>
      <c r="N554" s="27"/>
      <c r="O554" s="27">
        <f t="shared" si="93"/>
        <v>1.0349999999999999</v>
      </c>
      <c r="P554" s="27"/>
      <c r="Q554" s="27"/>
      <c r="R554" s="27"/>
      <c r="AB554">
        <f t="shared" si="94"/>
        <v>1.67</v>
      </c>
      <c r="AD554">
        <f t="shared" si="95"/>
        <v>1.23</v>
      </c>
      <c r="AF554">
        <f t="shared" si="96"/>
        <v>1.0349999999999999</v>
      </c>
    </row>
    <row r="555" spans="7:32">
      <c r="G555" s="27">
        <f t="shared" si="90"/>
        <v>12.9</v>
      </c>
      <c r="H555" s="27"/>
      <c r="I555" s="27"/>
      <c r="J555" s="108"/>
      <c r="K555" s="20">
        <f t="shared" si="91"/>
        <v>1.67</v>
      </c>
      <c r="L555" s="27"/>
      <c r="M555" s="109">
        <f t="shared" si="92"/>
        <v>1.23</v>
      </c>
      <c r="N555" s="27"/>
      <c r="O555" s="27">
        <f t="shared" si="93"/>
        <v>1.0349999999999999</v>
      </c>
      <c r="P555" s="27"/>
      <c r="Q555" s="27"/>
      <c r="R555" s="27"/>
      <c r="AB555">
        <f t="shared" si="94"/>
        <v>1.67</v>
      </c>
      <c r="AD555">
        <f t="shared" si="95"/>
        <v>1.23</v>
      </c>
      <c r="AF555">
        <f t="shared" si="96"/>
        <v>1.0349999999999999</v>
      </c>
    </row>
    <row r="556" spans="7:32">
      <c r="G556" s="27">
        <f t="shared" si="90"/>
        <v>12.9</v>
      </c>
      <c r="H556" s="27"/>
      <c r="I556" s="27"/>
      <c r="J556" s="108"/>
      <c r="K556" s="20">
        <f t="shared" si="91"/>
        <v>1.67</v>
      </c>
      <c r="L556" s="27"/>
      <c r="M556" s="109">
        <f t="shared" si="92"/>
        <v>1.23</v>
      </c>
      <c r="N556" s="27"/>
      <c r="O556" s="27">
        <f t="shared" si="93"/>
        <v>1.0349999999999999</v>
      </c>
      <c r="P556" s="27"/>
      <c r="Q556" s="27"/>
      <c r="R556" s="27"/>
      <c r="AB556">
        <f t="shared" si="94"/>
        <v>1.67</v>
      </c>
      <c r="AD556">
        <f t="shared" si="95"/>
        <v>1.23</v>
      </c>
      <c r="AF556">
        <f t="shared" si="96"/>
        <v>1.0349999999999999</v>
      </c>
    </row>
    <row r="557" spans="7:32">
      <c r="G557" s="27">
        <f t="shared" si="90"/>
        <v>12.9</v>
      </c>
      <c r="H557" s="27"/>
      <c r="I557" s="27"/>
      <c r="J557" s="108"/>
      <c r="K557" s="20">
        <f t="shared" si="91"/>
        <v>1.67</v>
      </c>
      <c r="L557" s="27"/>
      <c r="M557" s="109">
        <f t="shared" si="92"/>
        <v>1.23</v>
      </c>
      <c r="N557" s="27"/>
      <c r="O557" s="27">
        <f t="shared" si="93"/>
        <v>1.0349999999999999</v>
      </c>
      <c r="P557" s="27"/>
      <c r="Q557" s="27"/>
      <c r="R557" s="27"/>
      <c r="AB557">
        <f t="shared" si="94"/>
        <v>1.67</v>
      </c>
      <c r="AD557">
        <f t="shared" si="95"/>
        <v>1.23</v>
      </c>
      <c r="AF557">
        <f t="shared" si="96"/>
        <v>1.0349999999999999</v>
      </c>
    </row>
    <row r="558" spans="7:32">
      <c r="G558" s="27">
        <f t="shared" si="90"/>
        <v>12.9</v>
      </c>
      <c r="H558" s="27"/>
      <c r="I558" s="27"/>
      <c r="J558" s="108"/>
      <c r="K558" s="20">
        <f t="shared" si="91"/>
        <v>1.67</v>
      </c>
      <c r="L558" s="27"/>
      <c r="M558" s="109">
        <f t="shared" si="92"/>
        <v>1.23</v>
      </c>
      <c r="N558" s="27"/>
      <c r="O558" s="27">
        <f t="shared" si="93"/>
        <v>1.0349999999999999</v>
      </c>
      <c r="P558" s="27"/>
      <c r="Q558" s="27"/>
      <c r="R558" s="27"/>
      <c r="AB558">
        <f t="shared" si="94"/>
        <v>1.67</v>
      </c>
      <c r="AD558">
        <f t="shared" si="95"/>
        <v>1.23</v>
      </c>
      <c r="AF558">
        <f t="shared" si="96"/>
        <v>1.0349999999999999</v>
      </c>
    </row>
    <row r="559" spans="7:32">
      <c r="G559" s="27">
        <f t="shared" si="90"/>
        <v>12.9</v>
      </c>
      <c r="H559" s="27"/>
      <c r="I559" s="27"/>
      <c r="J559" s="108"/>
      <c r="K559" s="20">
        <f t="shared" si="91"/>
        <v>1.67</v>
      </c>
      <c r="L559" s="27"/>
      <c r="M559" s="109">
        <f t="shared" si="92"/>
        <v>1.23</v>
      </c>
      <c r="N559" s="27"/>
      <c r="O559" s="27">
        <f t="shared" si="93"/>
        <v>1.0349999999999999</v>
      </c>
      <c r="P559" s="27"/>
      <c r="Q559" s="27"/>
      <c r="R559" s="27"/>
      <c r="AB559">
        <f t="shared" si="94"/>
        <v>1.67</v>
      </c>
      <c r="AD559">
        <f t="shared" si="95"/>
        <v>1.23</v>
      </c>
      <c r="AF559">
        <f t="shared" si="96"/>
        <v>1.0349999999999999</v>
      </c>
    </row>
    <row r="560" spans="7:32">
      <c r="G560" s="27">
        <f t="shared" si="90"/>
        <v>12.9</v>
      </c>
      <c r="H560" s="27"/>
      <c r="I560" s="27"/>
      <c r="J560" s="108"/>
      <c r="K560" s="20">
        <f t="shared" si="91"/>
        <v>1.67</v>
      </c>
      <c r="L560" s="27"/>
      <c r="M560" s="109">
        <f t="shared" si="92"/>
        <v>1.23</v>
      </c>
      <c r="N560" s="27"/>
      <c r="O560" s="27">
        <f t="shared" si="93"/>
        <v>1.0349999999999999</v>
      </c>
      <c r="P560" s="27"/>
      <c r="Q560" s="27"/>
      <c r="R560" s="27"/>
      <c r="AB560">
        <f t="shared" si="94"/>
        <v>1.67</v>
      </c>
      <c r="AD560">
        <f t="shared" si="95"/>
        <v>1.23</v>
      </c>
      <c r="AF560">
        <f t="shared" si="96"/>
        <v>1.0349999999999999</v>
      </c>
    </row>
    <row r="561" spans="7:32">
      <c r="G561" s="27">
        <f t="shared" si="90"/>
        <v>12.9</v>
      </c>
      <c r="H561" s="27"/>
      <c r="I561" s="27"/>
      <c r="J561" s="108"/>
      <c r="K561" s="20">
        <f t="shared" si="91"/>
        <v>1.67</v>
      </c>
      <c r="L561" s="27"/>
      <c r="M561" s="109">
        <f t="shared" si="92"/>
        <v>1.23</v>
      </c>
      <c r="N561" s="27"/>
      <c r="O561" s="27">
        <f t="shared" si="93"/>
        <v>1.0349999999999999</v>
      </c>
      <c r="P561" s="27"/>
      <c r="Q561" s="27"/>
      <c r="R561" s="27"/>
      <c r="AB561">
        <f t="shared" si="94"/>
        <v>1.67</v>
      </c>
      <c r="AD561">
        <f t="shared" si="95"/>
        <v>1.23</v>
      </c>
      <c r="AF561">
        <f t="shared" si="96"/>
        <v>1.0349999999999999</v>
      </c>
    </row>
    <row r="562" spans="7:32">
      <c r="G562" s="27">
        <f t="shared" si="90"/>
        <v>12.9</v>
      </c>
      <c r="H562" s="27"/>
      <c r="I562" s="27"/>
      <c r="J562" s="108"/>
      <c r="K562" s="20">
        <f t="shared" si="91"/>
        <v>1.67</v>
      </c>
      <c r="L562" s="27"/>
      <c r="M562" s="109">
        <f t="shared" si="92"/>
        <v>1.23</v>
      </c>
      <c r="N562" s="27"/>
      <c r="O562" s="27">
        <f t="shared" si="93"/>
        <v>1.0349999999999999</v>
      </c>
      <c r="P562" s="27"/>
      <c r="Q562" s="27"/>
      <c r="R562" s="27"/>
      <c r="AB562">
        <f t="shared" si="94"/>
        <v>1.67</v>
      </c>
      <c r="AD562">
        <f t="shared" si="95"/>
        <v>1.23</v>
      </c>
      <c r="AF562">
        <f t="shared" si="96"/>
        <v>1.0349999999999999</v>
      </c>
    </row>
    <row r="563" spans="7:32">
      <c r="G563" s="27">
        <f t="shared" si="90"/>
        <v>12.9</v>
      </c>
      <c r="H563" s="27"/>
      <c r="I563" s="27"/>
      <c r="J563" s="108"/>
      <c r="K563" s="20">
        <f t="shared" si="91"/>
        <v>1.67</v>
      </c>
      <c r="L563" s="27"/>
      <c r="M563" s="109">
        <f t="shared" si="92"/>
        <v>1.23</v>
      </c>
      <c r="N563" s="27"/>
      <c r="O563" s="27">
        <f t="shared" si="93"/>
        <v>1.0349999999999999</v>
      </c>
      <c r="P563" s="27"/>
      <c r="Q563" s="27"/>
      <c r="R563" s="27"/>
      <c r="AB563">
        <f t="shared" si="94"/>
        <v>1.67</v>
      </c>
      <c r="AD563">
        <f t="shared" si="95"/>
        <v>1.23</v>
      </c>
      <c r="AF563">
        <f t="shared" si="96"/>
        <v>1.0349999999999999</v>
      </c>
    </row>
    <row r="564" spans="7:32">
      <c r="G564" s="27">
        <f t="shared" si="90"/>
        <v>12.9</v>
      </c>
      <c r="H564" s="27"/>
      <c r="I564" s="27"/>
      <c r="J564" s="108"/>
      <c r="K564" s="20">
        <f t="shared" si="91"/>
        <v>1.67</v>
      </c>
      <c r="L564" s="27"/>
      <c r="M564" s="109">
        <f t="shared" si="92"/>
        <v>1.23</v>
      </c>
      <c r="N564" s="27"/>
      <c r="O564" s="27">
        <f t="shared" si="93"/>
        <v>1.0349999999999999</v>
      </c>
      <c r="P564" s="27"/>
      <c r="Q564" s="27"/>
      <c r="R564" s="27"/>
      <c r="AB564">
        <f t="shared" si="94"/>
        <v>1.67</v>
      </c>
      <c r="AD564">
        <f t="shared" si="95"/>
        <v>1.23</v>
      </c>
      <c r="AF564">
        <f t="shared" si="96"/>
        <v>1.0349999999999999</v>
      </c>
    </row>
    <row r="565" spans="7:32">
      <c r="G565" s="27">
        <f t="shared" si="90"/>
        <v>12.9</v>
      </c>
      <c r="H565" s="27"/>
      <c r="I565" s="27"/>
      <c r="J565" s="108"/>
      <c r="K565" s="20">
        <f t="shared" si="91"/>
        <v>1.67</v>
      </c>
      <c r="L565" s="27"/>
      <c r="M565" s="109">
        <f t="shared" si="92"/>
        <v>1.23</v>
      </c>
      <c r="N565" s="27"/>
      <c r="O565" s="27">
        <f t="shared" si="93"/>
        <v>1.0349999999999999</v>
      </c>
      <c r="P565" s="27"/>
      <c r="Q565" s="27"/>
      <c r="R565" s="27"/>
      <c r="AB565">
        <f t="shared" si="94"/>
        <v>1.67</v>
      </c>
      <c r="AD565">
        <f t="shared" si="95"/>
        <v>1.23</v>
      </c>
      <c r="AF565">
        <f t="shared" si="96"/>
        <v>1.0349999999999999</v>
      </c>
    </row>
    <row r="566" spans="7:32">
      <c r="G566" s="27">
        <f t="shared" si="90"/>
        <v>12.9</v>
      </c>
      <c r="H566" s="27"/>
      <c r="I566" s="27"/>
      <c r="J566" s="108"/>
      <c r="K566" s="20">
        <f t="shared" si="91"/>
        <v>1.67</v>
      </c>
      <c r="L566" s="27"/>
      <c r="M566" s="109">
        <f t="shared" si="92"/>
        <v>1.23</v>
      </c>
      <c r="N566" s="27"/>
      <c r="O566" s="27">
        <f t="shared" si="93"/>
        <v>1.0349999999999999</v>
      </c>
      <c r="P566" s="27"/>
      <c r="Q566" s="27"/>
      <c r="R566" s="27"/>
      <c r="AB566">
        <f t="shared" si="94"/>
        <v>1.67</v>
      </c>
      <c r="AD566">
        <f t="shared" si="95"/>
        <v>1.23</v>
      </c>
      <c r="AF566">
        <f t="shared" si="96"/>
        <v>1.0349999999999999</v>
      </c>
    </row>
    <row r="567" spans="7:32">
      <c r="G567" s="27">
        <f t="shared" si="90"/>
        <v>12.9</v>
      </c>
      <c r="H567" s="27"/>
      <c r="I567" s="27"/>
      <c r="J567" s="108"/>
      <c r="K567" s="20">
        <f t="shared" si="91"/>
        <v>1.67</v>
      </c>
      <c r="L567" s="27"/>
      <c r="M567" s="109">
        <f t="shared" si="92"/>
        <v>1.23</v>
      </c>
      <c r="N567" s="27"/>
      <c r="O567" s="27">
        <f t="shared" si="93"/>
        <v>1.0349999999999999</v>
      </c>
      <c r="P567" s="27"/>
      <c r="Q567" s="27"/>
      <c r="R567" s="27"/>
      <c r="AB567">
        <f t="shared" si="94"/>
        <v>1.67</v>
      </c>
      <c r="AD567">
        <f t="shared" si="95"/>
        <v>1.23</v>
      </c>
      <c r="AF567">
        <f t="shared" si="96"/>
        <v>1.0349999999999999</v>
      </c>
    </row>
    <row r="568" spans="7:32">
      <c r="G568" s="27">
        <f t="shared" ref="G568:G631" si="97">$G$55</f>
        <v>12.9</v>
      </c>
      <c r="H568" s="27"/>
      <c r="I568" s="27"/>
      <c r="J568" s="108"/>
      <c r="K568" s="20">
        <f t="shared" si="91"/>
        <v>1.67</v>
      </c>
      <c r="L568" s="27"/>
      <c r="M568" s="109">
        <f t="shared" si="92"/>
        <v>1.23</v>
      </c>
      <c r="N568" s="27"/>
      <c r="O568" s="27">
        <f t="shared" si="93"/>
        <v>1.0349999999999999</v>
      </c>
      <c r="P568" s="27"/>
      <c r="Q568" s="27"/>
      <c r="R568" s="27"/>
      <c r="AB568">
        <f t="shared" si="94"/>
        <v>1.67</v>
      </c>
      <c r="AD568">
        <f t="shared" si="95"/>
        <v>1.23</v>
      </c>
      <c r="AF568">
        <f t="shared" si="96"/>
        <v>1.0349999999999999</v>
      </c>
    </row>
    <row r="569" spans="7:32">
      <c r="G569" s="27">
        <f t="shared" si="97"/>
        <v>12.9</v>
      </c>
      <c r="H569" s="27"/>
      <c r="I569" s="27"/>
      <c r="J569" s="108"/>
      <c r="K569" s="20">
        <f t="shared" si="91"/>
        <v>1.67</v>
      </c>
      <c r="L569" s="27"/>
      <c r="M569" s="109">
        <f t="shared" si="92"/>
        <v>1.23</v>
      </c>
      <c r="N569" s="27"/>
      <c r="O569" s="27">
        <f t="shared" si="93"/>
        <v>1.0349999999999999</v>
      </c>
      <c r="P569" s="27"/>
      <c r="Q569" s="27"/>
      <c r="R569" s="27"/>
      <c r="AB569">
        <f t="shared" si="94"/>
        <v>1.67</v>
      </c>
      <c r="AD569">
        <f t="shared" si="95"/>
        <v>1.23</v>
      </c>
      <c r="AF569">
        <f t="shared" si="96"/>
        <v>1.0349999999999999</v>
      </c>
    </row>
    <row r="570" spans="7:32">
      <c r="G570" s="27">
        <f t="shared" si="97"/>
        <v>12.9</v>
      </c>
      <c r="H570" s="27"/>
      <c r="I570" s="27"/>
      <c r="J570" s="108"/>
      <c r="K570" s="20">
        <f t="shared" si="91"/>
        <v>1.67</v>
      </c>
      <c r="L570" s="27"/>
      <c r="M570" s="109">
        <f t="shared" si="92"/>
        <v>1.23</v>
      </c>
      <c r="N570" s="27"/>
      <c r="O570" s="27">
        <f t="shared" si="93"/>
        <v>1.0349999999999999</v>
      </c>
      <c r="P570" s="27"/>
      <c r="Q570" s="27"/>
      <c r="R570" s="27"/>
      <c r="AB570">
        <f t="shared" si="94"/>
        <v>1.67</v>
      </c>
      <c r="AD570">
        <f t="shared" si="95"/>
        <v>1.23</v>
      </c>
      <c r="AF570">
        <f t="shared" si="96"/>
        <v>1.0349999999999999</v>
      </c>
    </row>
    <row r="571" spans="7:32">
      <c r="G571" s="27">
        <f t="shared" si="97"/>
        <v>12.9</v>
      </c>
      <c r="H571" s="27"/>
      <c r="I571" s="27"/>
      <c r="J571" s="108"/>
      <c r="K571" s="20">
        <f t="shared" si="91"/>
        <v>1.67</v>
      </c>
      <c r="L571" s="27"/>
      <c r="M571" s="109">
        <f t="shared" si="92"/>
        <v>1.23</v>
      </c>
      <c r="N571" s="27"/>
      <c r="O571" s="27">
        <f t="shared" si="93"/>
        <v>1.0349999999999999</v>
      </c>
      <c r="P571" s="27"/>
      <c r="Q571" s="27"/>
      <c r="R571" s="27"/>
      <c r="AB571">
        <f t="shared" si="94"/>
        <v>1.67</v>
      </c>
      <c r="AD571">
        <f t="shared" si="95"/>
        <v>1.23</v>
      </c>
      <c r="AF571">
        <f t="shared" si="96"/>
        <v>1.0349999999999999</v>
      </c>
    </row>
    <row r="572" spans="7:32">
      <c r="G572" s="27">
        <f t="shared" si="97"/>
        <v>12.9</v>
      </c>
      <c r="H572" s="27"/>
      <c r="I572" s="27"/>
      <c r="J572" s="108"/>
      <c r="K572" s="20">
        <f t="shared" si="91"/>
        <v>1.67</v>
      </c>
      <c r="L572" s="27"/>
      <c r="M572" s="109">
        <f t="shared" si="92"/>
        <v>1.23</v>
      </c>
      <c r="N572" s="27"/>
      <c r="O572" s="27">
        <f t="shared" si="93"/>
        <v>1.0349999999999999</v>
      </c>
      <c r="P572" s="27"/>
      <c r="Q572" s="27"/>
      <c r="R572" s="27"/>
      <c r="AB572">
        <f t="shared" si="94"/>
        <v>1.67</v>
      </c>
      <c r="AD572">
        <f t="shared" si="95"/>
        <v>1.23</v>
      </c>
      <c r="AF572">
        <f t="shared" si="96"/>
        <v>1.0349999999999999</v>
      </c>
    </row>
    <row r="573" spans="7:32">
      <c r="G573" s="27">
        <f t="shared" si="97"/>
        <v>12.9</v>
      </c>
      <c r="H573" s="27"/>
      <c r="I573" s="27"/>
      <c r="J573" s="108"/>
      <c r="K573" s="20">
        <f t="shared" si="91"/>
        <v>1.67</v>
      </c>
      <c r="L573" s="27"/>
      <c r="M573" s="109">
        <f t="shared" si="92"/>
        <v>1.23</v>
      </c>
      <c r="N573" s="27"/>
      <c r="O573" s="27">
        <f t="shared" si="93"/>
        <v>1.0349999999999999</v>
      </c>
      <c r="P573" s="27"/>
      <c r="Q573" s="27"/>
      <c r="R573" s="27"/>
      <c r="AB573">
        <f t="shared" si="94"/>
        <v>1.67</v>
      </c>
      <c r="AD573">
        <f t="shared" si="95"/>
        <v>1.23</v>
      </c>
      <c r="AF573">
        <f t="shared" si="96"/>
        <v>1.0349999999999999</v>
      </c>
    </row>
    <row r="574" spans="7:32">
      <c r="G574" s="27">
        <f t="shared" si="97"/>
        <v>12.9</v>
      </c>
      <c r="H574" s="27"/>
      <c r="I574" s="27"/>
      <c r="J574" s="108"/>
      <c r="K574" s="20">
        <f t="shared" si="91"/>
        <v>1.67</v>
      </c>
      <c r="L574" s="27"/>
      <c r="M574" s="109">
        <f t="shared" si="92"/>
        <v>1.23</v>
      </c>
      <c r="N574" s="27"/>
      <c r="O574" s="27">
        <f t="shared" si="93"/>
        <v>1.0349999999999999</v>
      </c>
      <c r="P574" s="27"/>
      <c r="Q574" s="27"/>
      <c r="R574" s="27"/>
      <c r="AB574">
        <f t="shared" si="94"/>
        <v>1.67</v>
      </c>
      <c r="AD574">
        <f t="shared" si="95"/>
        <v>1.23</v>
      </c>
      <c r="AF574">
        <f t="shared" si="96"/>
        <v>1.0349999999999999</v>
      </c>
    </row>
    <row r="575" spans="7:32">
      <c r="G575" s="27">
        <f t="shared" si="97"/>
        <v>12.9</v>
      </c>
      <c r="H575" s="27"/>
      <c r="I575" s="27"/>
      <c r="J575" s="108"/>
      <c r="K575" s="20">
        <f t="shared" si="91"/>
        <v>1.67</v>
      </c>
      <c r="L575" s="27"/>
      <c r="M575" s="109">
        <f t="shared" si="92"/>
        <v>1.23</v>
      </c>
      <c r="N575" s="27"/>
      <c r="O575" s="27">
        <f t="shared" si="93"/>
        <v>1.0349999999999999</v>
      </c>
      <c r="P575" s="27"/>
      <c r="Q575" s="27"/>
      <c r="R575" s="27"/>
      <c r="AB575">
        <f t="shared" si="94"/>
        <v>1.67</v>
      </c>
      <c r="AD575">
        <f t="shared" si="95"/>
        <v>1.23</v>
      </c>
      <c r="AF575">
        <f t="shared" si="96"/>
        <v>1.0349999999999999</v>
      </c>
    </row>
    <row r="576" spans="7:32">
      <c r="G576" s="27">
        <f t="shared" si="97"/>
        <v>12.9</v>
      </c>
      <c r="H576" s="27"/>
      <c r="I576" s="27"/>
      <c r="J576" s="108"/>
      <c r="K576" s="20">
        <f t="shared" si="91"/>
        <v>1.67</v>
      </c>
      <c r="L576" s="27"/>
      <c r="M576" s="109">
        <f t="shared" si="92"/>
        <v>1.23</v>
      </c>
      <c r="N576" s="27"/>
      <c r="O576" s="27">
        <f t="shared" si="93"/>
        <v>1.0349999999999999</v>
      </c>
      <c r="P576" s="27"/>
      <c r="Q576" s="27"/>
      <c r="R576" s="27"/>
      <c r="AB576">
        <f t="shared" si="94"/>
        <v>1.67</v>
      </c>
      <c r="AD576">
        <f t="shared" si="95"/>
        <v>1.23</v>
      </c>
      <c r="AF576">
        <f t="shared" si="96"/>
        <v>1.0349999999999999</v>
      </c>
    </row>
    <row r="577" spans="7:32">
      <c r="G577" s="27">
        <f t="shared" si="97"/>
        <v>12.9</v>
      </c>
      <c r="H577" s="27"/>
      <c r="I577" s="27"/>
      <c r="J577" s="108"/>
      <c r="K577" s="20">
        <f t="shared" si="91"/>
        <v>1.67</v>
      </c>
      <c r="L577" s="27"/>
      <c r="M577" s="109">
        <f t="shared" si="92"/>
        <v>1.23</v>
      </c>
      <c r="N577" s="27"/>
      <c r="O577" s="27">
        <f t="shared" si="93"/>
        <v>1.0349999999999999</v>
      </c>
      <c r="P577" s="27"/>
      <c r="Q577" s="27"/>
      <c r="R577" s="27"/>
      <c r="AB577">
        <f t="shared" si="94"/>
        <v>1.67</v>
      </c>
      <c r="AD577">
        <f t="shared" si="95"/>
        <v>1.23</v>
      </c>
      <c r="AF577">
        <f t="shared" si="96"/>
        <v>1.0349999999999999</v>
      </c>
    </row>
    <row r="578" spans="7:32">
      <c r="G578" s="27">
        <f t="shared" si="97"/>
        <v>12.9</v>
      </c>
      <c r="H578" s="27"/>
      <c r="I578" s="27"/>
      <c r="J578" s="108"/>
      <c r="K578" s="20">
        <f t="shared" si="91"/>
        <v>1.67</v>
      </c>
      <c r="L578" s="27"/>
      <c r="M578" s="109">
        <f t="shared" si="92"/>
        <v>1.23</v>
      </c>
      <c r="N578" s="27"/>
      <c r="O578" s="27">
        <f t="shared" si="93"/>
        <v>1.0349999999999999</v>
      </c>
      <c r="P578" s="27"/>
      <c r="Q578" s="27"/>
      <c r="R578" s="27"/>
      <c r="AB578">
        <f t="shared" si="94"/>
        <v>1.67</v>
      </c>
      <c r="AD578">
        <f t="shared" si="95"/>
        <v>1.23</v>
      </c>
      <c r="AF578">
        <f t="shared" si="96"/>
        <v>1.0349999999999999</v>
      </c>
    </row>
    <row r="579" spans="7:32">
      <c r="G579" s="27">
        <f t="shared" si="97"/>
        <v>12.9</v>
      </c>
      <c r="H579" s="27"/>
      <c r="I579" s="27"/>
      <c r="J579" s="108"/>
      <c r="K579" s="20">
        <f t="shared" si="91"/>
        <v>1.67</v>
      </c>
      <c r="L579" s="27"/>
      <c r="M579" s="109">
        <f t="shared" si="92"/>
        <v>1.23</v>
      </c>
      <c r="N579" s="27"/>
      <c r="O579" s="27">
        <f t="shared" si="93"/>
        <v>1.0349999999999999</v>
      </c>
      <c r="P579" s="27"/>
      <c r="Q579" s="27"/>
      <c r="R579" s="27"/>
      <c r="AB579">
        <f t="shared" si="94"/>
        <v>1.67</v>
      </c>
      <c r="AD579">
        <f t="shared" si="95"/>
        <v>1.23</v>
      </c>
      <c r="AF579">
        <f t="shared" si="96"/>
        <v>1.0349999999999999</v>
      </c>
    </row>
    <row r="580" spans="7:32">
      <c r="G580" s="27">
        <f t="shared" si="97"/>
        <v>12.9</v>
      </c>
      <c r="H580" s="27"/>
      <c r="I580" s="27"/>
      <c r="J580" s="108"/>
      <c r="K580" s="20">
        <f t="shared" si="91"/>
        <v>1.67</v>
      </c>
      <c r="L580" s="27"/>
      <c r="M580" s="109">
        <f t="shared" si="92"/>
        <v>1.23</v>
      </c>
      <c r="N580" s="27"/>
      <c r="O580" s="27">
        <f t="shared" si="93"/>
        <v>1.0349999999999999</v>
      </c>
      <c r="P580" s="27"/>
      <c r="Q580" s="27"/>
      <c r="R580" s="27"/>
      <c r="AB580">
        <f t="shared" si="94"/>
        <v>1.67</v>
      </c>
      <c r="AD580">
        <f t="shared" si="95"/>
        <v>1.23</v>
      </c>
      <c r="AF580">
        <f t="shared" si="96"/>
        <v>1.0349999999999999</v>
      </c>
    </row>
    <row r="581" spans="7:32">
      <c r="G581" s="27">
        <f t="shared" si="97"/>
        <v>12.9</v>
      </c>
      <c r="H581" s="27"/>
      <c r="I581" s="27"/>
      <c r="J581" s="108"/>
      <c r="K581" s="20">
        <f t="shared" si="91"/>
        <v>1.67</v>
      </c>
      <c r="L581" s="27"/>
      <c r="M581" s="109">
        <f t="shared" si="92"/>
        <v>1.23</v>
      </c>
      <c r="N581" s="27"/>
      <c r="O581" s="27">
        <f t="shared" si="93"/>
        <v>1.0349999999999999</v>
      </c>
      <c r="P581" s="27"/>
      <c r="Q581" s="27"/>
      <c r="R581" s="27"/>
      <c r="AB581">
        <f t="shared" si="94"/>
        <v>1.67</v>
      </c>
      <c r="AD581">
        <f t="shared" si="95"/>
        <v>1.23</v>
      </c>
      <c r="AF581">
        <f t="shared" si="96"/>
        <v>1.0349999999999999</v>
      </c>
    </row>
    <row r="582" spans="7:32">
      <c r="G582" s="27">
        <f t="shared" si="97"/>
        <v>12.9</v>
      </c>
      <c r="H582" s="27"/>
      <c r="I582" s="27"/>
      <c r="J582" s="108"/>
      <c r="K582" s="20">
        <f t="shared" si="91"/>
        <v>1.67</v>
      </c>
      <c r="L582" s="27"/>
      <c r="M582" s="109">
        <f t="shared" si="92"/>
        <v>1.23</v>
      </c>
      <c r="N582" s="27"/>
      <c r="O582" s="27">
        <f t="shared" si="93"/>
        <v>1.0349999999999999</v>
      </c>
      <c r="P582" s="27"/>
      <c r="Q582" s="27"/>
      <c r="R582" s="27"/>
      <c r="AB582">
        <f t="shared" si="94"/>
        <v>1.67</v>
      </c>
      <c r="AD582">
        <f t="shared" si="95"/>
        <v>1.23</v>
      </c>
      <c r="AF582">
        <f t="shared" si="96"/>
        <v>1.0349999999999999</v>
      </c>
    </row>
    <row r="583" spans="7:32">
      <c r="G583" s="27">
        <f t="shared" si="97"/>
        <v>12.9</v>
      </c>
      <c r="H583" s="27"/>
      <c r="I583" s="27"/>
      <c r="J583" s="108"/>
      <c r="K583" s="20">
        <f t="shared" ref="K583:K646" si="98">$K$6</f>
        <v>1.67</v>
      </c>
      <c r="L583" s="27"/>
      <c r="M583" s="109">
        <f t="shared" ref="M583:M646" si="99">$M$6</f>
        <v>1.23</v>
      </c>
      <c r="N583" s="27"/>
      <c r="O583" s="27">
        <f t="shared" ref="O583:O646" si="100">$O$6</f>
        <v>1.0349999999999999</v>
      </c>
      <c r="P583" s="27"/>
      <c r="Q583" s="27"/>
      <c r="R583" s="27"/>
      <c r="AB583">
        <f t="shared" ref="AB583:AB646" si="101">$AB$6</f>
        <v>1.67</v>
      </c>
      <c r="AD583">
        <f t="shared" ref="AD583:AD646" si="102">$AD$6</f>
        <v>1.23</v>
      </c>
      <c r="AF583">
        <f t="shared" ref="AF583:AF646" si="103">$AF$6</f>
        <v>1.0349999999999999</v>
      </c>
    </row>
    <row r="584" spans="7:32">
      <c r="G584" s="27">
        <f t="shared" si="97"/>
        <v>12.9</v>
      </c>
      <c r="H584" s="27"/>
      <c r="I584" s="27"/>
      <c r="J584" s="108"/>
      <c r="K584" s="20">
        <f t="shared" si="98"/>
        <v>1.67</v>
      </c>
      <c r="L584" s="27"/>
      <c r="M584" s="109">
        <f t="shared" si="99"/>
        <v>1.23</v>
      </c>
      <c r="N584" s="27"/>
      <c r="O584" s="27">
        <f t="shared" si="100"/>
        <v>1.0349999999999999</v>
      </c>
      <c r="P584" s="27"/>
      <c r="Q584" s="27"/>
      <c r="R584" s="27"/>
      <c r="AB584">
        <f t="shared" si="101"/>
        <v>1.67</v>
      </c>
      <c r="AD584">
        <f t="shared" si="102"/>
        <v>1.23</v>
      </c>
      <c r="AF584">
        <f t="shared" si="103"/>
        <v>1.0349999999999999</v>
      </c>
    </row>
    <row r="585" spans="7:32">
      <c r="G585" s="27">
        <f t="shared" si="97"/>
        <v>12.9</v>
      </c>
      <c r="H585" s="27"/>
      <c r="I585" s="27"/>
      <c r="J585" s="108"/>
      <c r="K585" s="20">
        <f t="shared" si="98"/>
        <v>1.67</v>
      </c>
      <c r="L585" s="27"/>
      <c r="M585" s="109">
        <f t="shared" si="99"/>
        <v>1.23</v>
      </c>
      <c r="N585" s="27"/>
      <c r="O585" s="27">
        <f t="shared" si="100"/>
        <v>1.0349999999999999</v>
      </c>
      <c r="P585" s="27"/>
      <c r="Q585" s="27"/>
      <c r="R585" s="27"/>
      <c r="AB585">
        <f t="shared" si="101"/>
        <v>1.67</v>
      </c>
      <c r="AD585">
        <f t="shared" si="102"/>
        <v>1.23</v>
      </c>
      <c r="AF585">
        <f t="shared" si="103"/>
        <v>1.0349999999999999</v>
      </c>
    </row>
    <row r="586" spans="7:32">
      <c r="G586" s="27">
        <f t="shared" si="97"/>
        <v>12.9</v>
      </c>
      <c r="H586" s="27"/>
      <c r="I586" s="27"/>
      <c r="J586" s="108"/>
      <c r="K586" s="20">
        <f t="shared" si="98"/>
        <v>1.67</v>
      </c>
      <c r="L586" s="27"/>
      <c r="M586" s="109">
        <f t="shared" si="99"/>
        <v>1.23</v>
      </c>
      <c r="N586" s="27"/>
      <c r="O586" s="27">
        <f t="shared" si="100"/>
        <v>1.0349999999999999</v>
      </c>
      <c r="P586" s="27"/>
      <c r="Q586" s="27"/>
      <c r="R586" s="27"/>
      <c r="AB586">
        <f t="shared" si="101"/>
        <v>1.67</v>
      </c>
      <c r="AD586">
        <f t="shared" si="102"/>
        <v>1.23</v>
      </c>
      <c r="AF586">
        <f t="shared" si="103"/>
        <v>1.0349999999999999</v>
      </c>
    </row>
    <row r="587" spans="7:32">
      <c r="G587" s="27">
        <f t="shared" si="97"/>
        <v>12.9</v>
      </c>
      <c r="H587" s="27"/>
      <c r="I587" s="27"/>
      <c r="J587" s="108"/>
      <c r="K587" s="20">
        <f t="shared" si="98"/>
        <v>1.67</v>
      </c>
      <c r="L587" s="27"/>
      <c r="M587" s="109">
        <f t="shared" si="99"/>
        <v>1.23</v>
      </c>
      <c r="N587" s="27"/>
      <c r="O587" s="27">
        <f t="shared" si="100"/>
        <v>1.0349999999999999</v>
      </c>
      <c r="P587" s="27"/>
      <c r="Q587" s="27"/>
      <c r="R587" s="27"/>
      <c r="AB587">
        <f t="shared" si="101"/>
        <v>1.67</v>
      </c>
      <c r="AD587">
        <f t="shared" si="102"/>
        <v>1.23</v>
      </c>
      <c r="AF587">
        <f t="shared" si="103"/>
        <v>1.0349999999999999</v>
      </c>
    </row>
    <row r="588" spans="7:32">
      <c r="G588" s="27">
        <f t="shared" si="97"/>
        <v>12.9</v>
      </c>
      <c r="H588" s="27"/>
      <c r="I588" s="27"/>
      <c r="J588" s="108"/>
      <c r="K588" s="20">
        <f t="shared" si="98"/>
        <v>1.67</v>
      </c>
      <c r="L588" s="27"/>
      <c r="M588" s="109">
        <f t="shared" si="99"/>
        <v>1.23</v>
      </c>
      <c r="N588" s="27"/>
      <c r="O588" s="27">
        <f t="shared" si="100"/>
        <v>1.0349999999999999</v>
      </c>
      <c r="P588" s="27"/>
      <c r="Q588" s="27"/>
      <c r="R588" s="27"/>
      <c r="AB588">
        <f t="shared" si="101"/>
        <v>1.67</v>
      </c>
      <c r="AD588">
        <f t="shared" si="102"/>
        <v>1.23</v>
      </c>
      <c r="AF588">
        <f t="shared" si="103"/>
        <v>1.0349999999999999</v>
      </c>
    </row>
    <row r="589" spans="7:32">
      <c r="G589" s="27">
        <f t="shared" si="97"/>
        <v>12.9</v>
      </c>
      <c r="H589" s="27"/>
      <c r="I589" s="27"/>
      <c r="J589" s="108"/>
      <c r="K589" s="20">
        <f t="shared" si="98"/>
        <v>1.67</v>
      </c>
      <c r="L589" s="27"/>
      <c r="M589" s="109">
        <f t="shared" si="99"/>
        <v>1.23</v>
      </c>
      <c r="N589" s="27"/>
      <c r="O589" s="27">
        <f t="shared" si="100"/>
        <v>1.0349999999999999</v>
      </c>
      <c r="P589" s="27"/>
      <c r="Q589" s="27"/>
      <c r="R589" s="27"/>
      <c r="AB589">
        <f t="shared" si="101"/>
        <v>1.67</v>
      </c>
      <c r="AD589">
        <f t="shared" si="102"/>
        <v>1.23</v>
      </c>
      <c r="AF589">
        <f t="shared" si="103"/>
        <v>1.0349999999999999</v>
      </c>
    </row>
    <row r="590" spans="7:32">
      <c r="G590" s="27">
        <f t="shared" si="97"/>
        <v>12.9</v>
      </c>
      <c r="H590" s="27"/>
      <c r="I590" s="27"/>
      <c r="J590" s="108"/>
      <c r="K590" s="20">
        <f t="shared" si="98"/>
        <v>1.67</v>
      </c>
      <c r="L590" s="27"/>
      <c r="M590" s="109">
        <f t="shared" si="99"/>
        <v>1.23</v>
      </c>
      <c r="N590" s="27"/>
      <c r="O590" s="27">
        <f t="shared" si="100"/>
        <v>1.0349999999999999</v>
      </c>
      <c r="P590" s="27"/>
      <c r="Q590" s="27"/>
      <c r="R590" s="27"/>
      <c r="AB590">
        <f t="shared" si="101"/>
        <v>1.67</v>
      </c>
      <c r="AD590">
        <f t="shared" si="102"/>
        <v>1.23</v>
      </c>
      <c r="AF590">
        <f t="shared" si="103"/>
        <v>1.0349999999999999</v>
      </c>
    </row>
    <row r="591" spans="7:32">
      <c r="G591" s="27">
        <f t="shared" si="97"/>
        <v>12.9</v>
      </c>
      <c r="H591" s="27"/>
      <c r="I591" s="27"/>
      <c r="J591" s="108"/>
      <c r="K591" s="20">
        <f t="shared" si="98"/>
        <v>1.67</v>
      </c>
      <c r="L591" s="27"/>
      <c r="M591" s="109">
        <f t="shared" si="99"/>
        <v>1.23</v>
      </c>
      <c r="N591" s="27"/>
      <c r="O591" s="27">
        <f t="shared" si="100"/>
        <v>1.0349999999999999</v>
      </c>
      <c r="P591" s="27"/>
      <c r="Q591" s="27"/>
      <c r="R591" s="27"/>
      <c r="AB591">
        <f t="shared" si="101"/>
        <v>1.67</v>
      </c>
      <c r="AD591">
        <f t="shared" si="102"/>
        <v>1.23</v>
      </c>
      <c r="AF591">
        <f t="shared" si="103"/>
        <v>1.0349999999999999</v>
      </c>
    </row>
    <row r="592" spans="7:32">
      <c r="G592" s="27">
        <f t="shared" si="97"/>
        <v>12.9</v>
      </c>
      <c r="H592" s="27"/>
      <c r="I592" s="27"/>
      <c r="J592" s="108"/>
      <c r="K592" s="20">
        <f t="shared" si="98"/>
        <v>1.67</v>
      </c>
      <c r="L592" s="27"/>
      <c r="M592" s="109">
        <f t="shared" si="99"/>
        <v>1.23</v>
      </c>
      <c r="N592" s="27"/>
      <c r="O592" s="27">
        <f t="shared" si="100"/>
        <v>1.0349999999999999</v>
      </c>
      <c r="P592" s="27"/>
      <c r="Q592" s="27"/>
      <c r="R592" s="27"/>
      <c r="AB592">
        <f t="shared" si="101"/>
        <v>1.67</v>
      </c>
      <c r="AD592">
        <f t="shared" si="102"/>
        <v>1.23</v>
      </c>
      <c r="AF592">
        <f t="shared" si="103"/>
        <v>1.0349999999999999</v>
      </c>
    </row>
    <row r="593" spans="7:32">
      <c r="G593" s="27">
        <f t="shared" si="97"/>
        <v>12.9</v>
      </c>
      <c r="H593" s="27"/>
      <c r="I593" s="27"/>
      <c r="J593" s="108"/>
      <c r="K593" s="20">
        <f t="shared" si="98"/>
        <v>1.67</v>
      </c>
      <c r="L593" s="27"/>
      <c r="M593" s="109">
        <f t="shared" si="99"/>
        <v>1.23</v>
      </c>
      <c r="N593" s="27"/>
      <c r="O593" s="27">
        <f t="shared" si="100"/>
        <v>1.0349999999999999</v>
      </c>
      <c r="P593" s="27"/>
      <c r="Q593" s="27"/>
      <c r="R593" s="27"/>
      <c r="AB593">
        <f t="shared" si="101"/>
        <v>1.67</v>
      </c>
      <c r="AD593">
        <f t="shared" si="102"/>
        <v>1.23</v>
      </c>
      <c r="AF593">
        <f t="shared" si="103"/>
        <v>1.0349999999999999</v>
      </c>
    </row>
    <row r="594" spans="7:32">
      <c r="G594" s="27">
        <f t="shared" si="97"/>
        <v>12.9</v>
      </c>
      <c r="H594" s="27"/>
      <c r="I594" s="27"/>
      <c r="J594" s="108"/>
      <c r="K594" s="20">
        <f t="shared" si="98"/>
        <v>1.67</v>
      </c>
      <c r="L594" s="27"/>
      <c r="M594" s="109">
        <f t="shared" si="99"/>
        <v>1.23</v>
      </c>
      <c r="N594" s="27"/>
      <c r="O594" s="27">
        <f t="shared" si="100"/>
        <v>1.0349999999999999</v>
      </c>
      <c r="P594" s="27"/>
      <c r="Q594" s="27"/>
      <c r="R594" s="27"/>
      <c r="AB594">
        <f t="shared" si="101"/>
        <v>1.67</v>
      </c>
      <c r="AD594">
        <f t="shared" si="102"/>
        <v>1.23</v>
      </c>
      <c r="AF594">
        <f t="shared" si="103"/>
        <v>1.0349999999999999</v>
      </c>
    </row>
    <row r="595" spans="7:32">
      <c r="G595" s="27">
        <f t="shared" si="97"/>
        <v>12.9</v>
      </c>
      <c r="H595" s="27"/>
      <c r="I595" s="27"/>
      <c r="J595" s="108"/>
      <c r="K595" s="20">
        <f t="shared" si="98"/>
        <v>1.67</v>
      </c>
      <c r="L595" s="27"/>
      <c r="M595" s="109">
        <f t="shared" si="99"/>
        <v>1.23</v>
      </c>
      <c r="N595" s="27"/>
      <c r="O595" s="27">
        <f t="shared" si="100"/>
        <v>1.0349999999999999</v>
      </c>
      <c r="P595" s="27"/>
      <c r="Q595" s="27"/>
      <c r="R595" s="27"/>
      <c r="AB595">
        <f t="shared" si="101"/>
        <v>1.67</v>
      </c>
      <c r="AD595">
        <f t="shared" si="102"/>
        <v>1.23</v>
      </c>
      <c r="AF595">
        <f t="shared" si="103"/>
        <v>1.0349999999999999</v>
      </c>
    </row>
    <row r="596" spans="7:32">
      <c r="G596" s="27">
        <f t="shared" si="97"/>
        <v>12.9</v>
      </c>
      <c r="H596" s="27"/>
      <c r="I596" s="27"/>
      <c r="J596" s="108"/>
      <c r="K596" s="20">
        <f t="shared" si="98"/>
        <v>1.67</v>
      </c>
      <c r="L596" s="27"/>
      <c r="M596" s="109">
        <f t="shared" si="99"/>
        <v>1.23</v>
      </c>
      <c r="N596" s="27"/>
      <c r="O596" s="27">
        <f t="shared" si="100"/>
        <v>1.0349999999999999</v>
      </c>
      <c r="P596" s="27"/>
      <c r="Q596" s="27"/>
      <c r="R596" s="27"/>
      <c r="AB596">
        <f t="shared" si="101"/>
        <v>1.67</v>
      </c>
      <c r="AD596">
        <f t="shared" si="102"/>
        <v>1.23</v>
      </c>
      <c r="AF596">
        <f t="shared" si="103"/>
        <v>1.0349999999999999</v>
      </c>
    </row>
    <row r="597" spans="7:32">
      <c r="G597" s="27">
        <f t="shared" si="97"/>
        <v>12.9</v>
      </c>
      <c r="H597" s="27"/>
      <c r="I597" s="27"/>
      <c r="J597" s="108"/>
      <c r="K597" s="20">
        <f t="shared" si="98"/>
        <v>1.67</v>
      </c>
      <c r="L597" s="27"/>
      <c r="M597" s="109">
        <f t="shared" si="99"/>
        <v>1.23</v>
      </c>
      <c r="N597" s="27"/>
      <c r="O597" s="27">
        <f t="shared" si="100"/>
        <v>1.0349999999999999</v>
      </c>
      <c r="P597" s="27"/>
      <c r="Q597" s="27"/>
      <c r="R597" s="27"/>
      <c r="AB597">
        <f t="shared" si="101"/>
        <v>1.67</v>
      </c>
      <c r="AD597">
        <f t="shared" si="102"/>
        <v>1.23</v>
      </c>
      <c r="AF597">
        <f t="shared" si="103"/>
        <v>1.0349999999999999</v>
      </c>
    </row>
    <row r="598" spans="7:32">
      <c r="G598" s="27">
        <f t="shared" si="97"/>
        <v>12.9</v>
      </c>
      <c r="H598" s="27"/>
      <c r="I598" s="27"/>
      <c r="J598" s="108"/>
      <c r="K598" s="20">
        <f t="shared" si="98"/>
        <v>1.67</v>
      </c>
      <c r="L598" s="27"/>
      <c r="M598" s="109">
        <f t="shared" si="99"/>
        <v>1.23</v>
      </c>
      <c r="N598" s="27"/>
      <c r="O598" s="27">
        <f t="shared" si="100"/>
        <v>1.0349999999999999</v>
      </c>
      <c r="P598" s="27"/>
      <c r="Q598" s="27"/>
      <c r="R598" s="27"/>
      <c r="AB598">
        <f t="shared" si="101"/>
        <v>1.67</v>
      </c>
      <c r="AD598">
        <f t="shared" si="102"/>
        <v>1.23</v>
      </c>
      <c r="AF598">
        <f t="shared" si="103"/>
        <v>1.0349999999999999</v>
      </c>
    </row>
    <row r="599" spans="7:32">
      <c r="G599" s="27">
        <f t="shared" si="97"/>
        <v>12.9</v>
      </c>
      <c r="H599" s="27"/>
      <c r="I599" s="27"/>
      <c r="J599" s="108"/>
      <c r="K599" s="20">
        <f t="shared" si="98"/>
        <v>1.67</v>
      </c>
      <c r="L599" s="27"/>
      <c r="M599" s="109">
        <f t="shared" si="99"/>
        <v>1.23</v>
      </c>
      <c r="N599" s="27"/>
      <c r="O599" s="27">
        <f t="shared" si="100"/>
        <v>1.0349999999999999</v>
      </c>
      <c r="P599" s="27"/>
      <c r="Q599" s="27"/>
      <c r="R599" s="27"/>
      <c r="AB599">
        <f t="shared" si="101"/>
        <v>1.67</v>
      </c>
      <c r="AD599">
        <f t="shared" si="102"/>
        <v>1.23</v>
      </c>
      <c r="AF599">
        <f t="shared" si="103"/>
        <v>1.0349999999999999</v>
      </c>
    </row>
    <row r="600" spans="7:32">
      <c r="G600" s="27">
        <f t="shared" si="97"/>
        <v>12.9</v>
      </c>
      <c r="H600" s="27"/>
      <c r="I600" s="27"/>
      <c r="J600" s="108"/>
      <c r="K600" s="20">
        <f t="shared" si="98"/>
        <v>1.67</v>
      </c>
      <c r="L600" s="27"/>
      <c r="M600" s="109">
        <f t="shared" si="99"/>
        <v>1.23</v>
      </c>
      <c r="N600" s="27"/>
      <c r="O600" s="27">
        <f t="shared" si="100"/>
        <v>1.0349999999999999</v>
      </c>
      <c r="P600" s="27"/>
      <c r="Q600" s="27"/>
      <c r="R600" s="27"/>
      <c r="AB600">
        <f t="shared" si="101"/>
        <v>1.67</v>
      </c>
      <c r="AD600">
        <f t="shared" si="102"/>
        <v>1.23</v>
      </c>
      <c r="AF600">
        <f t="shared" si="103"/>
        <v>1.0349999999999999</v>
      </c>
    </row>
    <row r="601" spans="7:32">
      <c r="G601" s="27">
        <f t="shared" si="97"/>
        <v>12.9</v>
      </c>
      <c r="H601" s="27"/>
      <c r="I601" s="27"/>
      <c r="J601" s="108"/>
      <c r="K601" s="20">
        <f t="shared" si="98"/>
        <v>1.67</v>
      </c>
      <c r="L601" s="27"/>
      <c r="M601" s="109">
        <f t="shared" si="99"/>
        <v>1.23</v>
      </c>
      <c r="N601" s="27"/>
      <c r="O601" s="27">
        <f t="shared" si="100"/>
        <v>1.0349999999999999</v>
      </c>
      <c r="P601" s="27"/>
      <c r="Q601" s="27"/>
      <c r="R601" s="27"/>
      <c r="AB601">
        <f t="shared" si="101"/>
        <v>1.67</v>
      </c>
      <c r="AD601">
        <f t="shared" si="102"/>
        <v>1.23</v>
      </c>
      <c r="AF601">
        <f t="shared" si="103"/>
        <v>1.0349999999999999</v>
      </c>
    </row>
    <row r="602" spans="7:32">
      <c r="G602" s="27">
        <f t="shared" si="97"/>
        <v>12.9</v>
      </c>
      <c r="H602" s="27"/>
      <c r="I602" s="27"/>
      <c r="J602" s="108"/>
      <c r="K602" s="20">
        <f t="shared" si="98"/>
        <v>1.67</v>
      </c>
      <c r="L602" s="27"/>
      <c r="M602" s="109">
        <f t="shared" si="99"/>
        <v>1.23</v>
      </c>
      <c r="N602" s="27"/>
      <c r="O602" s="27">
        <f t="shared" si="100"/>
        <v>1.0349999999999999</v>
      </c>
      <c r="P602" s="27"/>
      <c r="Q602" s="27"/>
      <c r="R602" s="27"/>
      <c r="AB602">
        <f t="shared" si="101"/>
        <v>1.67</v>
      </c>
      <c r="AD602">
        <f t="shared" si="102"/>
        <v>1.23</v>
      </c>
      <c r="AF602">
        <f t="shared" si="103"/>
        <v>1.0349999999999999</v>
      </c>
    </row>
    <row r="603" spans="7:32">
      <c r="G603" s="27">
        <f t="shared" si="97"/>
        <v>12.9</v>
      </c>
      <c r="H603" s="27"/>
      <c r="I603" s="27"/>
      <c r="J603" s="108"/>
      <c r="K603" s="20">
        <f t="shared" si="98"/>
        <v>1.67</v>
      </c>
      <c r="L603" s="27"/>
      <c r="M603" s="109">
        <f t="shared" si="99"/>
        <v>1.23</v>
      </c>
      <c r="N603" s="27"/>
      <c r="O603" s="27">
        <f t="shared" si="100"/>
        <v>1.0349999999999999</v>
      </c>
      <c r="P603" s="27"/>
      <c r="Q603" s="27"/>
      <c r="R603" s="27"/>
      <c r="AB603">
        <f t="shared" si="101"/>
        <v>1.67</v>
      </c>
      <c r="AD603">
        <f t="shared" si="102"/>
        <v>1.23</v>
      </c>
      <c r="AF603">
        <f t="shared" si="103"/>
        <v>1.0349999999999999</v>
      </c>
    </row>
    <row r="604" spans="7:32">
      <c r="G604" s="27">
        <f t="shared" si="97"/>
        <v>12.9</v>
      </c>
      <c r="H604" s="27"/>
      <c r="I604" s="27"/>
      <c r="J604" s="108"/>
      <c r="K604" s="20">
        <f t="shared" si="98"/>
        <v>1.67</v>
      </c>
      <c r="L604" s="27"/>
      <c r="M604" s="109">
        <f t="shared" si="99"/>
        <v>1.23</v>
      </c>
      <c r="N604" s="27"/>
      <c r="O604" s="27">
        <f t="shared" si="100"/>
        <v>1.0349999999999999</v>
      </c>
      <c r="P604" s="27"/>
      <c r="Q604" s="27"/>
      <c r="R604" s="27"/>
      <c r="AB604">
        <f t="shared" si="101"/>
        <v>1.67</v>
      </c>
      <c r="AD604">
        <f t="shared" si="102"/>
        <v>1.23</v>
      </c>
      <c r="AF604">
        <f t="shared" si="103"/>
        <v>1.0349999999999999</v>
      </c>
    </row>
    <row r="605" spans="7:32">
      <c r="G605" s="27">
        <f t="shared" si="97"/>
        <v>12.9</v>
      </c>
      <c r="H605" s="27"/>
      <c r="I605" s="27"/>
      <c r="J605" s="108"/>
      <c r="K605" s="20">
        <f t="shared" si="98"/>
        <v>1.67</v>
      </c>
      <c r="L605" s="27"/>
      <c r="M605" s="109">
        <f t="shared" si="99"/>
        <v>1.23</v>
      </c>
      <c r="N605" s="27"/>
      <c r="O605" s="27">
        <f t="shared" si="100"/>
        <v>1.0349999999999999</v>
      </c>
      <c r="P605" s="27"/>
      <c r="Q605" s="27"/>
      <c r="R605" s="27"/>
      <c r="AB605">
        <f t="shared" si="101"/>
        <v>1.67</v>
      </c>
      <c r="AD605">
        <f t="shared" si="102"/>
        <v>1.23</v>
      </c>
      <c r="AF605">
        <f t="shared" si="103"/>
        <v>1.0349999999999999</v>
      </c>
    </row>
    <row r="606" spans="7:32">
      <c r="G606" s="27">
        <f t="shared" si="97"/>
        <v>12.9</v>
      </c>
      <c r="H606" s="27"/>
      <c r="I606" s="27"/>
      <c r="J606" s="108"/>
      <c r="K606" s="20">
        <f t="shared" si="98"/>
        <v>1.67</v>
      </c>
      <c r="L606" s="27"/>
      <c r="M606" s="109">
        <f t="shared" si="99"/>
        <v>1.23</v>
      </c>
      <c r="N606" s="27"/>
      <c r="O606" s="27">
        <f t="shared" si="100"/>
        <v>1.0349999999999999</v>
      </c>
      <c r="P606" s="27"/>
      <c r="Q606" s="27"/>
      <c r="R606" s="27"/>
      <c r="AB606">
        <f t="shared" si="101"/>
        <v>1.67</v>
      </c>
      <c r="AD606">
        <f t="shared" si="102"/>
        <v>1.23</v>
      </c>
      <c r="AF606">
        <f t="shared" si="103"/>
        <v>1.0349999999999999</v>
      </c>
    </row>
    <row r="607" spans="7:32">
      <c r="G607" s="27">
        <f t="shared" si="97"/>
        <v>12.9</v>
      </c>
      <c r="H607" s="27"/>
      <c r="I607" s="27"/>
      <c r="J607" s="108"/>
      <c r="K607" s="20">
        <f t="shared" si="98"/>
        <v>1.67</v>
      </c>
      <c r="L607" s="27"/>
      <c r="M607" s="109">
        <f t="shared" si="99"/>
        <v>1.23</v>
      </c>
      <c r="N607" s="27"/>
      <c r="O607" s="27">
        <f t="shared" si="100"/>
        <v>1.0349999999999999</v>
      </c>
      <c r="P607" s="27"/>
      <c r="Q607" s="27"/>
      <c r="R607" s="27"/>
      <c r="AB607">
        <f t="shared" si="101"/>
        <v>1.67</v>
      </c>
      <c r="AD607">
        <f t="shared" si="102"/>
        <v>1.23</v>
      </c>
      <c r="AF607">
        <f t="shared" si="103"/>
        <v>1.0349999999999999</v>
      </c>
    </row>
    <row r="608" spans="7:32">
      <c r="G608" s="27">
        <f t="shared" si="97"/>
        <v>12.9</v>
      </c>
      <c r="H608" s="27"/>
      <c r="I608" s="27"/>
      <c r="J608" s="108"/>
      <c r="K608" s="20">
        <f t="shared" si="98"/>
        <v>1.67</v>
      </c>
      <c r="L608" s="27"/>
      <c r="M608" s="109">
        <f t="shared" si="99"/>
        <v>1.23</v>
      </c>
      <c r="N608" s="27"/>
      <c r="O608" s="27">
        <f t="shared" si="100"/>
        <v>1.0349999999999999</v>
      </c>
      <c r="P608" s="27"/>
      <c r="Q608" s="27"/>
      <c r="R608" s="27"/>
      <c r="AB608">
        <f t="shared" si="101"/>
        <v>1.67</v>
      </c>
      <c r="AD608">
        <f t="shared" si="102"/>
        <v>1.23</v>
      </c>
      <c r="AF608">
        <f t="shared" si="103"/>
        <v>1.0349999999999999</v>
      </c>
    </row>
    <row r="609" spans="7:32">
      <c r="G609" s="27">
        <f t="shared" si="97"/>
        <v>12.9</v>
      </c>
      <c r="H609" s="27"/>
      <c r="I609" s="27"/>
      <c r="J609" s="108"/>
      <c r="K609" s="20">
        <f t="shared" si="98"/>
        <v>1.67</v>
      </c>
      <c r="L609" s="27"/>
      <c r="M609" s="109">
        <f t="shared" si="99"/>
        <v>1.23</v>
      </c>
      <c r="N609" s="27"/>
      <c r="O609" s="27">
        <f t="shared" si="100"/>
        <v>1.0349999999999999</v>
      </c>
      <c r="P609" s="27"/>
      <c r="Q609" s="27"/>
      <c r="R609" s="27"/>
      <c r="AB609">
        <f t="shared" si="101"/>
        <v>1.67</v>
      </c>
      <c r="AD609">
        <f t="shared" si="102"/>
        <v>1.23</v>
      </c>
      <c r="AF609">
        <f t="shared" si="103"/>
        <v>1.0349999999999999</v>
      </c>
    </row>
    <row r="610" spans="7:32">
      <c r="G610" s="27">
        <f t="shared" si="97"/>
        <v>12.9</v>
      </c>
      <c r="H610" s="27"/>
      <c r="I610" s="27"/>
      <c r="J610" s="108"/>
      <c r="K610" s="20">
        <f t="shared" si="98"/>
        <v>1.67</v>
      </c>
      <c r="L610" s="27"/>
      <c r="M610" s="109">
        <f t="shared" si="99"/>
        <v>1.23</v>
      </c>
      <c r="N610" s="27"/>
      <c r="O610" s="27">
        <f t="shared" si="100"/>
        <v>1.0349999999999999</v>
      </c>
      <c r="P610" s="27"/>
      <c r="Q610" s="27"/>
      <c r="R610" s="27"/>
      <c r="AB610">
        <f t="shared" si="101"/>
        <v>1.67</v>
      </c>
      <c r="AD610">
        <f t="shared" si="102"/>
        <v>1.23</v>
      </c>
      <c r="AF610">
        <f t="shared" si="103"/>
        <v>1.0349999999999999</v>
      </c>
    </row>
    <row r="611" spans="7:32">
      <c r="G611" s="27">
        <f t="shared" si="97"/>
        <v>12.9</v>
      </c>
      <c r="H611" s="27"/>
      <c r="I611" s="27"/>
      <c r="J611" s="108"/>
      <c r="K611" s="20">
        <f t="shared" si="98"/>
        <v>1.67</v>
      </c>
      <c r="L611" s="27"/>
      <c r="M611" s="109">
        <f t="shared" si="99"/>
        <v>1.23</v>
      </c>
      <c r="N611" s="27"/>
      <c r="O611" s="27">
        <f t="shared" si="100"/>
        <v>1.0349999999999999</v>
      </c>
      <c r="P611" s="27"/>
      <c r="Q611" s="27"/>
      <c r="R611" s="27"/>
      <c r="AB611">
        <f t="shared" si="101"/>
        <v>1.67</v>
      </c>
      <c r="AD611">
        <f t="shared" si="102"/>
        <v>1.23</v>
      </c>
      <c r="AF611">
        <f t="shared" si="103"/>
        <v>1.0349999999999999</v>
      </c>
    </row>
    <row r="612" spans="7:32">
      <c r="G612" s="27">
        <f t="shared" si="97"/>
        <v>12.9</v>
      </c>
      <c r="H612" s="27"/>
      <c r="I612" s="27"/>
      <c r="J612" s="108"/>
      <c r="K612" s="20">
        <f t="shared" si="98"/>
        <v>1.67</v>
      </c>
      <c r="L612" s="27"/>
      <c r="M612" s="109">
        <f t="shared" si="99"/>
        <v>1.23</v>
      </c>
      <c r="N612" s="27"/>
      <c r="O612" s="27">
        <f t="shared" si="100"/>
        <v>1.0349999999999999</v>
      </c>
      <c r="P612" s="27"/>
      <c r="Q612" s="27"/>
      <c r="R612" s="27"/>
      <c r="AB612">
        <f t="shared" si="101"/>
        <v>1.67</v>
      </c>
      <c r="AD612">
        <f t="shared" si="102"/>
        <v>1.23</v>
      </c>
      <c r="AF612">
        <f t="shared" si="103"/>
        <v>1.0349999999999999</v>
      </c>
    </row>
    <row r="613" spans="7:32">
      <c r="G613" s="27">
        <f t="shared" si="97"/>
        <v>12.9</v>
      </c>
      <c r="H613" s="27"/>
      <c r="I613" s="27"/>
      <c r="J613" s="108"/>
      <c r="K613" s="20">
        <f t="shared" si="98"/>
        <v>1.67</v>
      </c>
      <c r="L613" s="27"/>
      <c r="M613" s="109">
        <f t="shared" si="99"/>
        <v>1.23</v>
      </c>
      <c r="N613" s="27"/>
      <c r="O613" s="27">
        <f t="shared" si="100"/>
        <v>1.0349999999999999</v>
      </c>
      <c r="P613" s="27"/>
      <c r="Q613" s="27"/>
      <c r="R613" s="27"/>
      <c r="AB613">
        <f t="shared" si="101"/>
        <v>1.67</v>
      </c>
      <c r="AD613">
        <f t="shared" si="102"/>
        <v>1.23</v>
      </c>
      <c r="AF613">
        <f t="shared" si="103"/>
        <v>1.0349999999999999</v>
      </c>
    </row>
    <row r="614" spans="7:32">
      <c r="G614" s="27">
        <f t="shared" si="97"/>
        <v>12.9</v>
      </c>
      <c r="H614" s="27"/>
      <c r="I614" s="27"/>
      <c r="J614" s="108"/>
      <c r="K614" s="20">
        <f t="shared" si="98"/>
        <v>1.67</v>
      </c>
      <c r="L614" s="27"/>
      <c r="M614" s="109">
        <f t="shared" si="99"/>
        <v>1.23</v>
      </c>
      <c r="N614" s="27"/>
      <c r="O614" s="27">
        <f t="shared" si="100"/>
        <v>1.0349999999999999</v>
      </c>
      <c r="P614" s="27"/>
      <c r="Q614" s="27"/>
      <c r="R614" s="27"/>
      <c r="AB614">
        <f t="shared" si="101"/>
        <v>1.67</v>
      </c>
      <c r="AD614">
        <f t="shared" si="102"/>
        <v>1.23</v>
      </c>
      <c r="AF614">
        <f t="shared" si="103"/>
        <v>1.0349999999999999</v>
      </c>
    </row>
    <row r="615" spans="7:32">
      <c r="G615" s="27">
        <f t="shared" si="97"/>
        <v>12.9</v>
      </c>
      <c r="H615" s="27"/>
      <c r="I615" s="27"/>
      <c r="J615" s="108"/>
      <c r="K615" s="20">
        <f t="shared" si="98"/>
        <v>1.67</v>
      </c>
      <c r="L615" s="27"/>
      <c r="M615" s="109">
        <f t="shared" si="99"/>
        <v>1.23</v>
      </c>
      <c r="N615" s="27"/>
      <c r="O615" s="27">
        <f t="shared" si="100"/>
        <v>1.0349999999999999</v>
      </c>
      <c r="P615" s="27"/>
      <c r="Q615" s="27"/>
      <c r="R615" s="27"/>
      <c r="AB615">
        <f t="shared" si="101"/>
        <v>1.67</v>
      </c>
      <c r="AD615">
        <f t="shared" si="102"/>
        <v>1.23</v>
      </c>
      <c r="AF615">
        <f t="shared" si="103"/>
        <v>1.0349999999999999</v>
      </c>
    </row>
    <row r="616" spans="7:32">
      <c r="G616" s="27">
        <f t="shared" si="97"/>
        <v>12.9</v>
      </c>
      <c r="H616" s="27"/>
      <c r="I616" s="27"/>
      <c r="J616" s="108"/>
      <c r="K616" s="20">
        <f t="shared" si="98"/>
        <v>1.67</v>
      </c>
      <c r="L616" s="27"/>
      <c r="M616" s="109">
        <f t="shared" si="99"/>
        <v>1.23</v>
      </c>
      <c r="N616" s="27"/>
      <c r="O616" s="27">
        <f t="shared" si="100"/>
        <v>1.0349999999999999</v>
      </c>
      <c r="P616" s="27"/>
      <c r="Q616" s="27"/>
      <c r="R616" s="27"/>
      <c r="AB616">
        <f t="shared" si="101"/>
        <v>1.67</v>
      </c>
      <c r="AD616">
        <f t="shared" si="102"/>
        <v>1.23</v>
      </c>
      <c r="AF616">
        <f t="shared" si="103"/>
        <v>1.0349999999999999</v>
      </c>
    </row>
    <row r="617" spans="7:32">
      <c r="G617" s="27">
        <f t="shared" si="97"/>
        <v>12.9</v>
      </c>
      <c r="H617" s="27"/>
      <c r="I617" s="27"/>
      <c r="J617" s="108"/>
      <c r="K617" s="20">
        <f t="shared" si="98"/>
        <v>1.67</v>
      </c>
      <c r="L617" s="27"/>
      <c r="M617" s="109">
        <f t="shared" si="99"/>
        <v>1.23</v>
      </c>
      <c r="N617" s="27"/>
      <c r="O617" s="27">
        <f t="shared" si="100"/>
        <v>1.0349999999999999</v>
      </c>
      <c r="P617" s="27"/>
      <c r="Q617" s="27"/>
      <c r="R617" s="27"/>
      <c r="AB617">
        <f t="shared" si="101"/>
        <v>1.67</v>
      </c>
      <c r="AD617">
        <f t="shared" si="102"/>
        <v>1.23</v>
      </c>
      <c r="AF617">
        <f t="shared" si="103"/>
        <v>1.0349999999999999</v>
      </c>
    </row>
    <row r="618" spans="7:32">
      <c r="G618" s="27">
        <f t="shared" si="97"/>
        <v>12.9</v>
      </c>
      <c r="H618" s="27"/>
      <c r="I618" s="27"/>
      <c r="J618" s="108"/>
      <c r="K618" s="20">
        <f t="shared" si="98"/>
        <v>1.67</v>
      </c>
      <c r="L618" s="27"/>
      <c r="M618" s="109">
        <f t="shared" si="99"/>
        <v>1.23</v>
      </c>
      <c r="N618" s="27"/>
      <c r="O618" s="27">
        <f t="shared" si="100"/>
        <v>1.0349999999999999</v>
      </c>
      <c r="P618" s="27"/>
      <c r="Q618" s="27"/>
      <c r="R618" s="27"/>
      <c r="AB618">
        <f t="shared" si="101"/>
        <v>1.67</v>
      </c>
      <c r="AD618">
        <f t="shared" si="102"/>
        <v>1.23</v>
      </c>
      <c r="AF618">
        <f t="shared" si="103"/>
        <v>1.0349999999999999</v>
      </c>
    </row>
    <row r="619" spans="7:32">
      <c r="G619" s="27">
        <f t="shared" si="97"/>
        <v>12.9</v>
      </c>
      <c r="H619" s="27"/>
      <c r="I619" s="27"/>
      <c r="J619" s="108"/>
      <c r="K619" s="20">
        <f t="shared" si="98"/>
        <v>1.67</v>
      </c>
      <c r="L619" s="27"/>
      <c r="M619" s="109">
        <f t="shared" si="99"/>
        <v>1.23</v>
      </c>
      <c r="N619" s="27"/>
      <c r="O619" s="27">
        <f t="shared" si="100"/>
        <v>1.0349999999999999</v>
      </c>
      <c r="P619" s="27"/>
      <c r="Q619" s="27"/>
      <c r="R619" s="27"/>
      <c r="AB619">
        <f t="shared" si="101"/>
        <v>1.67</v>
      </c>
      <c r="AD619">
        <f t="shared" si="102"/>
        <v>1.23</v>
      </c>
      <c r="AF619">
        <f t="shared" si="103"/>
        <v>1.0349999999999999</v>
      </c>
    </row>
    <row r="620" spans="7:32">
      <c r="G620" s="27">
        <f t="shared" si="97"/>
        <v>12.9</v>
      </c>
      <c r="H620" s="27"/>
      <c r="I620" s="27"/>
      <c r="J620" s="108"/>
      <c r="K620" s="20">
        <f t="shared" si="98"/>
        <v>1.67</v>
      </c>
      <c r="L620" s="27"/>
      <c r="M620" s="109">
        <f t="shared" si="99"/>
        <v>1.23</v>
      </c>
      <c r="N620" s="27"/>
      <c r="O620" s="27">
        <f t="shared" si="100"/>
        <v>1.0349999999999999</v>
      </c>
      <c r="P620" s="27"/>
      <c r="Q620" s="27"/>
      <c r="R620" s="27"/>
      <c r="AB620">
        <f t="shared" si="101"/>
        <v>1.67</v>
      </c>
      <c r="AD620">
        <f t="shared" si="102"/>
        <v>1.23</v>
      </c>
      <c r="AF620">
        <f t="shared" si="103"/>
        <v>1.0349999999999999</v>
      </c>
    </row>
    <row r="621" spans="7:32">
      <c r="G621" s="27">
        <f t="shared" si="97"/>
        <v>12.9</v>
      </c>
      <c r="H621" s="27"/>
      <c r="I621" s="27"/>
      <c r="J621" s="108"/>
      <c r="K621" s="20">
        <f t="shared" si="98"/>
        <v>1.67</v>
      </c>
      <c r="L621" s="27"/>
      <c r="M621" s="109">
        <f t="shared" si="99"/>
        <v>1.23</v>
      </c>
      <c r="N621" s="27"/>
      <c r="O621" s="27">
        <f t="shared" si="100"/>
        <v>1.0349999999999999</v>
      </c>
      <c r="P621" s="27"/>
      <c r="Q621" s="27"/>
      <c r="R621" s="27"/>
      <c r="AB621">
        <f t="shared" si="101"/>
        <v>1.67</v>
      </c>
      <c r="AD621">
        <f t="shared" si="102"/>
        <v>1.23</v>
      </c>
      <c r="AF621">
        <f t="shared" si="103"/>
        <v>1.0349999999999999</v>
      </c>
    </row>
    <row r="622" spans="7:32">
      <c r="G622" s="27">
        <f t="shared" si="97"/>
        <v>12.9</v>
      </c>
      <c r="H622" s="27"/>
      <c r="I622" s="27"/>
      <c r="J622" s="108"/>
      <c r="K622" s="20">
        <f t="shared" si="98"/>
        <v>1.67</v>
      </c>
      <c r="L622" s="27"/>
      <c r="M622" s="109">
        <f t="shared" si="99"/>
        <v>1.23</v>
      </c>
      <c r="N622" s="27"/>
      <c r="O622" s="27">
        <f t="shared" si="100"/>
        <v>1.0349999999999999</v>
      </c>
      <c r="P622" s="27"/>
      <c r="Q622" s="27"/>
      <c r="R622" s="27"/>
      <c r="AB622">
        <f t="shared" si="101"/>
        <v>1.67</v>
      </c>
      <c r="AD622">
        <f t="shared" si="102"/>
        <v>1.23</v>
      </c>
      <c r="AF622">
        <f t="shared" si="103"/>
        <v>1.0349999999999999</v>
      </c>
    </row>
    <row r="623" spans="7:32">
      <c r="G623" s="27">
        <f t="shared" si="97"/>
        <v>12.9</v>
      </c>
      <c r="H623" s="27"/>
      <c r="I623" s="27"/>
      <c r="J623" s="108"/>
      <c r="K623" s="20">
        <f t="shared" si="98"/>
        <v>1.67</v>
      </c>
      <c r="L623" s="27"/>
      <c r="M623" s="109">
        <f t="shared" si="99"/>
        <v>1.23</v>
      </c>
      <c r="N623" s="27"/>
      <c r="O623" s="27">
        <f t="shared" si="100"/>
        <v>1.0349999999999999</v>
      </c>
      <c r="P623" s="27"/>
      <c r="Q623" s="27"/>
      <c r="R623" s="27"/>
      <c r="AB623">
        <f t="shared" si="101"/>
        <v>1.67</v>
      </c>
      <c r="AD623">
        <f t="shared" si="102"/>
        <v>1.23</v>
      </c>
      <c r="AF623">
        <f t="shared" si="103"/>
        <v>1.0349999999999999</v>
      </c>
    </row>
    <row r="624" spans="7:32">
      <c r="G624" s="27">
        <f t="shared" si="97"/>
        <v>12.9</v>
      </c>
      <c r="H624" s="27"/>
      <c r="I624" s="27"/>
      <c r="J624" s="108"/>
      <c r="K624" s="20">
        <f t="shared" si="98"/>
        <v>1.67</v>
      </c>
      <c r="L624" s="27"/>
      <c r="M624" s="109">
        <f t="shared" si="99"/>
        <v>1.23</v>
      </c>
      <c r="N624" s="27"/>
      <c r="O624" s="27">
        <f t="shared" si="100"/>
        <v>1.0349999999999999</v>
      </c>
      <c r="P624" s="27"/>
      <c r="Q624" s="27"/>
      <c r="R624" s="27"/>
      <c r="AB624">
        <f t="shared" si="101"/>
        <v>1.67</v>
      </c>
      <c r="AD624">
        <f t="shared" si="102"/>
        <v>1.23</v>
      </c>
      <c r="AF624">
        <f t="shared" si="103"/>
        <v>1.0349999999999999</v>
      </c>
    </row>
    <row r="625" spans="7:32">
      <c r="G625" s="27">
        <f t="shared" si="97"/>
        <v>12.9</v>
      </c>
      <c r="H625" s="27"/>
      <c r="I625" s="27"/>
      <c r="J625" s="108"/>
      <c r="K625" s="20">
        <f t="shared" si="98"/>
        <v>1.67</v>
      </c>
      <c r="L625" s="27"/>
      <c r="M625" s="109">
        <f t="shared" si="99"/>
        <v>1.23</v>
      </c>
      <c r="N625" s="27"/>
      <c r="O625" s="27">
        <f t="shared" si="100"/>
        <v>1.0349999999999999</v>
      </c>
      <c r="P625" s="27"/>
      <c r="Q625" s="27"/>
      <c r="R625" s="27"/>
      <c r="AB625">
        <f t="shared" si="101"/>
        <v>1.67</v>
      </c>
      <c r="AD625">
        <f t="shared" si="102"/>
        <v>1.23</v>
      </c>
      <c r="AF625">
        <f t="shared" si="103"/>
        <v>1.0349999999999999</v>
      </c>
    </row>
    <row r="626" spans="7:32">
      <c r="G626" s="27">
        <f t="shared" si="97"/>
        <v>12.9</v>
      </c>
      <c r="H626" s="27"/>
      <c r="I626" s="27"/>
      <c r="J626" s="108"/>
      <c r="K626" s="20">
        <f t="shared" si="98"/>
        <v>1.67</v>
      </c>
      <c r="L626" s="27"/>
      <c r="M626" s="109">
        <f t="shared" si="99"/>
        <v>1.23</v>
      </c>
      <c r="N626" s="27"/>
      <c r="O626" s="27">
        <f t="shared" si="100"/>
        <v>1.0349999999999999</v>
      </c>
      <c r="P626" s="27"/>
      <c r="Q626" s="27"/>
      <c r="R626" s="27"/>
      <c r="AB626">
        <f t="shared" si="101"/>
        <v>1.67</v>
      </c>
      <c r="AD626">
        <f t="shared" si="102"/>
        <v>1.23</v>
      </c>
      <c r="AF626">
        <f t="shared" si="103"/>
        <v>1.0349999999999999</v>
      </c>
    </row>
    <row r="627" spans="7:32">
      <c r="G627" s="27">
        <f t="shared" si="97"/>
        <v>12.9</v>
      </c>
      <c r="H627" s="27"/>
      <c r="I627" s="27"/>
      <c r="J627" s="108"/>
      <c r="K627" s="20">
        <f t="shared" si="98"/>
        <v>1.67</v>
      </c>
      <c r="L627" s="27"/>
      <c r="M627" s="109">
        <f t="shared" si="99"/>
        <v>1.23</v>
      </c>
      <c r="N627" s="27"/>
      <c r="O627" s="27">
        <f t="shared" si="100"/>
        <v>1.0349999999999999</v>
      </c>
      <c r="P627" s="27"/>
      <c r="Q627" s="27"/>
      <c r="R627" s="27"/>
      <c r="AB627">
        <f t="shared" si="101"/>
        <v>1.67</v>
      </c>
      <c r="AD627">
        <f t="shared" si="102"/>
        <v>1.23</v>
      </c>
      <c r="AF627">
        <f t="shared" si="103"/>
        <v>1.0349999999999999</v>
      </c>
    </row>
    <row r="628" spans="7:32">
      <c r="G628" s="27">
        <f t="shared" si="97"/>
        <v>12.9</v>
      </c>
      <c r="H628" s="27"/>
      <c r="I628" s="27"/>
      <c r="J628" s="108"/>
      <c r="K628" s="20">
        <f t="shared" si="98"/>
        <v>1.67</v>
      </c>
      <c r="L628" s="27"/>
      <c r="M628" s="109">
        <f t="shared" si="99"/>
        <v>1.23</v>
      </c>
      <c r="N628" s="27"/>
      <c r="O628" s="27">
        <f t="shared" si="100"/>
        <v>1.0349999999999999</v>
      </c>
      <c r="P628" s="27"/>
      <c r="Q628" s="27"/>
      <c r="R628" s="27"/>
      <c r="AB628">
        <f t="shared" si="101"/>
        <v>1.67</v>
      </c>
      <c r="AD628">
        <f t="shared" si="102"/>
        <v>1.23</v>
      </c>
      <c r="AF628">
        <f t="shared" si="103"/>
        <v>1.0349999999999999</v>
      </c>
    </row>
    <row r="629" spans="7:32">
      <c r="G629" s="27">
        <f t="shared" si="97"/>
        <v>12.9</v>
      </c>
      <c r="H629" s="27"/>
      <c r="I629" s="27"/>
      <c r="J629" s="108"/>
      <c r="K629" s="20">
        <f t="shared" si="98"/>
        <v>1.67</v>
      </c>
      <c r="L629" s="27"/>
      <c r="M629" s="109">
        <f t="shared" si="99"/>
        <v>1.23</v>
      </c>
      <c r="N629" s="27"/>
      <c r="O629" s="27">
        <f t="shared" si="100"/>
        <v>1.0349999999999999</v>
      </c>
      <c r="P629" s="27"/>
      <c r="Q629" s="27"/>
      <c r="R629" s="27"/>
      <c r="AB629">
        <f t="shared" si="101"/>
        <v>1.67</v>
      </c>
      <c r="AD629">
        <f t="shared" si="102"/>
        <v>1.23</v>
      </c>
      <c r="AF629">
        <f t="shared" si="103"/>
        <v>1.0349999999999999</v>
      </c>
    </row>
    <row r="630" spans="7:32">
      <c r="G630" s="27">
        <f t="shared" si="97"/>
        <v>12.9</v>
      </c>
      <c r="H630" s="27"/>
      <c r="I630" s="27"/>
      <c r="J630" s="108"/>
      <c r="K630" s="20">
        <f t="shared" si="98"/>
        <v>1.67</v>
      </c>
      <c r="L630" s="27"/>
      <c r="M630" s="109">
        <f t="shared" si="99"/>
        <v>1.23</v>
      </c>
      <c r="N630" s="27"/>
      <c r="O630" s="27">
        <f t="shared" si="100"/>
        <v>1.0349999999999999</v>
      </c>
      <c r="P630" s="27"/>
      <c r="Q630" s="27"/>
      <c r="R630" s="27"/>
      <c r="AB630">
        <f t="shared" si="101"/>
        <v>1.67</v>
      </c>
      <c r="AD630">
        <f t="shared" si="102"/>
        <v>1.23</v>
      </c>
      <c r="AF630">
        <f t="shared" si="103"/>
        <v>1.0349999999999999</v>
      </c>
    </row>
    <row r="631" spans="7:32">
      <c r="G631" s="27">
        <f t="shared" si="97"/>
        <v>12.9</v>
      </c>
      <c r="H631" s="27"/>
      <c r="I631" s="27"/>
      <c r="J631" s="108"/>
      <c r="K631" s="20">
        <f t="shared" si="98"/>
        <v>1.67</v>
      </c>
      <c r="L631" s="27"/>
      <c r="M631" s="109">
        <f t="shared" si="99"/>
        <v>1.23</v>
      </c>
      <c r="N631" s="27"/>
      <c r="O631" s="27">
        <f t="shared" si="100"/>
        <v>1.0349999999999999</v>
      </c>
      <c r="P631" s="27"/>
      <c r="Q631" s="27"/>
      <c r="R631" s="27"/>
      <c r="AB631">
        <f t="shared" si="101"/>
        <v>1.67</v>
      </c>
      <c r="AD631">
        <f t="shared" si="102"/>
        <v>1.23</v>
      </c>
      <c r="AF631">
        <f t="shared" si="103"/>
        <v>1.0349999999999999</v>
      </c>
    </row>
    <row r="632" spans="7:32">
      <c r="G632" s="27">
        <f t="shared" ref="G632:G695" si="104">$G$55</f>
        <v>12.9</v>
      </c>
      <c r="H632" s="27"/>
      <c r="I632" s="27"/>
      <c r="J632" s="108"/>
      <c r="K632" s="20">
        <f t="shared" si="98"/>
        <v>1.67</v>
      </c>
      <c r="L632" s="27"/>
      <c r="M632" s="109">
        <f t="shared" si="99"/>
        <v>1.23</v>
      </c>
      <c r="N632" s="27"/>
      <c r="O632" s="27">
        <f t="shared" si="100"/>
        <v>1.0349999999999999</v>
      </c>
      <c r="P632" s="27"/>
      <c r="Q632" s="27"/>
      <c r="R632" s="27"/>
      <c r="AB632">
        <f t="shared" si="101"/>
        <v>1.67</v>
      </c>
      <c r="AD632">
        <f t="shared" si="102"/>
        <v>1.23</v>
      </c>
      <c r="AF632">
        <f t="shared" si="103"/>
        <v>1.0349999999999999</v>
      </c>
    </row>
    <row r="633" spans="7:32">
      <c r="G633" s="27">
        <f t="shared" si="104"/>
        <v>12.9</v>
      </c>
      <c r="H633" s="27"/>
      <c r="I633" s="27"/>
      <c r="J633" s="108"/>
      <c r="K633" s="20">
        <f t="shared" si="98"/>
        <v>1.67</v>
      </c>
      <c r="L633" s="27"/>
      <c r="M633" s="109">
        <f t="shared" si="99"/>
        <v>1.23</v>
      </c>
      <c r="N633" s="27"/>
      <c r="O633" s="27">
        <f t="shared" si="100"/>
        <v>1.0349999999999999</v>
      </c>
      <c r="P633" s="27"/>
      <c r="Q633" s="27"/>
      <c r="R633" s="27"/>
      <c r="AB633">
        <f t="shared" si="101"/>
        <v>1.67</v>
      </c>
      <c r="AD633">
        <f t="shared" si="102"/>
        <v>1.23</v>
      </c>
      <c r="AF633">
        <f t="shared" si="103"/>
        <v>1.0349999999999999</v>
      </c>
    </row>
    <row r="634" spans="7:32">
      <c r="G634" s="27">
        <f t="shared" si="104"/>
        <v>12.9</v>
      </c>
      <c r="H634" s="27"/>
      <c r="I634" s="27"/>
      <c r="J634" s="108"/>
      <c r="K634" s="20">
        <f t="shared" si="98"/>
        <v>1.67</v>
      </c>
      <c r="L634" s="27"/>
      <c r="M634" s="109">
        <f t="shared" si="99"/>
        <v>1.23</v>
      </c>
      <c r="N634" s="27"/>
      <c r="O634" s="27">
        <f t="shared" si="100"/>
        <v>1.0349999999999999</v>
      </c>
      <c r="P634" s="27"/>
      <c r="Q634" s="27"/>
      <c r="R634" s="27"/>
      <c r="AB634">
        <f t="shared" si="101"/>
        <v>1.67</v>
      </c>
      <c r="AD634">
        <f t="shared" si="102"/>
        <v>1.23</v>
      </c>
      <c r="AF634">
        <f t="shared" si="103"/>
        <v>1.0349999999999999</v>
      </c>
    </row>
    <row r="635" spans="7:32">
      <c r="G635" s="27">
        <f t="shared" si="104"/>
        <v>12.9</v>
      </c>
      <c r="H635" s="27"/>
      <c r="I635" s="27"/>
      <c r="J635" s="108"/>
      <c r="K635" s="20">
        <f t="shared" si="98"/>
        <v>1.67</v>
      </c>
      <c r="L635" s="27"/>
      <c r="M635" s="109">
        <f t="shared" si="99"/>
        <v>1.23</v>
      </c>
      <c r="N635" s="27"/>
      <c r="O635" s="27">
        <f t="shared" si="100"/>
        <v>1.0349999999999999</v>
      </c>
      <c r="P635" s="27"/>
      <c r="Q635" s="27"/>
      <c r="R635" s="27"/>
      <c r="AB635">
        <f t="shared" si="101"/>
        <v>1.67</v>
      </c>
      <c r="AD635">
        <f t="shared" si="102"/>
        <v>1.23</v>
      </c>
      <c r="AF635">
        <f t="shared" si="103"/>
        <v>1.0349999999999999</v>
      </c>
    </row>
    <row r="636" spans="7:32">
      <c r="G636" s="27">
        <f t="shared" si="104"/>
        <v>12.9</v>
      </c>
      <c r="H636" s="27"/>
      <c r="I636" s="27"/>
      <c r="J636" s="108"/>
      <c r="K636" s="20">
        <f t="shared" si="98"/>
        <v>1.67</v>
      </c>
      <c r="L636" s="27"/>
      <c r="M636" s="109">
        <f t="shared" si="99"/>
        <v>1.23</v>
      </c>
      <c r="N636" s="27"/>
      <c r="O636" s="27">
        <f t="shared" si="100"/>
        <v>1.0349999999999999</v>
      </c>
      <c r="P636" s="27"/>
      <c r="Q636" s="27"/>
      <c r="R636" s="27"/>
      <c r="AB636">
        <f t="shared" si="101"/>
        <v>1.67</v>
      </c>
      <c r="AD636">
        <f t="shared" si="102"/>
        <v>1.23</v>
      </c>
      <c r="AF636">
        <f t="shared" si="103"/>
        <v>1.0349999999999999</v>
      </c>
    </row>
    <row r="637" spans="7:32">
      <c r="G637" s="27">
        <f t="shared" si="104"/>
        <v>12.9</v>
      </c>
      <c r="H637" s="27"/>
      <c r="I637" s="27"/>
      <c r="J637" s="108"/>
      <c r="K637" s="20">
        <f t="shared" si="98"/>
        <v>1.67</v>
      </c>
      <c r="L637" s="27"/>
      <c r="M637" s="109">
        <f t="shared" si="99"/>
        <v>1.23</v>
      </c>
      <c r="N637" s="27"/>
      <c r="O637" s="27">
        <f t="shared" si="100"/>
        <v>1.0349999999999999</v>
      </c>
      <c r="P637" s="27"/>
      <c r="Q637" s="27"/>
      <c r="R637" s="27"/>
      <c r="AB637">
        <f t="shared" si="101"/>
        <v>1.67</v>
      </c>
      <c r="AD637">
        <f t="shared" si="102"/>
        <v>1.23</v>
      </c>
      <c r="AF637">
        <f t="shared" si="103"/>
        <v>1.0349999999999999</v>
      </c>
    </row>
    <row r="638" spans="7:32">
      <c r="G638" s="27">
        <f t="shared" si="104"/>
        <v>12.9</v>
      </c>
      <c r="H638" s="27"/>
      <c r="I638" s="27"/>
      <c r="J638" s="108"/>
      <c r="K638" s="20">
        <f t="shared" si="98"/>
        <v>1.67</v>
      </c>
      <c r="L638" s="27"/>
      <c r="M638" s="109">
        <f t="shared" si="99"/>
        <v>1.23</v>
      </c>
      <c r="N638" s="27"/>
      <c r="O638" s="27">
        <f t="shared" si="100"/>
        <v>1.0349999999999999</v>
      </c>
      <c r="P638" s="27"/>
      <c r="Q638" s="27"/>
      <c r="R638" s="27"/>
      <c r="AB638">
        <f t="shared" si="101"/>
        <v>1.67</v>
      </c>
      <c r="AD638">
        <f t="shared" si="102"/>
        <v>1.23</v>
      </c>
      <c r="AF638">
        <f t="shared" si="103"/>
        <v>1.0349999999999999</v>
      </c>
    </row>
    <row r="639" spans="7:32">
      <c r="G639" s="27">
        <f t="shared" si="104"/>
        <v>12.9</v>
      </c>
      <c r="H639" s="27"/>
      <c r="I639" s="27"/>
      <c r="J639" s="108"/>
      <c r="K639" s="20">
        <f t="shared" si="98"/>
        <v>1.67</v>
      </c>
      <c r="L639" s="27"/>
      <c r="M639" s="109">
        <f t="shared" si="99"/>
        <v>1.23</v>
      </c>
      <c r="N639" s="27"/>
      <c r="O639" s="27">
        <f t="shared" si="100"/>
        <v>1.0349999999999999</v>
      </c>
      <c r="P639" s="27"/>
      <c r="Q639" s="27"/>
      <c r="R639" s="27"/>
      <c r="AB639">
        <f t="shared" si="101"/>
        <v>1.67</v>
      </c>
      <c r="AD639">
        <f t="shared" si="102"/>
        <v>1.23</v>
      </c>
      <c r="AF639">
        <f t="shared" si="103"/>
        <v>1.0349999999999999</v>
      </c>
    </row>
    <row r="640" spans="7:32">
      <c r="G640" s="27">
        <f t="shared" si="104"/>
        <v>12.9</v>
      </c>
      <c r="H640" s="27"/>
      <c r="I640" s="27"/>
      <c r="J640" s="108"/>
      <c r="K640" s="20">
        <f t="shared" si="98"/>
        <v>1.67</v>
      </c>
      <c r="L640" s="27"/>
      <c r="M640" s="109">
        <f t="shared" si="99"/>
        <v>1.23</v>
      </c>
      <c r="N640" s="27"/>
      <c r="O640" s="27">
        <f t="shared" si="100"/>
        <v>1.0349999999999999</v>
      </c>
      <c r="P640" s="27"/>
      <c r="Q640" s="27"/>
      <c r="R640" s="27"/>
      <c r="AB640">
        <f t="shared" si="101"/>
        <v>1.67</v>
      </c>
      <c r="AD640">
        <f t="shared" si="102"/>
        <v>1.23</v>
      </c>
      <c r="AF640">
        <f t="shared" si="103"/>
        <v>1.0349999999999999</v>
      </c>
    </row>
    <row r="641" spans="7:32">
      <c r="G641" s="27">
        <f t="shared" si="104"/>
        <v>12.9</v>
      </c>
      <c r="H641" s="27"/>
      <c r="I641" s="27"/>
      <c r="J641" s="108"/>
      <c r="K641" s="20">
        <f t="shared" si="98"/>
        <v>1.67</v>
      </c>
      <c r="L641" s="27"/>
      <c r="M641" s="109">
        <f t="shared" si="99"/>
        <v>1.23</v>
      </c>
      <c r="N641" s="27"/>
      <c r="O641" s="27">
        <f t="shared" si="100"/>
        <v>1.0349999999999999</v>
      </c>
      <c r="P641" s="27"/>
      <c r="Q641" s="27"/>
      <c r="R641" s="27"/>
      <c r="AB641">
        <f t="shared" si="101"/>
        <v>1.67</v>
      </c>
      <c r="AD641">
        <f t="shared" si="102"/>
        <v>1.23</v>
      </c>
      <c r="AF641">
        <f t="shared" si="103"/>
        <v>1.0349999999999999</v>
      </c>
    </row>
    <row r="642" spans="7:32">
      <c r="G642" s="27">
        <f t="shared" si="104"/>
        <v>12.9</v>
      </c>
      <c r="H642" s="27"/>
      <c r="I642" s="27"/>
      <c r="J642" s="108"/>
      <c r="K642" s="20">
        <f t="shared" si="98"/>
        <v>1.67</v>
      </c>
      <c r="L642" s="27"/>
      <c r="M642" s="109">
        <f t="shared" si="99"/>
        <v>1.23</v>
      </c>
      <c r="N642" s="27"/>
      <c r="O642" s="27">
        <f t="shared" si="100"/>
        <v>1.0349999999999999</v>
      </c>
      <c r="P642" s="27"/>
      <c r="Q642" s="27"/>
      <c r="R642" s="27"/>
      <c r="AB642">
        <f t="shared" si="101"/>
        <v>1.67</v>
      </c>
      <c r="AD642">
        <f t="shared" si="102"/>
        <v>1.23</v>
      </c>
      <c r="AF642">
        <f t="shared" si="103"/>
        <v>1.0349999999999999</v>
      </c>
    </row>
    <row r="643" spans="7:32">
      <c r="G643" s="27">
        <f t="shared" si="104"/>
        <v>12.9</v>
      </c>
      <c r="H643" s="27"/>
      <c r="I643" s="27"/>
      <c r="J643" s="108"/>
      <c r="K643" s="20">
        <f t="shared" si="98"/>
        <v>1.67</v>
      </c>
      <c r="L643" s="27"/>
      <c r="M643" s="109">
        <f t="shared" si="99"/>
        <v>1.23</v>
      </c>
      <c r="N643" s="27"/>
      <c r="O643" s="27">
        <f t="shared" si="100"/>
        <v>1.0349999999999999</v>
      </c>
      <c r="P643" s="27"/>
      <c r="Q643" s="27"/>
      <c r="R643" s="27"/>
      <c r="AB643">
        <f t="shared" si="101"/>
        <v>1.67</v>
      </c>
      <c r="AD643">
        <f t="shared" si="102"/>
        <v>1.23</v>
      </c>
      <c r="AF643">
        <f t="shared" si="103"/>
        <v>1.0349999999999999</v>
      </c>
    </row>
    <row r="644" spans="7:32">
      <c r="G644" s="27">
        <f t="shared" si="104"/>
        <v>12.9</v>
      </c>
      <c r="H644" s="27"/>
      <c r="I644" s="27"/>
      <c r="J644" s="108"/>
      <c r="K644" s="20">
        <f t="shared" si="98"/>
        <v>1.67</v>
      </c>
      <c r="L644" s="27"/>
      <c r="M644" s="109">
        <f t="shared" si="99"/>
        <v>1.23</v>
      </c>
      <c r="N644" s="27"/>
      <c r="O644" s="27">
        <f t="shared" si="100"/>
        <v>1.0349999999999999</v>
      </c>
      <c r="P644" s="27"/>
      <c r="Q644" s="27"/>
      <c r="R644" s="27"/>
      <c r="AB644">
        <f t="shared" si="101"/>
        <v>1.67</v>
      </c>
      <c r="AD644">
        <f t="shared" si="102"/>
        <v>1.23</v>
      </c>
      <c r="AF644">
        <f t="shared" si="103"/>
        <v>1.0349999999999999</v>
      </c>
    </row>
    <row r="645" spans="7:32">
      <c r="G645" s="27">
        <f t="shared" si="104"/>
        <v>12.9</v>
      </c>
      <c r="H645" s="27"/>
      <c r="I645" s="27"/>
      <c r="J645" s="108"/>
      <c r="K645" s="20">
        <f t="shared" si="98"/>
        <v>1.67</v>
      </c>
      <c r="L645" s="27"/>
      <c r="M645" s="109">
        <f t="shared" si="99"/>
        <v>1.23</v>
      </c>
      <c r="N645" s="27"/>
      <c r="O645" s="27">
        <f t="shared" si="100"/>
        <v>1.0349999999999999</v>
      </c>
      <c r="P645" s="27"/>
      <c r="Q645" s="27"/>
      <c r="R645" s="27"/>
      <c r="AB645">
        <f t="shared" si="101"/>
        <v>1.67</v>
      </c>
      <c r="AD645">
        <f t="shared" si="102"/>
        <v>1.23</v>
      </c>
      <c r="AF645">
        <f t="shared" si="103"/>
        <v>1.0349999999999999</v>
      </c>
    </row>
    <row r="646" spans="7:32">
      <c r="G646" s="27">
        <f t="shared" si="104"/>
        <v>12.9</v>
      </c>
      <c r="H646" s="27"/>
      <c r="I646" s="27"/>
      <c r="J646" s="108"/>
      <c r="K646" s="20">
        <f t="shared" si="98"/>
        <v>1.67</v>
      </c>
      <c r="L646" s="27"/>
      <c r="M646" s="109">
        <f t="shared" si="99"/>
        <v>1.23</v>
      </c>
      <c r="N646" s="27"/>
      <c r="O646" s="27">
        <f t="shared" si="100"/>
        <v>1.0349999999999999</v>
      </c>
      <c r="P646" s="27"/>
      <c r="Q646" s="27"/>
      <c r="R646" s="27"/>
      <c r="AB646">
        <f t="shared" si="101"/>
        <v>1.67</v>
      </c>
      <c r="AD646">
        <f t="shared" si="102"/>
        <v>1.23</v>
      </c>
      <c r="AF646">
        <f t="shared" si="103"/>
        <v>1.0349999999999999</v>
      </c>
    </row>
    <row r="647" spans="7:32">
      <c r="G647" s="27">
        <f t="shared" si="104"/>
        <v>12.9</v>
      </c>
      <c r="H647" s="27"/>
      <c r="I647" s="27"/>
      <c r="J647" s="108"/>
      <c r="K647" s="20">
        <f t="shared" ref="K647:K710" si="105">$K$6</f>
        <v>1.67</v>
      </c>
      <c r="L647" s="27"/>
      <c r="M647" s="109">
        <f t="shared" ref="M647:M710" si="106">$M$6</f>
        <v>1.23</v>
      </c>
      <c r="N647" s="27"/>
      <c r="O647" s="27">
        <f t="shared" ref="O647:O710" si="107">$O$6</f>
        <v>1.0349999999999999</v>
      </c>
      <c r="P647" s="27"/>
      <c r="Q647" s="27"/>
      <c r="R647" s="27"/>
      <c r="AB647">
        <f t="shared" ref="AB647:AB710" si="108">$AB$6</f>
        <v>1.67</v>
      </c>
      <c r="AD647">
        <f t="shared" ref="AD647:AD710" si="109">$AD$6</f>
        <v>1.23</v>
      </c>
      <c r="AF647">
        <f t="shared" ref="AF647:AF710" si="110">$AF$6</f>
        <v>1.0349999999999999</v>
      </c>
    </row>
    <row r="648" spans="7:32">
      <c r="G648" s="27">
        <f t="shared" si="104"/>
        <v>12.9</v>
      </c>
      <c r="H648" s="27"/>
      <c r="I648" s="27"/>
      <c r="J648" s="108"/>
      <c r="K648" s="20">
        <f t="shared" si="105"/>
        <v>1.67</v>
      </c>
      <c r="L648" s="27"/>
      <c r="M648" s="109">
        <f t="shared" si="106"/>
        <v>1.23</v>
      </c>
      <c r="N648" s="27"/>
      <c r="O648" s="27">
        <f t="shared" si="107"/>
        <v>1.0349999999999999</v>
      </c>
      <c r="P648" s="27"/>
      <c r="Q648" s="27"/>
      <c r="R648" s="27"/>
      <c r="AB648">
        <f t="shared" si="108"/>
        <v>1.67</v>
      </c>
      <c r="AD648">
        <f t="shared" si="109"/>
        <v>1.23</v>
      </c>
      <c r="AF648">
        <f t="shared" si="110"/>
        <v>1.0349999999999999</v>
      </c>
    </row>
    <row r="649" spans="7:32">
      <c r="G649" s="27">
        <f t="shared" si="104"/>
        <v>12.9</v>
      </c>
      <c r="H649" s="27"/>
      <c r="I649" s="27"/>
      <c r="J649" s="108"/>
      <c r="K649" s="20">
        <f t="shared" si="105"/>
        <v>1.67</v>
      </c>
      <c r="L649" s="27"/>
      <c r="M649" s="109">
        <f t="shared" si="106"/>
        <v>1.23</v>
      </c>
      <c r="N649" s="27"/>
      <c r="O649" s="27">
        <f t="shared" si="107"/>
        <v>1.0349999999999999</v>
      </c>
      <c r="P649" s="27"/>
      <c r="Q649" s="27"/>
      <c r="R649" s="27"/>
      <c r="AB649">
        <f t="shared" si="108"/>
        <v>1.67</v>
      </c>
      <c r="AD649">
        <f t="shared" si="109"/>
        <v>1.23</v>
      </c>
      <c r="AF649">
        <f t="shared" si="110"/>
        <v>1.0349999999999999</v>
      </c>
    </row>
    <row r="650" spans="7:32">
      <c r="G650" s="27">
        <f t="shared" si="104"/>
        <v>12.9</v>
      </c>
      <c r="H650" s="27"/>
      <c r="I650" s="27"/>
      <c r="J650" s="108"/>
      <c r="K650" s="20">
        <f t="shared" si="105"/>
        <v>1.67</v>
      </c>
      <c r="L650" s="27"/>
      <c r="M650" s="109">
        <f t="shared" si="106"/>
        <v>1.23</v>
      </c>
      <c r="N650" s="27"/>
      <c r="O650" s="27">
        <f t="shared" si="107"/>
        <v>1.0349999999999999</v>
      </c>
      <c r="P650" s="27"/>
      <c r="Q650" s="27"/>
      <c r="R650" s="27"/>
      <c r="AB650">
        <f t="shared" si="108"/>
        <v>1.67</v>
      </c>
      <c r="AD650">
        <f t="shared" si="109"/>
        <v>1.23</v>
      </c>
      <c r="AF650">
        <f t="shared" si="110"/>
        <v>1.0349999999999999</v>
      </c>
    </row>
    <row r="651" spans="7:32">
      <c r="G651" s="27">
        <f t="shared" si="104"/>
        <v>12.9</v>
      </c>
      <c r="H651" s="27"/>
      <c r="I651" s="27"/>
      <c r="J651" s="108"/>
      <c r="K651" s="20">
        <f t="shared" si="105"/>
        <v>1.67</v>
      </c>
      <c r="L651" s="27"/>
      <c r="M651" s="109">
        <f t="shared" si="106"/>
        <v>1.23</v>
      </c>
      <c r="N651" s="27"/>
      <c r="O651" s="27">
        <f t="shared" si="107"/>
        <v>1.0349999999999999</v>
      </c>
      <c r="P651" s="27"/>
      <c r="Q651" s="27"/>
      <c r="R651" s="27"/>
      <c r="AB651">
        <f t="shared" si="108"/>
        <v>1.67</v>
      </c>
      <c r="AD651">
        <f t="shared" si="109"/>
        <v>1.23</v>
      </c>
      <c r="AF651">
        <f t="shared" si="110"/>
        <v>1.0349999999999999</v>
      </c>
    </row>
    <row r="652" spans="7:32">
      <c r="G652" s="27">
        <f t="shared" si="104"/>
        <v>12.9</v>
      </c>
      <c r="H652" s="27"/>
      <c r="I652" s="27"/>
      <c r="J652" s="108"/>
      <c r="K652" s="20">
        <f t="shared" si="105"/>
        <v>1.67</v>
      </c>
      <c r="L652" s="27"/>
      <c r="M652" s="109">
        <f t="shared" si="106"/>
        <v>1.23</v>
      </c>
      <c r="N652" s="27"/>
      <c r="O652" s="27">
        <f t="shared" si="107"/>
        <v>1.0349999999999999</v>
      </c>
      <c r="P652" s="27"/>
      <c r="Q652" s="27"/>
      <c r="R652" s="27"/>
      <c r="AB652">
        <f t="shared" si="108"/>
        <v>1.67</v>
      </c>
      <c r="AD652">
        <f t="shared" si="109"/>
        <v>1.23</v>
      </c>
      <c r="AF652">
        <f t="shared" si="110"/>
        <v>1.0349999999999999</v>
      </c>
    </row>
    <row r="653" spans="7:32">
      <c r="G653" s="27">
        <f t="shared" si="104"/>
        <v>12.9</v>
      </c>
      <c r="H653" s="27"/>
      <c r="I653" s="27"/>
      <c r="J653" s="108"/>
      <c r="K653" s="20">
        <f t="shared" si="105"/>
        <v>1.67</v>
      </c>
      <c r="L653" s="27"/>
      <c r="M653" s="109">
        <f t="shared" si="106"/>
        <v>1.23</v>
      </c>
      <c r="N653" s="27"/>
      <c r="O653" s="27">
        <f t="shared" si="107"/>
        <v>1.0349999999999999</v>
      </c>
      <c r="P653" s="27"/>
      <c r="Q653" s="27"/>
      <c r="R653" s="27"/>
      <c r="AB653">
        <f t="shared" si="108"/>
        <v>1.67</v>
      </c>
      <c r="AD653">
        <f t="shared" si="109"/>
        <v>1.23</v>
      </c>
      <c r="AF653">
        <f t="shared" si="110"/>
        <v>1.0349999999999999</v>
      </c>
    </row>
    <row r="654" spans="7:32">
      <c r="G654" s="27">
        <f t="shared" si="104"/>
        <v>12.9</v>
      </c>
      <c r="H654" s="27"/>
      <c r="I654" s="27"/>
      <c r="J654" s="108"/>
      <c r="K654" s="20">
        <f t="shared" si="105"/>
        <v>1.67</v>
      </c>
      <c r="L654" s="27"/>
      <c r="M654" s="109">
        <f t="shared" si="106"/>
        <v>1.23</v>
      </c>
      <c r="N654" s="27"/>
      <c r="O654" s="27">
        <f t="shared" si="107"/>
        <v>1.0349999999999999</v>
      </c>
      <c r="P654" s="27"/>
      <c r="Q654" s="27"/>
      <c r="R654" s="27"/>
      <c r="AB654">
        <f t="shared" si="108"/>
        <v>1.67</v>
      </c>
      <c r="AD654">
        <f t="shared" si="109"/>
        <v>1.23</v>
      </c>
      <c r="AF654">
        <f t="shared" si="110"/>
        <v>1.0349999999999999</v>
      </c>
    </row>
    <row r="655" spans="7:32">
      <c r="G655" s="27">
        <f t="shared" si="104"/>
        <v>12.9</v>
      </c>
      <c r="H655" s="27"/>
      <c r="I655" s="27"/>
      <c r="J655" s="108"/>
      <c r="K655" s="20">
        <f t="shared" si="105"/>
        <v>1.67</v>
      </c>
      <c r="L655" s="27"/>
      <c r="M655" s="109">
        <f t="shared" si="106"/>
        <v>1.23</v>
      </c>
      <c r="N655" s="27"/>
      <c r="O655" s="27">
        <f t="shared" si="107"/>
        <v>1.0349999999999999</v>
      </c>
      <c r="P655" s="27"/>
      <c r="Q655" s="27"/>
      <c r="R655" s="27"/>
      <c r="AB655">
        <f t="shared" si="108"/>
        <v>1.67</v>
      </c>
      <c r="AD655">
        <f t="shared" si="109"/>
        <v>1.23</v>
      </c>
      <c r="AF655">
        <f t="shared" si="110"/>
        <v>1.0349999999999999</v>
      </c>
    </row>
    <row r="656" spans="7:32">
      <c r="G656" s="27">
        <f t="shared" si="104"/>
        <v>12.9</v>
      </c>
      <c r="H656" s="27"/>
      <c r="I656" s="27"/>
      <c r="J656" s="108"/>
      <c r="K656" s="20">
        <f t="shared" si="105"/>
        <v>1.67</v>
      </c>
      <c r="L656" s="27"/>
      <c r="M656" s="109">
        <f t="shared" si="106"/>
        <v>1.23</v>
      </c>
      <c r="N656" s="27"/>
      <c r="O656" s="27">
        <f t="shared" si="107"/>
        <v>1.0349999999999999</v>
      </c>
      <c r="P656" s="27"/>
      <c r="Q656" s="27"/>
      <c r="R656" s="27"/>
      <c r="AB656">
        <f t="shared" si="108"/>
        <v>1.67</v>
      </c>
      <c r="AD656">
        <f t="shared" si="109"/>
        <v>1.23</v>
      </c>
      <c r="AF656">
        <f t="shared" si="110"/>
        <v>1.0349999999999999</v>
      </c>
    </row>
    <row r="657" spans="7:32">
      <c r="G657" s="27">
        <f t="shared" si="104"/>
        <v>12.9</v>
      </c>
      <c r="H657" s="27"/>
      <c r="I657" s="27"/>
      <c r="J657" s="108"/>
      <c r="K657" s="20">
        <f t="shared" si="105"/>
        <v>1.67</v>
      </c>
      <c r="L657" s="27"/>
      <c r="M657" s="109">
        <f t="shared" si="106"/>
        <v>1.23</v>
      </c>
      <c r="N657" s="27"/>
      <c r="O657" s="27">
        <f t="shared" si="107"/>
        <v>1.0349999999999999</v>
      </c>
      <c r="P657" s="27"/>
      <c r="Q657" s="27"/>
      <c r="R657" s="27"/>
      <c r="AB657">
        <f t="shared" si="108"/>
        <v>1.67</v>
      </c>
      <c r="AD657">
        <f t="shared" si="109"/>
        <v>1.23</v>
      </c>
      <c r="AF657">
        <f t="shared" si="110"/>
        <v>1.0349999999999999</v>
      </c>
    </row>
    <row r="658" spans="7:32">
      <c r="G658" s="27">
        <f t="shared" si="104"/>
        <v>12.9</v>
      </c>
      <c r="H658" s="27"/>
      <c r="I658" s="27"/>
      <c r="J658" s="108"/>
      <c r="K658" s="20">
        <f t="shared" si="105"/>
        <v>1.67</v>
      </c>
      <c r="L658" s="27"/>
      <c r="M658" s="109">
        <f t="shared" si="106"/>
        <v>1.23</v>
      </c>
      <c r="N658" s="27"/>
      <c r="O658" s="27">
        <f t="shared" si="107"/>
        <v>1.0349999999999999</v>
      </c>
      <c r="P658" s="27"/>
      <c r="Q658" s="27"/>
      <c r="R658" s="27"/>
      <c r="AB658">
        <f t="shared" si="108"/>
        <v>1.67</v>
      </c>
      <c r="AD658">
        <f t="shared" si="109"/>
        <v>1.23</v>
      </c>
      <c r="AF658">
        <f t="shared" si="110"/>
        <v>1.0349999999999999</v>
      </c>
    </row>
    <row r="659" spans="7:32">
      <c r="G659" s="27">
        <f t="shared" si="104"/>
        <v>12.9</v>
      </c>
      <c r="H659" s="27"/>
      <c r="I659" s="27"/>
      <c r="J659" s="108"/>
      <c r="K659" s="20">
        <f t="shared" si="105"/>
        <v>1.67</v>
      </c>
      <c r="L659" s="27"/>
      <c r="M659" s="109">
        <f t="shared" si="106"/>
        <v>1.23</v>
      </c>
      <c r="N659" s="27"/>
      <c r="O659" s="27">
        <f t="shared" si="107"/>
        <v>1.0349999999999999</v>
      </c>
      <c r="P659" s="27"/>
      <c r="Q659" s="27"/>
      <c r="R659" s="27"/>
      <c r="AB659">
        <f t="shared" si="108"/>
        <v>1.67</v>
      </c>
      <c r="AD659">
        <f t="shared" si="109"/>
        <v>1.23</v>
      </c>
      <c r="AF659">
        <f t="shared" si="110"/>
        <v>1.0349999999999999</v>
      </c>
    </row>
    <row r="660" spans="7:32">
      <c r="G660" s="27">
        <f t="shared" si="104"/>
        <v>12.9</v>
      </c>
      <c r="H660" s="27"/>
      <c r="I660" s="27"/>
      <c r="J660" s="108"/>
      <c r="K660" s="20">
        <f t="shared" si="105"/>
        <v>1.67</v>
      </c>
      <c r="L660" s="27"/>
      <c r="M660" s="109">
        <f t="shared" si="106"/>
        <v>1.23</v>
      </c>
      <c r="N660" s="27"/>
      <c r="O660" s="27">
        <f t="shared" si="107"/>
        <v>1.0349999999999999</v>
      </c>
      <c r="P660" s="27"/>
      <c r="Q660" s="27"/>
      <c r="R660" s="27"/>
      <c r="AB660">
        <f t="shared" si="108"/>
        <v>1.67</v>
      </c>
      <c r="AD660">
        <f t="shared" si="109"/>
        <v>1.23</v>
      </c>
      <c r="AF660">
        <f t="shared" si="110"/>
        <v>1.0349999999999999</v>
      </c>
    </row>
    <row r="661" spans="7:32">
      <c r="G661" s="27">
        <f t="shared" si="104"/>
        <v>12.9</v>
      </c>
      <c r="H661" s="27"/>
      <c r="I661" s="27"/>
      <c r="J661" s="108"/>
      <c r="K661" s="20">
        <f t="shared" si="105"/>
        <v>1.67</v>
      </c>
      <c r="L661" s="27"/>
      <c r="M661" s="109">
        <f t="shared" si="106"/>
        <v>1.23</v>
      </c>
      <c r="N661" s="27"/>
      <c r="O661" s="27">
        <f t="shared" si="107"/>
        <v>1.0349999999999999</v>
      </c>
      <c r="P661" s="27"/>
      <c r="Q661" s="27"/>
      <c r="R661" s="27"/>
      <c r="AB661">
        <f t="shared" si="108"/>
        <v>1.67</v>
      </c>
      <c r="AD661">
        <f t="shared" si="109"/>
        <v>1.23</v>
      </c>
      <c r="AF661">
        <f t="shared" si="110"/>
        <v>1.0349999999999999</v>
      </c>
    </row>
    <row r="662" spans="7:32">
      <c r="G662" s="27">
        <f t="shared" si="104"/>
        <v>12.9</v>
      </c>
      <c r="H662" s="27"/>
      <c r="I662" s="27"/>
      <c r="J662" s="108"/>
      <c r="K662" s="20">
        <f t="shared" si="105"/>
        <v>1.67</v>
      </c>
      <c r="L662" s="27"/>
      <c r="M662" s="109">
        <f t="shared" si="106"/>
        <v>1.23</v>
      </c>
      <c r="N662" s="27"/>
      <c r="O662" s="27">
        <f t="shared" si="107"/>
        <v>1.0349999999999999</v>
      </c>
      <c r="P662" s="27"/>
      <c r="Q662" s="27"/>
      <c r="R662" s="27"/>
      <c r="AB662">
        <f t="shared" si="108"/>
        <v>1.67</v>
      </c>
      <c r="AD662">
        <f t="shared" si="109"/>
        <v>1.23</v>
      </c>
      <c r="AF662">
        <f t="shared" si="110"/>
        <v>1.0349999999999999</v>
      </c>
    </row>
    <row r="663" spans="7:32">
      <c r="G663" s="27">
        <f t="shared" si="104"/>
        <v>12.9</v>
      </c>
      <c r="H663" s="27"/>
      <c r="I663" s="27"/>
      <c r="J663" s="108"/>
      <c r="K663" s="20">
        <f t="shared" si="105"/>
        <v>1.67</v>
      </c>
      <c r="L663" s="27"/>
      <c r="M663" s="109">
        <f t="shared" si="106"/>
        <v>1.23</v>
      </c>
      <c r="N663" s="27"/>
      <c r="O663" s="27">
        <f t="shared" si="107"/>
        <v>1.0349999999999999</v>
      </c>
      <c r="P663" s="27"/>
      <c r="Q663" s="27"/>
      <c r="R663" s="27"/>
      <c r="AB663">
        <f t="shared" si="108"/>
        <v>1.67</v>
      </c>
      <c r="AD663">
        <f t="shared" si="109"/>
        <v>1.23</v>
      </c>
      <c r="AF663">
        <f t="shared" si="110"/>
        <v>1.0349999999999999</v>
      </c>
    </row>
    <row r="664" spans="7:32">
      <c r="G664" s="27">
        <f t="shared" si="104"/>
        <v>12.9</v>
      </c>
      <c r="H664" s="27"/>
      <c r="I664" s="27"/>
      <c r="J664" s="108"/>
      <c r="K664" s="20">
        <f t="shared" si="105"/>
        <v>1.67</v>
      </c>
      <c r="L664" s="27"/>
      <c r="M664" s="109">
        <f t="shared" si="106"/>
        <v>1.23</v>
      </c>
      <c r="N664" s="27"/>
      <c r="O664" s="27">
        <f t="shared" si="107"/>
        <v>1.0349999999999999</v>
      </c>
      <c r="P664" s="27"/>
      <c r="Q664" s="27"/>
      <c r="R664" s="27"/>
      <c r="AB664">
        <f t="shared" si="108"/>
        <v>1.67</v>
      </c>
      <c r="AD664">
        <f t="shared" si="109"/>
        <v>1.23</v>
      </c>
      <c r="AF664">
        <f t="shared" si="110"/>
        <v>1.0349999999999999</v>
      </c>
    </row>
    <row r="665" spans="7:32">
      <c r="G665" s="27">
        <f t="shared" si="104"/>
        <v>12.9</v>
      </c>
      <c r="H665" s="27"/>
      <c r="I665" s="27"/>
      <c r="J665" s="108"/>
      <c r="K665" s="20">
        <f t="shared" si="105"/>
        <v>1.67</v>
      </c>
      <c r="L665" s="27"/>
      <c r="M665" s="109">
        <f t="shared" si="106"/>
        <v>1.23</v>
      </c>
      <c r="N665" s="27"/>
      <c r="O665" s="27">
        <f t="shared" si="107"/>
        <v>1.0349999999999999</v>
      </c>
      <c r="P665" s="27"/>
      <c r="Q665" s="27"/>
      <c r="R665" s="27"/>
      <c r="AB665">
        <f t="shared" si="108"/>
        <v>1.67</v>
      </c>
      <c r="AD665">
        <f t="shared" si="109"/>
        <v>1.23</v>
      </c>
      <c r="AF665">
        <f t="shared" si="110"/>
        <v>1.0349999999999999</v>
      </c>
    </row>
    <row r="666" spans="7:32">
      <c r="G666" s="27">
        <f t="shared" si="104"/>
        <v>12.9</v>
      </c>
      <c r="H666" s="27"/>
      <c r="I666" s="27"/>
      <c r="J666" s="108"/>
      <c r="K666" s="20">
        <f t="shared" si="105"/>
        <v>1.67</v>
      </c>
      <c r="L666" s="27"/>
      <c r="M666" s="109">
        <f t="shared" si="106"/>
        <v>1.23</v>
      </c>
      <c r="N666" s="27"/>
      <c r="O666" s="27">
        <f t="shared" si="107"/>
        <v>1.0349999999999999</v>
      </c>
      <c r="P666" s="27"/>
      <c r="Q666" s="27"/>
      <c r="R666" s="27"/>
      <c r="AB666">
        <f t="shared" si="108"/>
        <v>1.67</v>
      </c>
      <c r="AD666">
        <f t="shared" si="109"/>
        <v>1.23</v>
      </c>
      <c r="AF666">
        <f t="shared" si="110"/>
        <v>1.0349999999999999</v>
      </c>
    </row>
    <row r="667" spans="7:32">
      <c r="G667" s="27">
        <f t="shared" si="104"/>
        <v>12.9</v>
      </c>
      <c r="H667" s="27"/>
      <c r="I667" s="27"/>
      <c r="J667" s="108"/>
      <c r="K667" s="20">
        <f t="shared" si="105"/>
        <v>1.67</v>
      </c>
      <c r="L667" s="27"/>
      <c r="M667" s="109">
        <f t="shared" si="106"/>
        <v>1.23</v>
      </c>
      <c r="N667" s="27"/>
      <c r="O667" s="27">
        <f t="shared" si="107"/>
        <v>1.0349999999999999</v>
      </c>
      <c r="P667" s="27"/>
      <c r="Q667" s="27"/>
      <c r="R667" s="27"/>
      <c r="AB667">
        <f t="shared" si="108"/>
        <v>1.67</v>
      </c>
      <c r="AD667">
        <f t="shared" si="109"/>
        <v>1.23</v>
      </c>
      <c r="AF667">
        <f t="shared" si="110"/>
        <v>1.0349999999999999</v>
      </c>
    </row>
    <row r="668" spans="7:32">
      <c r="G668" s="27">
        <f t="shared" si="104"/>
        <v>12.9</v>
      </c>
      <c r="H668" s="27"/>
      <c r="I668" s="27"/>
      <c r="J668" s="108"/>
      <c r="K668" s="20">
        <f t="shared" si="105"/>
        <v>1.67</v>
      </c>
      <c r="L668" s="27"/>
      <c r="M668" s="109">
        <f t="shared" si="106"/>
        <v>1.23</v>
      </c>
      <c r="N668" s="27"/>
      <c r="O668" s="27">
        <f t="shared" si="107"/>
        <v>1.0349999999999999</v>
      </c>
      <c r="P668" s="27"/>
      <c r="Q668" s="27"/>
      <c r="R668" s="27"/>
      <c r="AB668">
        <f t="shared" si="108"/>
        <v>1.67</v>
      </c>
      <c r="AD668">
        <f t="shared" si="109"/>
        <v>1.23</v>
      </c>
      <c r="AF668">
        <f t="shared" si="110"/>
        <v>1.0349999999999999</v>
      </c>
    </row>
    <row r="669" spans="7:32">
      <c r="G669" s="27">
        <f t="shared" si="104"/>
        <v>12.9</v>
      </c>
      <c r="H669" s="27"/>
      <c r="I669" s="27"/>
      <c r="J669" s="108"/>
      <c r="K669" s="20">
        <f t="shared" si="105"/>
        <v>1.67</v>
      </c>
      <c r="L669" s="27"/>
      <c r="M669" s="109">
        <f t="shared" si="106"/>
        <v>1.23</v>
      </c>
      <c r="N669" s="27"/>
      <c r="O669" s="27">
        <f t="shared" si="107"/>
        <v>1.0349999999999999</v>
      </c>
      <c r="P669" s="27"/>
      <c r="Q669" s="27"/>
      <c r="R669" s="27"/>
      <c r="AB669">
        <f t="shared" si="108"/>
        <v>1.67</v>
      </c>
      <c r="AD669">
        <f t="shared" si="109"/>
        <v>1.23</v>
      </c>
      <c r="AF669">
        <f t="shared" si="110"/>
        <v>1.0349999999999999</v>
      </c>
    </row>
    <row r="670" spans="7:32">
      <c r="G670" s="27">
        <f t="shared" si="104"/>
        <v>12.9</v>
      </c>
      <c r="H670" s="27"/>
      <c r="I670" s="27"/>
      <c r="J670" s="108"/>
      <c r="K670" s="20">
        <f t="shared" si="105"/>
        <v>1.67</v>
      </c>
      <c r="L670" s="27"/>
      <c r="M670" s="109">
        <f t="shared" si="106"/>
        <v>1.23</v>
      </c>
      <c r="N670" s="27"/>
      <c r="O670" s="27">
        <f t="shared" si="107"/>
        <v>1.0349999999999999</v>
      </c>
      <c r="P670" s="27"/>
      <c r="Q670" s="27"/>
      <c r="R670" s="27"/>
      <c r="AB670">
        <f t="shared" si="108"/>
        <v>1.67</v>
      </c>
      <c r="AD670">
        <f t="shared" si="109"/>
        <v>1.23</v>
      </c>
      <c r="AF670">
        <f t="shared" si="110"/>
        <v>1.0349999999999999</v>
      </c>
    </row>
    <row r="671" spans="7:32">
      <c r="G671" s="27">
        <f t="shared" si="104"/>
        <v>12.9</v>
      </c>
      <c r="H671" s="27"/>
      <c r="I671" s="27"/>
      <c r="J671" s="108"/>
      <c r="K671" s="20">
        <f t="shared" si="105"/>
        <v>1.67</v>
      </c>
      <c r="L671" s="27"/>
      <c r="M671" s="109">
        <f t="shared" si="106"/>
        <v>1.23</v>
      </c>
      <c r="N671" s="27"/>
      <c r="O671" s="27">
        <f t="shared" si="107"/>
        <v>1.0349999999999999</v>
      </c>
      <c r="P671" s="27"/>
      <c r="Q671" s="27"/>
      <c r="R671" s="27"/>
      <c r="AB671">
        <f t="shared" si="108"/>
        <v>1.67</v>
      </c>
      <c r="AD671">
        <f t="shared" si="109"/>
        <v>1.23</v>
      </c>
      <c r="AF671">
        <f t="shared" si="110"/>
        <v>1.0349999999999999</v>
      </c>
    </row>
    <row r="672" spans="7:32">
      <c r="G672" s="27">
        <f t="shared" si="104"/>
        <v>12.9</v>
      </c>
      <c r="H672" s="27"/>
      <c r="I672" s="27"/>
      <c r="J672" s="108"/>
      <c r="K672" s="20">
        <f t="shared" si="105"/>
        <v>1.67</v>
      </c>
      <c r="L672" s="27"/>
      <c r="M672" s="109">
        <f t="shared" si="106"/>
        <v>1.23</v>
      </c>
      <c r="N672" s="27"/>
      <c r="O672" s="27">
        <f t="shared" si="107"/>
        <v>1.0349999999999999</v>
      </c>
      <c r="P672" s="27"/>
      <c r="Q672" s="27"/>
      <c r="R672" s="27"/>
      <c r="AB672">
        <f t="shared" si="108"/>
        <v>1.67</v>
      </c>
      <c r="AD672">
        <f t="shared" si="109"/>
        <v>1.23</v>
      </c>
      <c r="AF672">
        <f t="shared" si="110"/>
        <v>1.0349999999999999</v>
      </c>
    </row>
    <row r="673" spans="7:32">
      <c r="G673" s="27">
        <f t="shared" si="104"/>
        <v>12.9</v>
      </c>
      <c r="H673" s="27"/>
      <c r="I673" s="27"/>
      <c r="J673" s="108"/>
      <c r="K673" s="20">
        <f t="shared" si="105"/>
        <v>1.67</v>
      </c>
      <c r="L673" s="27"/>
      <c r="M673" s="109">
        <f t="shared" si="106"/>
        <v>1.23</v>
      </c>
      <c r="N673" s="27"/>
      <c r="O673" s="27">
        <f t="shared" si="107"/>
        <v>1.0349999999999999</v>
      </c>
      <c r="P673" s="27"/>
      <c r="Q673" s="27"/>
      <c r="R673" s="27"/>
      <c r="AB673">
        <f t="shared" si="108"/>
        <v>1.67</v>
      </c>
      <c r="AD673">
        <f t="shared" si="109"/>
        <v>1.23</v>
      </c>
      <c r="AF673">
        <f t="shared" si="110"/>
        <v>1.0349999999999999</v>
      </c>
    </row>
    <row r="674" spans="7:32">
      <c r="G674" s="27">
        <f t="shared" si="104"/>
        <v>12.9</v>
      </c>
      <c r="H674" s="27"/>
      <c r="I674" s="27"/>
      <c r="J674" s="108"/>
      <c r="K674" s="20">
        <f t="shared" si="105"/>
        <v>1.67</v>
      </c>
      <c r="L674" s="27"/>
      <c r="M674" s="109">
        <f t="shared" si="106"/>
        <v>1.23</v>
      </c>
      <c r="N674" s="27"/>
      <c r="O674" s="27">
        <f t="shared" si="107"/>
        <v>1.0349999999999999</v>
      </c>
      <c r="P674" s="27"/>
      <c r="Q674" s="27"/>
      <c r="R674" s="27"/>
      <c r="AB674">
        <f t="shared" si="108"/>
        <v>1.67</v>
      </c>
      <c r="AD674">
        <f t="shared" si="109"/>
        <v>1.23</v>
      </c>
      <c r="AF674">
        <f t="shared" si="110"/>
        <v>1.0349999999999999</v>
      </c>
    </row>
    <row r="675" spans="7:32">
      <c r="G675" s="27">
        <f t="shared" si="104"/>
        <v>12.9</v>
      </c>
      <c r="H675" s="27"/>
      <c r="I675" s="27"/>
      <c r="J675" s="108"/>
      <c r="K675" s="20">
        <f t="shared" si="105"/>
        <v>1.67</v>
      </c>
      <c r="L675" s="27"/>
      <c r="M675" s="109">
        <f t="shared" si="106"/>
        <v>1.23</v>
      </c>
      <c r="N675" s="27"/>
      <c r="O675" s="27">
        <f t="shared" si="107"/>
        <v>1.0349999999999999</v>
      </c>
      <c r="P675" s="27"/>
      <c r="Q675" s="27"/>
      <c r="R675" s="27"/>
      <c r="AB675">
        <f t="shared" si="108"/>
        <v>1.67</v>
      </c>
      <c r="AD675">
        <f t="shared" si="109"/>
        <v>1.23</v>
      </c>
      <c r="AF675">
        <f t="shared" si="110"/>
        <v>1.0349999999999999</v>
      </c>
    </row>
    <row r="676" spans="7:32">
      <c r="G676" s="27">
        <f t="shared" si="104"/>
        <v>12.9</v>
      </c>
      <c r="H676" s="27"/>
      <c r="I676" s="27"/>
      <c r="J676" s="108"/>
      <c r="K676" s="20">
        <f t="shared" si="105"/>
        <v>1.67</v>
      </c>
      <c r="L676" s="27"/>
      <c r="M676" s="109">
        <f t="shared" si="106"/>
        <v>1.23</v>
      </c>
      <c r="N676" s="27"/>
      <c r="O676" s="27">
        <f t="shared" si="107"/>
        <v>1.0349999999999999</v>
      </c>
      <c r="P676" s="27"/>
      <c r="Q676" s="27"/>
      <c r="R676" s="27"/>
      <c r="AB676">
        <f t="shared" si="108"/>
        <v>1.67</v>
      </c>
      <c r="AD676">
        <f t="shared" si="109"/>
        <v>1.23</v>
      </c>
      <c r="AF676">
        <f t="shared" si="110"/>
        <v>1.0349999999999999</v>
      </c>
    </row>
    <row r="677" spans="7:32">
      <c r="G677" s="27">
        <f t="shared" si="104"/>
        <v>12.9</v>
      </c>
      <c r="H677" s="27"/>
      <c r="I677" s="27"/>
      <c r="J677" s="108"/>
      <c r="K677" s="20">
        <f t="shared" si="105"/>
        <v>1.67</v>
      </c>
      <c r="L677" s="27"/>
      <c r="M677" s="109">
        <f t="shared" si="106"/>
        <v>1.23</v>
      </c>
      <c r="N677" s="27"/>
      <c r="O677" s="27">
        <f t="shared" si="107"/>
        <v>1.0349999999999999</v>
      </c>
      <c r="P677" s="27"/>
      <c r="Q677" s="27"/>
      <c r="R677" s="27"/>
      <c r="AB677">
        <f t="shared" si="108"/>
        <v>1.67</v>
      </c>
      <c r="AD677">
        <f t="shared" si="109"/>
        <v>1.23</v>
      </c>
      <c r="AF677">
        <f t="shared" si="110"/>
        <v>1.0349999999999999</v>
      </c>
    </row>
    <row r="678" spans="7:32">
      <c r="G678" s="27">
        <f t="shared" si="104"/>
        <v>12.9</v>
      </c>
      <c r="H678" s="27"/>
      <c r="I678" s="27"/>
      <c r="J678" s="108"/>
      <c r="K678" s="20">
        <f t="shared" si="105"/>
        <v>1.67</v>
      </c>
      <c r="L678" s="27"/>
      <c r="M678" s="109">
        <f t="shared" si="106"/>
        <v>1.23</v>
      </c>
      <c r="N678" s="27"/>
      <c r="O678" s="27">
        <f t="shared" si="107"/>
        <v>1.0349999999999999</v>
      </c>
      <c r="P678" s="27"/>
      <c r="Q678" s="27"/>
      <c r="R678" s="27"/>
      <c r="AB678">
        <f t="shared" si="108"/>
        <v>1.67</v>
      </c>
      <c r="AD678">
        <f t="shared" si="109"/>
        <v>1.23</v>
      </c>
      <c r="AF678">
        <f t="shared" si="110"/>
        <v>1.0349999999999999</v>
      </c>
    </row>
    <row r="679" spans="7:32">
      <c r="G679" s="27">
        <f t="shared" si="104"/>
        <v>12.9</v>
      </c>
      <c r="H679" s="27"/>
      <c r="I679" s="27"/>
      <c r="J679" s="108"/>
      <c r="K679" s="20">
        <f t="shared" si="105"/>
        <v>1.67</v>
      </c>
      <c r="L679" s="27"/>
      <c r="M679" s="109">
        <f t="shared" si="106"/>
        <v>1.23</v>
      </c>
      <c r="N679" s="27"/>
      <c r="O679" s="27">
        <f t="shared" si="107"/>
        <v>1.0349999999999999</v>
      </c>
      <c r="P679" s="27"/>
      <c r="Q679" s="27"/>
      <c r="R679" s="27"/>
      <c r="AB679">
        <f t="shared" si="108"/>
        <v>1.67</v>
      </c>
      <c r="AD679">
        <f t="shared" si="109"/>
        <v>1.23</v>
      </c>
      <c r="AF679">
        <f t="shared" si="110"/>
        <v>1.0349999999999999</v>
      </c>
    </row>
    <row r="680" spans="7:32">
      <c r="G680" s="27">
        <f t="shared" si="104"/>
        <v>12.9</v>
      </c>
      <c r="H680" s="27"/>
      <c r="I680" s="27"/>
      <c r="J680" s="108"/>
      <c r="K680" s="20">
        <f t="shared" si="105"/>
        <v>1.67</v>
      </c>
      <c r="L680" s="27"/>
      <c r="M680" s="109">
        <f t="shared" si="106"/>
        <v>1.23</v>
      </c>
      <c r="N680" s="27"/>
      <c r="O680" s="27">
        <f t="shared" si="107"/>
        <v>1.0349999999999999</v>
      </c>
      <c r="P680" s="27"/>
      <c r="Q680" s="27"/>
      <c r="R680" s="27"/>
      <c r="AB680">
        <f t="shared" si="108"/>
        <v>1.67</v>
      </c>
      <c r="AD680">
        <f t="shared" si="109"/>
        <v>1.23</v>
      </c>
      <c r="AF680">
        <f t="shared" si="110"/>
        <v>1.0349999999999999</v>
      </c>
    </row>
    <row r="681" spans="7:32">
      <c r="G681" s="27">
        <f t="shared" si="104"/>
        <v>12.9</v>
      </c>
      <c r="H681" s="27"/>
      <c r="I681" s="27"/>
      <c r="J681" s="108"/>
      <c r="K681" s="20">
        <f t="shared" si="105"/>
        <v>1.67</v>
      </c>
      <c r="L681" s="27"/>
      <c r="M681" s="109">
        <f t="shared" si="106"/>
        <v>1.23</v>
      </c>
      <c r="N681" s="27"/>
      <c r="O681" s="27">
        <f t="shared" si="107"/>
        <v>1.0349999999999999</v>
      </c>
      <c r="P681" s="27"/>
      <c r="Q681" s="27"/>
      <c r="R681" s="27"/>
      <c r="AB681">
        <f t="shared" si="108"/>
        <v>1.67</v>
      </c>
      <c r="AD681">
        <f t="shared" si="109"/>
        <v>1.23</v>
      </c>
      <c r="AF681">
        <f t="shared" si="110"/>
        <v>1.0349999999999999</v>
      </c>
    </row>
    <row r="682" spans="7:32">
      <c r="G682" s="27">
        <f t="shared" si="104"/>
        <v>12.9</v>
      </c>
      <c r="H682" s="27"/>
      <c r="I682" s="27"/>
      <c r="J682" s="108"/>
      <c r="K682" s="20">
        <f t="shared" si="105"/>
        <v>1.67</v>
      </c>
      <c r="L682" s="27"/>
      <c r="M682" s="109">
        <f t="shared" si="106"/>
        <v>1.23</v>
      </c>
      <c r="N682" s="27"/>
      <c r="O682" s="27">
        <f t="shared" si="107"/>
        <v>1.0349999999999999</v>
      </c>
      <c r="P682" s="27"/>
      <c r="Q682" s="27"/>
      <c r="R682" s="27"/>
      <c r="AB682">
        <f t="shared" si="108"/>
        <v>1.67</v>
      </c>
      <c r="AD682">
        <f t="shared" si="109"/>
        <v>1.23</v>
      </c>
      <c r="AF682">
        <f t="shared" si="110"/>
        <v>1.0349999999999999</v>
      </c>
    </row>
    <row r="683" spans="7:32">
      <c r="G683" s="27">
        <f t="shared" si="104"/>
        <v>12.9</v>
      </c>
      <c r="H683" s="27"/>
      <c r="I683" s="27"/>
      <c r="J683" s="108"/>
      <c r="K683" s="20">
        <f t="shared" si="105"/>
        <v>1.67</v>
      </c>
      <c r="L683" s="27"/>
      <c r="M683" s="109">
        <f t="shared" si="106"/>
        <v>1.23</v>
      </c>
      <c r="N683" s="27"/>
      <c r="O683" s="27">
        <f t="shared" si="107"/>
        <v>1.0349999999999999</v>
      </c>
      <c r="P683" s="27"/>
      <c r="Q683" s="27"/>
      <c r="R683" s="27"/>
      <c r="AB683">
        <f t="shared" si="108"/>
        <v>1.67</v>
      </c>
      <c r="AD683">
        <f t="shared" si="109"/>
        <v>1.23</v>
      </c>
      <c r="AF683">
        <f t="shared" si="110"/>
        <v>1.0349999999999999</v>
      </c>
    </row>
    <row r="684" spans="7:32">
      <c r="G684" s="27">
        <f t="shared" si="104"/>
        <v>12.9</v>
      </c>
      <c r="H684" s="27"/>
      <c r="I684" s="27"/>
      <c r="J684" s="108"/>
      <c r="K684" s="20">
        <f t="shared" si="105"/>
        <v>1.67</v>
      </c>
      <c r="L684" s="27"/>
      <c r="M684" s="109">
        <f t="shared" si="106"/>
        <v>1.23</v>
      </c>
      <c r="N684" s="27"/>
      <c r="O684" s="27">
        <f t="shared" si="107"/>
        <v>1.0349999999999999</v>
      </c>
      <c r="P684" s="27"/>
      <c r="Q684" s="27"/>
      <c r="R684" s="27"/>
      <c r="AB684">
        <f t="shared" si="108"/>
        <v>1.67</v>
      </c>
      <c r="AD684">
        <f t="shared" si="109"/>
        <v>1.23</v>
      </c>
      <c r="AF684">
        <f t="shared" si="110"/>
        <v>1.0349999999999999</v>
      </c>
    </row>
    <row r="685" spans="7:32">
      <c r="G685" s="27">
        <f t="shared" si="104"/>
        <v>12.9</v>
      </c>
      <c r="H685" s="27"/>
      <c r="I685" s="27"/>
      <c r="J685" s="108"/>
      <c r="K685" s="20">
        <f t="shared" si="105"/>
        <v>1.67</v>
      </c>
      <c r="L685" s="27"/>
      <c r="M685" s="109">
        <f t="shared" si="106"/>
        <v>1.23</v>
      </c>
      <c r="N685" s="27"/>
      <c r="O685" s="27">
        <f t="shared" si="107"/>
        <v>1.0349999999999999</v>
      </c>
      <c r="P685" s="27"/>
      <c r="Q685" s="27"/>
      <c r="R685" s="27"/>
      <c r="AB685">
        <f t="shared" si="108"/>
        <v>1.67</v>
      </c>
      <c r="AD685">
        <f t="shared" si="109"/>
        <v>1.23</v>
      </c>
      <c r="AF685">
        <f t="shared" si="110"/>
        <v>1.0349999999999999</v>
      </c>
    </row>
    <row r="686" spans="7:32">
      <c r="G686" s="27">
        <f t="shared" si="104"/>
        <v>12.9</v>
      </c>
      <c r="H686" s="27"/>
      <c r="I686" s="27"/>
      <c r="J686" s="108"/>
      <c r="K686" s="20">
        <f t="shared" si="105"/>
        <v>1.67</v>
      </c>
      <c r="L686" s="27"/>
      <c r="M686" s="109">
        <f t="shared" si="106"/>
        <v>1.23</v>
      </c>
      <c r="N686" s="27"/>
      <c r="O686" s="27">
        <f t="shared" si="107"/>
        <v>1.0349999999999999</v>
      </c>
      <c r="P686" s="27"/>
      <c r="Q686" s="27"/>
      <c r="R686" s="27"/>
      <c r="AB686">
        <f t="shared" si="108"/>
        <v>1.67</v>
      </c>
      <c r="AD686">
        <f t="shared" si="109"/>
        <v>1.23</v>
      </c>
      <c r="AF686">
        <f t="shared" si="110"/>
        <v>1.0349999999999999</v>
      </c>
    </row>
    <row r="687" spans="7:32">
      <c r="G687" s="27">
        <f t="shared" si="104"/>
        <v>12.9</v>
      </c>
      <c r="H687" s="27"/>
      <c r="I687" s="27"/>
      <c r="J687" s="108"/>
      <c r="K687" s="20">
        <f t="shared" si="105"/>
        <v>1.67</v>
      </c>
      <c r="L687" s="27"/>
      <c r="M687" s="109">
        <f t="shared" si="106"/>
        <v>1.23</v>
      </c>
      <c r="N687" s="27"/>
      <c r="O687" s="27">
        <f t="shared" si="107"/>
        <v>1.0349999999999999</v>
      </c>
      <c r="P687" s="27"/>
      <c r="Q687" s="27"/>
      <c r="R687" s="27"/>
      <c r="AB687">
        <f t="shared" si="108"/>
        <v>1.67</v>
      </c>
      <c r="AD687">
        <f t="shared" si="109"/>
        <v>1.23</v>
      </c>
      <c r="AF687">
        <f t="shared" si="110"/>
        <v>1.0349999999999999</v>
      </c>
    </row>
    <row r="688" spans="7:32">
      <c r="G688" s="27">
        <f t="shared" si="104"/>
        <v>12.9</v>
      </c>
      <c r="H688" s="27"/>
      <c r="I688" s="27"/>
      <c r="J688" s="108"/>
      <c r="K688" s="20">
        <f t="shared" si="105"/>
        <v>1.67</v>
      </c>
      <c r="L688" s="27"/>
      <c r="M688" s="109">
        <f t="shared" si="106"/>
        <v>1.23</v>
      </c>
      <c r="N688" s="27"/>
      <c r="O688" s="27">
        <f t="shared" si="107"/>
        <v>1.0349999999999999</v>
      </c>
      <c r="P688" s="27"/>
      <c r="Q688" s="27"/>
      <c r="R688" s="27"/>
      <c r="AB688">
        <f t="shared" si="108"/>
        <v>1.67</v>
      </c>
      <c r="AD688">
        <f t="shared" si="109"/>
        <v>1.23</v>
      </c>
      <c r="AF688">
        <f t="shared" si="110"/>
        <v>1.0349999999999999</v>
      </c>
    </row>
    <row r="689" spans="7:32">
      <c r="G689" s="27">
        <f t="shared" si="104"/>
        <v>12.9</v>
      </c>
      <c r="H689" s="27"/>
      <c r="I689" s="27"/>
      <c r="J689" s="108"/>
      <c r="K689" s="20">
        <f t="shared" si="105"/>
        <v>1.67</v>
      </c>
      <c r="L689" s="27"/>
      <c r="M689" s="109">
        <f t="shared" si="106"/>
        <v>1.23</v>
      </c>
      <c r="N689" s="27"/>
      <c r="O689" s="27">
        <f t="shared" si="107"/>
        <v>1.0349999999999999</v>
      </c>
      <c r="P689" s="27"/>
      <c r="Q689" s="27"/>
      <c r="R689" s="27"/>
      <c r="AB689">
        <f t="shared" si="108"/>
        <v>1.67</v>
      </c>
      <c r="AD689">
        <f t="shared" si="109"/>
        <v>1.23</v>
      </c>
      <c r="AF689">
        <f t="shared" si="110"/>
        <v>1.0349999999999999</v>
      </c>
    </row>
    <row r="690" spans="7:32">
      <c r="G690" s="27">
        <f t="shared" si="104"/>
        <v>12.9</v>
      </c>
      <c r="H690" s="27"/>
      <c r="I690" s="27"/>
      <c r="J690" s="108"/>
      <c r="K690" s="20">
        <f t="shared" si="105"/>
        <v>1.67</v>
      </c>
      <c r="L690" s="27"/>
      <c r="M690" s="109">
        <f t="shared" si="106"/>
        <v>1.23</v>
      </c>
      <c r="N690" s="27"/>
      <c r="O690" s="27">
        <f t="shared" si="107"/>
        <v>1.0349999999999999</v>
      </c>
      <c r="P690" s="27"/>
      <c r="Q690" s="27"/>
      <c r="R690" s="27"/>
      <c r="AB690">
        <f t="shared" si="108"/>
        <v>1.67</v>
      </c>
      <c r="AD690">
        <f t="shared" si="109"/>
        <v>1.23</v>
      </c>
      <c r="AF690">
        <f t="shared" si="110"/>
        <v>1.0349999999999999</v>
      </c>
    </row>
    <row r="691" spans="7:32">
      <c r="G691" s="27">
        <f t="shared" si="104"/>
        <v>12.9</v>
      </c>
      <c r="H691" s="27"/>
      <c r="I691" s="27"/>
      <c r="J691" s="108"/>
      <c r="K691" s="20">
        <f t="shared" si="105"/>
        <v>1.67</v>
      </c>
      <c r="L691" s="27"/>
      <c r="M691" s="109">
        <f t="shared" si="106"/>
        <v>1.23</v>
      </c>
      <c r="N691" s="27"/>
      <c r="O691" s="27">
        <f t="shared" si="107"/>
        <v>1.0349999999999999</v>
      </c>
      <c r="P691" s="27"/>
      <c r="Q691" s="27"/>
      <c r="R691" s="27"/>
      <c r="AB691">
        <f t="shared" si="108"/>
        <v>1.67</v>
      </c>
      <c r="AD691">
        <f t="shared" si="109"/>
        <v>1.23</v>
      </c>
      <c r="AF691">
        <f t="shared" si="110"/>
        <v>1.0349999999999999</v>
      </c>
    </row>
    <row r="692" spans="7:32">
      <c r="G692" s="27">
        <f t="shared" si="104"/>
        <v>12.9</v>
      </c>
      <c r="H692" s="27"/>
      <c r="I692" s="27"/>
      <c r="J692" s="108"/>
      <c r="K692" s="20">
        <f t="shared" si="105"/>
        <v>1.67</v>
      </c>
      <c r="L692" s="27"/>
      <c r="M692" s="109">
        <f t="shared" si="106"/>
        <v>1.23</v>
      </c>
      <c r="N692" s="27"/>
      <c r="O692" s="27">
        <f t="shared" si="107"/>
        <v>1.0349999999999999</v>
      </c>
      <c r="P692" s="27"/>
      <c r="Q692" s="27"/>
      <c r="R692" s="27"/>
      <c r="AB692">
        <f t="shared" si="108"/>
        <v>1.67</v>
      </c>
      <c r="AD692">
        <f t="shared" si="109"/>
        <v>1.23</v>
      </c>
      <c r="AF692">
        <f t="shared" si="110"/>
        <v>1.0349999999999999</v>
      </c>
    </row>
    <row r="693" spans="7:32">
      <c r="G693" s="27">
        <f t="shared" si="104"/>
        <v>12.9</v>
      </c>
      <c r="H693" s="27"/>
      <c r="I693" s="27"/>
      <c r="J693" s="108"/>
      <c r="K693" s="20">
        <f t="shared" si="105"/>
        <v>1.67</v>
      </c>
      <c r="L693" s="27"/>
      <c r="M693" s="109">
        <f t="shared" si="106"/>
        <v>1.23</v>
      </c>
      <c r="N693" s="27"/>
      <c r="O693" s="27">
        <f t="shared" si="107"/>
        <v>1.0349999999999999</v>
      </c>
      <c r="P693" s="27"/>
      <c r="Q693" s="27"/>
      <c r="R693" s="27"/>
      <c r="AB693">
        <f t="shared" si="108"/>
        <v>1.67</v>
      </c>
      <c r="AD693">
        <f t="shared" si="109"/>
        <v>1.23</v>
      </c>
      <c r="AF693">
        <f t="shared" si="110"/>
        <v>1.0349999999999999</v>
      </c>
    </row>
    <row r="694" spans="7:32">
      <c r="G694" s="27">
        <f t="shared" si="104"/>
        <v>12.9</v>
      </c>
      <c r="H694" s="27"/>
      <c r="I694" s="27"/>
      <c r="J694" s="108"/>
      <c r="K694" s="20">
        <f t="shared" si="105"/>
        <v>1.67</v>
      </c>
      <c r="L694" s="27"/>
      <c r="M694" s="109">
        <f t="shared" si="106"/>
        <v>1.23</v>
      </c>
      <c r="N694" s="27"/>
      <c r="O694" s="27">
        <f t="shared" si="107"/>
        <v>1.0349999999999999</v>
      </c>
      <c r="P694" s="27"/>
      <c r="Q694" s="27"/>
      <c r="R694" s="27"/>
      <c r="AB694">
        <f t="shared" si="108"/>
        <v>1.67</v>
      </c>
      <c r="AD694">
        <f t="shared" si="109"/>
        <v>1.23</v>
      </c>
      <c r="AF694">
        <f t="shared" si="110"/>
        <v>1.0349999999999999</v>
      </c>
    </row>
    <row r="695" spans="7:32">
      <c r="G695" s="27">
        <f t="shared" si="104"/>
        <v>12.9</v>
      </c>
      <c r="H695" s="27"/>
      <c r="I695" s="27"/>
      <c r="J695" s="108"/>
      <c r="K695" s="20">
        <f t="shared" si="105"/>
        <v>1.67</v>
      </c>
      <c r="L695" s="27"/>
      <c r="M695" s="109">
        <f t="shared" si="106"/>
        <v>1.23</v>
      </c>
      <c r="N695" s="27"/>
      <c r="O695" s="27">
        <f t="shared" si="107"/>
        <v>1.0349999999999999</v>
      </c>
      <c r="P695" s="27"/>
      <c r="Q695" s="27"/>
      <c r="R695" s="27"/>
      <c r="AB695">
        <f t="shared" si="108"/>
        <v>1.67</v>
      </c>
      <c r="AD695">
        <f t="shared" si="109"/>
        <v>1.23</v>
      </c>
      <c r="AF695">
        <f t="shared" si="110"/>
        <v>1.0349999999999999</v>
      </c>
    </row>
    <row r="696" spans="7:32">
      <c r="G696" s="27">
        <f t="shared" ref="G696:G759" si="111">$G$55</f>
        <v>12.9</v>
      </c>
      <c r="H696" s="27"/>
      <c r="I696" s="27"/>
      <c r="J696" s="108"/>
      <c r="K696" s="20">
        <f t="shared" si="105"/>
        <v>1.67</v>
      </c>
      <c r="L696" s="27"/>
      <c r="M696" s="109">
        <f t="shared" si="106"/>
        <v>1.23</v>
      </c>
      <c r="N696" s="27"/>
      <c r="O696" s="27">
        <f t="shared" si="107"/>
        <v>1.0349999999999999</v>
      </c>
      <c r="P696" s="27"/>
      <c r="Q696" s="27"/>
      <c r="R696" s="27"/>
      <c r="AB696">
        <f t="shared" si="108"/>
        <v>1.67</v>
      </c>
      <c r="AD696">
        <f t="shared" si="109"/>
        <v>1.23</v>
      </c>
      <c r="AF696">
        <f t="shared" si="110"/>
        <v>1.0349999999999999</v>
      </c>
    </row>
    <row r="697" spans="7:32">
      <c r="G697" s="27">
        <f t="shared" si="111"/>
        <v>12.9</v>
      </c>
      <c r="H697" s="27"/>
      <c r="I697" s="27"/>
      <c r="J697" s="108"/>
      <c r="K697" s="20">
        <f t="shared" si="105"/>
        <v>1.67</v>
      </c>
      <c r="L697" s="27"/>
      <c r="M697" s="109">
        <f t="shared" si="106"/>
        <v>1.23</v>
      </c>
      <c r="N697" s="27"/>
      <c r="O697" s="27">
        <f t="shared" si="107"/>
        <v>1.0349999999999999</v>
      </c>
      <c r="P697" s="27"/>
      <c r="Q697" s="27"/>
      <c r="R697" s="27"/>
      <c r="AB697">
        <f t="shared" si="108"/>
        <v>1.67</v>
      </c>
      <c r="AD697">
        <f t="shared" si="109"/>
        <v>1.23</v>
      </c>
      <c r="AF697">
        <f t="shared" si="110"/>
        <v>1.0349999999999999</v>
      </c>
    </row>
    <row r="698" spans="7:32">
      <c r="G698" s="27">
        <f t="shared" si="111"/>
        <v>12.9</v>
      </c>
      <c r="H698" s="27"/>
      <c r="I698" s="27"/>
      <c r="J698" s="108"/>
      <c r="K698" s="20">
        <f t="shared" si="105"/>
        <v>1.67</v>
      </c>
      <c r="L698" s="27"/>
      <c r="M698" s="109">
        <f t="shared" si="106"/>
        <v>1.23</v>
      </c>
      <c r="N698" s="27"/>
      <c r="O698" s="27">
        <f t="shared" si="107"/>
        <v>1.0349999999999999</v>
      </c>
      <c r="P698" s="27"/>
      <c r="Q698" s="27"/>
      <c r="R698" s="27"/>
      <c r="AB698">
        <f t="shared" si="108"/>
        <v>1.67</v>
      </c>
      <c r="AD698">
        <f t="shared" si="109"/>
        <v>1.23</v>
      </c>
      <c r="AF698">
        <f t="shared" si="110"/>
        <v>1.0349999999999999</v>
      </c>
    </row>
    <row r="699" spans="7:32">
      <c r="G699" s="27">
        <f t="shared" si="111"/>
        <v>12.9</v>
      </c>
      <c r="H699" s="27"/>
      <c r="I699" s="27"/>
      <c r="J699" s="108"/>
      <c r="K699" s="20">
        <f t="shared" si="105"/>
        <v>1.67</v>
      </c>
      <c r="L699" s="27"/>
      <c r="M699" s="109">
        <f t="shared" si="106"/>
        <v>1.23</v>
      </c>
      <c r="N699" s="27"/>
      <c r="O699" s="27">
        <f t="shared" si="107"/>
        <v>1.0349999999999999</v>
      </c>
      <c r="P699" s="27"/>
      <c r="Q699" s="27"/>
      <c r="R699" s="27"/>
      <c r="AB699">
        <f t="shared" si="108"/>
        <v>1.67</v>
      </c>
      <c r="AD699">
        <f t="shared" si="109"/>
        <v>1.23</v>
      </c>
      <c r="AF699">
        <f t="shared" si="110"/>
        <v>1.0349999999999999</v>
      </c>
    </row>
    <row r="700" spans="7:32">
      <c r="G700" s="27">
        <f t="shared" si="111"/>
        <v>12.9</v>
      </c>
      <c r="H700" s="27"/>
      <c r="I700" s="27"/>
      <c r="J700" s="108"/>
      <c r="K700" s="20">
        <f t="shared" si="105"/>
        <v>1.67</v>
      </c>
      <c r="L700" s="27"/>
      <c r="M700" s="109">
        <f t="shared" si="106"/>
        <v>1.23</v>
      </c>
      <c r="N700" s="27"/>
      <c r="O700" s="27">
        <f t="shared" si="107"/>
        <v>1.0349999999999999</v>
      </c>
      <c r="P700" s="27"/>
      <c r="Q700" s="27"/>
      <c r="R700" s="27"/>
      <c r="AB700">
        <f t="shared" si="108"/>
        <v>1.67</v>
      </c>
      <c r="AD700">
        <f t="shared" si="109"/>
        <v>1.23</v>
      </c>
      <c r="AF700">
        <f t="shared" si="110"/>
        <v>1.0349999999999999</v>
      </c>
    </row>
    <row r="701" spans="7:32">
      <c r="G701" s="27">
        <f t="shared" si="111"/>
        <v>12.9</v>
      </c>
      <c r="H701" s="27"/>
      <c r="I701" s="27"/>
      <c r="J701" s="108"/>
      <c r="K701" s="20">
        <f t="shared" si="105"/>
        <v>1.67</v>
      </c>
      <c r="L701" s="27"/>
      <c r="M701" s="109">
        <f t="shared" si="106"/>
        <v>1.23</v>
      </c>
      <c r="N701" s="27"/>
      <c r="O701" s="27">
        <f t="shared" si="107"/>
        <v>1.0349999999999999</v>
      </c>
      <c r="P701" s="27"/>
      <c r="Q701" s="27"/>
      <c r="R701" s="27"/>
      <c r="AB701">
        <f t="shared" si="108"/>
        <v>1.67</v>
      </c>
      <c r="AD701">
        <f t="shared" si="109"/>
        <v>1.23</v>
      </c>
      <c r="AF701">
        <f t="shared" si="110"/>
        <v>1.0349999999999999</v>
      </c>
    </row>
    <row r="702" spans="7:32">
      <c r="G702" s="27">
        <f t="shared" si="111"/>
        <v>12.9</v>
      </c>
      <c r="H702" s="27"/>
      <c r="I702" s="27"/>
      <c r="J702" s="108"/>
      <c r="K702" s="20">
        <f t="shared" si="105"/>
        <v>1.67</v>
      </c>
      <c r="L702" s="27"/>
      <c r="M702" s="109">
        <f t="shared" si="106"/>
        <v>1.23</v>
      </c>
      <c r="N702" s="27"/>
      <c r="O702" s="27">
        <f t="shared" si="107"/>
        <v>1.0349999999999999</v>
      </c>
      <c r="P702" s="27"/>
      <c r="Q702" s="27"/>
      <c r="R702" s="27"/>
      <c r="AB702">
        <f t="shared" si="108"/>
        <v>1.67</v>
      </c>
      <c r="AD702">
        <f t="shared" si="109"/>
        <v>1.23</v>
      </c>
      <c r="AF702">
        <f t="shared" si="110"/>
        <v>1.0349999999999999</v>
      </c>
    </row>
    <row r="703" spans="7:32">
      <c r="G703" s="27">
        <f t="shared" si="111"/>
        <v>12.9</v>
      </c>
      <c r="H703" s="27"/>
      <c r="I703" s="27"/>
      <c r="J703" s="108"/>
      <c r="K703" s="20">
        <f t="shared" si="105"/>
        <v>1.67</v>
      </c>
      <c r="L703" s="27"/>
      <c r="M703" s="109">
        <f t="shared" si="106"/>
        <v>1.23</v>
      </c>
      <c r="N703" s="27"/>
      <c r="O703" s="27">
        <f t="shared" si="107"/>
        <v>1.0349999999999999</v>
      </c>
      <c r="P703" s="27"/>
      <c r="Q703" s="27"/>
      <c r="R703" s="27"/>
      <c r="AB703">
        <f t="shared" si="108"/>
        <v>1.67</v>
      </c>
      <c r="AD703">
        <f t="shared" si="109"/>
        <v>1.23</v>
      </c>
      <c r="AF703">
        <f t="shared" si="110"/>
        <v>1.0349999999999999</v>
      </c>
    </row>
    <row r="704" spans="7:32">
      <c r="G704" s="27">
        <f t="shared" si="111"/>
        <v>12.9</v>
      </c>
      <c r="H704" s="27"/>
      <c r="I704" s="27"/>
      <c r="J704" s="108"/>
      <c r="K704" s="20">
        <f t="shared" si="105"/>
        <v>1.67</v>
      </c>
      <c r="L704" s="27"/>
      <c r="M704" s="109">
        <f t="shared" si="106"/>
        <v>1.23</v>
      </c>
      <c r="N704" s="27"/>
      <c r="O704" s="27">
        <f t="shared" si="107"/>
        <v>1.0349999999999999</v>
      </c>
      <c r="P704" s="27"/>
      <c r="Q704" s="27"/>
      <c r="R704" s="27"/>
      <c r="AB704">
        <f t="shared" si="108"/>
        <v>1.67</v>
      </c>
      <c r="AD704">
        <f t="shared" si="109"/>
        <v>1.23</v>
      </c>
      <c r="AF704">
        <f t="shared" si="110"/>
        <v>1.0349999999999999</v>
      </c>
    </row>
    <row r="705" spans="7:32">
      <c r="G705" s="27">
        <f t="shared" si="111"/>
        <v>12.9</v>
      </c>
      <c r="H705" s="27"/>
      <c r="I705" s="27"/>
      <c r="J705" s="108"/>
      <c r="K705" s="20">
        <f t="shared" si="105"/>
        <v>1.67</v>
      </c>
      <c r="L705" s="27"/>
      <c r="M705" s="109">
        <f t="shared" si="106"/>
        <v>1.23</v>
      </c>
      <c r="N705" s="27"/>
      <c r="O705" s="27">
        <f t="shared" si="107"/>
        <v>1.0349999999999999</v>
      </c>
      <c r="P705" s="27"/>
      <c r="Q705" s="27"/>
      <c r="R705" s="27"/>
      <c r="AB705">
        <f t="shared" si="108"/>
        <v>1.67</v>
      </c>
      <c r="AD705">
        <f t="shared" si="109"/>
        <v>1.23</v>
      </c>
      <c r="AF705">
        <f t="shared" si="110"/>
        <v>1.0349999999999999</v>
      </c>
    </row>
    <row r="706" spans="7:32">
      <c r="G706" s="27">
        <f t="shared" si="111"/>
        <v>12.9</v>
      </c>
      <c r="H706" s="27"/>
      <c r="I706" s="27"/>
      <c r="J706" s="108"/>
      <c r="K706" s="20">
        <f t="shared" si="105"/>
        <v>1.67</v>
      </c>
      <c r="L706" s="27"/>
      <c r="M706" s="109">
        <f t="shared" si="106"/>
        <v>1.23</v>
      </c>
      <c r="N706" s="27"/>
      <c r="O706" s="27">
        <f t="shared" si="107"/>
        <v>1.0349999999999999</v>
      </c>
      <c r="P706" s="27"/>
      <c r="Q706" s="27"/>
      <c r="R706" s="27"/>
      <c r="AB706">
        <f t="shared" si="108"/>
        <v>1.67</v>
      </c>
      <c r="AD706">
        <f t="shared" si="109"/>
        <v>1.23</v>
      </c>
      <c r="AF706">
        <f t="shared" si="110"/>
        <v>1.0349999999999999</v>
      </c>
    </row>
    <row r="707" spans="7:32">
      <c r="G707" s="27">
        <f t="shared" si="111"/>
        <v>12.9</v>
      </c>
      <c r="H707" s="27"/>
      <c r="I707" s="27"/>
      <c r="J707" s="108"/>
      <c r="K707" s="20">
        <f t="shared" si="105"/>
        <v>1.67</v>
      </c>
      <c r="L707" s="27"/>
      <c r="M707" s="109">
        <f t="shared" si="106"/>
        <v>1.23</v>
      </c>
      <c r="N707" s="27"/>
      <c r="O707" s="27">
        <f t="shared" si="107"/>
        <v>1.0349999999999999</v>
      </c>
      <c r="P707" s="27"/>
      <c r="Q707" s="27"/>
      <c r="R707" s="27"/>
      <c r="AB707">
        <f t="shared" si="108"/>
        <v>1.67</v>
      </c>
      <c r="AD707">
        <f t="shared" si="109"/>
        <v>1.23</v>
      </c>
      <c r="AF707">
        <f t="shared" si="110"/>
        <v>1.0349999999999999</v>
      </c>
    </row>
    <row r="708" spans="7:32">
      <c r="G708" s="27">
        <f t="shared" si="111"/>
        <v>12.9</v>
      </c>
      <c r="H708" s="27"/>
      <c r="I708" s="27"/>
      <c r="J708" s="108"/>
      <c r="K708" s="20">
        <f t="shared" si="105"/>
        <v>1.67</v>
      </c>
      <c r="L708" s="27"/>
      <c r="M708" s="109">
        <f t="shared" si="106"/>
        <v>1.23</v>
      </c>
      <c r="N708" s="27"/>
      <c r="O708" s="27">
        <f t="shared" si="107"/>
        <v>1.0349999999999999</v>
      </c>
      <c r="P708" s="27"/>
      <c r="Q708" s="27"/>
      <c r="R708" s="27"/>
      <c r="AB708">
        <f t="shared" si="108"/>
        <v>1.67</v>
      </c>
      <c r="AD708">
        <f t="shared" si="109"/>
        <v>1.23</v>
      </c>
      <c r="AF708">
        <f t="shared" si="110"/>
        <v>1.0349999999999999</v>
      </c>
    </row>
    <row r="709" spans="7:32">
      <c r="G709" s="27">
        <f t="shared" si="111"/>
        <v>12.9</v>
      </c>
      <c r="H709" s="27"/>
      <c r="I709" s="27"/>
      <c r="J709" s="108"/>
      <c r="K709" s="20">
        <f t="shared" si="105"/>
        <v>1.67</v>
      </c>
      <c r="L709" s="27"/>
      <c r="M709" s="109">
        <f t="shared" si="106"/>
        <v>1.23</v>
      </c>
      <c r="N709" s="27"/>
      <c r="O709" s="27">
        <f t="shared" si="107"/>
        <v>1.0349999999999999</v>
      </c>
      <c r="P709" s="27"/>
      <c r="Q709" s="27"/>
      <c r="R709" s="27"/>
      <c r="AB709">
        <f t="shared" si="108"/>
        <v>1.67</v>
      </c>
      <c r="AD709">
        <f t="shared" si="109"/>
        <v>1.23</v>
      </c>
      <c r="AF709">
        <f t="shared" si="110"/>
        <v>1.0349999999999999</v>
      </c>
    </row>
    <row r="710" spans="7:32">
      <c r="G710" s="27">
        <f t="shared" si="111"/>
        <v>12.9</v>
      </c>
      <c r="H710" s="27"/>
      <c r="I710" s="27"/>
      <c r="J710" s="108"/>
      <c r="K710" s="20">
        <f t="shared" si="105"/>
        <v>1.67</v>
      </c>
      <c r="L710" s="27"/>
      <c r="M710" s="109">
        <f t="shared" si="106"/>
        <v>1.23</v>
      </c>
      <c r="N710" s="27"/>
      <c r="O710" s="27">
        <f t="shared" si="107"/>
        <v>1.0349999999999999</v>
      </c>
      <c r="P710" s="27"/>
      <c r="Q710" s="27"/>
      <c r="R710" s="27"/>
      <c r="AB710">
        <f t="shared" si="108"/>
        <v>1.67</v>
      </c>
      <c r="AD710">
        <f t="shared" si="109"/>
        <v>1.23</v>
      </c>
      <c r="AF710">
        <f t="shared" si="110"/>
        <v>1.0349999999999999</v>
      </c>
    </row>
    <row r="711" spans="7:32">
      <c r="G711" s="27">
        <f t="shared" si="111"/>
        <v>12.9</v>
      </c>
      <c r="H711" s="27"/>
      <c r="I711" s="27"/>
      <c r="J711" s="108"/>
      <c r="K711" s="20">
        <f t="shared" ref="K711:K774" si="112">$K$6</f>
        <v>1.67</v>
      </c>
      <c r="L711" s="27"/>
      <c r="M711" s="109">
        <f t="shared" ref="M711:M774" si="113">$M$6</f>
        <v>1.23</v>
      </c>
      <c r="N711" s="27"/>
      <c r="O711" s="27">
        <f t="shared" ref="O711:O774" si="114">$O$6</f>
        <v>1.0349999999999999</v>
      </c>
      <c r="P711" s="27"/>
      <c r="Q711" s="27"/>
      <c r="R711" s="27"/>
      <c r="AB711">
        <f t="shared" ref="AB711:AB774" si="115">$AB$6</f>
        <v>1.67</v>
      </c>
      <c r="AD711">
        <f t="shared" ref="AD711:AD774" si="116">$AD$6</f>
        <v>1.23</v>
      </c>
      <c r="AF711">
        <f t="shared" ref="AF711:AF774" si="117">$AF$6</f>
        <v>1.0349999999999999</v>
      </c>
    </row>
    <row r="712" spans="7:32">
      <c r="G712" s="27">
        <f t="shared" si="111"/>
        <v>12.9</v>
      </c>
      <c r="H712" s="27"/>
      <c r="I712" s="27"/>
      <c r="J712" s="108"/>
      <c r="K712" s="20">
        <f t="shared" si="112"/>
        <v>1.67</v>
      </c>
      <c r="L712" s="27"/>
      <c r="M712" s="109">
        <f t="shared" si="113"/>
        <v>1.23</v>
      </c>
      <c r="N712" s="27"/>
      <c r="O712" s="27">
        <f t="shared" si="114"/>
        <v>1.0349999999999999</v>
      </c>
      <c r="P712" s="27"/>
      <c r="Q712" s="27"/>
      <c r="R712" s="27"/>
      <c r="AB712">
        <f t="shared" si="115"/>
        <v>1.67</v>
      </c>
      <c r="AD712">
        <f t="shared" si="116"/>
        <v>1.23</v>
      </c>
      <c r="AF712">
        <f t="shared" si="117"/>
        <v>1.0349999999999999</v>
      </c>
    </row>
    <row r="713" spans="7:32">
      <c r="G713" s="27">
        <f t="shared" si="111"/>
        <v>12.9</v>
      </c>
      <c r="H713" s="27"/>
      <c r="I713" s="27"/>
      <c r="J713" s="108"/>
      <c r="K713" s="20">
        <f t="shared" si="112"/>
        <v>1.67</v>
      </c>
      <c r="L713" s="27"/>
      <c r="M713" s="109">
        <f t="shared" si="113"/>
        <v>1.23</v>
      </c>
      <c r="N713" s="27"/>
      <c r="O713" s="27">
        <f t="shared" si="114"/>
        <v>1.0349999999999999</v>
      </c>
      <c r="P713" s="27"/>
      <c r="Q713" s="27"/>
      <c r="R713" s="27"/>
      <c r="AB713">
        <f t="shared" si="115"/>
        <v>1.67</v>
      </c>
      <c r="AD713">
        <f t="shared" si="116"/>
        <v>1.23</v>
      </c>
      <c r="AF713">
        <f t="shared" si="117"/>
        <v>1.0349999999999999</v>
      </c>
    </row>
    <row r="714" spans="7:32">
      <c r="G714" s="27">
        <f t="shared" si="111"/>
        <v>12.9</v>
      </c>
      <c r="H714" s="27"/>
      <c r="I714" s="27"/>
      <c r="J714" s="108"/>
      <c r="K714" s="20">
        <f t="shared" si="112"/>
        <v>1.67</v>
      </c>
      <c r="L714" s="27"/>
      <c r="M714" s="109">
        <f t="shared" si="113"/>
        <v>1.23</v>
      </c>
      <c r="N714" s="27"/>
      <c r="O714" s="27">
        <f t="shared" si="114"/>
        <v>1.0349999999999999</v>
      </c>
      <c r="P714" s="27"/>
      <c r="Q714" s="27"/>
      <c r="R714" s="27"/>
      <c r="AB714">
        <f t="shared" si="115"/>
        <v>1.67</v>
      </c>
      <c r="AD714">
        <f t="shared" si="116"/>
        <v>1.23</v>
      </c>
      <c r="AF714">
        <f t="shared" si="117"/>
        <v>1.0349999999999999</v>
      </c>
    </row>
    <row r="715" spans="7:32">
      <c r="G715" s="27">
        <f t="shared" si="111"/>
        <v>12.9</v>
      </c>
      <c r="H715" s="27"/>
      <c r="I715" s="27"/>
      <c r="J715" s="108"/>
      <c r="K715" s="20">
        <f t="shared" si="112"/>
        <v>1.67</v>
      </c>
      <c r="L715" s="27"/>
      <c r="M715" s="109">
        <f t="shared" si="113"/>
        <v>1.23</v>
      </c>
      <c r="N715" s="27"/>
      <c r="O715" s="27">
        <f t="shared" si="114"/>
        <v>1.0349999999999999</v>
      </c>
      <c r="P715" s="27"/>
      <c r="Q715" s="27"/>
      <c r="R715" s="27"/>
      <c r="AB715">
        <f t="shared" si="115"/>
        <v>1.67</v>
      </c>
      <c r="AD715">
        <f t="shared" si="116"/>
        <v>1.23</v>
      </c>
      <c r="AF715">
        <f t="shared" si="117"/>
        <v>1.0349999999999999</v>
      </c>
    </row>
    <row r="716" spans="7:32">
      <c r="G716" s="27">
        <f t="shared" si="111"/>
        <v>12.9</v>
      </c>
      <c r="H716" s="27"/>
      <c r="I716" s="27"/>
      <c r="J716" s="108"/>
      <c r="K716" s="20">
        <f t="shared" si="112"/>
        <v>1.67</v>
      </c>
      <c r="L716" s="27"/>
      <c r="M716" s="109">
        <f t="shared" si="113"/>
        <v>1.23</v>
      </c>
      <c r="N716" s="27"/>
      <c r="O716" s="27">
        <f t="shared" si="114"/>
        <v>1.0349999999999999</v>
      </c>
      <c r="P716" s="27"/>
      <c r="Q716" s="27"/>
      <c r="R716" s="27"/>
      <c r="AB716">
        <f t="shared" si="115"/>
        <v>1.67</v>
      </c>
      <c r="AD716">
        <f t="shared" si="116"/>
        <v>1.23</v>
      </c>
      <c r="AF716">
        <f t="shared" si="117"/>
        <v>1.0349999999999999</v>
      </c>
    </row>
    <row r="717" spans="7:32">
      <c r="G717" s="27">
        <f t="shared" si="111"/>
        <v>12.9</v>
      </c>
      <c r="H717" s="27"/>
      <c r="I717" s="27"/>
      <c r="J717" s="108"/>
      <c r="K717" s="20">
        <f t="shared" si="112"/>
        <v>1.67</v>
      </c>
      <c r="L717" s="27"/>
      <c r="M717" s="109">
        <f t="shared" si="113"/>
        <v>1.23</v>
      </c>
      <c r="N717" s="27"/>
      <c r="O717" s="27">
        <f t="shared" si="114"/>
        <v>1.0349999999999999</v>
      </c>
      <c r="P717" s="27"/>
      <c r="Q717" s="27"/>
      <c r="R717" s="27"/>
      <c r="AB717">
        <f t="shared" si="115"/>
        <v>1.67</v>
      </c>
      <c r="AD717">
        <f t="shared" si="116"/>
        <v>1.23</v>
      </c>
      <c r="AF717">
        <f t="shared" si="117"/>
        <v>1.0349999999999999</v>
      </c>
    </row>
    <row r="718" spans="7:32">
      <c r="G718" s="27">
        <f t="shared" si="111"/>
        <v>12.9</v>
      </c>
      <c r="H718" s="27"/>
      <c r="I718" s="27"/>
      <c r="J718" s="108"/>
      <c r="K718" s="20">
        <f t="shared" si="112"/>
        <v>1.67</v>
      </c>
      <c r="L718" s="27"/>
      <c r="M718" s="109">
        <f t="shared" si="113"/>
        <v>1.23</v>
      </c>
      <c r="N718" s="27"/>
      <c r="O718" s="27">
        <f t="shared" si="114"/>
        <v>1.0349999999999999</v>
      </c>
      <c r="P718" s="27"/>
      <c r="Q718" s="27"/>
      <c r="R718" s="27"/>
      <c r="AB718">
        <f t="shared" si="115"/>
        <v>1.67</v>
      </c>
      <c r="AD718">
        <f t="shared" si="116"/>
        <v>1.23</v>
      </c>
      <c r="AF718">
        <f t="shared" si="117"/>
        <v>1.0349999999999999</v>
      </c>
    </row>
    <row r="719" spans="7:32">
      <c r="G719" s="27">
        <f t="shared" si="111"/>
        <v>12.9</v>
      </c>
      <c r="H719" s="27"/>
      <c r="I719" s="27"/>
      <c r="J719" s="108"/>
      <c r="K719" s="20">
        <f t="shared" si="112"/>
        <v>1.67</v>
      </c>
      <c r="L719" s="27"/>
      <c r="M719" s="109">
        <f t="shared" si="113"/>
        <v>1.23</v>
      </c>
      <c r="N719" s="27"/>
      <c r="O719" s="27">
        <f t="shared" si="114"/>
        <v>1.0349999999999999</v>
      </c>
      <c r="P719" s="27"/>
      <c r="Q719" s="27"/>
      <c r="R719" s="27"/>
      <c r="AB719">
        <f t="shared" si="115"/>
        <v>1.67</v>
      </c>
      <c r="AD719">
        <f t="shared" si="116"/>
        <v>1.23</v>
      </c>
      <c r="AF719">
        <f t="shared" si="117"/>
        <v>1.0349999999999999</v>
      </c>
    </row>
    <row r="720" spans="7:32">
      <c r="G720" s="27">
        <f t="shared" si="111"/>
        <v>12.9</v>
      </c>
      <c r="H720" s="27"/>
      <c r="I720" s="27"/>
      <c r="J720" s="108"/>
      <c r="K720" s="20">
        <f t="shared" si="112"/>
        <v>1.67</v>
      </c>
      <c r="L720" s="27"/>
      <c r="M720" s="109">
        <f t="shared" si="113"/>
        <v>1.23</v>
      </c>
      <c r="N720" s="27"/>
      <c r="O720" s="27">
        <f t="shared" si="114"/>
        <v>1.0349999999999999</v>
      </c>
      <c r="P720" s="27"/>
      <c r="Q720" s="27"/>
      <c r="R720" s="27"/>
      <c r="AB720">
        <f t="shared" si="115"/>
        <v>1.67</v>
      </c>
      <c r="AD720">
        <f t="shared" si="116"/>
        <v>1.23</v>
      </c>
      <c r="AF720">
        <f t="shared" si="117"/>
        <v>1.0349999999999999</v>
      </c>
    </row>
    <row r="721" spans="7:32">
      <c r="G721" s="27">
        <f t="shared" si="111"/>
        <v>12.9</v>
      </c>
      <c r="H721" s="27"/>
      <c r="I721" s="27"/>
      <c r="J721" s="108"/>
      <c r="K721" s="20">
        <f t="shared" si="112"/>
        <v>1.67</v>
      </c>
      <c r="L721" s="27"/>
      <c r="M721" s="109">
        <f t="shared" si="113"/>
        <v>1.23</v>
      </c>
      <c r="N721" s="27"/>
      <c r="O721" s="27">
        <f t="shared" si="114"/>
        <v>1.0349999999999999</v>
      </c>
      <c r="P721" s="27"/>
      <c r="Q721" s="27"/>
      <c r="R721" s="27"/>
      <c r="AB721">
        <f t="shared" si="115"/>
        <v>1.67</v>
      </c>
      <c r="AD721">
        <f t="shared" si="116"/>
        <v>1.23</v>
      </c>
      <c r="AF721">
        <f t="shared" si="117"/>
        <v>1.0349999999999999</v>
      </c>
    </row>
    <row r="722" spans="7:32">
      <c r="G722" s="27">
        <f t="shared" si="111"/>
        <v>12.9</v>
      </c>
      <c r="H722" s="27"/>
      <c r="I722" s="27"/>
      <c r="J722" s="108"/>
      <c r="K722" s="20">
        <f t="shared" si="112"/>
        <v>1.67</v>
      </c>
      <c r="L722" s="27"/>
      <c r="M722" s="109">
        <f t="shared" si="113"/>
        <v>1.23</v>
      </c>
      <c r="N722" s="27"/>
      <c r="O722" s="27">
        <f t="shared" si="114"/>
        <v>1.0349999999999999</v>
      </c>
      <c r="P722" s="27"/>
      <c r="Q722" s="27"/>
      <c r="R722" s="27"/>
      <c r="AB722">
        <f t="shared" si="115"/>
        <v>1.67</v>
      </c>
      <c r="AD722">
        <f t="shared" si="116"/>
        <v>1.23</v>
      </c>
      <c r="AF722">
        <f t="shared" si="117"/>
        <v>1.0349999999999999</v>
      </c>
    </row>
    <row r="723" spans="7:32">
      <c r="G723" s="27">
        <f t="shared" si="111"/>
        <v>12.9</v>
      </c>
      <c r="H723" s="27"/>
      <c r="I723" s="27"/>
      <c r="J723" s="108"/>
      <c r="K723" s="20">
        <f t="shared" si="112"/>
        <v>1.67</v>
      </c>
      <c r="L723" s="27"/>
      <c r="M723" s="109">
        <f t="shared" si="113"/>
        <v>1.23</v>
      </c>
      <c r="N723" s="27"/>
      <c r="O723" s="27">
        <f t="shared" si="114"/>
        <v>1.0349999999999999</v>
      </c>
      <c r="P723" s="27"/>
      <c r="Q723" s="27"/>
      <c r="R723" s="27"/>
      <c r="AB723">
        <f t="shared" si="115"/>
        <v>1.67</v>
      </c>
      <c r="AD723">
        <f t="shared" si="116"/>
        <v>1.23</v>
      </c>
      <c r="AF723">
        <f t="shared" si="117"/>
        <v>1.0349999999999999</v>
      </c>
    </row>
    <row r="724" spans="7:32">
      <c r="G724" s="27">
        <f t="shared" si="111"/>
        <v>12.9</v>
      </c>
      <c r="H724" s="27"/>
      <c r="I724" s="27"/>
      <c r="J724" s="108"/>
      <c r="K724" s="20">
        <f t="shared" si="112"/>
        <v>1.67</v>
      </c>
      <c r="L724" s="27"/>
      <c r="M724" s="109">
        <f t="shared" si="113"/>
        <v>1.23</v>
      </c>
      <c r="N724" s="27"/>
      <c r="O724" s="27">
        <f t="shared" si="114"/>
        <v>1.0349999999999999</v>
      </c>
      <c r="P724" s="27"/>
      <c r="Q724" s="27"/>
      <c r="R724" s="27"/>
      <c r="AB724">
        <f t="shared" si="115"/>
        <v>1.67</v>
      </c>
      <c r="AD724">
        <f t="shared" si="116"/>
        <v>1.23</v>
      </c>
      <c r="AF724">
        <f t="shared" si="117"/>
        <v>1.0349999999999999</v>
      </c>
    </row>
    <row r="725" spans="7:32">
      <c r="G725" s="27">
        <f t="shared" si="111"/>
        <v>12.9</v>
      </c>
      <c r="H725" s="27"/>
      <c r="I725" s="27"/>
      <c r="J725" s="108"/>
      <c r="K725" s="20">
        <f t="shared" si="112"/>
        <v>1.67</v>
      </c>
      <c r="L725" s="27"/>
      <c r="M725" s="109">
        <f t="shared" si="113"/>
        <v>1.23</v>
      </c>
      <c r="N725" s="27"/>
      <c r="O725" s="27">
        <f t="shared" si="114"/>
        <v>1.0349999999999999</v>
      </c>
      <c r="P725" s="27"/>
      <c r="Q725" s="27"/>
      <c r="R725" s="27"/>
      <c r="AB725">
        <f t="shared" si="115"/>
        <v>1.67</v>
      </c>
      <c r="AD725">
        <f t="shared" si="116"/>
        <v>1.23</v>
      </c>
      <c r="AF725">
        <f t="shared" si="117"/>
        <v>1.0349999999999999</v>
      </c>
    </row>
    <row r="726" spans="7:32">
      <c r="G726" s="27">
        <f t="shared" si="111"/>
        <v>12.9</v>
      </c>
      <c r="H726" s="27"/>
      <c r="I726" s="27"/>
      <c r="J726" s="108"/>
      <c r="K726" s="20">
        <f t="shared" si="112"/>
        <v>1.67</v>
      </c>
      <c r="L726" s="27"/>
      <c r="M726" s="109">
        <f t="shared" si="113"/>
        <v>1.23</v>
      </c>
      <c r="N726" s="27"/>
      <c r="O726" s="27">
        <f t="shared" si="114"/>
        <v>1.0349999999999999</v>
      </c>
      <c r="P726" s="27"/>
      <c r="Q726" s="27"/>
      <c r="R726" s="27"/>
      <c r="AB726">
        <f t="shared" si="115"/>
        <v>1.67</v>
      </c>
      <c r="AD726">
        <f t="shared" si="116"/>
        <v>1.23</v>
      </c>
      <c r="AF726">
        <f t="shared" si="117"/>
        <v>1.0349999999999999</v>
      </c>
    </row>
    <row r="727" spans="7:32">
      <c r="G727" s="27">
        <f t="shared" si="111"/>
        <v>12.9</v>
      </c>
      <c r="H727" s="27"/>
      <c r="I727" s="27"/>
      <c r="J727" s="108"/>
      <c r="K727" s="20">
        <f t="shared" si="112"/>
        <v>1.67</v>
      </c>
      <c r="L727" s="27"/>
      <c r="M727" s="109">
        <f t="shared" si="113"/>
        <v>1.23</v>
      </c>
      <c r="N727" s="27"/>
      <c r="O727" s="27">
        <f t="shared" si="114"/>
        <v>1.0349999999999999</v>
      </c>
      <c r="P727" s="27"/>
      <c r="Q727" s="27"/>
      <c r="R727" s="27"/>
      <c r="AB727">
        <f t="shared" si="115"/>
        <v>1.67</v>
      </c>
      <c r="AD727">
        <f t="shared" si="116"/>
        <v>1.23</v>
      </c>
      <c r="AF727">
        <f t="shared" si="117"/>
        <v>1.0349999999999999</v>
      </c>
    </row>
    <row r="728" spans="7:32">
      <c r="G728" s="27">
        <f t="shared" si="111"/>
        <v>12.9</v>
      </c>
      <c r="H728" s="27"/>
      <c r="I728" s="27"/>
      <c r="J728" s="108"/>
      <c r="K728" s="20">
        <f t="shared" si="112"/>
        <v>1.67</v>
      </c>
      <c r="L728" s="27"/>
      <c r="M728" s="109">
        <f t="shared" si="113"/>
        <v>1.23</v>
      </c>
      <c r="N728" s="27"/>
      <c r="O728" s="27">
        <f t="shared" si="114"/>
        <v>1.0349999999999999</v>
      </c>
      <c r="P728" s="27"/>
      <c r="Q728" s="27"/>
      <c r="R728" s="27"/>
      <c r="AB728">
        <f t="shared" si="115"/>
        <v>1.67</v>
      </c>
      <c r="AD728">
        <f t="shared" si="116"/>
        <v>1.23</v>
      </c>
      <c r="AF728">
        <f t="shared" si="117"/>
        <v>1.0349999999999999</v>
      </c>
    </row>
    <row r="729" spans="7:32">
      <c r="G729" s="27">
        <f t="shared" si="111"/>
        <v>12.9</v>
      </c>
      <c r="H729" s="27"/>
      <c r="I729" s="27"/>
      <c r="J729" s="108"/>
      <c r="K729" s="20">
        <f t="shared" si="112"/>
        <v>1.67</v>
      </c>
      <c r="L729" s="27"/>
      <c r="M729" s="109">
        <f t="shared" si="113"/>
        <v>1.23</v>
      </c>
      <c r="N729" s="27"/>
      <c r="O729" s="27">
        <f t="shared" si="114"/>
        <v>1.0349999999999999</v>
      </c>
      <c r="P729" s="27"/>
      <c r="Q729" s="27"/>
      <c r="R729" s="27"/>
      <c r="AB729">
        <f t="shared" si="115"/>
        <v>1.67</v>
      </c>
      <c r="AD729">
        <f t="shared" si="116"/>
        <v>1.23</v>
      </c>
      <c r="AF729">
        <f t="shared" si="117"/>
        <v>1.0349999999999999</v>
      </c>
    </row>
    <row r="730" spans="7:32">
      <c r="G730" s="27">
        <f t="shared" si="111"/>
        <v>12.9</v>
      </c>
      <c r="H730" s="27"/>
      <c r="I730" s="27"/>
      <c r="J730" s="108"/>
      <c r="K730" s="20">
        <f t="shared" si="112"/>
        <v>1.67</v>
      </c>
      <c r="L730" s="27"/>
      <c r="M730" s="109">
        <f t="shared" si="113"/>
        <v>1.23</v>
      </c>
      <c r="N730" s="27"/>
      <c r="O730" s="27">
        <f t="shared" si="114"/>
        <v>1.0349999999999999</v>
      </c>
      <c r="P730" s="27"/>
      <c r="Q730" s="27"/>
      <c r="R730" s="27"/>
      <c r="AB730">
        <f t="shared" si="115"/>
        <v>1.67</v>
      </c>
      <c r="AD730">
        <f t="shared" si="116"/>
        <v>1.23</v>
      </c>
      <c r="AF730">
        <f t="shared" si="117"/>
        <v>1.0349999999999999</v>
      </c>
    </row>
    <row r="731" spans="7:32">
      <c r="G731" s="27">
        <f t="shared" si="111"/>
        <v>12.9</v>
      </c>
      <c r="H731" s="27"/>
      <c r="I731" s="27"/>
      <c r="J731" s="108"/>
      <c r="K731" s="20">
        <f t="shared" si="112"/>
        <v>1.67</v>
      </c>
      <c r="L731" s="27"/>
      <c r="M731" s="109">
        <f t="shared" si="113"/>
        <v>1.23</v>
      </c>
      <c r="N731" s="27"/>
      <c r="O731" s="27">
        <f t="shared" si="114"/>
        <v>1.0349999999999999</v>
      </c>
      <c r="P731" s="27"/>
      <c r="Q731" s="27"/>
      <c r="R731" s="27"/>
      <c r="AB731">
        <f t="shared" si="115"/>
        <v>1.67</v>
      </c>
      <c r="AD731">
        <f t="shared" si="116"/>
        <v>1.23</v>
      </c>
      <c r="AF731">
        <f t="shared" si="117"/>
        <v>1.0349999999999999</v>
      </c>
    </row>
    <row r="732" spans="7:32">
      <c r="G732" s="27">
        <f t="shared" si="111"/>
        <v>12.9</v>
      </c>
      <c r="H732" s="27"/>
      <c r="I732" s="27"/>
      <c r="J732" s="108"/>
      <c r="K732" s="20">
        <f t="shared" si="112"/>
        <v>1.67</v>
      </c>
      <c r="L732" s="27"/>
      <c r="M732" s="109">
        <f t="shared" si="113"/>
        <v>1.23</v>
      </c>
      <c r="N732" s="27"/>
      <c r="O732" s="27">
        <f t="shared" si="114"/>
        <v>1.0349999999999999</v>
      </c>
      <c r="P732" s="27"/>
      <c r="Q732" s="27"/>
      <c r="R732" s="27"/>
      <c r="AB732">
        <f t="shared" si="115"/>
        <v>1.67</v>
      </c>
      <c r="AD732">
        <f t="shared" si="116"/>
        <v>1.23</v>
      </c>
      <c r="AF732">
        <f t="shared" si="117"/>
        <v>1.0349999999999999</v>
      </c>
    </row>
    <row r="733" spans="7:32">
      <c r="G733" s="27">
        <f t="shared" si="111"/>
        <v>12.9</v>
      </c>
      <c r="H733" s="27"/>
      <c r="I733" s="27"/>
      <c r="J733" s="108"/>
      <c r="K733" s="20">
        <f t="shared" si="112"/>
        <v>1.67</v>
      </c>
      <c r="L733" s="27"/>
      <c r="M733" s="109">
        <f t="shared" si="113"/>
        <v>1.23</v>
      </c>
      <c r="N733" s="27"/>
      <c r="O733" s="27">
        <f t="shared" si="114"/>
        <v>1.0349999999999999</v>
      </c>
      <c r="P733" s="27"/>
      <c r="Q733" s="27"/>
      <c r="R733" s="27"/>
      <c r="AB733">
        <f t="shared" si="115"/>
        <v>1.67</v>
      </c>
      <c r="AD733">
        <f t="shared" si="116"/>
        <v>1.23</v>
      </c>
      <c r="AF733">
        <f t="shared" si="117"/>
        <v>1.0349999999999999</v>
      </c>
    </row>
    <row r="734" spans="7:32">
      <c r="G734" s="27">
        <f t="shared" si="111"/>
        <v>12.9</v>
      </c>
      <c r="H734" s="27"/>
      <c r="I734" s="27"/>
      <c r="J734" s="108"/>
      <c r="K734" s="20">
        <f t="shared" si="112"/>
        <v>1.67</v>
      </c>
      <c r="L734" s="27"/>
      <c r="M734" s="109">
        <f t="shared" si="113"/>
        <v>1.23</v>
      </c>
      <c r="N734" s="27"/>
      <c r="O734" s="27">
        <f t="shared" si="114"/>
        <v>1.0349999999999999</v>
      </c>
      <c r="P734" s="27"/>
      <c r="Q734" s="27"/>
      <c r="R734" s="27"/>
      <c r="AB734">
        <f t="shared" si="115"/>
        <v>1.67</v>
      </c>
      <c r="AD734">
        <f t="shared" si="116"/>
        <v>1.23</v>
      </c>
      <c r="AF734">
        <f t="shared" si="117"/>
        <v>1.0349999999999999</v>
      </c>
    </row>
    <row r="735" spans="7:32">
      <c r="G735" s="27">
        <f t="shared" si="111"/>
        <v>12.9</v>
      </c>
      <c r="H735" s="27"/>
      <c r="I735" s="27"/>
      <c r="J735" s="108"/>
      <c r="K735" s="20">
        <f t="shared" si="112"/>
        <v>1.67</v>
      </c>
      <c r="L735" s="27"/>
      <c r="M735" s="109">
        <f t="shared" si="113"/>
        <v>1.23</v>
      </c>
      <c r="N735" s="27"/>
      <c r="O735" s="27">
        <f t="shared" si="114"/>
        <v>1.0349999999999999</v>
      </c>
      <c r="P735" s="27"/>
      <c r="Q735" s="27"/>
      <c r="R735" s="27"/>
      <c r="AB735">
        <f t="shared" si="115"/>
        <v>1.67</v>
      </c>
      <c r="AD735">
        <f t="shared" si="116"/>
        <v>1.23</v>
      </c>
      <c r="AF735">
        <f t="shared" si="117"/>
        <v>1.0349999999999999</v>
      </c>
    </row>
    <row r="736" spans="7:32">
      <c r="G736" s="27">
        <f t="shared" si="111"/>
        <v>12.9</v>
      </c>
      <c r="H736" s="27"/>
      <c r="I736" s="27"/>
      <c r="J736" s="108"/>
      <c r="K736" s="20">
        <f t="shared" si="112"/>
        <v>1.67</v>
      </c>
      <c r="L736" s="27"/>
      <c r="M736" s="109">
        <f t="shared" si="113"/>
        <v>1.23</v>
      </c>
      <c r="N736" s="27"/>
      <c r="O736" s="27">
        <f t="shared" si="114"/>
        <v>1.0349999999999999</v>
      </c>
      <c r="P736" s="27"/>
      <c r="Q736" s="27"/>
      <c r="R736" s="27"/>
      <c r="AB736">
        <f t="shared" si="115"/>
        <v>1.67</v>
      </c>
      <c r="AD736">
        <f t="shared" si="116"/>
        <v>1.23</v>
      </c>
      <c r="AF736">
        <f t="shared" si="117"/>
        <v>1.0349999999999999</v>
      </c>
    </row>
    <row r="737" spans="7:32">
      <c r="G737" s="27">
        <f t="shared" si="111"/>
        <v>12.9</v>
      </c>
      <c r="H737" s="27"/>
      <c r="I737" s="27"/>
      <c r="J737" s="108"/>
      <c r="K737" s="20">
        <f t="shared" si="112"/>
        <v>1.67</v>
      </c>
      <c r="L737" s="27"/>
      <c r="M737" s="109">
        <f t="shared" si="113"/>
        <v>1.23</v>
      </c>
      <c r="N737" s="27"/>
      <c r="O737" s="27">
        <f t="shared" si="114"/>
        <v>1.0349999999999999</v>
      </c>
      <c r="P737" s="27"/>
      <c r="Q737" s="27"/>
      <c r="R737" s="27"/>
      <c r="AB737">
        <f t="shared" si="115"/>
        <v>1.67</v>
      </c>
      <c r="AD737">
        <f t="shared" si="116"/>
        <v>1.23</v>
      </c>
      <c r="AF737">
        <f t="shared" si="117"/>
        <v>1.0349999999999999</v>
      </c>
    </row>
    <row r="738" spans="7:32">
      <c r="G738" s="27">
        <f t="shared" si="111"/>
        <v>12.9</v>
      </c>
      <c r="H738" s="27"/>
      <c r="I738" s="27"/>
      <c r="J738" s="108"/>
      <c r="K738" s="20">
        <f t="shared" si="112"/>
        <v>1.67</v>
      </c>
      <c r="L738" s="27"/>
      <c r="M738" s="109">
        <f t="shared" si="113"/>
        <v>1.23</v>
      </c>
      <c r="N738" s="27"/>
      <c r="O738" s="27">
        <f t="shared" si="114"/>
        <v>1.0349999999999999</v>
      </c>
      <c r="P738" s="27"/>
      <c r="Q738" s="27"/>
      <c r="R738" s="27"/>
      <c r="AB738">
        <f t="shared" si="115"/>
        <v>1.67</v>
      </c>
      <c r="AD738">
        <f t="shared" si="116"/>
        <v>1.23</v>
      </c>
      <c r="AF738">
        <f t="shared" si="117"/>
        <v>1.0349999999999999</v>
      </c>
    </row>
    <row r="739" spans="7:32">
      <c r="G739" s="27">
        <f t="shared" si="111"/>
        <v>12.9</v>
      </c>
      <c r="H739" s="27"/>
      <c r="I739" s="27"/>
      <c r="J739" s="108"/>
      <c r="K739" s="20">
        <f t="shared" si="112"/>
        <v>1.67</v>
      </c>
      <c r="L739" s="27"/>
      <c r="M739" s="109">
        <f t="shared" si="113"/>
        <v>1.23</v>
      </c>
      <c r="N739" s="27"/>
      <c r="O739" s="27">
        <f t="shared" si="114"/>
        <v>1.0349999999999999</v>
      </c>
      <c r="P739" s="27"/>
      <c r="Q739" s="27"/>
      <c r="R739" s="27"/>
      <c r="AB739">
        <f t="shared" si="115"/>
        <v>1.67</v>
      </c>
      <c r="AD739">
        <f t="shared" si="116"/>
        <v>1.23</v>
      </c>
      <c r="AF739">
        <f t="shared" si="117"/>
        <v>1.0349999999999999</v>
      </c>
    </row>
    <row r="740" spans="7:32">
      <c r="G740" s="27">
        <f t="shared" si="111"/>
        <v>12.9</v>
      </c>
      <c r="H740" s="27"/>
      <c r="I740" s="27"/>
      <c r="J740" s="108"/>
      <c r="K740" s="20">
        <f t="shared" si="112"/>
        <v>1.67</v>
      </c>
      <c r="L740" s="27"/>
      <c r="M740" s="109">
        <f t="shared" si="113"/>
        <v>1.23</v>
      </c>
      <c r="N740" s="27"/>
      <c r="O740" s="27">
        <f t="shared" si="114"/>
        <v>1.0349999999999999</v>
      </c>
      <c r="P740" s="27"/>
      <c r="Q740" s="27"/>
      <c r="R740" s="27"/>
      <c r="AB740">
        <f t="shared" si="115"/>
        <v>1.67</v>
      </c>
      <c r="AD740">
        <f t="shared" si="116"/>
        <v>1.23</v>
      </c>
      <c r="AF740">
        <f t="shared" si="117"/>
        <v>1.0349999999999999</v>
      </c>
    </row>
    <row r="741" spans="7:32">
      <c r="G741" s="27">
        <f t="shared" si="111"/>
        <v>12.9</v>
      </c>
      <c r="H741" s="27"/>
      <c r="I741" s="27"/>
      <c r="J741" s="108"/>
      <c r="K741" s="20">
        <f t="shared" si="112"/>
        <v>1.67</v>
      </c>
      <c r="L741" s="27"/>
      <c r="M741" s="109">
        <f t="shared" si="113"/>
        <v>1.23</v>
      </c>
      <c r="N741" s="27"/>
      <c r="O741" s="27">
        <f t="shared" si="114"/>
        <v>1.0349999999999999</v>
      </c>
      <c r="P741" s="27"/>
      <c r="Q741" s="27"/>
      <c r="R741" s="27"/>
      <c r="AB741">
        <f t="shared" si="115"/>
        <v>1.67</v>
      </c>
      <c r="AD741">
        <f t="shared" si="116"/>
        <v>1.23</v>
      </c>
      <c r="AF741">
        <f t="shared" si="117"/>
        <v>1.0349999999999999</v>
      </c>
    </row>
    <row r="742" spans="7:32">
      <c r="G742" s="27">
        <f t="shared" si="111"/>
        <v>12.9</v>
      </c>
      <c r="H742" s="27"/>
      <c r="I742" s="27"/>
      <c r="J742" s="108"/>
      <c r="K742" s="20">
        <f t="shared" si="112"/>
        <v>1.67</v>
      </c>
      <c r="L742" s="27"/>
      <c r="M742" s="109">
        <f t="shared" si="113"/>
        <v>1.23</v>
      </c>
      <c r="N742" s="27"/>
      <c r="O742" s="27">
        <f t="shared" si="114"/>
        <v>1.0349999999999999</v>
      </c>
      <c r="P742" s="27"/>
      <c r="Q742" s="27"/>
      <c r="R742" s="27"/>
      <c r="AB742">
        <f t="shared" si="115"/>
        <v>1.67</v>
      </c>
      <c r="AD742">
        <f t="shared" si="116"/>
        <v>1.23</v>
      </c>
      <c r="AF742">
        <f t="shared" si="117"/>
        <v>1.0349999999999999</v>
      </c>
    </row>
    <row r="743" spans="7:32">
      <c r="G743" s="27">
        <f t="shared" si="111"/>
        <v>12.9</v>
      </c>
      <c r="H743" s="27"/>
      <c r="I743" s="27"/>
      <c r="J743" s="108"/>
      <c r="K743" s="20">
        <f t="shared" si="112"/>
        <v>1.67</v>
      </c>
      <c r="L743" s="27"/>
      <c r="M743" s="109">
        <f t="shared" si="113"/>
        <v>1.23</v>
      </c>
      <c r="N743" s="27"/>
      <c r="O743" s="27">
        <f t="shared" si="114"/>
        <v>1.0349999999999999</v>
      </c>
      <c r="P743" s="27"/>
      <c r="Q743" s="27"/>
      <c r="R743" s="27"/>
      <c r="AB743">
        <f t="shared" si="115"/>
        <v>1.67</v>
      </c>
      <c r="AD743">
        <f t="shared" si="116"/>
        <v>1.23</v>
      </c>
      <c r="AF743">
        <f t="shared" si="117"/>
        <v>1.0349999999999999</v>
      </c>
    </row>
    <row r="744" spans="7:32">
      <c r="G744" s="27">
        <f t="shared" si="111"/>
        <v>12.9</v>
      </c>
      <c r="H744" s="27"/>
      <c r="I744" s="27"/>
      <c r="J744" s="108"/>
      <c r="K744" s="20">
        <f t="shared" si="112"/>
        <v>1.67</v>
      </c>
      <c r="L744" s="27"/>
      <c r="M744" s="109">
        <f t="shared" si="113"/>
        <v>1.23</v>
      </c>
      <c r="N744" s="27"/>
      <c r="O744" s="27">
        <f t="shared" si="114"/>
        <v>1.0349999999999999</v>
      </c>
      <c r="P744" s="27"/>
      <c r="Q744" s="27"/>
      <c r="R744" s="27"/>
      <c r="AB744">
        <f t="shared" si="115"/>
        <v>1.67</v>
      </c>
      <c r="AD744">
        <f t="shared" si="116"/>
        <v>1.23</v>
      </c>
      <c r="AF744">
        <f t="shared" si="117"/>
        <v>1.0349999999999999</v>
      </c>
    </row>
    <row r="745" spans="7:32">
      <c r="G745" s="27">
        <f t="shared" si="111"/>
        <v>12.9</v>
      </c>
      <c r="H745" s="27"/>
      <c r="I745" s="27"/>
      <c r="J745" s="108"/>
      <c r="K745" s="20">
        <f t="shared" si="112"/>
        <v>1.67</v>
      </c>
      <c r="L745" s="27"/>
      <c r="M745" s="109">
        <f t="shared" si="113"/>
        <v>1.23</v>
      </c>
      <c r="N745" s="27"/>
      <c r="O745" s="27">
        <f t="shared" si="114"/>
        <v>1.0349999999999999</v>
      </c>
      <c r="P745" s="27"/>
      <c r="Q745" s="27"/>
      <c r="R745" s="27"/>
      <c r="AB745">
        <f t="shared" si="115"/>
        <v>1.67</v>
      </c>
      <c r="AD745">
        <f t="shared" si="116"/>
        <v>1.23</v>
      </c>
      <c r="AF745">
        <f t="shared" si="117"/>
        <v>1.0349999999999999</v>
      </c>
    </row>
    <row r="746" spans="7:32">
      <c r="G746" s="27">
        <f t="shared" si="111"/>
        <v>12.9</v>
      </c>
      <c r="H746" s="27"/>
      <c r="I746" s="27"/>
      <c r="J746" s="108"/>
      <c r="K746" s="20">
        <f t="shared" si="112"/>
        <v>1.67</v>
      </c>
      <c r="L746" s="27"/>
      <c r="M746" s="109">
        <f t="shared" si="113"/>
        <v>1.23</v>
      </c>
      <c r="N746" s="27"/>
      <c r="O746" s="27">
        <f t="shared" si="114"/>
        <v>1.0349999999999999</v>
      </c>
      <c r="P746" s="27"/>
      <c r="Q746" s="27"/>
      <c r="R746" s="27"/>
      <c r="AB746">
        <f t="shared" si="115"/>
        <v>1.67</v>
      </c>
      <c r="AD746">
        <f t="shared" si="116"/>
        <v>1.23</v>
      </c>
      <c r="AF746">
        <f t="shared" si="117"/>
        <v>1.0349999999999999</v>
      </c>
    </row>
    <row r="747" spans="7:32">
      <c r="G747" s="27">
        <f t="shared" si="111"/>
        <v>12.9</v>
      </c>
      <c r="H747" s="27"/>
      <c r="I747" s="27"/>
      <c r="J747" s="108"/>
      <c r="K747" s="20">
        <f t="shared" si="112"/>
        <v>1.67</v>
      </c>
      <c r="L747" s="27"/>
      <c r="M747" s="109">
        <f t="shared" si="113"/>
        <v>1.23</v>
      </c>
      <c r="N747" s="27"/>
      <c r="O747" s="27">
        <f t="shared" si="114"/>
        <v>1.0349999999999999</v>
      </c>
      <c r="P747" s="27"/>
      <c r="Q747" s="27"/>
      <c r="R747" s="27"/>
      <c r="AB747">
        <f t="shared" si="115"/>
        <v>1.67</v>
      </c>
      <c r="AD747">
        <f t="shared" si="116"/>
        <v>1.23</v>
      </c>
      <c r="AF747">
        <f t="shared" si="117"/>
        <v>1.0349999999999999</v>
      </c>
    </row>
    <row r="748" spans="7:32">
      <c r="G748" s="27">
        <f t="shared" si="111"/>
        <v>12.9</v>
      </c>
      <c r="H748" s="27"/>
      <c r="I748" s="27"/>
      <c r="J748" s="108"/>
      <c r="K748" s="20">
        <f t="shared" si="112"/>
        <v>1.67</v>
      </c>
      <c r="L748" s="27"/>
      <c r="M748" s="109">
        <f t="shared" si="113"/>
        <v>1.23</v>
      </c>
      <c r="N748" s="27"/>
      <c r="O748" s="27">
        <f t="shared" si="114"/>
        <v>1.0349999999999999</v>
      </c>
      <c r="P748" s="27"/>
      <c r="Q748" s="27"/>
      <c r="R748" s="27"/>
      <c r="AB748">
        <f t="shared" si="115"/>
        <v>1.67</v>
      </c>
      <c r="AD748">
        <f t="shared" si="116"/>
        <v>1.23</v>
      </c>
      <c r="AF748">
        <f t="shared" si="117"/>
        <v>1.0349999999999999</v>
      </c>
    </row>
    <row r="749" spans="7:32">
      <c r="G749" s="27">
        <f t="shared" si="111"/>
        <v>12.9</v>
      </c>
      <c r="H749" s="27"/>
      <c r="I749" s="27"/>
      <c r="J749" s="108"/>
      <c r="K749" s="20">
        <f t="shared" si="112"/>
        <v>1.67</v>
      </c>
      <c r="L749" s="27"/>
      <c r="M749" s="109">
        <f t="shared" si="113"/>
        <v>1.23</v>
      </c>
      <c r="N749" s="27"/>
      <c r="O749" s="27">
        <f t="shared" si="114"/>
        <v>1.0349999999999999</v>
      </c>
      <c r="P749" s="27"/>
      <c r="Q749" s="27"/>
      <c r="R749" s="27"/>
      <c r="AB749">
        <f t="shared" si="115"/>
        <v>1.67</v>
      </c>
      <c r="AD749">
        <f t="shared" si="116"/>
        <v>1.23</v>
      </c>
      <c r="AF749">
        <f t="shared" si="117"/>
        <v>1.0349999999999999</v>
      </c>
    </row>
    <row r="750" spans="7:32">
      <c r="G750" s="27">
        <f t="shared" si="111"/>
        <v>12.9</v>
      </c>
      <c r="H750" s="27"/>
      <c r="I750" s="27"/>
      <c r="J750" s="108"/>
      <c r="K750" s="20">
        <f t="shared" si="112"/>
        <v>1.67</v>
      </c>
      <c r="L750" s="27"/>
      <c r="M750" s="109">
        <f t="shared" si="113"/>
        <v>1.23</v>
      </c>
      <c r="N750" s="27"/>
      <c r="O750" s="27">
        <f t="shared" si="114"/>
        <v>1.0349999999999999</v>
      </c>
      <c r="P750" s="27"/>
      <c r="Q750" s="27"/>
      <c r="R750" s="27"/>
      <c r="AB750">
        <f t="shared" si="115"/>
        <v>1.67</v>
      </c>
      <c r="AD750">
        <f t="shared" si="116"/>
        <v>1.23</v>
      </c>
      <c r="AF750">
        <f t="shared" si="117"/>
        <v>1.0349999999999999</v>
      </c>
    </row>
    <row r="751" spans="7:32">
      <c r="G751" s="27">
        <f t="shared" si="111"/>
        <v>12.9</v>
      </c>
      <c r="H751" s="27"/>
      <c r="I751" s="27"/>
      <c r="J751" s="108"/>
      <c r="K751" s="20">
        <f t="shared" si="112"/>
        <v>1.67</v>
      </c>
      <c r="L751" s="27"/>
      <c r="M751" s="109">
        <f t="shared" si="113"/>
        <v>1.23</v>
      </c>
      <c r="N751" s="27"/>
      <c r="O751" s="27">
        <f t="shared" si="114"/>
        <v>1.0349999999999999</v>
      </c>
      <c r="P751" s="27"/>
      <c r="Q751" s="27"/>
      <c r="R751" s="27"/>
      <c r="AB751">
        <f t="shared" si="115"/>
        <v>1.67</v>
      </c>
      <c r="AD751">
        <f t="shared" si="116"/>
        <v>1.23</v>
      </c>
      <c r="AF751">
        <f t="shared" si="117"/>
        <v>1.0349999999999999</v>
      </c>
    </row>
    <row r="752" spans="7:32">
      <c r="G752" s="27">
        <f t="shared" si="111"/>
        <v>12.9</v>
      </c>
      <c r="H752" s="27"/>
      <c r="I752" s="27"/>
      <c r="J752" s="108"/>
      <c r="K752" s="20">
        <f t="shared" si="112"/>
        <v>1.67</v>
      </c>
      <c r="L752" s="27"/>
      <c r="M752" s="109">
        <f t="shared" si="113"/>
        <v>1.23</v>
      </c>
      <c r="N752" s="27"/>
      <c r="O752" s="27">
        <f t="shared" si="114"/>
        <v>1.0349999999999999</v>
      </c>
      <c r="P752" s="27"/>
      <c r="Q752" s="27"/>
      <c r="R752" s="27"/>
      <c r="AB752">
        <f t="shared" si="115"/>
        <v>1.67</v>
      </c>
      <c r="AD752">
        <f t="shared" si="116"/>
        <v>1.23</v>
      </c>
      <c r="AF752">
        <f t="shared" si="117"/>
        <v>1.0349999999999999</v>
      </c>
    </row>
    <row r="753" spans="7:32">
      <c r="G753" s="27">
        <f t="shared" si="111"/>
        <v>12.9</v>
      </c>
      <c r="H753" s="27"/>
      <c r="I753" s="27"/>
      <c r="J753" s="108"/>
      <c r="K753" s="20">
        <f t="shared" si="112"/>
        <v>1.67</v>
      </c>
      <c r="L753" s="27"/>
      <c r="M753" s="109">
        <f t="shared" si="113"/>
        <v>1.23</v>
      </c>
      <c r="N753" s="27"/>
      <c r="O753" s="27">
        <f t="shared" si="114"/>
        <v>1.0349999999999999</v>
      </c>
      <c r="P753" s="27"/>
      <c r="Q753" s="27"/>
      <c r="R753" s="27"/>
      <c r="AB753">
        <f t="shared" si="115"/>
        <v>1.67</v>
      </c>
      <c r="AD753">
        <f t="shared" si="116"/>
        <v>1.23</v>
      </c>
      <c r="AF753">
        <f t="shared" si="117"/>
        <v>1.0349999999999999</v>
      </c>
    </row>
    <row r="754" spans="7:32">
      <c r="G754" s="27">
        <f t="shared" si="111"/>
        <v>12.9</v>
      </c>
      <c r="H754" s="27"/>
      <c r="I754" s="27"/>
      <c r="J754" s="108"/>
      <c r="K754" s="20">
        <f t="shared" si="112"/>
        <v>1.67</v>
      </c>
      <c r="L754" s="27"/>
      <c r="M754" s="109">
        <f t="shared" si="113"/>
        <v>1.23</v>
      </c>
      <c r="N754" s="27"/>
      <c r="O754" s="27">
        <f t="shared" si="114"/>
        <v>1.0349999999999999</v>
      </c>
      <c r="P754" s="27"/>
      <c r="Q754" s="27"/>
      <c r="R754" s="27"/>
      <c r="AB754">
        <f t="shared" si="115"/>
        <v>1.67</v>
      </c>
      <c r="AD754">
        <f t="shared" si="116"/>
        <v>1.23</v>
      </c>
      <c r="AF754">
        <f t="shared" si="117"/>
        <v>1.0349999999999999</v>
      </c>
    </row>
    <row r="755" spans="7:32">
      <c r="G755" s="27">
        <f t="shared" si="111"/>
        <v>12.9</v>
      </c>
      <c r="H755" s="27"/>
      <c r="I755" s="27"/>
      <c r="J755" s="108"/>
      <c r="K755" s="20">
        <f t="shared" si="112"/>
        <v>1.67</v>
      </c>
      <c r="L755" s="27"/>
      <c r="M755" s="109">
        <f t="shared" si="113"/>
        <v>1.23</v>
      </c>
      <c r="N755" s="27"/>
      <c r="O755" s="27">
        <f t="shared" si="114"/>
        <v>1.0349999999999999</v>
      </c>
      <c r="P755" s="27"/>
      <c r="Q755" s="27"/>
      <c r="R755" s="27"/>
      <c r="AB755">
        <f t="shared" si="115"/>
        <v>1.67</v>
      </c>
      <c r="AD755">
        <f t="shared" si="116"/>
        <v>1.23</v>
      </c>
      <c r="AF755">
        <f t="shared" si="117"/>
        <v>1.0349999999999999</v>
      </c>
    </row>
    <row r="756" spans="7:32">
      <c r="G756" s="27">
        <f t="shared" si="111"/>
        <v>12.9</v>
      </c>
      <c r="H756" s="27"/>
      <c r="I756" s="27"/>
      <c r="J756" s="108"/>
      <c r="K756" s="20">
        <f t="shared" si="112"/>
        <v>1.67</v>
      </c>
      <c r="L756" s="27"/>
      <c r="M756" s="109">
        <f t="shared" si="113"/>
        <v>1.23</v>
      </c>
      <c r="N756" s="27"/>
      <c r="O756" s="27">
        <f t="shared" si="114"/>
        <v>1.0349999999999999</v>
      </c>
      <c r="P756" s="27"/>
      <c r="Q756" s="27"/>
      <c r="R756" s="27"/>
      <c r="AB756">
        <f t="shared" si="115"/>
        <v>1.67</v>
      </c>
      <c r="AD756">
        <f t="shared" si="116"/>
        <v>1.23</v>
      </c>
      <c r="AF756">
        <f t="shared" si="117"/>
        <v>1.0349999999999999</v>
      </c>
    </row>
    <row r="757" spans="7:32">
      <c r="G757" s="27">
        <f t="shared" si="111"/>
        <v>12.9</v>
      </c>
      <c r="H757" s="27"/>
      <c r="I757" s="27"/>
      <c r="J757" s="108"/>
      <c r="K757" s="20">
        <f t="shared" si="112"/>
        <v>1.67</v>
      </c>
      <c r="L757" s="27"/>
      <c r="M757" s="109">
        <f t="shared" si="113"/>
        <v>1.23</v>
      </c>
      <c r="N757" s="27"/>
      <c r="O757" s="27">
        <f t="shared" si="114"/>
        <v>1.0349999999999999</v>
      </c>
      <c r="P757" s="27"/>
      <c r="Q757" s="27"/>
      <c r="R757" s="27"/>
      <c r="AB757">
        <f t="shared" si="115"/>
        <v>1.67</v>
      </c>
      <c r="AD757">
        <f t="shared" si="116"/>
        <v>1.23</v>
      </c>
      <c r="AF757">
        <f t="shared" si="117"/>
        <v>1.0349999999999999</v>
      </c>
    </row>
    <row r="758" spans="7:32">
      <c r="G758" s="27">
        <f t="shared" si="111"/>
        <v>12.9</v>
      </c>
      <c r="H758" s="27"/>
      <c r="I758" s="27"/>
      <c r="J758" s="108"/>
      <c r="K758" s="20">
        <f t="shared" si="112"/>
        <v>1.67</v>
      </c>
      <c r="L758" s="27"/>
      <c r="M758" s="109">
        <f t="shared" si="113"/>
        <v>1.23</v>
      </c>
      <c r="N758" s="27"/>
      <c r="O758" s="27">
        <f t="shared" si="114"/>
        <v>1.0349999999999999</v>
      </c>
      <c r="P758" s="27"/>
      <c r="Q758" s="27"/>
      <c r="R758" s="27"/>
      <c r="AB758">
        <f t="shared" si="115"/>
        <v>1.67</v>
      </c>
      <c r="AD758">
        <f t="shared" si="116"/>
        <v>1.23</v>
      </c>
      <c r="AF758">
        <f t="shared" si="117"/>
        <v>1.0349999999999999</v>
      </c>
    </row>
    <row r="759" spans="7:32">
      <c r="G759" s="27">
        <f t="shared" si="111"/>
        <v>12.9</v>
      </c>
      <c r="H759" s="27"/>
      <c r="I759" s="27"/>
      <c r="J759" s="108"/>
      <c r="K759" s="20">
        <f t="shared" si="112"/>
        <v>1.67</v>
      </c>
      <c r="L759" s="27"/>
      <c r="M759" s="109">
        <f t="shared" si="113"/>
        <v>1.23</v>
      </c>
      <c r="N759" s="27"/>
      <c r="O759" s="27">
        <f t="shared" si="114"/>
        <v>1.0349999999999999</v>
      </c>
      <c r="P759" s="27"/>
      <c r="Q759" s="27"/>
      <c r="R759" s="27"/>
      <c r="AB759">
        <f t="shared" si="115"/>
        <v>1.67</v>
      </c>
      <c r="AD759">
        <f t="shared" si="116"/>
        <v>1.23</v>
      </c>
      <c r="AF759">
        <f t="shared" si="117"/>
        <v>1.0349999999999999</v>
      </c>
    </row>
    <row r="760" spans="7:32">
      <c r="G760" s="27">
        <f t="shared" ref="G760:G798" si="118">$G$55</f>
        <v>12.9</v>
      </c>
      <c r="H760" s="27"/>
      <c r="I760" s="27"/>
      <c r="J760" s="108"/>
      <c r="K760" s="20">
        <f t="shared" si="112"/>
        <v>1.67</v>
      </c>
      <c r="L760" s="27"/>
      <c r="M760" s="109">
        <f t="shared" si="113"/>
        <v>1.23</v>
      </c>
      <c r="N760" s="27"/>
      <c r="O760" s="27">
        <f t="shared" si="114"/>
        <v>1.0349999999999999</v>
      </c>
      <c r="P760" s="27"/>
      <c r="Q760" s="27"/>
      <c r="R760" s="27"/>
      <c r="AB760">
        <f t="shared" si="115"/>
        <v>1.67</v>
      </c>
      <c r="AD760">
        <f t="shared" si="116"/>
        <v>1.23</v>
      </c>
      <c r="AF760">
        <f t="shared" si="117"/>
        <v>1.0349999999999999</v>
      </c>
    </row>
    <row r="761" spans="7:32">
      <c r="G761" s="27">
        <f t="shared" si="118"/>
        <v>12.9</v>
      </c>
      <c r="H761" s="27"/>
      <c r="I761" s="27"/>
      <c r="J761" s="108"/>
      <c r="K761" s="20">
        <f t="shared" si="112"/>
        <v>1.67</v>
      </c>
      <c r="L761" s="27"/>
      <c r="M761" s="109">
        <f t="shared" si="113"/>
        <v>1.23</v>
      </c>
      <c r="N761" s="27"/>
      <c r="O761" s="27">
        <f t="shared" si="114"/>
        <v>1.0349999999999999</v>
      </c>
      <c r="P761" s="27"/>
      <c r="Q761" s="27"/>
      <c r="R761" s="27"/>
      <c r="AB761">
        <f t="shared" si="115"/>
        <v>1.67</v>
      </c>
      <c r="AD761">
        <f t="shared" si="116"/>
        <v>1.23</v>
      </c>
      <c r="AF761">
        <f t="shared" si="117"/>
        <v>1.0349999999999999</v>
      </c>
    </row>
    <row r="762" spans="7:32">
      <c r="G762" s="27">
        <f t="shared" si="118"/>
        <v>12.9</v>
      </c>
      <c r="H762" s="27"/>
      <c r="I762" s="27"/>
      <c r="J762" s="108"/>
      <c r="K762" s="20">
        <f t="shared" si="112"/>
        <v>1.67</v>
      </c>
      <c r="L762" s="27"/>
      <c r="M762" s="109">
        <f t="shared" si="113"/>
        <v>1.23</v>
      </c>
      <c r="N762" s="27"/>
      <c r="O762" s="27">
        <f t="shared" si="114"/>
        <v>1.0349999999999999</v>
      </c>
      <c r="P762" s="27"/>
      <c r="Q762" s="27"/>
      <c r="R762" s="27"/>
      <c r="AB762">
        <f t="shared" si="115"/>
        <v>1.67</v>
      </c>
      <c r="AD762">
        <f t="shared" si="116"/>
        <v>1.23</v>
      </c>
      <c r="AF762">
        <f t="shared" si="117"/>
        <v>1.0349999999999999</v>
      </c>
    </row>
    <row r="763" spans="7:32">
      <c r="G763" s="27">
        <f t="shared" si="118"/>
        <v>12.9</v>
      </c>
      <c r="H763" s="27"/>
      <c r="I763" s="27"/>
      <c r="J763" s="108"/>
      <c r="K763" s="20">
        <f t="shared" si="112"/>
        <v>1.67</v>
      </c>
      <c r="L763" s="27"/>
      <c r="M763" s="109">
        <f t="shared" si="113"/>
        <v>1.23</v>
      </c>
      <c r="N763" s="27"/>
      <c r="O763" s="27">
        <f t="shared" si="114"/>
        <v>1.0349999999999999</v>
      </c>
      <c r="P763" s="27"/>
      <c r="Q763" s="27"/>
      <c r="R763" s="27"/>
      <c r="AB763">
        <f t="shared" si="115"/>
        <v>1.67</v>
      </c>
      <c r="AD763">
        <f t="shared" si="116"/>
        <v>1.23</v>
      </c>
      <c r="AF763">
        <f t="shared" si="117"/>
        <v>1.0349999999999999</v>
      </c>
    </row>
    <row r="764" spans="7:32">
      <c r="G764" s="27">
        <f t="shared" si="118"/>
        <v>12.9</v>
      </c>
      <c r="H764" s="27"/>
      <c r="I764" s="27"/>
      <c r="J764" s="108"/>
      <c r="K764" s="20">
        <f t="shared" si="112"/>
        <v>1.67</v>
      </c>
      <c r="L764" s="27"/>
      <c r="M764" s="109">
        <f t="shared" si="113"/>
        <v>1.23</v>
      </c>
      <c r="N764" s="27"/>
      <c r="O764" s="27">
        <f t="shared" si="114"/>
        <v>1.0349999999999999</v>
      </c>
      <c r="P764" s="27"/>
      <c r="Q764" s="27"/>
      <c r="R764" s="27"/>
      <c r="AB764">
        <f t="shared" si="115"/>
        <v>1.67</v>
      </c>
      <c r="AD764">
        <f t="shared" si="116"/>
        <v>1.23</v>
      </c>
      <c r="AF764">
        <f t="shared" si="117"/>
        <v>1.0349999999999999</v>
      </c>
    </row>
    <row r="765" spans="7:32">
      <c r="G765" s="27">
        <f t="shared" si="118"/>
        <v>12.9</v>
      </c>
      <c r="H765" s="27"/>
      <c r="I765" s="27"/>
      <c r="J765" s="108"/>
      <c r="K765" s="20">
        <f t="shared" si="112"/>
        <v>1.67</v>
      </c>
      <c r="L765" s="27"/>
      <c r="M765" s="109">
        <f t="shared" si="113"/>
        <v>1.23</v>
      </c>
      <c r="N765" s="27"/>
      <c r="O765" s="27">
        <f t="shared" si="114"/>
        <v>1.0349999999999999</v>
      </c>
      <c r="P765" s="27"/>
      <c r="Q765" s="27"/>
      <c r="R765" s="27"/>
      <c r="AB765">
        <f t="shared" si="115"/>
        <v>1.67</v>
      </c>
      <c r="AD765">
        <f t="shared" si="116"/>
        <v>1.23</v>
      </c>
      <c r="AF765">
        <f t="shared" si="117"/>
        <v>1.0349999999999999</v>
      </c>
    </row>
    <row r="766" spans="7:32">
      <c r="G766" s="27">
        <f t="shared" si="118"/>
        <v>12.9</v>
      </c>
      <c r="H766" s="27"/>
      <c r="I766" s="27"/>
      <c r="J766" s="108"/>
      <c r="K766" s="20">
        <f t="shared" si="112"/>
        <v>1.67</v>
      </c>
      <c r="L766" s="27"/>
      <c r="M766" s="109">
        <f t="shared" si="113"/>
        <v>1.23</v>
      </c>
      <c r="N766" s="27"/>
      <c r="O766" s="27">
        <f t="shared" si="114"/>
        <v>1.0349999999999999</v>
      </c>
      <c r="P766" s="27"/>
      <c r="Q766" s="27"/>
      <c r="R766" s="27"/>
      <c r="AB766">
        <f t="shared" si="115"/>
        <v>1.67</v>
      </c>
      <c r="AD766">
        <f t="shared" si="116"/>
        <v>1.23</v>
      </c>
      <c r="AF766">
        <f t="shared" si="117"/>
        <v>1.0349999999999999</v>
      </c>
    </row>
    <row r="767" spans="7:32">
      <c r="G767" s="27">
        <f t="shared" si="118"/>
        <v>12.9</v>
      </c>
      <c r="H767" s="27"/>
      <c r="I767" s="27"/>
      <c r="J767" s="108"/>
      <c r="K767" s="20">
        <f t="shared" si="112"/>
        <v>1.67</v>
      </c>
      <c r="L767" s="27"/>
      <c r="M767" s="109">
        <f t="shared" si="113"/>
        <v>1.23</v>
      </c>
      <c r="N767" s="27"/>
      <c r="O767" s="27">
        <f t="shared" si="114"/>
        <v>1.0349999999999999</v>
      </c>
      <c r="P767" s="27"/>
      <c r="Q767" s="27"/>
      <c r="R767" s="27"/>
      <c r="AB767">
        <f t="shared" si="115"/>
        <v>1.67</v>
      </c>
      <c r="AD767">
        <f t="shared" si="116"/>
        <v>1.23</v>
      </c>
      <c r="AF767">
        <f t="shared" si="117"/>
        <v>1.0349999999999999</v>
      </c>
    </row>
    <row r="768" spans="7:32">
      <c r="G768" s="27">
        <f t="shared" si="118"/>
        <v>12.9</v>
      </c>
      <c r="H768" s="27"/>
      <c r="I768" s="27"/>
      <c r="J768" s="108"/>
      <c r="K768" s="20">
        <f t="shared" si="112"/>
        <v>1.67</v>
      </c>
      <c r="L768" s="27"/>
      <c r="M768" s="109">
        <f t="shared" si="113"/>
        <v>1.23</v>
      </c>
      <c r="N768" s="27"/>
      <c r="O768" s="27">
        <f t="shared" si="114"/>
        <v>1.0349999999999999</v>
      </c>
      <c r="P768" s="27"/>
      <c r="Q768" s="27"/>
      <c r="R768" s="27"/>
      <c r="AB768">
        <f t="shared" si="115"/>
        <v>1.67</v>
      </c>
      <c r="AD768">
        <f t="shared" si="116"/>
        <v>1.23</v>
      </c>
      <c r="AF768">
        <f t="shared" si="117"/>
        <v>1.0349999999999999</v>
      </c>
    </row>
    <row r="769" spans="7:32">
      <c r="G769" s="27">
        <f t="shared" si="118"/>
        <v>12.9</v>
      </c>
      <c r="H769" s="27"/>
      <c r="I769" s="27"/>
      <c r="J769" s="108"/>
      <c r="K769" s="20">
        <f t="shared" si="112"/>
        <v>1.67</v>
      </c>
      <c r="L769" s="27"/>
      <c r="M769" s="109">
        <f t="shared" si="113"/>
        <v>1.23</v>
      </c>
      <c r="N769" s="27"/>
      <c r="O769" s="27">
        <f t="shared" si="114"/>
        <v>1.0349999999999999</v>
      </c>
      <c r="P769" s="27"/>
      <c r="Q769" s="27"/>
      <c r="R769" s="27"/>
      <c r="AB769">
        <f t="shared" si="115"/>
        <v>1.67</v>
      </c>
      <c r="AD769">
        <f t="shared" si="116"/>
        <v>1.23</v>
      </c>
      <c r="AF769">
        <f t="shared" si="117"/>
        <v>1.0349999999999999</v>
      </c>
    </row>
    <row r="770" spans="7:32">
      <c r="G770" s="27">
        <f t="shared" si="118"/>
        <v>12.9</v>
      </c>
      <c r="H770" s="27"/>
      <c r="I770" s="27"/>
      <c r="J770" s="108"/>
      <c r="K770" s="20">
        <f t="shared" si="112"/>
        <v>1.67</v>
      </c>
      <c r="L770" s="27"/>
      <c r="M770" s="109">
        <f t="shared" si="113"/>
        <v>1.23</v>
      </c>
      <c r="N770" s="27"/>
      <c r="O770" s="27">
        <f t="shared" si="114"/>
        <v>1.0349999999999999</v>
      </c>
      <c r="P770" s="27"/>
      <c r="Q770" s="27"/>
      <c r="R770" s="27"/>
      <c r="AB770">
        <f t="shared" si="115"/>
        <v>1.67</v>
      </c>
      <c r="AD770">
        <f t="shared" si="116"/>
        <v>1.23</v>
      </c>
      <c r="AF770">
        <f t="shared" si="117"/>
        <v>1.0349999999999999</v>
      </c>
    </row>
    <row r="771" spans="7:32">
      <c r="G771" s="27">
        <f t="shared" si="118"/>
        <v>12.9</v>
      </c>
      <c r="H771" s="27"/>
      <c r="I771" s="27"/>
      <c r="J771" s="108"/>
      <c r="K771" s="20">
        <f t="shared" si="112"/>
        <v>1.67</v>
      </c>
      <c r="L771" s="27"/>
      <c r="M771" s="109">
        <f t="shared" si="113"/>
        <v>1.23</v>
      </c>
      <c r="N771" s="27"/>
      <c r="O771" s="27">
        <f t="shared" si="114"/>
        <v>1.0349999999999999</v>
      </c>
      <c r="P771" s="27"/>
      <c r="Q771" s="27"/>
      <c r="R771" s="27"/>
      <c r="AB771">
        <f t="shared" si="115"/>
        <v>1.67</v>
      </c>
      <c r="AD771">
        <f t="shared" si="116"/>
        <v>1.23</v>
      </c>
      <c r="AF771">
        <f t="shared" si="117"/>
        <v>1.0349999999999999</v>
      </c>
    </row>
    <row r="772" spans="7:32">
      <c r="G772" s="27">
        <f t="shared" si="118"/>
        <v>12.9</v>
      </c>
      <c r="H772" s="27"/>
      <c r="I772" s="27"/>
      <c r="J772" s="108"/>
      <c r="K772" s="20">
        <f t="shared" si="112"/>
        <v>1.67</v>
      </c>
      <c r="L772" s="27"/>
      <c r="M772" s="109">
        <f t="shared" si="113"/>
        <v>1.23</v>
      </c>
      <c r="N772" s="27"/>
      <c r="O772" s="27">
        <f t="shared" si="114"/>
        <v>1.0349999999999999</v>
      </c>
      <c r="P772" s="27"/>
      <c r="Q772" s="27"/>
      <c r="R772" s="27"/>
      <c r="AB772">
        <f t="shared" si="115"/>
        <v>1.67</v>
      </c>
      <c r="AD772">
        <f t="shared" si="116"/>
        <v>1.23</v>
      </c>
      <c r="AF772">
        <f t="shared" si="117"/>
        <v>1.0349999999999999</v>
      </c>
    </row>
    <row r="773" spans="7:32">
      <c r="G773" s="27">
        <f t="shared" si="118"/>
        <v>12.9</v>
      </c>
      <c r="H773" s="27"/>
      <c r="I773" s="27"/>
      <c r="J773" s="108"/>
      <c r="K773" s="20">
        <f t="shared" si="112"/>
        <v>1.67</v>
      </c>
      <c r="L773" s="27"/>
      <c r="M773" s="109">
        <f t="shared" si="113"/>
        <v>1.23</v>
      </c>
      <c r="N773" s="27"/>
      <c r="O773" s="27">
        <f t="shared" si="114"/>
        <v>1.0349999999999999</v>
      </c>
      <c r="P773" s="27"/>
      <c r="Q773" s="27"/>
      <c r="R773" s="27"/>
      <c r="AB773">
        <f t="shared" si="115"/>
        <v>1.67</v>
      </c>
      <c r="AD773">
        <f t="shared" si="116"/>
        <v>1.23</v>
      </c>
      <c r="AF773">
        <f t="shared" si="117"/>
        <v>1.0349999999999999</v>
      </c>
    </row>
    <row r="774" spans="7:32">
      <c r="G774" s="27">
        <f t="shared" si="118"/>
        <v>12.9</v>
      </c>
      <c r="H774" s="27"/>
      <c r="I774" s="27"/>
      <c r="J774" s="108"/>
      <c r="K774" s="20">
        <f t="shared" si="112"/>
        <v>1.67</v>
      </c>
      <c r="L774" s="27"/>
      <c r="M774" s="109">
        <f t="shared" si="113"/>
        <v>1.23</v>
      </c>
      <c r="N774" s="27"/>
      <c r="O774" s="27">
        <f t="shared" si="114"/>
        <v>1.0349999999999999</v>
      </c>
      <c r="P774" s="27"/>
      <c r="Q774" s="27"/>
      <c r="R774" s="27"/>
      <c r="AB774">
        <f t="shared" si="115"/>
        <v>1.67</v>
      </c>
      <c r="AD774">
        <f t="shared" si="116"/>
        <v>1.23</v>
      </c>
      <c r="AF774">
        <f t="shared" si="117"/>
        <v>1.0349999999999999</v>
      </c>
    </row>
    <row r="775" spans="7:32">
      <c r="G775" s="27">
        <f t="shared" si="118"/>
        <v>12.9</v>
      </c>
      <c r="H775" s="27"/>
      <c r="I775" s="27"/>
      <c r="J775" s="108"/>
      <c r="K775" s="20">
        <f t="shared" ref="K775:K796" si="119">$K$6</f>
        <v>1.67</v>
      </c>
      <c r="L775" s="27"/>
      <c r="M775" s="109">
        <f t="shared" ref="M775:M796" si="120">$M$6</f>
        <v>1.23</v>
      </c>
      <c r="N775" s="27"/>
      <c r="O775" s="27">
        <f t="shared" ref="O775:O796" si="121">$O$6</f>
        <v>1.0349999999999999</v>
      </c>
      <c r="P775" s="27"/>
      <c r="Q775" s="27"/>
      <c r="R775" s="27"/>
      <c r="AB775">
        <f t="shared" ref="AB775:AB797" si="122">$AB$6</f>
        <v>1.67</v>
      </c>
      <c r="AD775">
        <f t="shared" ref="AD775:AD797" si="123">$AD$6</f>
        <v>1.23</v>
      </c>
      <c r="AF775">
        <f t="shared" ref="AF775:AF796" si="124">$AF$6</f>
        <v>1.0349999999999999</v>
      </c>
    </row>
    <row r="776" spans="7:32">
      <c r="G776" s="27">
        <f t="shared" si="118"/>
        <v>12.9</v>
      </c>
      <c r="H776" s="27"/>
      <c r="I776" s="27"/>
      <c r="J776" s="108"/>
      <c r="K776" s="20">
        <f t="shared" si="119"/>
        <v>1.67</v>
      </c>
      <c r="L776" s="27"/>
      <c r="M776" s="109">
        <f t="shared" si="120"/>
        <v>1.23</v>
      </c>
      <c r="N776" s="27"/>
      <c r="O776" s="27">
        <f t="shared" si="121"/>
        <v>1.0349999999999999</v>
      </c>
      <c r="P776" s="27"/>
      <c r="Q776" s="27"/>
      <c r="R776" s="27"/>
      <c r="AB776">
        <f t="shared" si="122"/>
        <v>1.67</v>
      </c>
      <c r="AD776">
        <f t="shared" si="123"/>
        <v>1.23</v>
      </c>
      <c r="AF776">
        <f t="shared" si="124"/>
        <v>1.0349999999999999</v>
      </c>
    </row>
    <row r="777" spans="7:32">
      <c r="G777" s="27">
        <f t="shared" si="118"/>
        <v>12.9</v>
      </c>
      <c r="H777" s="27"/>
      <c r="I777" s="27"/>
      <c r="J777" s="108"/>
      <c r="K777" s="20">
        <f t="shared" si="119"/>
        <v>1.67</v>
      </c>
      <c r="L777" s="27"/>
      <c r="M777" s="109">
        <f t="shared" si="120"/>
        <v>1.23</v>
      </c>
      <c r="N777" s="27"/>
      <c r="O777" s="27">
        <f t="shared" si="121"/>
        <v>1.0349999999999999</v>
      </c>
      <c r="P777" s="27"/>
      <c r="Q777" s="27"/>
      <c r="R777" s="27"/>
      <c r="AB777">
        <f t="shared" si="122"/>
        <v>1.67</v>
      </c>
      <c r="AD777">
        <f t="shared" si="123"/>
        <v>1.23</v>
      </c>
      <c r="AF777">
        <f t="shared" si="124"/>
        <v>1.0349999999999999</v>
      </c>
    </row>
    <row r="778" spans="7:32">
      <c r="G778" s="27">
        <f t="shared" si="118"/>
        <v>12.9</v>
      </c>
      <c r="H778" s="27"/>
      <c r="I778" s="27"/>
      <c r="J778" s="108"/>
      <c r="K778" s="20">
        <f t="shared" si="119"/>
        <v>1.67</v>
      </c>
      <c r="L778" s="27"/>
      <c r="M778" s="109">
        <f t="shared" si="120"/>
        <v>1.23</v>
      </c>
      <c r="N778" s="27"/>
      <c r="O778" s="27">
        <f t="shared" si="121"/>
        <v>1.0349999999999999</v>
      </c>
      <c r="P778" s="27"/>
      <c r="Q778" s="27"/>
      <c r="R778" s="27"/>
      <c r="AB778">
        <f t="shared" si="122"/>
        <v>1.67</v>
      </c>
      <c r="AD778">
        <f t="shared" si="123"/>
        <v>1.23</v>
      </c>
      <c r="AF778">
        <f t="shared" si="124"/>
        <v>1.0349999999999999</v>
      </c>
    </row>
    <row r="779" spans="7:32">
      <c r="G779" s="27">
        <f t="shared" si="118"/>
        <v>12.9</v>
      </c>
      <c r="H779" s="27"/>
      <c r="I779" s="27"/>
      <c r="J779" s="108"/>
      <c r="K779" s="20">
        <f t="shared" si="119"/>
        <v>1.67</v>
      </c>
      <c r="L779" s="27"/>
      <c r="M779" s="109">
        <f t="shared" si="120"/>
        <v>1.23</v>
      </c>
      <c r="N779" s="27"/>
      <c r="O779" s="27">
        <f t="shared" si="121"/>
        <v>1.0349999999999999</v>
      </c>
      <c r="P779" s="27"/>
      <c r="Q779" s="27"/>
      <c r="R779" s="27"/>
      <c r="AB779">
        <f t="shared" si="122"/>
        <v>1.67</v>
      </c>
      <c r="AD779">
        <f t="shared" si="123"/>
        <v>1.23</v>
      </c>
      <c r="AF779">
        <f t="shared" si="124"/>
        <v>1.0349999999999999</v>
      </c>
    </row>
    <row r="780" spans="7:32">
      <c r="G780" s="27">
        <f t="shared" si="118"/>
        <v>12.9</v>
      </c>
      <c r="H780" s="27"/>
      <c r="I780" s="27"/>
      <c r="J780" s="108"/>
      <c r="K780" s="20">
        <f t="shared" si="119"/>
        <v>1.67</v>
      </c>
      <c r="L780" s="27"/>
      <c r="M780" s="109">
        <f t="shared" si="120"/>
        <v>1.23</v>
      </c>
      <c r="N780" s="27"/>
      <c r="O780" s="27">
        <f t="shared" si="121"/>
        <v>1.0349999999999999</v>
      </c>
      <c r="P780" s="27"/>
      <c r="Q780" s="27"/>
      <c r="R780" s="27"/>
      <c r="AB780">
        <f t="shared" si="122"/>
        <v>1.67</v>
      </c>
      <c r="AD780">
        <f t="shared" si="123"/>
        <v>1.23</v>
      </c>
      <c r="AF780">
        <f t="shared" si="124"/>
        <v>1.0349999999999999</v>
      </c>
    </row>
    <row r="781" spans="7:32">
      <c r="G781" s="27">
        <f t="shared" si="118"/>
        <v>12.9</v>
      </c>
      <c r="H781" s="27"/>
      <c r="I781" s="27"/>
      <c r="J781" s="108"/>
      <c r="K781" s="20">
        <f t="shared" si="119"/>
        <v>1.67</v>
      </c>
      <c r="L781" s="27"/>
      <c r="M781" s="109">
        <f t="shared" si="120"/>
        <v>1.23</v>
      </c>
      <c r="N781" s="27"/>
      <c r="O781" s="27">
        <f t="shared" si="121"/>
        <v>1.0349999999999999</v>
      </c>
      <c r="P781" s="27"/>
      <c r="Q781" s="27"/>
      <c r="R781" s="27"/>
      <c r="AB781">
        <f t="shared" si="122"/>
        <v>1.67</v>
      </c>
      <c r="AD781">
        <f t="shared" si="123"/>
        <v>1.23</v>
      </c>
      <c r="AF781">
        <f t="shared" si="124"/>
        <v>1.0349999999999999</v>
      </c>
    </row>
    <row r="782" spans="7:32">
      <c r="G782" s="27">
        <f t="shared" si="118"/>
        <v>12.9</v>
      </c>
      <c r="H782" s="27"/>
      <c r="I782" s="27"/>
      <c r="J782" s="108"/>
      <c r="K782" s="20">
        <f t="shared" si="119"/>
        <v>1.67</v>
      </c>
      <c r="L782" s="27"/>
      <c r="M782" s="109">
        <f t="shared" si="120"/>
        <v>1.23</v>
      </c>
      <c r="N782" s="27"/>
      <c r="O782" s="27">
        <f t="shared" si="121"/>
        <v>1.0349999999999999</v>
      </c>
      <c r="P782" s="27"/>
      <c r="Q782" s="27"/>
      <c r="R782" s="27"/>
      <c r="AB782">
        <f t="shared" si="122"/>
        <v>1.67</v>
      </c>
      <c r="AD782">
        <f t="shared" si="123"/>
        <v>1.23</v>
      </c>
      <c r="AF782">
        <f t="shared" si="124"/>
        <v>1.0349999999999999</v>
      </c>
    </row>
    <row r="783" spans="7:32">
      <c r="G783" s="27">
        <f t="shared" si="118"/>
        <v>12.9</v>
      </c>
      <c r="H783" s="27"/>
      <c r="I783" s="27"/>
      <c r="J783" s="108"/>
      <c r="K783" s="20">
        <f t="shared" si="119"/>
        <v>1.67</v>
      </c>
      <c r="L783" s="27"/>
      <c r="M783" s="109">
        <f t="shared" si="120"/>
        <v>1.23</v>
      </c>
      <c r="N783" s="27"/>
      <c r="O783" s="27">
        <f t="shared" si="121"/>
        <v>1.0349999999999999</v>
      </c>
      <c r="P783" s="27"/>
      <c r="Q783" s="27"/>
      <c r="R783" s="27"/>
      <c r="AB783">
        <f t="shared" si="122"/>
        <v>1.67</v>
      </c>
      <c r="AD783">
        <f t="shared" si="123"/>
        <v>1.23</v>
      </c>
      <c r="AF783">
        <f t="shared" si="124"/>
        <v>1.0349999999999999</v>
      </c>
    </row>
    <row r="784" spans="7:32">
      <c r="G784" s="27">
        <f t="shared" si="118"/>
        <v>12.9</v>
      </c>
      <c r="H784" s="27"/>
      <c r="I784" s="27"/>
      <c r="J784" s="108"/>
      <c r="K784" s="20">
        <f t="shared" si="119"/>
        <v>1.67</v>
      </c>
      <c r="L784" s="27"/>
      <c r="M784" s="109">
        <f t="shared" si="120"/>
        <v>1.23</v>
      </c>
      <c r="N784" s="27"/>
      <c r="O784" s="27">
        <f t="shared" si="121"/>
        <v>1.0349999999999999</v>
      </c>
      <c r="P784" s="27"/>
      <c r="Q784" s="27"/>
      <c r="R784" s="27"/>
      <c r="AB784">
        <f t="shared" si="122"/>
        <v>1.67</v>
      </c>
      <c r="AD784">
        <f t="shared" si="123"/>
        <v>1.23</v>
      </c>
      <c r="AF784">
        <f t="shared" si="124"/>
        <v>1.0349999999999999</v>
      </c>
    </row>
    <row r="785" spans="7:32">
      <c r="G785" s="27">
        <f t="shared" si="118"/>
        <v>12.9</v>
      </c>
      <c r="H785" s="27"/>
      <c r="I785" s="27"/>
      <c r="J785" s="108"/>
      <c r="K785" s="20">
        <f t="shared" si="119"/>
        <v>1.67</v>
      </c>
      <c r="L785" s="27"/>
      <c r="M785" s="109">
        <f t="shared" si="120"/>
        <v>1.23</v>
      </c>
      <c r="N785" s="27"/>
      <c r="O785" s="27">
        <f t="shared" si="121"/>
        <v>1.0349999999999999</v>
      </c>
      <c r="P785" s="27"/>
      <c r="Q785" s="27"/>
      <c r="R785" s="27"/>
      <c r="AB785">
        <f t="shared" si="122"/>
        <v>1.67</v>
      </c>
      <c r="AD785">
        <f t="shared" si="123"/>
        <v>1.23</v>
      </c>
      <c r="AF785">
        <f t="shared" si="124"/>
        <v>1.0349999999999999</v>
      </c>
    </row>
    <row r="786" spans="7:32">
      <c r="G786" s="27">
        <f t="shared" si="118"/>
        <v>12.9</v>
      </c>
      <c r="H786" s="27"/>
      <c r="I786" s="27"/>
      <c r="J786" s="108"/>
      <c r="K786" s="20">
        <f t="shared" si="119"/>
        <v>1.67</v>
      </c>
      <c r="L786" s="27"/>
      <c r="M786" s="109">
        <f t="shared" si="120"/>
        <v>1.23</v>
      </c>
      <c r="N786" s="27"/>
      <c r="O786" s="27">
        <f t="shared" si="121"/>
        <v>1.0349999999999999</v>
      </c>
      <c r="P786" s="27"/>
      <c r="Q786" s="27"/>
      <c r="R786" s="27"/>
      <c r="AB786">
        <f t="shared" si="122"/>
        <v>1.67</v>
      </c>
      <c r="AD786">
        <f t="shared" si="123"/>
        <v>1.23</v>
      </c>
      <c r="AF786">
        <f t="shared" si="124"/>
        <v>1.0349999999999999</v>
      </c>
    </row>
    <row r="787" spans="7:32">
      <c r="G787" s="27">
        <f t="shared" si="118"/>
        <v>12.9</v>
      </c>
      <c r="H787" s="27"/>
      <c r="I787" s="27"/>
      <c r="J787" s="108"/>
      <c r="K787" s="20">
        <f t="shared" si="119"/>
        <v>1.67</v>
      </c>
      <c r="L787" s="27"/>
      <c r="M787" s="109">
        <f t="shared" si="120"/>
        <v>1.23</v>
      </c>
      <c r="N787" s="27"/>
      <c r="O787" s="27">
        <f t="shared" si="121"/>
        <v>1.0349999999999999</v>
      </c>
      <c r="P787" s="27"/>
      <c r="Q787" s="27"/>
      <c r="R787" s="27"/>
      <c r="AB787">
        <f t="shared" si="122"/>
        <v>1.67</v>
      </c>
      <c r="AD787">
        <f t="shared" si="123"/>
        <v>1.23</v>
      </c>
      <c r="AF787">
        <f t="shared" si="124"/>
        <v>1.0349999999999999</v>
      </c>
    </row>
    <row r="788" spans="7:32">
      <c r="G788" s="27">
        <f t="shared" si="118"/>
        <v>12.9</v>
      </c>
      <c r="H788" s="27"/>
      <c r="I788" s="27"/>
      <c r="J788" s="108"/>
      <c r="K788" s="20">
        <f t="shared" si="119"/>
        <v>1.67</v>
      </c>
      <c r="L788" s="27"/>
      <c r="M788" s="109">
        <f t="shared" si="120"/>
        <v>1.23</v>
      </c>
      <c r="N788" s="27"/>
      <c r="O788" s="27">
        <f t="shared" si="121"/>
        <v>1.0349999999999999</v>
      </c>
      <c r="P788" s="27"/>
      <c r="Q788" s="27"/>
      <c r="R788" s="27"/>
      <c r="AB788">
        <f t="shared" si="122"/>
        <v>1.67</v>
      </c>
      <c r="AD788">
        <f t="shared" si="123"/>
        <v>1.23</v>
      </c>
      <c r="AF788">
        <f t="shared" si="124"/>
        <v>1.0349999999999999</v>
      </c>
    </row>
    <row r="789" spans="7:32">
      <c r="G789" s="27">
        <f t="shared" si="118"/>
        <v>12.9</v>
      </c>
      <c r="H789" s="27"/>
      <c r="I789" s="27"/>
      <c r="J789" s="108"/>
      <c r="K789" s="20">
        <f t="shared" si="119"/>
        <v>1.67</v>
      </c>
      <c r="L789" s="27"/>
      <c r="M789" s="109">
        <f t="shared" si="120"/>
        <v>1.23</v>
      </c>
      <c r="N789" s="27"/>
      <c r="O789" s="27">
        <f t="shared" si="121"/>
        <v>1.0349999999999999</v>
      </c>
      <c r="P789" s="27"/>
      <c r="Q789" s="27"/>
      <c r="R789" s="27"/>
      <c r="AB789">
        <f t="shared" si="122"/>
        <v>1.67</v>
      </c>
      <c r="AD789">
        <f t="shared" si="123"/>
        <v>1.23</v>
      </c>
      <c r="AF789">
        <f t="shared" si="124"/>
        <v>1.0349999999999999</v>
      </c>
    </row>
    <row r="790" spans="7:32">
      <c r="G790" s="27">
        <f t="shared" si="118"/>
        <v>12.9</v>
      </c>
      <c r="H790" s="27"/>
      <c r="I790" s="27"/>
      <c r="J790" s="108"/>
      <c r="K790" s="20">
        <f t="shared" si="119"/>
        <v>1.67</v>
      </c>
      <c r="L790" s="27"/>
      <c r="M790" s="109">
        <f t="shared" si="120"/>
        <v>1.23</v>
      </c>
      <c r="N790" s="27"/>
      <c r="O790" s="27">
        <f t="shared" si="121"/>
        <v>1.0349999999999999</v>
      </c>
      <c r="P790" s="27"/>
      <c r="Q790" s="27"/>
      <c r="R790" s="27"/>
      <c r="AB790">
        <f t="shared" si="122"/>
        <v>1.67</v>
      </c>
      <c r="AD790">
        <f t="shared" si="123"/>
        <v>1.23</v>
      </c>
      <c r="AF790">
        <f t="shared" si="124"/>
        <v>1.0349999999999999</v>
      </c>
    </row>
    <row r="791" spans="7:32">
      <c r="G791" s="27">
        <f t="shared" si="118"/>
        <v>12.9</v>
      </c>
      <c r="H791" s="27"/>
      <c r="I791" s="27"/>
      <c r="J791" s="108"/>
      <c r="K791" s="20">
        <f t="shared" si="119"/>
        <v>1.67</v>
      </c>
      <c r="L791" s="27"/>
      <c r="M791" s="109">
        <f t="shared" si="120"/>
        <v>1.23</v>
      </c>
      <c r="N791" s="27"/>
      <c r="O791" s="27">
        <f t="shared" si="121"/>
        <v>1.0349999999999999</v>
      </c>
      <c r="P791" s="27"/>
      <c r="Q791" s="27"/>
      <c r="R791" s="27"/>
      <c r="AB791">
        <f t="shared" si="122"/>
        <v>1.67</v>
      </c>
      <c r="AD791">
        <f t="shared" si="123"/>
        <v>1.23</v>
      </c>
      <c r="AF791">
        <f t="shared" si="124"/>
        <v>1.0349999999999999</v>
      </c>
    </row>
    <row r="792" spans="7:32">
      <c r="G792" s="27">
        <f t="shared" si="118"/>
        <v>12.9</v>
      </c>
      <c r="H792" s="27"/>
      <c r="I792" s="27"/>
      <c r="J792" s="108"/>
      <c r="K792" s="20">
        <f t="shared" si="119"/>
        <v>1.67</v>
      </c>
      <c r="L792" s="27"/>
      <c r="M792" s="109">
        <f t="shared" si="120"/>
        <v>1.23</v>
      </c>
      <c r="N792" s="27"/>
      <c r="O792" s="27">
        <f t="shared" si="121"/>
        <v>1.0349999999999999</v>
      </c>
      <c r="P792" s="27"/>
      <c r="Q792" s="27"/>
      <c r="R792" s="27"/>
      <c r="AB792">
        <f t="shared" si="122"/>
        <v>1.67</v>
      </c>
      <c r="AD792">
        <f t="shared" si="123"/>
        <v>1.23</v>
      </c>
      <c r="AF792">
        <f t="shared" si="124"/>
        <v>1.0349999999999999</v>
      </c>
    </row>
    <row r="793" spans="7:32">
      <c r="G793" s="27">
        <f t="shared" si="118"/>
        <v>12.9</v>
      </c>
      <c r="H793" s="27"/>
      <c r="I793" s="27"/>
      <c r="J793" s="108"/>
      <c r="K793" s="20">
        <f t="shared" si="119"/>
        <v>1.67</v>
      </c>
      <c r="L793" s="27"/>
      <c r="M793" s="109">
        <f t="shared" si="120"/>
        <v>1.23</v>
      </c>
      <c r="N793" s="27"/>
      <c r="O793" s="27">
        <f t="shared" si="121"/>
        <v>1.0349999999999999</v>
      </c>
      <c r="P793" s="27"/>
      <c r="Q793" s="27"/>
      <c r="R793" s="27"/>
      <c r="AB793">
        <f t="shared" si="122"/>
        <v>1.67</v>
      </c>
      <c r="AD793">
        <f t="shared" si="123"/>
        <v>1.23</v>
      </c>
      <c r="AF793">
        <f t="shared" si="124"/>
        <v>1.0349999999999999</v>
      </c>
    </row>
    <row r="794" spans="7:32">
      <c r="G794" s="27">
        <f t="shared" si="118"/>
        <v>12.9</v>
      </c>
      <c r="H794" s="27"/>
      <c r="I794" s="27"/>
      <c r="J794" s="108"/>
      <c r="K794" s="20">
        <f t="shared" si="119"/>
        <v>1.67</v>
      </c>
      <c r="L794" s="27"/>
      <c r="M794" s="109">
        <f t="shared" si="120"/>
        <v>1.23</v>
      </c>
      <c r="N794" s="27"/>
      <c r="O794" s="27">
        <f t="shared" si="121"/>
        <v>1.0349999999999999</v>
      </c>
      <c r="P794" s="27"/>
      <c r="Q794" s="27"/>
      <c r="R794" s="27"/>
      <c r="AB794">
        <f t="shared" si="122"/>
        <v>1.67</v>
      </c>
      <c r="AD794">
        <f t="shared" si="123"/>
        <v>1.23</v>
      </c>
      <c r="AF794">
        <f t="shared" si="124"/>
        <v>1.0349999999999999</v>
      </c>
    </row>
    <row r="795" spans="7:32">
      <c r="G795" s="27">
        <f t="shared" si="118"/>
        <v>12.9</v>
      </c>
      <c r="H795" s="27"/>
      <c r="I795" s="27"/>
      <c r="J795" s="108"/>
      <c r="K795" s="20">
        <f t="shared" si="119"/>
        <v>1.67</v>
      </c>
      <c r="L795" s="27"/>
      <c r="M795" s="109">
        <f t="shared" si="120"/>
        <v>1.23</v>
      </c>
      <c r="N795" s="27"/>
      <c r="O795" s="27">
        <f t="shared" si="121"/>
        <v>1.0349999999999999</v>
      </c>
      <c r="P795" s="27"/>
      <c r="Q795" s="27"/>
      <c r="R795" s="27"/>
      <c r="AB795">
        <f t="shared" si="122"/>
        <v>1.67</v>
      </c>
      <c r="AD795">
        <f t="shared" si="123"/>
        <v>1.23</v>
      </c>
      <c r="AF795">
        <f t="shared" si="124"/>
        <v>1.0349999999999999</v>
      </c>
    </row>
    <row r="796" spans="7:32">
      <c r="G796" s="27">
        <f t="shared" si="118"/>
        <v>12.9</v>
      </c>
      <c r="H796" s="27"/>
      <c r="I796" s="27"/>
      <c r="J796" s="108"/>
      <c r="K796" s="20">
        <f t="shared" si="119"/>
        <v>1.67</v>
      </c>
      <c r="L796" s="27"/>
      <c r="M796" s="109">
        <f t="shared" si="120"/>
        <v>1.23</v>
      </c>
      <c r="N796" s="27"/>
      <c r="O796" s="27">
        <f t="shared" si="121"/>
        <v>1.0349999999999999</v>
      </c>
      <c r="P796" s="27"/>
      <c r="Q796" s="27"/>
      <c r="R796" s="27"/>
      <c r="AB796">
        <f t="shared" si="122"/>
        <v>1.67</v>
      </c>
      <c r="AD796">
        <f t="shared" si="123"/>
        <v>1.23</v>
      </c>
      <c r="AF796">
        <f t="shared" si="124"/>
        <v>1.0349999999999999</v>
      </c>
    </row>
    <row r="797" spans="7:32">
      <c r="G797" s="27">
        <f t="shared" si="118"/>
        <v>12.9</v>
      </c>
      <c r="H797" s="27"/>
      <c r="I797" s="27"/>
      <c r="J797" s="108"/>
      <c r="K797" s="110"/>
      <c r="L797" s="27"/>
      <c r="M797" s="27"/>
      <c r="N797" s="27"/>
      <c r="O797" s="27"/>
      <c r="P797" s="27"/>
      <c r="Q797" s="27"/>
      <c r="R797" s="27"/>
      <c r="AB797">
        <f t="shared" si="122"/>
        <v>1.67</v>
      </c>
      <c r="AD797">
        <f t="shared" si="123"/>
        <v>1.23</v>
      </c>
    </row>
    <row r="798" spans="7:32">
      <c r="G798" s="27">
        <f t="shared" si="118"/>
        <v>12.9</v>
      </c>
      <c r="H798" s="27"/>
      <c r="I798" s="27"/>
      <c r="J798" s="108"/>
      <c r="K798" s="110"/>
      <c r="L798" s="27"/>
      <c r="M798" s="27"/>
      <c r="N798" s="27"/>
      <c r="O798" s="27"/>
      <c r="P798" s="27"/>
      <c r="Q798" s="27"/>
      <c r="R798" s="27"/>
    </row>
    <row r="799" spans="7:32">
      <c r="G799" s="27"/>
      <c r="H799" s="27"/>
      <c r="I799" s="27"/>
      <c r="J799" s="108"/>
      <c r="K799" s="110"/>
      <c r="L799" s="27"/>
      <c r="M799" s="27"/>
      <c r="N799" s="27"/>
      <c r="O799" s="27"/>
      <c r="P799" s="27"/>
      <c r="Q799" s="27"/>
      <c r="R799" s="27"/>
    </row>
    <row r="800" spans="7:32">
      <c r="G800" s="27"/>
      <c r="H800" s="27"/>
      <c r="I800" s="27"/>
      <c r="J800" s="108"/>
      <c r="K800" s="110"/>
      <c r="L800" s="27"/>
      <c r="M800" s="27"/>
      <c r="N800" s="27"/>
      <c r="O800" s="27"/>
      <c r="P800" s="27"/>
      <c r="Q800" s="27"/>
      <c r="R800" s="27"/>
    </row>
    <row r="801" spans="7:18">
      <c r="G801" s="27"/>
      <c r="H801" s="27"/>
      <c r="I801" s="27"/>
      <c r="J801" s="108"/>
      <c r="K801" s="110"/>
      <c r="L801" s="27"/>
      <c r="M801" s="27"/>
      <c r="N801" s="27"/>
      <c r="O801" s="27"/>
      <c r="P801" s="27"/>
      <c r="Q801" s="27"/>
      <c r="R801" s="27"/>
    </row>
    <row r="802" spans="7:18">
      <c r="K802" s="111"/>
    </row>
    <row r="803" spans="7:18">
      <c r="K803" s="111"/>
    </row>
    <row r="804" spans="7:18">
      <c r="K804" s="111"/>
    </row>
    <row r="805" spans="7:18">
      <c r="K805" s="111"/>
    </row>
    <row r="806" spans="7:18">
      <c r="K806" s="111"/>
    </row>
    <row r="807" spans="7:18">
      <c r="K807" s="111"/>
    </row>
    <row r="808" spans="7:18">
      <c r="K808" s="111"/>
    </row>
    <row r="809" spans="7:18">
      <c r="K809" s="111"/>
    </row>
    <row r="810" spans="7:18">
      <c r="K810" s="111"/>
    </row>
    <row r="811" spans="7:18">
      <c r="K811" s="111"/>
    </row>
    <row r="812" spans="7:18">
      <c r="K812" s="111"/>
    </row>
    <row r="813" spans="7:18">
      <c r="K813" s="111"/>
    </row>
    <row r="814" spans="7:18">
      <c r="K814" s="111"/>
    </row>
    <row r="815" spans="7:18">
      <c r="K815" s="111"/>
    </row>
    <row r="816" spans="7:18">
      <c r="K816" s="111"/>
    </row>
  </sheetData>
  <phoneticPr fontId="8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F4" sqref="F4"/>
    </sheetView>
  </sheetViews>
  <sheetFormatPr baseColWidth="10" defaultRowHeight="14.4"/>
  <sheetData>
    <row r="1" spans="1:7" ht="15" thickBot="1">
      <c r="A1" s="8"/>
      <c r="B1" s="8"/>
      <c r="C1" s="8"/>
      <c r="D1" s="8"/>
      <c r="E1" s="8"/>
    </row>
    <row r="2" spans="1:7">
      <c r="A2" s="39"/>
      <c r="B2" s="40" t="s">
        <v>18</v>
      </c>
      <c r="C2" s="41">
        <v>4</v>
      </c>
      <c r="D2" s="42" t="s">
        <v>19</v>
      </c>
      <c r="E2" s="8"/>
    </row>
    <row r="3" spans="1:7">
      <c r="A3" s="43"/>
      <c r="B3" s="44" t="s">
        <v>17</v>
      </c>
      <c r="C3" s="45">
        <v>2</v>
      </c>
      <c r="D3" s="46" t="s">
        <v>19</v>
      </c>
      <c r="E3" s="8"/>
    </row>
    <row r="4" spans="1:7">
      <c r="A4" s="47" t="s">
        <v>66</v>
      </c>
      <c r="B4" s="45" t="s">
        <v>16</v>
      </c>
      <c r="C4" s="45">
        <v>5</v>
      </c>
      <c r="D4" s="46" t="s">
        <v>19</v>
      </c>
      <c r="E4" s="8"/>
      <c r="F4" s="37" t="s">
        <v>393</v>
      </c>
    </row>
    <row r="5" spans="1:7">
      <c r="A5" s="43"/>
      <c r="B5" s="44" t="s">
        <v>15</v>
      </c>
      <c r="C5" s="45">
        <v>12</v>
      </c>
      <c r="D5" s="46" t="s">
        <v>19</v>
      </c>
      <c r="E5" s="8"/>
    </row>
    <row r="6" spans="1:7">
      <c r="A6" s="43"/>
      <c r="B6" s="44"/>
      <c r="C6" s="45"/>
      <c r="D6" s="46"/>
      <c r="E6" s="8"/>
    </row>
    <row r="7" spans="1:7">
      <c r="A7" s="43"/>
      <c r="B7" s="48" t="s">
        <v>13</v>
      </c>
      <c r="C7" s="45">
        <f>SUM(C2:C5)</f>
        <v>23</v>
      </c>
      <c r="D7" s="46" t="s">
        <v>19</v>
      </c>
      <c r="E7" s="8"/>
    </row>
    <row r="8" spans="1:7" ht="15" thickBot="1">
      <c r="A8" s="49"/>
      <c r="B8" s="50" t="s">
        <v>56</v>
      </c>
      <c r="C8" s="51">
        <f>1+C7%</f>
        <v>1.23</v>
      </c>
      <c r="D8" s="52">
        <f>C8</f>
        <v>1.23</v>
      </c>
      <c r="E8" s="8"/>
      <c r="G8">
        <f>C8</f>
        <v>1.23</v>
      </c>
    </row>
    <row r="9" spans="1:7">
      <c r="A9" s="8"/>
      <c r="B9" s="8"/>
      <c r="C9" s="8"/>
      <c r="D9" s="8"/>
      <c r="E9" s="8"/>
    </row>
    <row r="10" spans="1:7" ht="15" thickBot="1">
      <c r="A10" s="8"/>
      <c r="B10" s="8"/>
      <c r="C10" s="8"/>
      <c r="D10" s="8"/>
      <c r="E10" s="8"/>
    </row>
    <row r="11" spans="1:7">
      <c r="A11" s="53"/>
      <c r="B11" s="40" t="s">
        <v>68</v>
      </c>
      <c r="C11" s="54">
        <v>2.5</v>
      </c>
      <c r="D11" s="55" t="s">
        <v>19</v>
      </c>
      <c r="E11" s="8"/>
    </row>
    <row r="12" spans="1:7">
      <c r="A12" s="56" t="s">
        <v>67</v>
      </c>
      <c r="B12" s="44" t="s">
        <v>69</v>
      </c>
      <c r="C12" s="57">
        <v>1</v>
      </c>
      <c r="D12" s="58" t="s">
        <v>19</v>
      </c>
      <c r="E12" s="8"/>
    </row>
    <row r="13" spans="1:7">
      <c r="A13" s="43"/>
      <c r="B13" s="44"/>
      <c r="C13" s="57"/>
      <c r="D13" s="58"/>
      <c r="E13" s="8"/>
    </row>
    <row r="14" spans="1:7">
      <c r="A14" s="43"/>
      <c r="B14" s="44" t="s">
        <v>13</v>
      </c>
      <c r="C14" s="57">
        <f>SUM(C11:C12)</f>
        <v>3.5</v>
      </c>
      <c r="D14" s="58" t="s">
        <v>19</v>
      </c>
      <c r="E14" s="8"/>
    </row>
    <row r="15" spans="1:7" ht="15" thickBot="1">
      <c r="A15" s="49"/>
      <c r="B15" s="59" t="s">
        <v>70</v>
      </c>
      <c r="C15" s="60">
        <f>1+C14%</f>
        <v>1.0349999999999999</v>
      </c>
      <c r="D15" s="61">
        <f>C15</f>
        <v>1.0349999999999999</v>
      </c>
      <c r="E15" s="8"/>
      <c r="G15">
        <f>C15</f>
        <v>1.0349999999999999</v>
      </c>
    </row>
    <row r="16" spans="1:7">
      <c r="A16" s="8"/>
      <c r="B16" s="8"/>
      <c r="C16" s="8"/>
      <c r="D16" s="8"/>
      <c r="E16" s="8"/>
    </row>
    <row r="17" spans="1:2" ht="15" thickBot="1"/>
    <row r="18" spans="1:2">
      <c r="A18" s="70"/>
      <c r="B18" s="73"/>
    </row>
    <row r="19" spans="1:2">
      <c r="A19" s="75" t="s">
        <v>244</v>
      </c>
      <c r="B19" s="71">
        <v>1.67</v>
      </c>
    </row>
    <row r="20" spans="1:2" ht="15" thickBot="1">
      <c r="A20" s="72"/>
      <c r="B20" s="7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zoomScale="125" zoomScaleNormal="125" workbookViewId="0">
      <selection activeCell="C8" sqref="C8"/>
    </sheetView>
  </sheetViews>
  <sheetFormatPr baseColWidth="10" defaultRowHeight="14.4"/>
  <cols>
    <col min="1" max="1" width="7.44140625" customWidth="1"/>
    <col min="2" max="2" width="24" customWidth="1"/>
    <col min="3" max="3" width="11.109375" customWidth="1"/>
    <col min="5" max="5" width="14.6640625" customWidth="1"/>
  </cols>
  <sheetData>
    <row r="1" spans="1:4" ht="79.95" customHeight="1">
      <c r="B1" s="126" t="s">
        <v>380</v>
      </c>
    </row>
    <row r="2" spans="1:4" hidden="1"/>
    <row r="3" spans="1:4" ht="58.95" customHeight="1">
      <c r="A3" s="124" t="s">
        <v>5</v>
      </c>
      <c r="B3" s="125" t="s">
        <v>1</v>
      </c>
      <c r="C3" s="125" t="s">
        <v>64</v>
      </c>
      <c r="D3" s="108"/>
    </row>
    <row r="4" spans="1:4" ht="19.05" customHeight="1">
      <c r="A4" s="5" t="s">
        <v>121</v>
      </c>
      <c r="B4" s="5"/>
      <c r="C4" s="5"/>
      <c r="D4" s="27"/>
    </row>
    <row r="5" spans="1:4">
      <c r="A5" s="17" t="s">
        <v>129</v>
      </c>
      <c r="B5" s="18" t="s">
        <v>120</v>
      </c>
      <c r="C5" s="17"/>
      <c r="D5" s="27"/>
    </row>
    <row r="6" spans="1:4">
      <c r="A6" s="6" t="s">
        <v>130</v>
      </c>
      <c r="B6" s="16" t="s">
        <v>122</v>
      </c>
      <c r="C6" s="6"/>
      <c r="D6" s="27"/>
    </row>
    <row r="7" spans="1:4">
      <c r="A7" s="17" t="s">
        <v>131</v>
      </c>
      <c r="B7" s="18" t="s">
        <v>123</v>
      </c>
      <c r="C7" s="17"/>
      <c r="D7" s="27"/>
    </row>
    <row r="8" spans="1:4">
      <c r="A8" s="6" t="s">
        <v>327</v>
      </c>
      <c r="B8" s="16" t="s">
        <v>337</v>
      </c>
      <c r="C8" s="6">
        <v>12.9</v>
      </c>
      <c r="D8" s="27"/>
    </row>
    <row r="9" spans="1:4">
      <c r="A9" s="6" t="s">
        <v>328</v>
      </c>
      <c r="B9" s="18" t="s">
        <v>338</v>
      </c>
      <c r="C9" s="17"/>
      <c r="D9" s="27"/>
    </row>
    <row r="10" spans="1:4">
      <c r="A10" s="6" t="s">
        <v>329</v>
      </c>
      <c r="B10" s="16"/>
      <c r="C10" s="6"/>
      <c r="D10" s="27"/>
    </row>
    <row r="11" spans="1:4">
      <c r="A11" s="6" t="s">
        <v>330</v>
      </c>
      <c r="B11" s="18"/>
      <c r="C11" s="17"/>
      <c r="D11" s="27"/>
    </row>
    <row r="12" spans="1:4">
      <c r="A12" s="6" t="s">
        <v>331</v>
      </c>
      <c r="B12" s="16"/>
      <c r="C12" s="6"/>
      <c r="D12" s="27"/>
    </row>
    <row r="13" spans="1:4">
      <c r="A13" s="6" t="s">
        <v>332</v>
      </c>
      <c r="B13" s="18"/>
      <c r="C13" s="17"/>
      <c r="D13" s="27"/>
    </row>
    <row r="14" spans="1:4">
      <c r="A14" s="6" t="s">
        <v>333</v>
      </c>
      <c r="B14" s="16"/>
      <c r="C14" s="6"/>
      <c r="D14" s="27"/>
    </row>
    <row r="15" spans="1:4">
      <c r="A15" s="6" t="s">
        <v>334</v>
      </c>
      <c r="B15" s="18"/>
      <c r="C15" s="17"/>
      <c r="D15" s="27"/>
    </row>
    <row r="16" spans="1:4">
      <c r="A16" s="6" t="s">
        <v>335</v>
      </c>
      <c r="B16" s="16"/>
      <c r="C16" s="6"/>
      <c r="D16" s="27"/>
    </row>
    <row r="17" spans="1:4">
      <c r="A17" s="6" t="s">
        <v>336</v>
      </c>
      <c r="B17" s="18"/>
      <c r="C17" s="17"/>
      <c r="D17" s="27"/>
    </row>
    <row r="18" spans="1:4">
      <c r="D18" s="27"/>
    </row>
    <row r="19" spans="1:4">
      <c r="D19" s="27"/>
    </row>
  </sheetData>
  <phoneticPr fontId="8" type="noConversion"/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6"/>
  <sheetViews>
    <sheetView tabSelected="1" zoomScale="125" zoomScaleNormal="125" workbookViewId="0">
      <selection activeCell="A74" sqref="A74"/>
    </sheetView>
  </sheetViews>
  <sheetFormatPr baseColWidth="10" defaultRowHeight="14.4"/>
  <cols>
    <col min="1" max="1" width="5.109375" customWidth="1"/>
    <col min="2" max="2" width="11.77734375" customWidth="1"/>
    <col min="3" max="3" width="57" customWidth="1"/>
    <col min="4" max="4" width="6.77734375" style="4" customWidth="1"/>
    <col min="5" max="5" width="4.6640625" customWidth="1"/>
    <col min="10" max="10" width="26.6640625" customWidth="1"/>
  </cols>
  <sheetData>
    <row r="1" spans="1:19" ht="64.95" customHeight="1">
      <c r="A1" s="32" t="s">
        <v>5</v>
      </c>
      <c r="B1" s="33" t="s">
        <v>480</v>
      </c>
      <c r="C1" s="35" t="s">
        <v>128</v>
      </c>
      <c r="D1" s="66" t="s">
        <v>381</v>
      </c>
      <c r="E1" s="66" t="s">
        <v>6</v>
      </c>
      <c r="F1" s="33" t="s">
        <v>64</v>
      </c>
      <c r="G1" s="32" t="s">
        <v>388</v>
      </c>
      <c r="H1" s="12" t="s">
        <v>420</v>
      </c>
    </row>
    <row r="2" spans="1:19">
      <c r="A2" s="144"/>
      <c r="B2" s="145"/>
      <c r="C2" s="145"/>
      <c r="D2" s="146"/>
      <c r="E2" s="146"/>
      <c r="F2" s="145"/>
      <c r="G2" s="147"/>
      <c r="H2" s="148"/>
    </row>
    <row r="3" spans="1:19">
      <c r="A3" s="149"/>
      <c r="B3" s="149"/>
      <c r="C3" s="149"/>
      <c r="D3" s="150"/>
      <c r="E3" s="149"/>
      <c r="F3" s="149"/>
      <c r="G3" s="151"/>
      <c r="H3" s="152"/>
      <c r="J3" t="s">
        <v>391</v>
      </c>
    </row>
    <row r="4" spans="1:19" ht="15" customHeight="1">
      <c r="A4" s="157" t="s">
        <v>125</v>
      </c>
      <c r="B4" s="161" t="s">
        <v>3</v>
      </c>
      <c r="C4" s="93" t="s">
        <v>424</v>
      </c>
      <c r="D4" s="166">
        <f>Matériaux!F6+Matériaux!F18+Matériaux!F19</f>
        <v>0.11</v>
      </c>
      <c r="E4" s="156" t="s">
        <v>7</v>
      </c>
      <c r="F4" s="154">
        <f>Matériaux!P6+Matériaux!P18+Matériaux!P19*H4</f>
        <v>7.404835360499999</v>
      </c>
      <c r="G4" s="154">
        <f>Matériaux!L6+Matériaux!L18+Matériaux!L19*H5</f>
        <v>5.8166099999999998</v>
      </c>
      <c r="H4" s="155"/>
      <c r="I4" s="27"/>
      <c r="J4" s="27" t="s">
        <v>390</v>
      </c>
      <c r="K4" s="27"/>
      <c r="L4" s="27"/>
      <c r="M4" s="27"/>
      <c r="N4" s="27"/>
      <c r="O4" s="27"/>
      <c r="P4" s="27"/>
      <c r="Q4" s="27"/>
      <c r="R4" s="27"/>
      <c r="S4" s="27"/>
    </row>
    <row r="5" spans="1:19">
      <c r="A5" s="158" t="s">
        <v>126</v>
      </c>
      <c r="B5" s="161" t="s">
        <v>3</v>
      </c>
      <c r="C5" s="162" t="s">
        <v>425</v>
      </c>
      <c r="D5" s="167">
        <f>Matériaux!F7+Matériaux!F18+Matériaux!F19</f>
        <v>0.11</v>
      </c>
      <c r="E5" s="34" t="s">
        <v>7</v>
      </c>
      <c r="F5" s="34">
        <f>Matériaux!P7+Matériaux!P18+Matériaux!P19*H5</f>
        <v>11.518632782999997</v>
      </c>
      <c r="G5" s="130">
        <f>(Matériaux!L7+Matériaux!L18+Matériaux!L19)</f>
        <v>9.0480599999999995</v>
      </c>
      <c r="H5" s="8"/>
      <c r="I5" s="27"/>
      <c r="J5" s="27" t="s">
        <v>392</v>
      </c>
      <c r="K5" s="27"/>
      <c r="L5" s="27"/>
      <c r="M5" s="27"/>
      <c r="N5" s="27"/>
      <c r="O5" s="27"/>
      <c r="P5" s="27"/>
      <c r="Q5" s="27"/>
      <c r="R5" s="27"/>
      <c r="S5" s="27"/>
    </row>
    <row r="6" spans="1:19">
      <c r="A6" s="158" t="s">
        <v>127</v>
      </c>
      <c r="B6" s="161" t="s">
        <v>3</v>
      </c>
      <c r="C6" s="93" t="s">
        <v>426</v>
      </c>
      <c r="D6" s="168">
        <f>Matériaux!F8+Matériaux!F18+Matériaux!F19</f>
        <v>0.1</v>
      </c>
      <c r="E6" s="154" t="s">
        <v>7</v>
      </c>
      <c r="F6" s="168">
        <f>Matériaux!P8+Matériaux!P18+Matériaux!P19</f>
        <v>10.970126459999999</v>
      </c>
      <c r="G6" s="154">
        <f>Matériaux!L8+Matériaux!L18+Matériaux!L19</f>
        <v>8.6172000000000004</v>
      </c>
      <c r="H6" s="155"/>
      <c r="I6" s="27"/>
      <c r="J6" s="27"/>
      <c r="K6" s="27"/>
      <c r="L6" s="27"/>
      <c r="M6" s="28"/>
      <c r="N6" s="28"/>
      <c r="O6" s="28"/>
      <c r="P6" s="28"/>
      <c r="Q6" s="28"/>
      <c r="R6" s="28"/>
      <c r="S6" s="27"/>
    </row>
    <row r="7" spans="1:19">
      <c r="A7" s="158" t="s">
        <v>218</v>
      </c>
      <c r="B7" s="161" t="s">
        <v>3</v>
      </c>
      <c r="C7" s="162" t="s">
        <v>427</v>
      </c>
      <c r="D7" s="167">
        <f>Matériaux!F9+Matériaux!F18+Matériaux!F19</f>
        <v>0.1</v>
      </c>
      <c r="E7" s="34" t="s">
        <v>7</v>
      </c>
      <c r="F7" s="34">
        <f>Matériaux!P9+Matériaux!P18+Matériaux!P19</f>
        <v>8.2275948450000005</v>
      </c>
      <c r="G7" s="130">
        <f>Matériaux!L9+Matériaux!L18+Matériaux!L19</f>
        <v>6.4629000000000003</v>
      </c>
      <c r="H7" s="8"/>
      <c r="I7" s="27"/>
      <c r="P7" s="29"/>
      <c r="Q7" s="28"/>
      <c r="R7" s="28"/>
      <c r="S7" s="27"/>
    </row>
    <row r="8" spans="1:19">
      <c r="A8" s="158" t="s">
        <v>219</v>
      </c>
      <c r="B8" s="161" t="s">
        <v>3</v>
      </c>
      <c r="C8" s="93" t="s">
        <v>428</v>
      </c>
      <c r="D8" s="168">
        <f>Matériaux!F10+Matériaux!F18+Matériaux!F19</f>
        <v>0.09</v>
      </c>
      <c r="E8" s="154" t="s">
        <v>7</v>
      </c>
      <c r="F8" s="154">
        <f>Matériaux!P10+Matériaux!P18+Matériaux!P19</f>
        <v>3.2910379380000001</v>
      </c>
      <c r="G8" s="154">
        <f>Matériaux!L10+Matériaux!L18+Matériaux!L19</f>
        <v>2.5851600000000001</v>
      </c>
      <c r="H8" s="155"/>
      <c r="I8" s="27"/>
      <c r="J8" s="27" t="s">
        <v>421</v>
      </c>
      <c r="K8" s="27" t="s">
        <v>477</v>
      </c>
      <c r="L8" s="27" t="s">
        <v>419</v>
      </c>
      <c r="M8" s="30" t="s">
        <v>478</v>
      </c>
      <c r="N8" s="28"/>
      <c r="O8" s="31"/>
      <c r="P8" s="28"/>
      <c r="Q8" s="28"/>
      <c r="R8" s="28"/>
      <c r="S8" s="27"/>
    </row>
    <row r="9" spans="1:19">
      <c r="A9" s="158" t="s">
        <v>220</v>
      </c>
      <c r="B9" s="161" t="s">
        <v>3</v>
      </c>
      <c r="C9" s="162" t="s">
        <v>429</v>
      </c>
      <c r="D9" s="167">
        <f>Matériaux!F11+Matériaux!F18+Matériaux!F19</f>
        <v>0.09</v>
      </c>
      <c r="E9" s="34" t="s">
        <v>7</v>
      </c>
      <c r="F9" s="34">
        <f>Matériaux!P11+Matériaux!P18+Matériaux!P19</f>
        <v>4.3880505840000001</v>
      </c>
      <c r="G9" s="130">
        <f>Matériaux!L11+Matériaux!L18+Matériaux!L19</f>
        <v>3.4468800000000002</v>
      </c>
      <c r="H9" s="8"/>
      <c r="I9" s="27"/>
      <c r="J9" s="143" t="s">
        <v>418</v>
      </c>
      <c r="K9" s="132">
        <v>6.0000000000000001E-3</v>
      </c>
      <c r="L9" s="8" t="s">
        <v>419</v>
      </c>
      <c r="M9" s="8">
        <f>Matériaux!AG6+(Matériaux!P44*O9)</f>
        <v>336.49374720599997</v>
      </c>
      <c r="N9" s="8"/>
      <c r="O9" s="8">
        <v>20</v>
      </c>
      <c r="P9" s="28"/>
      <c r="Q9" s="28"/>
      <c r="R9" s="28"/>
      <c r="S9" s="27"/>
    </row>
    <row r="10" spans="1:19">
      <c r="A10" s="158" t="s">
        <v>221</v>
      </c>
      <c r="B10" s="161" t="s">
        <v>3</v>
      </c>
      <c r="C10" s="93" t="s">
        <v>430</v>
      </c>
      <c r="D10" s="168">
        <f>Matériaux!F12+Matériaux!F18+Matériaux!F19</f>
        <v>0.11</v>
      </c>
      <c r="E10" s="154" t="s">
        <v>7</v>
      </c>
      <c r="F10" s="154">
        <f>Matériaux!P12+Matériaux!P18+Matériaux!P19</f>
        <v>3.2910379380000001</v>
      </c>
      <c r="G10" s="154">
        <f>Matériaux!L12+Matériaux!L18+Matériaux!L19</f>
        <v>2.5851600000000001</v>
      </c>
      <c r="H10" s="155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</row>
    <row r="11" spans="1:19">
      <c r="A11" s="158" t="s">
        <v>222</v>
      </c>
      <c r="B11" s="161" t="s">
        <v>3</v>
      </c>
      <c r="C11" s="162" t="s">
        <v>431</v>
      </c>
      <c r="D11" s="167">
        <f>Matériaux!F13+Matériaux!F18+Matériaux!F19</f>
        <v>0.11</v>
      </c>
      <c r="E11" s="34" t="s">
        <v>7</v>
      </c>
      <c r="F11" s="34">
        <f>Matériaux!P13+Matériaux!P18+Matériaux!P19</f>
        <v>8.2275948450000005</v>
      </c>
      <c r="G11" s="130">
        <f>Matériaux!L13+Matériaux!L18+Matériaux!L19</f>
        <v>6.4629000000000003</v>
      </c>
      <c r="H11" s="8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</row>
    <row r="12" spans="1:19">
      <c r="A12" s="158" t="s">
        <v>223</v>
      </c>
      <c r="B12" s="161" t="s">
        <v>3</v>
      </c>
      <c r="C12" s="93" t="s">
        <v>432</v>
      </c>
      <c r="D12" s="168">
        <f>Matériaux!F14+Matériaux!F18+Matériaux!F19</f>
        <v>0.1</v>
      </c>
      <c r="E12" s="154" t="s">
        <v>7</v>
      </c>
      <c r="F12" s="154">
        <f>Matériaux!P14+Matériaux!P18+Matériaux!P19</f>
        <v>12.341392267499996</v>
      </c>
      <c r="G12" s="154">
        <f>Matériaux!L14+Matériaux!L18+Matériaux!L19</f>
        <v>9.6943499999999982</v>
      </c>
      <c r="H12" s="155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</row>
    <row r="13" spans="1:19">
      <c r="A13" s="158" t="s">
        <v>224</v>
      </c>
      <c r="B13" s="161" t="s">
        <v>3</v>
      </c>
      <c r="C13" s="162" t="s">
        <v>433</v>
      </c>
      <c r="D13" s="167">
        <f>Matériaux!F15+Matériaux!F18+Matériaux!F19</f>
        <v>0.1</v>
      </c>
      <c r="E13" s="34" t="s">
        <v>7</v>
      </c>
      <c r="F13" s="34">
        <f>Matériaux!P15+Matériaux!P18+Matériaux!P19</f>
        <v>5.4850632299999997</v>
      </c>
      <c r="G13" s="130">
        <f>Matériaux!L15+Matériaux!L18+Matériaux!L19</f>
        <v>4.3086000000000002</v>
      </c>
      <c r="H13" s="8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</row>
    <row r="14" spans="1:19">
      <c r="A14" s="158" t="s">
        <v>225</v>
      </c>
      <c r="B14" s="161" t="s">
        <v>3</v>
      </c>
      <c r="C14" s="93" t="s">
        <v>434</v>
      </c>
      <c r="D14" s="168">
        <f>Matériaux!F16+Matériaux!F18+Matériaux!F19</f>
        <v>0.09</v>
      </c>
      <c r="E14" s="154" t="s">
        <v>7</v>
      </c>
      <c r="F14" s="154">
        <f>Matériaux!P16+Matériaux!P18+Matériaux!P19</f>
        <v>7.6790885219999998</v>
      </c>
      <c r="G14" s="154">
        <f>Matériaux!L16+Matériaux!L18+Matériaux!L19</f>
        <v>6.0320400000000003</v>
      </c>
      <c r="H14" s="155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</row>
    <row r="15" spans="1:19">
      <c r="A15" s="158" t="s">
        <v>226</v>
      </c>
      <c r="B15" s="161" t="s">
        <v>3</v>
      </c>
      <c r="C15" s="16" t="s">
        <v>423</v>
      </c>
      <c r="D15" s="167">
        <f>Matériaux!F17+Matériaux!F18+Matériaux!F19</f>
        <v>0.09</v>
      </c>
      <c r="E15" s="34" t="s">
        <v>7</v>
      </c>
      <c r="F15" s="34">
        <f>Matériaux!P17+Matériaux!P18+Matériaux!P19</f>
        <v>1.097012646</v>
      </c>
      <c r="G15" s="130">
        <f>Matériaux!L17+Matériaux!L18+Matériaux!L19</f>
        <v>0.86172000000000004</v>
      </c>
      <c r="H15" s="8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</row>
    <row r="16" spans="1:19">
      <c r="A16" s="158" t="s">
        <v>227</v>
      </c>
      <c r="B16" s="161" t="s">
        <v>3</v>
      </c>
      <c r="C16" s="11" t="s">
        <v>422</v>
      </c>
      <c r="D16" s="159">
        <f>Matériaux!F20+Matériaux!F26</f>
        <v>0.3</v>
      </c>
      <c r="E16" s="154" t="s">
        <v>7</v>
      </c>
      <c r="F16" s="154">
        <f>Matériaux!P20+Matériaux!P26</f>
        <v>0</v>
      </c>
      <c r="G16" s="154">
        <f>Matériaux!L20+Matériaux!L26</f>
        <v>0</v>
      </c>
      <c r="H16" s="155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</row>
    <row r="17" spans="1:19">
      <c r="A17" s="158" t="s">
        <v>228</v>
      </c>
      <c r="B17" s="161" t="s">
        <v>3</v>
      </c>
      <c r="C17" s="162" t="s">
        <v>435</v>
      </c>
      <c r="D17" s="165">
        <f>Matériaux!F21+Matériaux!F26</f>
        <v>0.3</v>
      </c>
      <c r="E17" s="34" t="s">
        <v>7</v>
      </c>
      <c r="F17" s="160">
        <f>Matériaux!P21+Matériaux!P26</f>
        <v>0</v>
      </c>
      <c r="G17" s="160">
        <f>Matériaux!L21+Matériaux!L26</f>
        <v>0</v>
      </c>
      <c r="H17" s="131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</row>
    <row r="18" spans="1:19">
      <c r="A18" s="158" t="s">
        <v>229</v>
      </c>
      <c r="B18" s="161" t="s">
        <v>3</v>
      </c>
      <c r="C18" s="93" t="s">
        <v>436</v>
      </c>
      <c r="D18" s="168">
        <f>Matériaux!F22+Matériaux!F26</f>
        <v>0.3</v>
      </c>
      <c r="E18" s="154" t="s">
        <v>7</v>
      </c>
      <c r="F18" s="168">
        <f>Matériaux!P22+Matériaux!P26</f>
        <v>0</v>
      </c>
      <c r="G18" s="168">
        <f>Matériaux!L22+Matériaux!L26</f>
        <v>0</v>
      </c>
      <c r="H18" s="93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</row>
    <row r="19" spans="1:19">
      <c r="A19" s="158" t="s">
        <v>230</v>
      </c>
      <c r="B19" s="161" t="s">
        <v>3</v>
      </c>
      <c r="C19" s="16" t="s">
        <v>437</v>
      </c>
      <c r="D19" s="167">
        <f>Matériaux!F23+Matériaux!F42</f>
        <v>0.3</v>
      </c>
      <c r="E19" s="162" t="s">
        <v>10</v>
      </c>
      <c r="F19" s="167">
        <f>Matériaux!P23+Matériaux!P42</f>
        <v>0</v>
      </c>
      <c r="G19" s="167">
        <f>Matériaux!L23+Matériaux!L42</f>
        <v>0</v>
      </c>
      <c r="H19" s="162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</row>
    <row r="20" spans="1:19">
      <c r="A20" s="158" t="s">
        <v>231</v>
      </c>
      <c r="B20" s="161" t="s">
        <v>3</v>
      </c>
      <c r="C20" s="93" t="s">
        <v>440</v>
      </c>
      <c r="D20" s="168">
        <f>Matériaux!F27+Matériaux!F32</f>
        <v>0.3</v>
      </c>
      <c r="E20" s="93" t="s">
        <v>7</v>
      </c>
      <c r="F20" s="168">
        <f>Matériaux!P27+Matériaux!P32</f>
        <v>0</v>
      </c>
      <c r="G20" s="168">
        <f>Matériaux!L27+Matériaux!L32</f>
        <v>0</v>
      </c>
      <c r="H20" s="93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</row>
    <row r="21" spans="1:19">
      <c r="A21" s="158" t="s">
        <v>232</v>
      </c>
      <c r="B21" s="161" t="s">
        <v>3</v>
      </c>
      <c r="C21" s="36" t="s">
        <v>439</v>
      </c>
      <c r="D21" s="163">
        <f>Matériaux!F28+Matériaux!F32</f>
        <v>0.3</v>
      </c>
      <c r="E21" s="36" t="s">
        <v>7</v>
      </c>
      <c r="F21" s="163">
        <f>Matériaux!P28+Matériaux!P32</f>
        <v>0</v>
      </c>
      <c r="G21" s="163">
        <f>Matériaux!L28+Matériaux!L32</f>
        <v>0</v>
      </c>
      <c r="H21" s="36"/>
      <c r="I21" s="27"/>
      <c r="K21" s="27"/>
      <c r="L21" s="27"/>
      <c r="M21" s="27"/>
      <c r="N21" s="27"/>
      <c r="O21" s="27"/>
      <c r="P21" s="27"/>
      <c r="Q21" s="27"/>
      <c r="R21" s="27"/>
      <c r="S21" s="27"/>
    </row>
    <row r="22" spans="1:19">
      <c r="A22" s="158" t="s">
        <v>233</v>
      </c>
      <c r="B22" s="161" t="s">
        <v>3</v>
      </c>
      <c r="C22" s="93" t="s">
        <v>441</v>
      </c>
      <c r="D22" s="168">
        <f>Matériaux!F29+Matériaux!F32</f>
        <v>0.3</v>
      </c>
      <c r="E22" s="93" t="s">
        <v>7</v>
      </c>
      <c r="F22" s="168">
        <f>Matériaux!P29+Matériaux!P32</f>
        <v>0</v>
      </c>
      <c r="G22" s="168">
        <f>Matériaux!L29+Matériaux!L32</f>
        <v>0</v>
      </c>
      <c r="H22" s="93"/>
      <c r="I22" s="27"/>
      <c r="K22" s="27"/>
      <c r="L22" s="27"/>
      <c r="M22" s="27"/>
      <c r="N22" s="27"/>
      <c r="O22" s="27"/>
      <c r="P22" s="27"/>
      <c r="Q22" s="27"/>
      <c r="R22" s="27"/>
      <c r="S22" s="27"/>
    </row>
    <row r="23" spans="1:19">
      <c r="A23" s="158" t="s">
        <v>234</v>
      </c>
      <c r="B23" s="161" t="s">
        <v>3</v>
      </c>
      <c r="C23" s="36" t="s">
        <v>442</v>
      </c>
      <c r="D23" s="163">
        <f>Matériaux!F30+Matériaux!F32</f>
        <v>0.3</v>
      </c>
      <c r="E23" s="36" t="s">
        <v>7</v>
      </c>
      <c r="F23" s="163">
        <f>Matériaux!P30+Matériaux!P32</f>
        <v>0</v>
      </c>
      <c r="G23" s="163">
        <f>Matériaux!L30+Matériaux!L32</f>
        <v>0</v>
      </c>
      <c r="H23" s="36"/>
      <c r="I23" s="27"/>
      <c r="K23" s="27"/>
      <c r="L23" s="27"/>
      <c r="M23" s="27"/>
      <c r="N23" s="27"/>
      <c r="O23" s="27"/>
      <c r="P23" s="27"/>
      <c r="Q23" s="27"/>
      <c r="R23" s="27"/>
      <c r="S23" s="27"/>
    </row>
    <row r="24" spans="1:19">
      <c r="A24" s="158" t="s">
        <v>235</v>
      </c>
      <c r="B24" s="161" t="s">
        <v>3</v>
      </c>
      <c r="C24" s="93" t="s">
        <v>443</v>
      </c>
      <c r="D24" s="168">
        <f>Matériaux!F31+Matériaux!F32</f>
        <v>0.3</v>
      </c>
      <c r="E24" s="93" t="s">
        <v>7</v>
      </c>
      <c r="F24" s="168">
        <f>Matériaux!P31+Matériaux!P32</f>
        <v>0</v>
      </c>
      <c r="G24" s="168">
        <f>Matériaux!L31+Matériaux!L32</f>
        <v>0</v>
      </c>
      <c r="H24" s="93"/>
      <c r="I24" s="27"/>
      <c r="K24" s="27"/>
      <c r="L24" s="27"/>
      <c r="M24" s="27"/>
      <c r="N24" s="27"/>
      <c r="O24" s="27"/>
      <c r="P24" s="27"/>
      <c r="Q24" s="27"/>
      <c r="R24" s="27"/>
      <c r="S24" s="27"/>
    </row>
    <row r="25" spans="1:19">
      <c r="A25" s="158" t="s">
        <v>236</v>
      </c>
      <c r="B25" s="161" t="s">
        <v>3</v>
      </c>
      <c r="C25" s="36" t="s">
        <v>444</v>
      </c>
      <c r="D25" s="163">
        <f>Matériaux!F33+Matériaux!F38</f>
        <v>0.3</v>
      </c>
      <c r="E25" s="36" t="s">
        <v>7</v>
      </c>
      <c r="F25" s="163">
        <f>Matériaux!P33+Matériaux!P38</f>
        <v>0</v>
      </c>
      <c r="G25" s="163">
        <f>Matériaux!L33+Matériaux!L38</f>
        <v>0</v>
      </c>
      <c r="H25" s="36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</row>
    <row r="26" spans="1:19">
      <c r="A26" s="158" t="s">
        <v>237</v>
      </c>
      <c r="B26" s="161" t="s">
        <v>3</v>
      </c>
      <c r="C26" s="93" t="s">
        <v>445</v>
      </c>
      <c r="D26" s="168">
        <f>Matériaux!F34+Matériaux!F38</f>
        <v>0.3</v>
      </c>
      <c r="E26" s="93" t="s">
        <v>7</v>
      </c>
      <c r="F26" s="168">
        <f>Matériaux!P34+Matériaux!P38</f>
        <v>0</v>
      </c>
      <c r="G26" s="168">
        <f>Matériaux!L34+Matériaux!L38</f>
        <v>0</v>
      </c>
      <c r="H26" s="93"/>
      <c r="J26" s="27"/>
    </row>
    <row r="27" spans="1:19">
      <c r="A27" s="158" t="s">
        <v>238</v>
      </c>
      <c r="B27" s="161" t="s">
        <v>3</v>
      </c>
      <c r="C27" s="36" t="s">
        <v>446</v>
      </c>
      <c r="D27" s="165">
        <f>Matériaux!F35+Matériaux!F38</f>
        <v>0.3</v>
      </c>
      <c r="E27" s="36" t="s">
        <v>7</v>
      </c>
      <c r="F27" s="165">
        <f>Matériaux!P35+Matériaux!P38</f>
        <v>0</v>
      </c>
      <c r="G27" s="165">
        <f>Matériaux!L35+Matériaux!L38</f>
        <v>0</v>
      </c>
      <c r="H27" s="164"/>
      <c r="J27" s="27"/>
    </row>
    <row r="28" spans="1:19">
      <c r="A28" s="158" t="s">
        <v>239</v>
      </c>
      <c r="B28" s="161" t="s">
        <v>3</v>
      </c>
      <c r="C28" s="93" t="s">
        <v>447</v>
      </c>
      <c r="D28" s="168">
        <f>Matériaux!F36+Matériaux!F38</f>
        <v>0.3</v>
      </c>
      <c r="E28" s="93" t="s">
        <v>7</v>
      </c>
      <c r="F28" s="168">
        <f>Matériaux!P36+Matériaux!P38</f>
        <v>0</v>
      </c>
      <c r="G28" s="168">
        <f>Matériaux!L36+Matériaux!L38</f>
        <v>0</v>
      </c>
      <c r="H28" s="93"/>
      <c r="J28" s="27"/>
    </row>
    <row r="29" spans="1:19">
      <c r="A29" s="158" t="s">
        <v>240</v>
      </c>
      <c r="B29" s="161" t="s">
        <v>3</v>
      </c>
      <c r="C29" s="36" t="s">
        <v>448</v>
      </c>
      <c r="D29" s="165">
        <f>Matériaux!F37+Matériaux!F38</f>
        <v>0.3</v>
      </c>
      <c r="E29" s="36" t="s">
        <v>7</v>
      </c>
      <c r="F29" s="165">
        <f>Matériaux!P37+Matériaux!P38</f>
        <v>0</v>
      </c>
      <c r="G29" s="165">
        <f>Matériaux!L37+Matériaux!L38</f>
        <v>0</v>
      </c>
      <c r="H29" s="164"/>
    </row>
    <row r="30" spans="1:19">
      <c r="A30" s="158" t="s">
        <v>241</v>
      </c>
      <c r="B30" s="161" t="s">
        <v>3</v>
      </c>
      <c r="C30" s="93" t="s">
        <v>449</v>
      </c>
      <c r="D30" s="168">
        <f>Matériaux!F39+Matériaux!F42</f>
        <v>0.3</v>
      </c>
      <c r="E30" s="93" t="s">
        <v>10</v>
      </c>
      <c r="F30" s="168">
        <f>Matériaux!P39+Matériaux!P42</f>
        <v>0</v>
      </c>
      <c r="G30" s="168">
        <f>Matériaux!L39+Matériaux!L42</f>
        <v>0</v>
      </c>
      <c r="H30" s="93"/>
    </row>
    <row r="31" spans="1:19">
      <c r="A31" s="158" t="s">
        <v>242</v>
      </c>
      <c r="B31" s="161" t="s">
        <v>3</v>
      </c>
      <c r="C31" s="36" t="s">
        <v>450</v>
      </c>
      <c r="D31" s="165">
        <f>Matériaux!F40+Matériaux!F42</f>
        <v>0.3</v>
      </c>
      <c r="E31" s="36" t="s">
        <v>10</v>
      </c>
      <c r="F31" s="165">
        <f>Matériaux!P40+Matériaux!P42</f>
        <v>0</v>
      </c>
      <c r="G31" s="165">
        <f>Matériaux!L40+Matériaux!L42</f>
        <v>0</v>
      </c>
      <c r="H31" s="164"/>
    </row>
    <row r="32" spans="1:19">
      <c r="A32" s="158" t="s">
        <v>243</v>
      </c>
      <c r="B32" s="161" t="s">
        <v>3</v>
      </c>
      <c r="C32" s="93" t="s">
        <v>451</v>
      </c>
      <c r="D32" s="168">
        <f>Matériaux!F41+Matériaux!F42</f>
        <v>0.3</v>
      </c>
      <c r="E32" s="93" t="s">
        <v>10</v>
      </c>
      <c r="F32" s="168">
        <f>Matériaux!P41+Matériaux!P42</f>
        <v>0</v>
      </c>
      <c r="G32" s="168">
        <f>Matériaux!L41+Matériaux!L42</f>
        <v>0</v>
      </c>
      <c r="H32" s="93"/>
    </row>
    <row r="33" spans="1:10">
      <c r="A33" s="158" t="s">
        <v>459</v>
      </c>
      <c r="B33" s="161" t="s">
        <v>3</v>
      </c>
      <c r="C33" s="36" t="s">
        <v>452</v>
      </c>
      <c r="D33" s="165">
        <f>Matériaux!F43+Matériaux!F55</f>
        <v>0.3</v>
      </c>
      <c r="E33" s="36" t="s">
        <v>7</v>
      </c>
      <c r="F33" s="165">
        <f>Matériaux!P43+Matériaux!P55</f>
        <v>0</v>
      </c>
      <c r="G33" s="165">
        <f>Matériaux!L43+Matériaux!L55</f>
        <v>0</v>
      </c>
      <c r="H33" s="164"/>
    </row>
    <row r="34" spans="1:10">
      <c r="A34" s="158" t="s">
        <v>460</v>
      </c>
      <c r="B34" s="161" t="s">
        <v>3</v>
      </c>
      <c r="C34" s="93" t="s">
        <v>453</v>
      </c>
      <c r="D34" s="168">
        <f>Matériaux!F44+Matériaux!F55</f>
        <v>0.3</v>
      </c>
      <c r="E34" s="93" t="s">
        <v>7</v>
      </c>
      <c r="F34" s="168">
        <f>Matériaux!P44+Matériaux!P55</f>
        <v>16.444559722499996</v>
      </c>
      <c r="G34" s="168">
        <f>Matériaux!L44+Matériaux!L55</f>
        <v>12.917449999999999</v>
      </c>
      <c r="H34" s="93"/>
    </row>
    <row r="35" spans="1:10">
      <c r="A35" s="158" t="s">
        <v>461</v>
      </c>
      <c r="B35" s="161" t="s">
        <v>3</v>
      </c>
      <c r="C35" s="36" t="s">
        <v>454</v>
      </c>
      <c r="D35" s="165">
        <f>Matériaux!F45+Matériaux!F55</f>
        <v>0.3</v>
      </c>
      <c r="E35" s="36" t="s">
        <v>7</v>
      </c>
      <c r="F35" s="165">
        <f>Matériaux!P45+Matériaux!P55</f>
        <v>0</v>
      </c>
      <c r="G35" s="165">
        <f>Matériaux!L45+Matériaux!L55</f>
        <v>0</v>
      </c>
      <c r="H35" s="164"/>
    </row>
    <row r="36" spans="1:10">
      <c r="A36" s="158" t="s">
        <v>462</v>
      </c>
      <c r="B36" s="161" t="s">
        <v>3</v>
      </c>
      <c r="C36" s="93" t="s">
        <v>455</v>
      </c>
      <c r="D36" s="168">
        <f>Matériaux!F46+Matériaux!F55</f>
        <v>0.3</v>
      </c>
      <c r="E36" s="93" t="s">
        <v>7</v>
      </c>
      <c r="F36" s="168">
        <f>Matériaux!P46+Matériaux!P55</f>
        <v>0</v>
      </c>
      <c r="G36" s="168">
        <f>Matériaux!L46+Matériaux!L55</f>
        <v>0</v>
      </c>
      <c r="H36" s="93"/>
    </row>
    <row r="37" spans="1:10">
      <c r="A37" s="158" t="s">
        <v>463</v>
      </c>
      <c r="B37" s="161" t="s">
        <v>3</v>
      </c>
      <c r="C37" s="36" t="s">
        <v>456</v>
      </c>
      <c r="D37" s="165">
        <f>Matériaux!F47+Matériaux!F55</f>
        <v>0.3</v>
      </c>
      <c r="E37" s="36" t="s">
        <v>7</v>
      </c>
      <c r="F37" s="165">
        <f>Matériaux!P47+Matériaux!P55</f>
        <v>0</v>
      </c>
      <c r="G37" s="165">
        <f>Matériaux!L47+Matériaux!L55</f>
        <v>0</v>
      </c>
      <c r="H37" s="164"/>
    </row>
    <row r="38" spans="1:10">
      <c r="A38" s="158" t="s">
        <v>464</v>
      </c>
      <c r="B38" s="161" t="s">
        <v>3</v>
      </c>
      <c r="C38" s="93" t="s">
        <v>457</v>
      </c>
      <c r="D38" s="168">
        <f>Matériaux!F48+Matériaux!F55</f>
        <v>0.3</v>
      </c>
      <c r="E38" s="93" t="s">
        <v>7</v>
      </c>
      <c r="F38" s="168">
        <f>Matériaux!P48+Matériaux!P55</f>
        <v>0</v>
      </c>
      <c r="G38" s="168">
        <f>Matériaux!L48+Matériaux!L55</f>
        <v>0</v>
      </c>
      <c r="H38" s="93"/>
      <c r="J38" s="8" t="s">
        <v>391</v>
      </c>
    </row>
    <row r="39" spans="1:10">
      <c r="A39" s="158" t="s">
        <v>465</v>
      </c>
      <c r="B39" s="161" t="s">
        <v>3</v>
      </c>
      <c r="C39" s="36" t="s">
        <v>458</v>
      </c>
      <c r="D39" s="165">
        <f>Matériaux!F49+Matériaux!F55</f>
        <v>0.3</v>
      </c>
      <c r="E39" s="164" t="s">
        <v>7</v>
      </c>
      <c r="F39" s="165">
        <f>Matériaux!P49+Matériaux!P55</f>
        <v>0</v>
      </c>
      <c r="G39" s="165">
        <f>Matériaux!L49+Matériaux!L55</f>
        <v>0</v>
      </c>
      <c r="H39" s="164"/>
      <c r="J39" s="8" t="s">
        <v>390</v>
      </c>
    </row>
    <row r="40" spans="1:10">
      <c r="A40" s="158" t="s">
        <v>470</v>
      </c>
      <c r="B40" s="161" t="s">
        <v>3</v>
      </c>
      <c r="C40" s="169" t="s">
        <v>466</v>
      </c>
      <c r="D40" s="168">
        <f>Matériaux!F50+Matériaux!F55</f>
        <v>0.3</v>
      </c>
      <c r="E40" s="93" t="s">
        <v>7</v>
      </c>
      <c r="F40" s="168">
        <f>Matériaux!P50+Matériaux!P55</f>
        <v>0</v>
      </c>
      <c r="G40" s="168">
        <f>Matériaux!L50+Matériaux!L55</f>
        <v>0</v>
      </c>
      <c r="H40" s="93"/>
      <c r="J40" s="8" t="s">
        <v>392</v>
      </c>
    </row>
    <row r="41" spans="1:10">
      <c r="A41" s="158" t="s">
        <v>471</v>
      </c>
      <c r="B41" s="161" t="s">
        <v>3</v>
      </c>
      <c r="C41" s="170" t="s">
        <v>467</v>
      </c>
      <c r="D41" s="165">
        <f>Matériaux!F55+Matériaux!F51</f>
        <v>0.3</v>
      </c>
      <c r="E41" s="164" t="s">
        <v>7</v>
      </c>
      <c r="F41" s="165">
        <f>Matériaux!P55+Matériaux!P51</f>
        <v>0</v>
      </c>
      <c r="G41" s="165">
        <f>Matériaux!L55+Matériaux!L51</f>
        <v>0</v>
      </c>
      <c r="H41" s="164"/>
      <c r="J41" s="27"/>
    </row>
    <row r="42" spans="1:10">
      <c r="A42" s="158" t="s">
        <v>472</v>
      </c>
      <c r="B42" s="161" t="s">
        <v>3</v>
      </c>
      <c r="C42" s="169" t="s">
        <v>468</v>
      </c>
      <c r="D42" s="168">
        <f>Matériaux!F52+Matériaux!F55</f>
        <v>0.3</v>
      </c>
      <c r="E42" s="93" t="s">
        <v>7</v>
      </c>
      <c r="F42" s="168">
        <f>Matériaux!P52+Matériaux!P55</f>
        <v>0</v>
      </c>
      <c r="G42" s="168">
        <f>Matériaux!L52+Matériaux!L55</f>
        <v>0</v>
      </c>
      <c r="H42" s="93"/>
    </row>
    <row r="43" spans="1:10">
      <c r="A43" s="158" t="s">
        <v>473</v>
      </c>
      <c r="B43" s="161" t="s">
        <v>3</v>
      </c>
      <c r="C43" s="170" t="s">
        <v>469</v>
      </c>
      <c r="D43" s="165">
        <f>Matériaux!F53+Matériaux!F55</f>
        <v>0.3</v>
      </c>
      <c r="E43" s="164" t="s">
        <v>7</v>
      </c>
      <c r="F43" s="165">
        <f>Matériaux!P53+Matériaux!P55</f>
        <v>0</v>
      </c>
      <c r="G43" s="165">
        <f>Matériaux!L53+Matériaux!L55</f>
        <v>0</v>
      </c>
      <c r="H43" s="164"/>
    </row>
    <row r="44" spans="1:10">
      <c r="A44" s="158" t="s">
        <v>474</v>
      </c>
      <c r="B44" s="161" t="s">
        <v>3</v>
      </c>
      <c r="C44" s="169" t="s">
        <v>487</v>
      </c>
      <c r="D44" s="168">
        <f>Matériaux!F54+Matériaux!F55</f>
        <v>0.3</v>
      </c>
      <c r="E44" s="93" t="s">
        <v>7</v>
      </c>
      <c r="F44" s="168">
        <f>Matériaux!P54+Matériaux!P55</f>
        <v>0</v>
      </c>
      <c r="G44" s="168">
        <f>Matériaux!L54+Matériaux!L55</f>
        <v>0</v>
      </c>
      <c r="H44" s="93"/>
    </row>
    <row r="45" spans="1:10" ht="15" customHeight="1">
      <c r="A45" s="158" t="s">
        <v>501</v>
      </c>
      <c r="B45" s="161" t="s">
        <v>3</v>
      </c>
      <c r="C45" s="170" t="s">
        <v>500</v>
      </c>
      <c r="E45" s="164" t="s">
        <v>7</v>
      </c>
    </row>
    <row r="46" spans="1:10">
      <c r="A46" s="158" t="s">
        <v>502</v>
      </c>
      <c r="B46" s="161" t="s">
        <v>479</v>
      </c>
      <c r="C46" s="11" t="s">
        <v>533</v>
      </c>
      <c r="D46" s="165">
        <f>Matériaux!W39+Matériaux!W33+Matériaux!W36+Matériaux!W6+Ouvrage!D34</f>
        <v>0.36</v>
      </c>
      <c r="E46" s="164" t="s">
        <v>10</v>
      </c>
      <c r="F46" s="164"/>
      <c r="G46" s="164"/>
      <c r="H46" s="164"/>
    </row>
    <row r="47" spans="1:10">
      <c r="A47" s="158" t="s">
        <v>503</v>
      </c>
      <c r="B47" s="161" t="s">
        <v>479</v>
      </c>
      <c r="C47" s="36" t="s">
        <v>534</v>
      </c>
      <c r="D47" s="165">
        <f>Matériaux!W7+Matériaux!W34+Matériaux!W37+Ouvrage!D34+Matériaux!W40</f>
        <v>0.3</v>
      </c>
      <c r="E47" s="93" t="s">
        <v>10</v>
      </c>
      <c r="F47" s="164"/>
      <c r="G47" s="164"/>
      <c r="H47" s="164"/>
    </row>
    <row r="48" spans="1:10">
      <c r="A48" s="158" t="s">
        <v>504</v>
      </c>
      <c r="B48" s="161" t="s">
        <v>479</v>
      </c>
      <c r="C48" s="36" t="s">
        <v>535</v>
      </c>
      <c r="D48" s="165">
        <f>Matériaux!W8+Matériaux!W35+Matériaux!W38+Ouvrage!D34+Matériaux!W41</f>
        <v>0.3</v>
      </c>
      <c r="E48" s="164" t="s">
        <v>10</v>
      </c>
      <c r="F48" s="164"/>
      <c r="G48" s="164"/>
      <c r="H48" s="164"/>
    </row>
    <row r="49" spans="1:8">
      <c r="A49" s="158" t="s">
        <v>505</v>
      </c>
      <c r="B49" s="161" t="s">
        <v>479</v>
      </c>
      <c r="C49" s="169" t="s">
        <v>536</v>
      </c>
      <c r="D49" s="165">
        <f>Matériaux!W10+Matériaux!W33+Matériaux!W36+Matériaux!W39+D33</f>
        <v>0.3</v>
      </c>
      <c r="E49" s="164" t="s">
        <v>10</v>
      </c>
      <c r="F49" s="164"/>
      <c r="G49" s="164"/>
      <c r="H49" s="164"/>
    </row>
    <row r="50" spans="1:8">
      <c r="A50" s="158" t="s">
        <v>506</v>
      </c>
      <c r="B50" s="161" t="s">
        <v>479</v>
      </c>
      <c r="C50" s="172" t="s">
        <v>537</v>
      </c>
      <c r="D50" s="165">
        <f>Matériaux!W11+Matériaux!W33+Matériaux!W36+Matériaux!W39+Ouvrage!D35</f>
        <v>0.3</v>
      </c>
      <c r="E50" s="164" t="s">
        <v>10</v>
      </c>
      <c r="F50" s="164"/>
      <c r="G50" s="164"/>
      <c r="H50" s="164"/>
    </row>
    <row r="51" spans="1:8">
      <c r="A51" s="158" t="s">
        <v>507</v>
      </c>
      <c r="B51" s="161" t="s">
        <v>479</v>
      </c>
      <c r="C51" s="169" t="s">
        <v>527</v>
      </c>
      <c r="D51" s="165">
        <f>Matériaux!W12+Ouvrage!D34+Matériaux!W46</f>
        <v>0.3</v>
      </c>
      <c r="E51" s="164" t="s">
        <v>10</v>
      </c>
      <c r="F51" s="164"/>
      <c r="G51" s="164"/>
      <c r="H51" s="164"/>
    </row>
    <row r="52" spans="1:8">
      <c r="A52" s="158" t="s">
        <v>508</v>
      </c>
      <c r="B52" s="161" t="s">
        <v>479</v>
      </c>
      <c r="C52" s="172" t="s">
        <v>528</v>
      </c>
      <c r="D52" s="165">
        <f>Matériaux!W13+Ouvrage!D34</f>
        <v>0.3</v>
      </c>
      <c r="E52" s="164" t="s">
        <v>10</v>
      </c>
      <c r="F52" s="164"/>
      <c r="G52" s="164"/>
      <c r="H52" s="164"/>
    </row>
    <row r="53" spans="1:8">
      <c r="A53" s="158" t="s">
        <v>509</v>
      </c>
      <c r="B53" s="161" t="s">
        <v>479</v>
      </c>
      <c r="C53" s="169" t="s">
        <v>529</v>
      </c>
      <c r="D53" s="165">
        <f>Matériaux!W14+Ouvrage!D36+Matériaux!W46</f>
        <v>0.3</v>
      </c>
      <c r="E53" s="164" t="s">
        <v>10</v>
      </c>
      <c r="F53" s="164"/>
      <c r="G53" s="164"/>
      <c r="H53" s="164"/>
    </row>
    <row r="54" spans="1:8">
      <c r="A54" s="158" t="s">
        <v>510</v>
      </c>
      <c r="B54" s="161" t="s">
        <v>479</v>
      </c>
      <c r="C54" s="172" t="s">
        <v>530</v>
      </c>
      <c r="D54" s="165">
        <f>Matériaux!W15+D44+Matériaux!W46</f>
        <v>0.3</v>
      </c>
      <c r="E54" s="164" t="s">
        <v>10</v>
      </c>
      <c r="F54" s="164"/>
      <c r="G54" s="164"/>
      <c r="H54" s="164"/>
    </row>
    <row r="55" spans="1:8">
      <c r="A55" s="158" t="s">
        <v>511</v>
      </c>
      <c r="B55" s="161" t="s">
        <v>479</v>
      </c>
      <c r="C55" s="169" t="s">
        <v>531</v>
      </c>
      <c r="D55" s="165">
        <f>Matériaux!W16+Ouvrage!D33+Matériaux!W46</f>
        <v>0.3</v>
      </c>
      <c r="E55" s="164" t="s">
        <v>10</v>
      </c>
      <c r="F55" s="164"/>
      <c r="G55" s="164"/>
      <c r="H55" s="164"/>
    </row>
    <row r="56" spans="1:8">
      <c r="A56" s="158" t="s">
        <v>512</v>
      </c>
      <c r="B56" s="161" t="s">
        <v>479</v>
      </c>
      <c r="C56" s="172" t="s">
        <v>532</v>
      </c>
      <c r="D56" s="165">
        <f>Matériaux!W17+Ouvrage!D35+Matériaux!W46</f>
        <v>0.3</v>
      </c>
      <c r="E56" s="164" t="s">
        <v>10</v>
      </c>
      <c r="F56" s="164"/>
      <c r="G56" s="164"/>
      <c r="H56" s="164"/>
    </row>
    <row r="57" spans="1:8">
      <c r="A57" s="158" t="s">
        <v>513</v>
      </c>
      <c r="B57" s="161" t="s">
        <v>479</v>
      </c>
      <c r="C57" s="169" t="s">
        <v>488</v>
      </c>
      <c r="D57" s="165">
        <f>Matériaux!W18+Matériaux!W46</f>
        <v>0</v>
      </c>
      <c r="E57" s="164" t="s">
        <v>10</v>
      </c>
      <c r="F57" s="164"/>
      <c r="G57" s="164"/>
      <c r="H57" s="164"/>
    </row>
    <row r="58" spans="1:8">
      <c r="A58" s="158" t="s">
        <v>514</v>
      </c>
      <c r="B58" s="161" t="s">
        <v>479</v>
      </c>
      <c r="C58" s="172" t="s">
        <v>489</v>
      </c>
      <c r="D58" s="165">
        <f>Matériaux!W19+Matériaux!W46</f>
        <v>0</v>
      </c>
      <c r="E58" s="164" t="s">
        <v>10</v>
      </c>
      <c r="F58" s="164"/>
      <c r="G58" s="164"/>
      <c r="H58" s="164"/>
    </row>
    <row r="59" spans="1:8">
      <c r="A59" s="158" t="s">
        <v>515</v>
      </c>
      <c r="B59" s="161" t="s">
        <v>479</v>
      </c>
      <c r="C59" s="169" t="s">
        <v>490</v>
      </c>
      <c r="D59" s="165">
        <f>Matériaux!W20+Matériaux!W46</f>
        <v>0</v>
      </c>
      <c r="E59" s="164" t="s">
        <v>10</v>
      </c>
      <c r="F59" s="164"/>
      <c r="G59" s="164"/>
      <c r="H59" s="164"/>
    </row>
    <row r="60" spans="1:8">
      <c r="A60" s="158" t="s">
        <v>516</v>
      </c>
      <c r="B60" s="161" t="s">
        <v>479</v>
      </c>
      <c r="C60" s="172" t="s">
        <v>491</v>
      </c>
      <c r="D60" s="165">
        <f>Matériaux!W21+Matériaux!W46</f>
        <v>0</v>
      </c>
      <c r="E60" s="164" t="s">
        <v>10</v>
      </c>
      <c r="F60" s="164"/>
      <c r="G60" s="164"/>
      <c r="H60" s="164"/>
    </row>
    <row r="61" spans="1:8">
      <c r="A61" s="158" t="s">
        <v>517</v>
      </c>
      <c r="B61" s="161" t="s">
        <v>479</v>
      </c>
      <c r="C61" s="169" t="s">
        <v>492</v>
      </c>
      <c r="D61" s="165">
        <f>Matériaux!W22+Matériaux!W46+Ouvrage!D35</f>
        <v>0.3</v>
      </c>
      <c r="E61" s="164" t="s">
        <v>10</v>
      </c>
      <c r="F61" s="164"/>
      <c r="G61" s="164"/>
      <c r="H61" s="164"/>
    </row>
    <row r="62" spans="1:8">
      <c r="A62" s="158" t="s">
        <v>518</v>
      </c>
      <c r="B62" s="161" t="s">
        <v>479</v>
      </c>
      <c r="C62" s="172" t="s">
        <v>493</v>
      </c>
      <c r="D62" s="165">
        <f>Matériaux!W23+Matériaux!W33+Matériaux!W36+Matériaux!W42+D33</f>
        <v>0.3</v>
      </c>
      <c r="E62" s="164" t="s">
        <v>10</v>
      </c>
      <c r="F62" s="164"/>
      <c r="G62" s="164"/>
      <c r="H62" s="164"/>
    </row>
    <row r="63" spans="1:8">
      <c r="A63" s="158" t="s">
        <v>519</v>
      </c>
      <c r="B63" s="161" t="s">
        <v>479</v>
      </c>
      <c r="C63" s="169" t="s">
        <v>494</v>
      </c>
      <c r="D63" s="165">
        <f>Matériaux!W24+Matériaux!W33+Matériaux!W36+Matériaux!W42+D35</f>
        <v>0.3</v>
      </c>
      <c r="E63" s="164" t="s">
        <v>10</v>
      </c>
      <c r="F63" s="164"/>
      <c r="G63" s="164"/>
      <c r="H63" s="164"/>
    </row>
    <row r="64" spans="1:8">
      <c r="A64" s="158" t="s">
        <v>520</v>
      </c>
      <c r="B64" s="161" t="s">
        <v>479</v>
      </c>
      <c r="C64" s="172" t="s">
        <v>495</v>
      </c>
      <c r="D64" s="165">
        <f>Matériaux!W25+Matériaux!W33+Matériaux!W36+Matériaux!W42+Ouvrage!D34</f>
        <v>0.3</v>
      </c>
      <c r="E64" s="164" t="s">
        <v>10</v>
      </c>
      <c r="F64" s="164"/>
      <c r="G64" s="164"/>
      <c r="H64" s="164"/>
    </row>
    <row r="65" spans="1:8">
      <c r="A65" s="158" t="s">
        <v>521</v>
      </c>
      <c r="B65" s="161" t="s">
        <v>479</v>
      </c>
      <c r="C65" s="169" t="s">
        <v>496</v>
      </c>
      <c r="D65" s="165">
        <f>Matériaux!W26+Matériaux!W34+Matériaux!W37+Matériaux!W43+D34</f>
        <v>0.3</v>
      </c>
      <c r="E65" s="164" t="s">
        <v>10</v>
      </c>
      <c r="F65" s="164"/>
      <c r="G65" s="164"/>
      <c r="H65" s="164"/>
    </row>
    <row r="66" spans="1:8">
      <c r="A66" s="158" t="s">
        <v>522</v>
      </c>
      <c r="B66" s="161" t="s">
        <v>479</v>
      </c>
      <c r="C66" s="172" t="s">
        <v>497</v>
      </c>
      <c r="D66" s="165">
        <f>Matériaux!W27+Matériaux!W35+Matériaux!W38+Matériaux!W44+Ouvrage!D34</f>
        <v>0.3</v>
      </c>
      <c r="E66" s="164" t="s">
        <v>10</v>
      </c>
      <c r="F66" s="164"/>
      <c r="G66" s="164"/>
      <c r="H66" s="164"/>
    </row>
    <row r="67" spans="1:8">
      <c r="A67" s="158" t="s">
        <v>523</v>
      </c>
      <c r="B67" s="161" t="s">
        <v>479</v>
      </c>
      <c r="C67" s="169" t="s">
        <v>498</v>
      </c>
      <c r="D67" s="165">
        <f>Matériaux!W28+Matériaux!W33+Matériaux!W36+Matériaux!W42+Ouvrage!D44</f>
        <v>0.3</v>
      </c>
      <c r="E67" s="164" t="s">
        <v>10</v>
      </c>
      <c r="F67" s="164"/>
      <c r="G67" s="164"/>
      <c r="H67" s="164"/>
    </row>
    <row r="68" spans="1:8">
      <c r="A68" s="158" t="s">
        <v>524</v>
      </c>
      <c r="B68" s="161" t="s">
        <v>479</v>
      </c>
      <c r="C68" s="172" t="s">
        <v>558</v>
      </c>
      <c r="D68" s="165">
        <f>Matériaux!W29+Matériaux!W33+Matériaux!W36+Matériaux!W39+Ouvrage!D45</f>
        <v>0</v>
      </c>
      <c r="E68" s="164" t="s">
        <v>10</v>
      </c>
      <c r="F68" s="164"/>
      <c r="G68" s="164"/>
      <c r="H68" s="164"/>
    </row>
    <row r="69" spans="1:8">
      <c r="A69" s="158" t="s">
        <v>525</v>
      </c>
      <c r="B69" s="161" t="s">
        <v>479</v>
      </c>
      <c r="C69" s="169" t="s">
        <v>559</v>
      </c>
      <c r="D69" s="165">
        <f>Matériaux!W30+Matériaux!W33+Matériaux!W36+Matériaux!W39+Ouvrage!D45</f>
        <v>0</v>
      </c>
      <c r="E69" s="164" t="s">
        <v>10</v>
      </c>
      <c r="F69" s="164"/>
      <c r="G69" s="164"/>
      <c r="H69" s="164"/>
    </row>
    <row r="70" spans="1:8">
      <c r="A70" s="158" t="s">
        <v>526</v>
      </c>
      <c r="B70" s="161" t="s">
        <v>479</v>
      </c>
      <c r="C70" s="172" t="s">
        <v>572</v>
      </c>
      <c r="D70" s="4">
        <f>Matériaux!W31+Matériaux!W33+Matériaux!W36+Matériaux!W42+Ouvrage!D45</f>
        <v>0</v>
      </c>
      <c r="E70" s="164" t="s">
        <v>10</v>
      </c>
    </row>
    <row r="71" spans="1:8">
      <c r="A71" s="158" t="s">
        <v>575</v>
      </c>
      <c r="B71" s="161" t="s">
        <v>479</v>
      </c>
      <c r="C71" s="169" t="s">
        <v>571</v>
      </c>
      <c r="D71" s="165">
        <f>Matériaux!W32+Matériaux!W33+Matériaux!W36+Matériaux!W42+Ouvrage!D45</f>
        <v>0</v>
      </c>
      <c r="E71" s="164" t="s">
        <v>10</v>
      </c>
      <c r="F71" s="164"/>
      <c r="G71" s="164"/>
      <c r="H71" s="164"/>
    </row>
    <row r="72" spans="1:8">
      <c r="A72" s="158" t="s">
        <v>576</v>
      </c>
      <c r="B72" s="161" t="s">
        <v>479</v>
      </c>
      <c r="C72" s="16" t="s">
        <v>499</v>
      </c>
      <c r="D72" s="165"/>
      <c r="E72" s="164"/>
      <c r="F72" s="164"/>
      <c r="G72" s="164"/>
      <c r="H72" s="164"/>
    </row>
    <row r="74" spans="1:8">
      <c r="B74" s="164"/>
      <c r="C74" s="36"/>
      <c r="D74" s="165"/>
      <c r="E74" s="164"/>
      <c r="F74" s="164"/>
      <c r="G74" s="164"/>
      <c r="H74" s="164"/>
    </row>
    <row r="75" spans="1:8">
      <c r="B75" s="164"/>
      <c r="C75" s="36"/>
      <c r="D75" s="165"/>
      <c r="E75" s="164"/>
      <c r="F75" s="164"/>
      <c r="G75" s="164"/>
      <c r="H75" s="164"/>
    </row>
    <row r="76" spans="1:8">
      <c r="B76" s="164"/>
      <c r="C76" s="36"/>
      <c r="D76" s="165"/>
      <c r="E76" s="164"/>
      <c r="F76" s="164"/>
      <c r="G76" s="164"/>
      <c r="H76" s="164"/>
    </row>
    <row r="77" spans="1:8">
      <c r="B77" s="164"/>
      <c r="C77" s="36"/>
      <c r="D77" s="165"/>
      <c r="E77" s="164"/>
      <c r="F77" s="164"/>
      <c r="G77" s="164"/>
      <c r="H77" s="164"/>
    </row>
    <row r="78" spans="1:8">
      <c r="B78" s="164"/>
      <c r="C78" s="36"/>
      <c r="D78" s="165"/>
      <c r="E78" s="164"/>
      <c r="F78" s="164"/>
      <c r="G78" s="164"/>
      <c r="H78" s="164"/>
    </row>
    <row r="79" spans="1:8">
      <c r="B79" s="164"/>
      <c r="C79" s="36"/>
      <c r="D79" s="165"/>
      <c r="E79" s="164"/>
      <c r="F79" s="164"/>
      <c r="G79" s="164"/>
      <c r="H79" s="164"/>
    </row>
    <row r="80" spans="1:8">
      <c r="B80" s="164"/>
      <c r="C80" s="36"/>
      <c r="D80" s="165"/>
      <c r="E80" s="164"/>
      <c r="F80" s="164"/>
      <c r="G80" s="164"/>
      <c r="H80" s="164"/>
    </row>
    <row r="81" spans="2:8">
      <c r="B81" s="164"/>
      <c r="C81" s="36"/>
      <c r="D81" s="165"/>
      <c r="E81" s="164"/>
      <c r="F81" s="164"/>
      <c r="G81" s="164"/>
      <c r="H81" s="164"/>
    </row>
    <row r="82" spans="2:8">
      <c r="B82" s="164"/>
      <c r="C82" s="36"/>
      <c r="D82" s="165"/>
      <c r="E82" s="164"/>
      <c r="F82" s="164"/>
      <c r="G82" s="164"/>
      <c r="H82" s="164"/>
    </row>
    <row r="83" spans="2:8">
      <c r="B83" s="164"/>
      <c r="C83" s="36"/>
      <c r="D83" s="165"/>
      <c r="E83" s="164"/>
      <c r="F83" s="164"/>
      <c r="G83" s="164"/>
      <c r="H83" s="164"/>
    </row>
    <row r="84" spans="2:8">
      <c r="B84" s="164"/>
      <c r="C84" s="36"/>
      <c r="D84" s="165"/>
      <c r="E84" s="164"/>
      <c r="F84" s="164"/>
      <c r="G84" s="164"/>
      <c r="H84" s="164"/>
    </row>
    <row r="85" spans="2:8">
      <c r="B85" s="164"/>
      <c r="C85" s="36"/>
      <c r="D85" s="165"/>
      <c r="E85" s="164"/>
      <c r="F85" s="164"/>
      <c r="G85" s="164"/>
      <c r="H85" s="164"/>
    </row>
    <row r="86" spans="2:8">
      <c r="B86" s="164"/>
      <c r="C86" s="36"/>
      <c r="D86" s="165"/>
      <c r="E86" s="164"/>
      <c r="F86" s="164"/>
      <c r="G86" s="164"/>
      <c r="H86" s="164"/>
    </row>
    <row r="87" spans="2:8">
      <c r="B87" s="164"/>
      <c r="C87" s="36"/>
      <c r="D87" s="165"/>
      <c r="E87" s="164"/>
      <c r="F87" s="164"/>
      <c r="G87" s="164"/>
      <c r="H87" s="164"/>
    </row>
    <row r="88" spans="2:8">
      <c r="B88" s="164"/>
      <c r="C88" s="36"/>
      <c r="D88" s="165"/>
      <c r="E88" s="164"/>
      <c r="F88" s="164"/>
      <c r="G88" s="164"/>
      <c r="H88" s="164"/>
    </row>
    <row r="89" spans="2:8">
      <c r="B89" s="164"/>
      <c r="C89" s="36"/>
      <c r="D89" s="165"/>
      <c r="E89" s="164"/>
      <c r="F89" s="164"/>
      <c r="G89" s="164"/>
      <c r="H89" s="164"/>
    </row>
    <row r="90" spans="2:8">
      <c r="B90" s="164"/>
      <c r="C90" s="36"/>
      <c r="D90" s="165"/>
      <c r="E90" s="164"/>
      <c r="F90" s="164"/>
      <c r="G90" s="164"/>
      <c r="H90" s="164"/>
    </row>
    <row r="91" spans="2:8">
      <c r="B91" s="164"/>
      <c r="C91" s="36"/>
      <c r="D91" s="165"/>
      <c r="E91" s="164"/>
      <c r="F91" s="164"/>
      <c r="G91" s="164"/>
      <c r="H91" s="164"/>
    </row>
    <row r="92" spans="2:8">
      <c r="B92" s="164"/>
      <c r="C92" s="36"/>
      <c r="D92" s="165"/>
      <c r="E92" s="164"/>
      <c r="F92" s="164"/>
      <c r="G92" s="164"/>
      <c r="H92" s="164"/>
    </row>
    <row r="93" spans="2:8">
      <c r="B93" s="164"/>
      <c r="C93" s="36"/>
      <c r="D93" s="165"/>
      <c r="E93" s="164"/>
      <c r="F93" s="164"/>
      <c r="G93" s="164"/>
      <c r="H93" s="164"/>
    </row>
    <row r="94" spans="2:8">
      <c r="B94" s="164"/>
      <c r="C94" s="36"/>
      <c r="D94" s="165"/>
      <c r="E94" s="164"/>
      <c r="F94" s="164"/>
      <c r="G94" s="164"/>
      <c r="H94" s="164"/>
    </row>
    <row r="95" spans="2:8">
      <c r="B95" s="164"/>
      <c r="C95" s="36"/>
      <c r="D95" s="165"/>
      <c r="E95" s="164"/>
      <c r="F95" s="164"/>
      <c r="G95" s="164"/>
      <c r="H95" s="164"/>
    </row>
    <row r="96" spans="2:8">
      <c r="B96" s="164"/>
      <c r="C96" s="36"/>
      <c r="D96" s="165"/>
      <c r="E96" s="164"/>
      <c r="F96" s="164"/>
      <c r="G96" s="164"/>
      <c r="H96" s="164"/>
    </row>
    <row r="97" spans="2:8">
      <c r="B97" s="164"/>
      <c r="C97" s="36"/>
      <c r="D97" s="165"/>
      <c r="E97" s="164"/>
      <c r="F97" s="164"/>
      <c r="G97" s="164"/>
      <c r="H97" s="164"/>
    </row>
    <row r="98" spans="2:8">
      <c r="B98" s="164"/>
      <c r="C98" s="36"/>
      <c r="D98" s="165"/>
      <c r="E98" s="164"/>
      <c r="F98" s="164"/>
      <c r="G98" s="164"/>
      <c r="H98" s="164"/>
    </row>
    <row r="99" spans="2:8">
      <c r="B99" s="164"/>
      <c r="C99" s="36"/>
      <c r="D99" s="165"/>
      <c r="E99" s="164"/>
      <c r="F99" s="164"/>
      <c r="G99" s="164"/>
      <c r="H99" s="164"/>
    </row>
    <row r="100" spans="2:8">
      <c r="B100" s="164"/>
      <c r="C100" s="36"/>
      <c r="D100" s="165"/>
      <c r="E100" s="164"/>
      <c r="F100" s="164"/>
      <c r="G100" s="164"/>
      <c r="H100" s="164"/>
    </row>
    <row r="101" spans="2:8">
      <c r="B101" s="164"/>
      <c r="C101" s="36"/>
      <c r="D101" s="165"/>
      <c r="E101" s="164"/>
      <c r="F101" s="164"/>
      <c r="G101" s="164"/>
      <c r="H101" s="164"/>
    </row>
    <row r="102" spans="2:8">
      <c r="B102" s="164"/>
      <c r="C102" s="36"/>
      <c r="D102" s="165"/>
      <c r="E102" s="164"/>
      <c r="F102" s="164"/>
      <c r="G102" s="164"/>
      <c r="H102" s="164"/>
    </row>
    <row r="103" spans="2:8">
      <c r="B103" s="164"/>
      <c r="C103" s="36"/>
      <c r="D103" s="165"/>
      <c r="E103" s="164"/>
      <c r="F103" s="164"/>
      <c r="G103" s="164"/>
      <c r="H103" s="164"/>
    </row>
    <row r="104" spans="2:8">
      <c r="B104" s="164"/>
      <c r="C104" s="36"/>
      <c r="D104" s="165"/>
      <c r="E104" s="164"/>
      <c r="F104" s="164"/>
      <c r="G104" s="164"/>
      <c r="H104" s="164"/>
    </row>
    <row r="105" spans="2:8">
      <c r="B105" s="164"/>
      <c r="C105" s="164"/>
      <c r="D105" s="165"/>
      <c r="E105" s="164"/>
      <c r="F105" s="164"/>
      <c r="G105" s="164"/>
      <c r="H105" s="164"/>
    </row>
    <row r="106" spans="2:8">
      <c r="B106" s="164"/>
      <c r="C106" s="164"/>
      <c r="D106" s="165"/>
      <c r="E106" s="164"/>
      <c r="F106" s="164"/>
      <c r="G106" s="164"/>
      <c r="H106" s="164"/>
    </row>
    <row r="107" spans="2:8">
      <c r="B107" s="164"/>
      <c r="C107" s="164"/>
      <c r="D107" s="165"/>
      <c r="E107" s="164"/>
      <c r="F107" s="164"/>
      <c r="G107" s="164"/>
      <c r="H107" s="164"/>
    </row>
    <row r="108" spans="2:8">
      <c r="B108" s="164"/>
      <c r="C108" s="164"/>
      <c r="D108" s="165"/>
      <c r="E108" s="164"/>
      <c r="F108" s="164"/>
      <c r="G108" s="164"/>
      <c r="H108" s="164"/>
    </row>
    <row r="109" spans="2:8">
      <c r="B109" s="164"/>
      <c r="C109" s="164"/>
      <c r="D109" s="165"/>
      <c r="E109" s="164"/>
      <c r="F109" s="164"/>
      <c r="G109" s="164"/>
      <c r="H109" s="164"/>
    </row>
    <row r="110" spans="2:8">
      <c r="B110" s="164"/>
      <c r="C110" s="164"/>
      <c r="D110" s="165"/>
      <c r="E110" s="164"/>
      <c r="F110" s="164"/>
      <c r="G110" s="164"/>
      <c r="H110" s="164"/>
    </row>
    <row r="111" spans="2:8">
      <c r="B111" s="164"/>
      <c r="C111" s="164"/>
      <c r="D111" s="165"/>
      <c r="E111" s="164"/>
      <c r="F111" s="164"/>
      <c r="G111" s="164"/>
      <c r="H111" s="164"/>
    </row>
    <row r="112" spans="2:8">
      <c r="B112" s="164"/>
      <c r="C112" s="164"/>
      <c r="D112" s="165"/>
      <c r="E112" s="164"/>
      <c r="F112" s="164"/>
      <c r="G112" s="164"/>
      <c r="H112" s="164"/>
    </row>
    <row r="113" spans="2:8">
      <c r="B113" s="164"/>
      <c r="C113" s="164"/>
      <c r="D113" s="165"/>
      <c r="E113" s="164"/>
      <c r="F113" s="164"/>
      <c r="G113" s="164"/>
      <c r="H113" s="164"/>
    </row>
    <row r="114" spans="2:8">
      <c r="B114" s="164"/>
      <c r="C114" s="164"/>
      <c r="D114" s="165"/>
      <c r="E114" s="164"/>
      <c r="F114" s="164"/>
      <c r="G114" s="164"/>
      <c r="H114" s="164"/>
    </row>
    <row r="115" spans="2:8">
      <c r="B115" s="164"/>
      <c r="C115" s="164"/>
      <c r="D115" s="165"/>
      <c r="E115" s="164"/>
      <c r="F115" s="164"/>
      <c r="G115" s="164"/>
      <c r="H115" s="164"/>
    </row>
    <row r="116" spans="2:8">
      <c r="B116" s="164"/>
      <c r="C116" s="164"/>
      <c r="D116" s="165"/>
      <c r="E116" s="164"/>
      <c r="F116" s="164"/>
      <c r="G116" s="164"/>
      <c r="H116" s="164"/>
    </row>
    <row r="117" spans="2:8">
      <c r="B117" s="164"/>
      <c r="C117" s="164"/>
      <c r="D117" s="165"/>
      <c r="E117" s="164"/>
      <c r="F117" s="164"/>
      <c r="G117" s="164"/>
      <c r="H117" s="164"/>
    </row>
    <row r="118" spans="2:8">
      <c r="B118" s="164"/>
      <c r="C118" s="164"/>
      <c r="D118" s="165"/>
      <c r="E118" s="164"/>
      <c r="F118" s="164"/>
      <c r="G118" s="164"/>
      <c r="H118" s="164"/>
    </row>
    <row r="119" spans="2:8">
      <c r="B119" s="164"/>
      <c r="C119" s="164"/>
      <c r="D119" s="165"/>
      <c r="E119" s="164"/>
      <c r="F119" s="164"/>
      <c r="G119" s="164"/>
      <c r="H119" s="164"/>
    </row>
    <row r="120" spans="2:8">
      <c r="B120" s="164"/>
      <c r="C120" s="164"/>
      <c r="D120" s="165"/>
      <c r="E120" s="164"/>
      <c r="F120" s="164"/>
      <c r="G120" s="164"/>
      <c r="H120" s="164"/>
    </row>
    <row r="121" spans="2:8">
      <c r="B121" s="164"/>
      <c r="C121" s="164"/>
      <c r="D121" s="165"/>
      <c r="E121" s="164"/>
      <c r="F121" s="164"/>
      <c r="G121" s="164"/>
      <c r="H121" s="164"/>
    </row>
    <row r="122" spans="2:8">
      <c r="B122" s="164"/>
      <c r="C122" s="164"/>
      <c r="D122" s="165"/>
      <c r="E122" s="164"/>
      <c r="F122" s="164"/>
      <c r="G122" s="164"/>
      <c r="H122" s="164"/>
    </row>
    <row r="123" spans="2:8">
      <c r="B123" s="164"/>
      <c r="C123" s="164"/>
      <c r="D123" s="165"/>
      <c r="E123" s="164"/>
      <c r="F123" s="164"/>
      <c r="G123" s="164"/>
      <c r="H123" s="164"/>
    </row>
    <row r="124" spans="2:8">
      <c r="B124" s="164"/>
      <c r="C124" s="164"/>
      <c r="D124" s="165"/>
      <c r="E124" s="164"/>
      <c r="F124" s="164"/>
      <c r="G124" s="164"/>
      <c r="H124" s="164"/>
    </row>
    <row r="125" spans="2:8">
      <c r="B125" s="164"/>
      <c r="C125" s="164"/>
      <c r="D125" s="165"/>
      <c r="E125" s="164"/>
      <c r="F125" s="164"/>
      <c r="G125" s="164"/>
      <c r="H125" s="164"/>
    </row>
    <row r="126" spans="2:8">
      <c r="B126" s="164"/>
      <c r="C126" s="164"/>
      <c r="D126" s="165"/>
      <c r="E126" s="164"/>
      <c r="F126" s="164"/>
      <c r="G126" s="164"/>
      <c r="H126" s="164"/>
    </row>
    <row r="127" spans="2:8">
      <c r="B127" s="164"/>
      <c r="C127" s="164"/>
      <c r="D127" s="165"/>
      <c r="E127" s="164"/>
      <c r="F127" s="164"/>
      <c r="G127" s="164"/>
      <c r="H127" s="164"/>
    </row>
    <row r="128" spans="2:8">
      <c r="B128" s="164"/>
      <c r="C128" s="164"/>
      <c r="D128" s="165"/>
      <c r="E128" s="164"/>
      <c r="F128" s="164"/>
      <c r="G128" s="164"/>
      <c r="H128" s="164"/>
    </row>
    <row r="129" spans="2:8">
      <c r="B129" s="164"/>
      <c r="C129" s="164"/>
      <c r="D129" s="165"/>
      <c r="E129" s="164"/>
      <c r="F129" s="164"/>
      <c r="G129" s="164"/>
      <c r="H129" s="164"/>
    </row>
    <row r="130" spans="2:8">
      <c r="B130" s="164"/>
      <c r="C130" s="164"/>
      <c r="D130" s="165"/>
      <c r="E130" s="164"/>
      <c r="F130" s="164"/>
      <c r="G130" s="164"/>
      <c r="H130" s="164"/>
    </row>
    <row r="131" spans="2:8">
      <c r="B131" s="164"/>
      <c r="C131" s="164"/>
      <c r="D131" s="165"/>
      <c r="E131" s="164"/>
      <c r="F131" s="164"/>
      <c r="G131" s="164"/>
      <c r="H131" s="164"/>
    </row>
    <row r="132" spans="2:8">
      <c r="B132" s="164"/>
      <c r="C132" s="164"/>
      <c r="D132" s="165"/>
      <c r="E132" s="164"/>
      <c r="F132" s="164"/>
      <c r="G132" s="164"/>
      <c r="H132" s="164"/>
    </row>
    <row r="133" spans="2:8">
      <c r="B133" s="164"/>
      <c r="C133" s="164"/>
      <c r="D133" s="165"/>
      <c r="E133" s="164"/>
      <c r="F133" s="164"/>
      <c r="G133" s="164"/>
      <c r="H133" s="164"/>
    </row>
    <row r="134" spans="2:8">
      <c r="B134" s="164"/>
      <c r="C134" s="164"/>
      <c r="D134" s="165"/>
      <c r="E134" s="164"/>
      <c r="F134" s="164"/>
      <c r="G134" s="164"/>
      <c r="H134" s="164"/>
    </row>
    <row r="135" spans="2:8">
      <c r="B135" s="164"/>
      <c r="C135" s="164"/>
      <c r="D135" s="165"/>
      <c r="E135" s="164"/>
      <c r="F135" s="164"/>
      <c r="G135" s="164"/>
      <c r="H135" s="164"/>
    </row>
    <row r="136" spans="2:8">
      <c r="B136" s="164"/>
      <c r="C136" s="164"/>
      <c r="D136" s="165"/>
      <c r="E136" s="164"/>
      <c r="F136" s="164"/>
      <c r="G136" s="164"/>
      <c r="H136" s="164"/>
    </row>
    <row r="137" spans="2:8">
      <c r="B137" s="164"/>
      <c r="C137" s="164"/>
      <c r="D137" s="165"/>
      <c r="E137" s="164"/>
      <c r="F137" s="164"/>
      <c r="G137" s="164"/>
      <c r="H137" s="164"/>
    </row>
    <row r="138" spans="2:8">
      <c r="B138" s="164"/>
      <c r="C138" s="164"/>
      <c r="D138" s="165"/>
      <c r="E138" s="164"/>
      <c r="F138" s="164"/>
      <c r="G138" s="164"/>
      <c r="H138" s="164"/>
    </row>
    <row r="139" spans="2:8">
      <c r="B139" s="164"/>
      <c r="C139" s="164"/>
      <c r="D139" s="165"/>
      <c r="E139" s="164"/>
      <c r="F139" s="164"/>
      <c r="G139" s="164"/>
      <c r="H139" s="164"/>
    </row>
    <row r="140" spans="2:8">
      <c r="B140" s="164"/>
      <c r="C140" s="164"/>
      <c r="D140" s="165"/>
      <c r="E140" s="164"/>
      <c r="F140" s="164"/>
      <c r="G140" s="164"/>
      <c r="H140" s="164"/>
    </row>
    <row r="141" spans="2:8">
      <c r="B141" s="164"/>
      <c r="C141" s="164"/>
      <c r="D141" s="165"/>
      <c r="E141" s="164"/>
      <c r="F141" s="164"/>
      <c r="G141" s="164"/>
      <c r="H141" s="164"/>
    </row>
    <row r="142" spans="2:8">
      <c r="B142" s="164"/>
      <c r="C142" s="164"/>
      <c r="D142" s="165"/>
      <c r="E142" s="164"/>
      <c r="F142" s="164"/>
      <c r="G142" s="164"/>
      <c r="H142" s="164"/>
    </row>
    <row r="143" spans="2:8">
      <c r="B143" s="164"/>
      <c r="C143" s="164"/>
      <c r="D143" s="165"/>
      <c r="E143" s="164"/>
      <c r="F143" s="164"/>
      <c r="G143" s="164"/>
      <c r="H143" s="164"/>
    </row>
    <row r="144" spans="2:8">
      <c r="B144" s="164"/>
      <c r="C144" s="164"/>
      <c r="D144" s="165"/>
      <c r="E144" s="164"/>
      <c r="F144" s="164"/>
      <c r="G144" s="164"/>
      <c r="H144" s="164"/>
    </row>
    <row r="145" spans="2:8">
      <c r="B145" s="164"/>
      <c r="C145" s="164"/>
      <c r="D145" s="165"/>
      <c r="E145" s="164"/>
      <c r="F145" s="164"/>
      <c r="G145" s="164"/>
      <c r="H145" s="164"/>
    </row>
    <row r="146" spans="2:8">
      <c r="B146" s="164"/>
      <c r="C146" s="164"/>
      <c r="D146" s="165"/>
      <c r="E146" s="164"/>
      <c r="F146" s="164"/>
      <c r="G146" s="164"/>
      <c r="H146" s="164"/>
    </row>
    <row r="147" spans="2:8">
      <c r="B147" s="164"/>
      <c r="C147" s="164"/>
      <c r="D147" s="165"/>
      <c r="E147" s="164"/>
      <c r="F147" s="164"/>
      <c r="G147" s="164"/>
      <c r="H147" s="164"/>
    </row>
    <row r="148" spans="2:8">
      <c r="B148" s="164"/>
      <c r="C148" s="164"/>
      <c r="D148" s="165"/>
      <c r="E148" s="164"/>
      <c r="F148" s="164"/>
      <c r="G148" s="164"/>
      <c r="H148" s="164"/>
    </row>
    <row r="149" spans="2:8">
      <c r="B149" s="164"/>
      <c r="C149" s="164"/>
      <c r="D149" s="165"/>
      <c r="E149" s="164"/>
      <c r="F149" s="164"/>
      <c r="G149" s="164"/>
      <c r="H149" s="164"/>
    </row>
    <row r="150" spans="2:8">
      <c r="B150" s="164"/>
      <c r="C150" s="164"/>
      <c r="D150" s="165"/>
      <c r="E150" s="164"/>
      <c r="F150" s="164"/>
      <c r="G150" s="164"/>
      <c r="H150" s="164"/>
    </row>
    <row r="151" spans="2:8">
      <c r="B151" s="164"/>
      <c r="C151" s="164"/>
      <c r="D151" s="165"/>
      <c r="E151" s="164"/>
      <c r="F151" s="164"/>
      <c r="G151" s="164"/>
      <c r="H151" s="164"/>
    </row>
    <row r="152" spans="2:8">
      <c r="B152" s="164"/>
      <c r="C152" s="164"/>
      <c r="D152" s="165"/>
      <c r="E152" s="164"/>
      <c r="F152" s="164"/>
      <c r="G152" s="164"/>
      <c r="H152" s="164"/>
    </row>
    <row r="153" spans="2:8">
      <c r="B153" s="164"/>
      <c r="C153" s="164"/>
      <c r="D153" s="165"/>
      <c r="E153" s="164"/>
      <c r="F153" s="164"/>
      <c r="G153" s="164"/>
      <c r="H153" s="164"/>
    </row>
    <row r="154" spans="2:8">
      <c r="B154" s="164"/>
      <c r="C154" s="164"/>
      <c r="D154" s="165"/>
      <c r="E154" s="164"/>
      <c r="F154" s="164"/>
      <c r="G154" s="164"/>
      <c r="H154" s="164"/>
    </row>
    <row r="155" spans="2:8">
      <c r="B155" s="164"/>
      <c r="C155" s="164"/>
      <c r="D155" s="165"/>
      <c r="E155" s="164"/>
      <c r="F155" s="164"/>
      <c r="G155" s="164"/>
      <c r="H155" s="164"/>
    </row>
    <row r="156" spans="2:8">
      <c r="B156" s="164"/>
      <c r="C156" s="164"/>
      <c r="D156" s="165"/>
      <c r="E156" s="164"/>
      <c r="F156" s="164"/>
      <c r="G156" s="164"/>
      <c r="H156" s="164"/>
    </row>
    <row r="157" spans="2:8">
      <c r="B157" s="164"/>
      <c r="C157" s="164"/>
      <c r="D157" s="165"/>
      <c r="E157" s="164"/>
      <c r="F157" s="164"/>
      <c r="G157" s="164"/>
      <c r="H157" s="164"/>
    </row>
    <row r="158" spans="2:8">
      <c r="B158" s="164"/>
      <c r="C158" s="164"/>
      <c r="D158" s="165"/>
      <c r="E158" s="164"/>
      <c r="F158" s="164"/>
      <c r="G158" s="164"/>
      <c r="H158" s="164"/>
    </row>
    <row r="159" spans="2:8">
      <c r="B159" s="164"/>
      <c r="C159" s="164"/>
      <c r="D159" s="165"/>
      <c r="E159" s="164"/>
      <c r="F159" s="164"/>
      <c r="G159" s="164"/>
      <c r="H159" s="164"/>
    </row>
    <row r="160" spans="2:8">
      <c r="B160" s="164"/>
      <c r="C160" s="164"/>
      <c r="D160" s="165"/>
      <c r="E160" s="164"/>
      <c r="F160" s="164"/>
      <c r="G160" s="164"/>
      <c r="H160" s="164"/>
    </row>
    <row r="161" spans="2:8">
      <c r="B161" s="164"/>
      <c r="C161" s="164"/>
      <c r="D161" s="165"/>
      <c r="E161" s="164"/>
      <c r="F161" s="164"/>
      <c r="G161" s="164"/>
      <c r="H161" s="164"/>
    </row>
    <row r="162" spans="2:8">
      <c r="B162" s="164"/>
      <c r="C162" s="164"/>
      <c r="D162" s="165"/>
      <c r="E162" s="164"/>
      <c r="F162" s="164"/>
      <c r="G162" s="164"/>
      <c r="H162" s="164"/>
    </row>
    <row r="163" spans="2:8">
      <c r="B163" s="164"/>
      <c r="C163" s="164"/>
      <c r="D163" s="165"/>
      <c r="E163" s="164"/>
      <c r="F163" s="164"/>
      <c r="G163" s="164"/>
      <c r="H163" s="164"/>
    </row>
    <row r="164" spans="2:8">
      <c r="B164" s="164"/>
      <c r="C164" s="164"/>
      <c r="D164" s="165"/>
      <c r="E164" s="164"/>
      <c r="F164" s="164"/>
      <c r="G164" s="164"/>
      <c r="H164" s="164"/>
    </row>
    <row r="165" spans="2:8">
      <c r="B165" s="164"/>
      <c r="C165" s="164"/>
      <c r="D165" s="165"/>
      <c r="E165" s="164"/>
      <c r="F165" s="164"/>
      <c r="G165" s="164"/>
      <c r="H165" s="164"/>
    </row>
    <row r="166" spans="2:8">
      <c r="B166" s="164"/>
      <c r="C166" s="164"/>
      <c r="D166" s="165"/>
      <c r="E166" s="164"/>
      <c r="F166" s="164"/>
      <c r="G166" s="164"/>
      <c r="H166" s="164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workbookViewId="0">
      <selection activeCell="C13" sqref="C13"/>
    </sheetView>
  </sheetViews>
  <sheetFormatPr baseColWidth="10" defaultRowHeight="14.4"/>
  <cols>
    <col min="1" max="1" width="12.44140625" customWidth="1"/>
    <col min="2" max="2" width="17.33203125" customWidth="1"/>
    <col min="3" max="4" width="22.109375" customWidth="1"/>
    <col min="5" max="5" width="18.44140625" style="122" customWidth="1"/>
    <col min="6" max="6" width="17.109375" customWidth="1"/>
  </cols>
  <sheetData>
    <row r="1" spans="1:6" ht="25.8">
      <c r="A1" s="116" t="s">
        <v>345</v>
      </c>
      <c r="B1" s="116" t="s">
        <v>317</v>
      </c>
      <c r="C1" s="116" t="s">
        <v>318</v>
      </c>
      <c r="D1" s="116" t="s">
        <v>321</v>
      </c>
      <c r="E1" s="120" t="s">
        <v>319</v>
      </c>
      <c r="F1" s="117" t="s">
        <v>346</v>
      </c>
    </row>
    <row r="2" spans="1:6" ht="15" customHeight="1">
      <c r="B2" s="95"/>
      <c r="C2" s="95"/>
      <c r="D2" s="95"/>
      <c r="E2" s="121"/>
    </row>
    <row r="3" spans="1:6">
      <c r="A3" s="118" t="s">
        <v>347</v>
      </c>
      <c r="B3" t="s">
        <v>344</v>
      </c>
      <c r="C3" t="s">
        <v>320</v>
      </c>
      <c r="D3" t="s">
        <v>372</v>
      </c>
      <c r="E3" s="122">
        <v>0</v>
      </c>
      <c r="F3" t="s">
        <v>343</v>
      </c>
    </row>
    <row r="4" spans="1:6">
      <c r="A4" s="118" t="s">
        <v>348</v>
      </c>
      <c r="B4" t="s">
        <v>376</v>
      </c>
      <c r="C4" t="s">
        <v>377</v>
      </c>
      <c r="D4" t="s">
        <v>378</v>
      </c>
      <c r="E4" s="122">
        <v>145673277</v>
      </c>
      <c r="F4" t="s">
        <v>379</v>
      </c>
    </row>
    <row r="5" spans="1:6">
      <c r="A5" s="118" t="s">
        <v>349</v>
      </c>
    </row>
    <row r="6" spans="1:6">
      <c r="A6" s="118" t="s">
        <v>350</v>
      </c>
    </row>
    <row r="7" spans="1:6">
      <c r="A7" s="118" t="s">
        <v>351</v>
      </c>
    </row>
    <row r="8" spans="1:6">
      <c r="A8" s="118" t="s">
        <v>352</v>
      </c>
    </row>
    <row r="9" spans="1:6">
      <c r="A9" s="118" t="s">
        <v>353</v>
      </c>
    </row>
    <row r="10" spans="1:6">
      <c r="A10" s="118" t="s">
        <v>354</v>
      </c>
    </row>
    <row r="11" spans="1:6">
      <c r="A11" s="118" t="s">
        <v>355</v>
      </c>
    </row>
    <row r="12" spans="1:6">
      <c r="A12" s="118" t="s">
        <v>356</v>
      </c>
    </row>
    <row r="13" spans="1:6">
      <c r="A13" s="118" t="s">
        <v>357</v>
      </c>
    </row>
    <row r="14" spans="1:6">
      <c r="A14" s="118" t="s">
        <v>358</v>
      </c>
    </row>
    <row r="15" spans="1:6">
      <c r="A15" s="118" t="s">
        <v>359</v>
      </c>
    </row>
    <row r="16" spans="1:6">
      <c r="A16" s="118" t="s">
        <v>360</v>
      </c>
    </row>
    <row r="17" spans="1:1">
      <c r="A17" s="118" t="s">
        <v>361</v>
      </c>
    </row>
    <row r="18" spans="1:1">
      <c r="A18" s="118" t="s">
        <v>362</v>
      </c>
    </row>
    <row r="19" spans="1:1">
      <c r="A19" s="118" t="s">
        <v>363</v>
      </c>
    </row>
    <row r="20" spans="1:1">
      <c r="A20" s="118" t="s">
        <v>364</v>
      </c>
    </row>
    <row r="21" spans="1:1">
      <c r="A21" s="118" t="s">
        <v>365</v>
      </c>
    </row>
    <row r="22" spans="1:1">
      <c r="A22" s="118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7"/>
  <sheetViews>
    <sheetView view="pageBreakPreview" topLeftCell="A16" zoomScale="125" zoomScaleSheetLayoutView="125" workbookViewId="0">
      <selection activeCell="C35" sqref="C35"/>
    </sheetView>
  </sheetViews>
  <sheetFormatPr baseColWidth="10" defaultRowHeight="14.4"/>
  <cols>
    <col min="1" max="1" width="8.77734375" customWidth="1"/>
    <col min="2" max="2" width="45.77734375" customWidth="1"/>
    <col min="3" max="3" width="8" customWidth="1"/>
    <col min="4" max="4" width="11.33203125" customWidth="1"/>
    <col min="5" max="6" width="16.44140625" customWidth="1"/>
    <col min="8" max="8" width="21.33203125" customWidth="1"/>
    <col min="9" max="9" width="25.77734375" customWidth="1"/>
  </cols>
  <sheetData>
    <row r="1" spans="1:9" ht="15" customHeight="1">
      <c r="A1" s="99" t="s">
        <v>373</v>
      </c>
      <c r="D1" s="99"/>
      <c r="E1" s="100">
        <f ca="1">TODAY()</f>
        <v>42940</v>
      </c>
    </row>
    <row r="2" spans="1:9">
      <c r="B2" s="99"/>
      <c r="C2" s="99"/>
      <c r="D2" s="99"/>
      <c r="E2" s="99"/>
      <c r="F2" s="99" t="s">
        <v>322</v>
      </c>
    </row>
    <row r="3" spans="1:9">
      <c r="A3" s="99" t="s">
        <v>214</v>
      </c>
      <c r="D3" s="99"/>
      <c r="E3" s="99"/>
      <c r="F3" s="99"/>
    </row>
    <row r="4" spans="1:9">
      <c r="A4" s="99" t="s">
        <v>215</v>
      </c>
      <c r="D4" s="99"/>
      <c r="E4" s="99"/>
      <c r="F4" s="99"/>
    </row>
    <row r="5" spans="1:9">
      <c r="A5" s="99" t="s">
        <v>374</v>
      </c>
      <c r="D5" s="99"/>
      <c r="E5" s="99"/>
      <c r="F5" s="99"/>
    </row>
    <row r="6" spans="1:9">
      <c r="A6" s="99" t="s">
        <v>216</v>
      </c>
      <c r="D6" s="99"/>
      <c r="E6" s="99"/>
      <c r="F6" s="99"/>
    </row>
    <row r="7" spans="1:9">
      <c r="B7" s="99"/>
      <c r="C7" s="99"/>
      <c r="D7" s="119" t="s">
        <v>371</v>
      </c>
      <c r="E7" s="99" t="s">
        <v>348</v>
      </c>
    </row>
    <row r="8" spans="1:9">
      <c r="B8" s="99"/>
      <c r="C8" s="99"/>
      <c r="D8" s="119" t="s">
        <v>370</v>
      </c>
      <c r="E8" s="99" t="str">
        <f>VLOOKUP(E7,'Liste des clients'!A:F,2,FALSE())</f>
        <v xml:space="preserve">Da silva </v>
      </c>
    </row>
    <row r="9" spans="1:9">
      <c r="B9" s="99"/>
      <c r="C9" s="99"/>
      <c r="D9" s="119" t="s">
        <v>417</v>
      </c>
      <c r="E9" s="99" t="str">
        <f>VLOOKUP(E7,'Liste des clients'!A:F,3,FALSE())</f>
        <v xml:space="preserve">50 rue </v>
      </c>
    </row>
    <row r="10" spans="1:9">
      <c r="B10" s="99"/>
      <c r="C10" s="99"/>
      <c r="D10" s="119" t="s">
        <v>369</v>
      </c>
      <c r="E10" s="99" t="str">
        <f>VLOOKUP(E7,'Liste des clients'!A:F,4,FALSE())</f>
        <v>Reims</v>
      </c>
    </row>
    <row r="11" spans="1:9">
      <c r="B11" s="99"/>
      <c r="C11" s="99"/>
      <c r="D11" s="119" t="s">
        <v>368</v>
      </c>
      <c r="E11" s="99" t="str">
        <f>VLOOKUP(E7,'Liste des clients'!A:F,6,FALSE())</f>
        <v>Da silva@gmail.com</v>
      </c>
    </row>
    <row r="12" spans="1:9">
      <c r="B12" s="99"/>
      <c r="C12" s="99"/>
      <c r="D12" s="119" t="s">
        <v>367</v>
      </c>
      <c r="E12" s="99">
        <f>VLOOKUP(E7,'Liste des clients'!A:F,5,FALSE())</f>
        <v>145673277</v>
      </c>
    </row>
    <row r="13" spans="1:9" ht="34.799999999999997">
      <c r="A13" s="123" t="s">
        <v>213</v>
      </c>
      <c r="D13" s="99"/>
      <c r="E13" s="99"/>
      <c r="F13" s="99"/>
    </row>
    <row r="14" spans="1:9">
      <c r="A14" s="129"/>
      <c r="B14" s="128"/>
      <c r="D14" s="119" t="s">
        <v>416</v>
      </c>
      <c r="E14" s="141">
        <v>1</v>
      </c>
      <c r="F14" s="99"/>
    </row>
    <row r="15" spans="1:9">
      <c r="A15" s="142" t="s">
        <v>415</v>
      </c>
      <c r="B15" s="142"/>
      <c r="C15" s="99"/>
      <c r="D15" s="99"/>
      <c r="E15" s="99"/>
      <c r="F15" s="99"/>
    </row>
    <row r="16" spans="1:9" ht="17.399999999999999">
      <c r="A16" s="96" t="s">
        <v>384</v>
      </c>
      <c r="B16" s="97" t="s">
        <v>383</v>
      </c>
      <c r="C16" s="98" t="s">
        <v>10</v>
      </c>
      <c r="D16" s="98" t="s">
        <v>217</v>
      </c>
      <c r="E16" s="98" t="s">
        <v>13</v>
      </c>
      <c r="F16" s="98" t="s">
        <v>388</v>
      </c>
      <c r="G16" s="98" t="s">
        <v>389</v>
      </c>
      <c r="I16" s="133"/>
    </row>
    <row r="17" spans="1:9">
      <c r="A17" s="101" t="s">
        <v>125</v>
      </c>
      <c r="B17" s="101" t="str">
        <f>VLOOKUP(A17,Ouvrage!A4:G663,3,FALSE())</f>
        <v>Pose &amp; Fourniture Chemin de cable Cablofil 500x50</v>
      </c>
      <c r="C17" s="101">
        <v>80</v>
      </c>
      <c r="D17" s="101">
        <f>VLOOKUP(A17,Ouvrage!A4:G663,6,FALSE())</f>
        <v>7.404835360499999</v>
      </c>
      <c r="E17" s="101">
        <f>C17*D17</f>
        <v>592.38682883999991</v>
      </c>
      <c r="F17">
        <f>VLOOKUP(A17,Ouvrage!A4:G663,7,FALSE())*C17</f>
        <v>465.3288</v>
      </c>
      <c r="G17">
        <f>VLOOKUP(A17,Ouvrage!A4:G663,4,FALSE())*C17*100/60</f>
        <v>14.666666666666668</v>
      </c>
    </row>
    <row r="18" spans="1:9">
      <c r="A18" s="102" t="s">
        <v>218</v>
      </c>
      <c r="B18" s="102" t="str">
        <f>VLOOKUP(A18,Ouvrage!A4:G663,3,FALSE())</f>
        <v>Pose &amp; Fourniture Chemin de cable Cablofil 200x50</v>
      </c>
      <c r="C18" s="102">
        <v>40</v>
      </c>
      <c r="D18" s="102">
        <f>VLOOKUP(A18,Ouvrage!A4:G663,6,FALSE())</f>
        <v>8.2275948450000005</v>
      </c>
      <c r="E18" s="102">
        <f t="shared" ref="E18:E30" si="0">C18*D18</f>
        <v>329.10379380000001</v>
      </c>
      <c r="F18">
        <f>VLOOKUP(A18,Ouvrage!A4:G663,7,FALSE())*C18</f>
        <v>258.51600000000002</v>
      </c>
      <c r="G18">
        <f>VLOOKUP(A18,Ouvrage!A4:G663,4,FALSE())*C18*100/60</f>
        <v>6.666666666666667</v>
      </c>
    </row>
    <row r="19" spans="1:9">
      <c r="A19" s="101" t="s">
        <v>399</v>
      </c>
      <c r="B19" s="101" t="str">
        <f>VLOOKUP(A19,Ouvrage!A4:G663,3,FALSE())</f>
        <v>Pose &amp; Fourniture Chemin de cable Marine 200x50</v>
      </c>
      <c r="C19" s="101">
        <v>8</v>
      </c>
      <c r="D19" s="101">
        <f>VLOOKUP(A19,Ouvrage!A4:G663,6,FALSE())</f>
        <v>5.4850632299999997</v>
      </c>
      <c r="E19" s="101">
        <f t="shared" si="0"/>
        <v>43.880505839999998</v>
      </c>
      <c r="F19">
        <f>VLOOKUP(A19,Ouvrage!A4:G663,7,FALSE())*C18</f>
        <v>172.34399999999999</v>
      </c>
      <c r="G19">
        <f>VLOOKUP(A19,Ouvrage!A4:G663,4,FALSE())*C18*100/60</f>
        <v>6.666666666666667</v>
      </c>
    </row>
    <row r="20" spans="1:9">
      <c r="A20" s="102" t="s">
        <v>126</v>
      </c>
      <c r="B20" s="102" t="str">
        <f>VLOOKUP(A20,Ouvrage!A4:G663,3,FALSE())</f>
        <v>Pose &amp; Fourniture Chemin de cable Cablofil 400x50</v>
      </c>
      <c r="C20" s="102">
        <v>56</v>
      </c>
      <c r="D20" s="102">
        <f>VLOOKUP(A20,Ouvrage!A4:G663,6,FALSE())</f>
        <v>11.518632782999997</v>
      </c>
      <c r="E20" s="102">
        <f t="shared" si="0"/>
        <v>645.04343584799983</v>
      </c>
      <c r="F20">
        <f>VLOOKUP(A20,Ouvrage!A4:G663,7,FALSE())*C18</f>
        <v>361.92239999999998</v>
      </c>
      <c r="G20">
        <f>VLOOKUP(A20,Ouvrage!A4:G663,4,FALSE())*C18*100/60</f>
        <v>7.3333333333333339</v>
      </c>
    </row>
    <row r="21" spans="1:9">
      <c r="A21" s="101" t="s">
        <v>223</v>
      </c>
      <c r="B21" s="101" t="str">
        <f>VLOOKUP(A21,Ouvrage!A4:G663,3,FALSE())</f>
        <v>Pose &amp; Fourniture Chemin de cable Marine 300x50</v>
      </c>
      <c r="C21" s="101">
        <v>32</v>
      </c>
      <c r="D21" s="101">
        <f>VLOOKUP(A21,Ouvrage!A4:G663,6,FALSE())</f>
        <v>12.341392267499996</v>
      </c>
      <c r="E21" s="101">
        <f t="shared" si="0"/>
        <v>394.92455255999988</v>
      </c>
      <c r="F21">
        <f>VLOOKUP(A21,Ouvrage!A4:G663,7,FALSE())*C18</f>
        <v>387.77399999999994</v>
      </c>
      <c r="G21">
        <f>VLOOKUP(A21,Ouvrage!A4:G663,4,FALSE())*C18*100/60</f>
        <v>6.666666666666667</v>
      </c>
    </row>
    <row r="22" spans="1:9">
      <c r="A22" s="102" t="s">
        <v>220</v>
      </c>
      <c r="B22" s="102" t="str">
        <f>VLOOKUP(A22,Ouvrage!A4:G663,3,FALSE())</f>
        <v>Pose &amp; Fourniture Chemin de cable Cablofil 100x50</v>
      </c>
      <c r="C22" s="102">
        <v>17</v>
      </c>
      <c r="D22" s="102">
        <f>VLOOKUP(A22,Ouvrage!A4:G663,6,FALSE())</f>
        <v>4.3880505840000001</v>
      </c>
      <c r="E22" s="102">
        <f t="shared" si="0"/>
        <v>74.596859928000001</v>
      </c>
      <c r="F22">
        <f>VLOOKUP(A22,Ouvrage!A4:G663,7,FALSE())*C18</f>
        <v>137.87520000000001</v>
      </c>
      <c r="G22">
        <f>VLOOKUP(A22,Ouvrage!A4:G663,4,FALSE())*C18*100/60</f>
        <v>5.9999999999999991</v>
      </c>
    </row>
    <row r="23" spans="1:9" ht="18" customHeight="1">
      <c r="A23" s="101" t="s">
        <v>226</v>
      </c>
      <c r="B23" s="101" t="str">
        <f>VLOOKUP(A23,Ouvrage!A4:G663,3,FALSE())</f>
        <v>Pose &amp; Fourniture Chemin de cable Marine 100x50</v>
      </c>
      <c r="C23" s="101">
        <v>8</v>
      </c>
      <c r="D23" s="101">
        <f>VLOOKUP(A23,Ouvrage!A4:G663,6,FALSE())</f>
        <v>1.097012646</v>
      </c>
      <c r="E23" s="101">
        <f t="shared" si="0"/>
        <v>8.7761011680000003</v>
      </c>
      <c r="F23">
        <f>VLOOKUP(A23,Ouvrage!A4:G663,7,FALSE())*C18</f>
        <v>34.468800000000002</v>
      </c>
      <c r="G23">
        <f>VLOOKUP(A23,Ouvrage!A4:G663,4,FALSE())*C18*100/60</f>
        <v>5.9999999999999991</v>
      </c>
      <c r="I23" t="s">
        <v>394</v>
      </c>
    </row>
    <row r="24" spans="1:9">
      <c r="A24" s="103" t="s">
        <v>230</v>
      </c>
      <c r="B24" s="102" t="str">
        <f>VLOOKUP(A24,Ouvrage!A4:G663,3,FALSE())</f>
        <v>Pose &amp; Fourniture Boite dérivation moulures</v>
      </c>
      <c r="C24" s="102"/>
      <c r="D24" s="102">
        <f>VLOOKUP(A24,Ouvrage!A4:G663,6,FALSE())</f>
        <v>0</v>
      </c>
      <c r="E24" s="102">
        <f t="shared" si="0"/>
        <v>0</v>
      </c>
      <c r="F24">
        <f>VLOOKUP(A24,Ouvrage!A4:G663,7,FALSE())*C18</f>
        <v>0</v>
      </c>
      <c r="G24">
        <f>VLOOKUP(A24,Ouvrage!A4:G663,4,FALSE())*C18*100/60</f>
        <v>20</v>
      </c>
      <c r="I24" t="s">
        <v>395</v>
      </c>
    </row>
    <row r="25" spans="1:9">
      <c r="A25" s="101" t="s">
        <v>127</v>
      </c>
      <c r="B25" s="101" t="str">
        <f>VLOOKUP(A25,Ouvrage!A4:G663,3,FALSE())</f>
        <v>Pose &amp; Fourniture Chemin de cable Cablofil 300x50</v>
      </c>
      <c r="C25" s="101">
        <v>4</v>
      </c>
      <c r="D25" s="101">
        <f>VLOOKUP(A25,Ouvrage!A4:G663,6,FALSE())</f>
        <v>10.970126459999999</v>
      </c>
      <c r="E25" s="101">
        <f t="shared" si="0"/>
        <v>43.880505839999998</v>
      </c>
      <c r="F25">
        <f>VLOOKUP(A25,Ouvrage!A4:G663,7,FALSE())*C18</f>
        <v>344.68799999999999</v>
      </c>
      <c r="G25">
        <f>VLOOKUP(A25,Ouvrage!A4:G663,4,FALSE())*C18*100/60</f>
        <v>6.666666666666667</v>
      </c>
      <c r="I25" t="s">
        <v>396</v>
      </c>
    </row>
    <row r="26" spans="1:9">
      <c r="A26" s="102" t="s">
        <v>221</v>
      </c>
      <c r="B26" s="102" t="str">
        <f>VLOOKUP(A26,Ouvrage!A4:G663,3,FALSE())</f>
        <v>Pose &amp; Fourniture Chemin de cable Marine 500x50</v>
      </c>
      <c r="C26" s="102">
        <v>23</v>
      </c>
      <c r="D26" s="102">
        <f>VLOOKUP(A26,Ouvrage!A4:G663,6,FALSE())</f>
        <v>3.2910379380000001</v>
      </c>
      <c r="E26" s="102">
        <f t="shared" si="0"/>
        <v>75.693872573999997</v>
      </c>
      <c r="F26">
        <f>VLOOKUP(A26,Ouvrage!A4:G663,7,FALSE())*C18</f>
        <v>103.4064</v>
      </c>
      <c r="G26">
        <f>VLOOKUP(A26,Ouvrage!A4:G663,4,FALSE())*C18*100/60</f>
        <v>7.3333333333333339</v>
      </c>
      <c r="I26" t="s">
        <v>397</v>
      </c>
    </row>
    <row r="27" spans="1:9">
      <c r="A27" s="101" t="s">
        <v>225</v>
      </c>
      <c r="B27" s="101" t="str">
        <f>VLOOKUP(A27,Ouvrage!A4:G663,3,FALSE())</f>
        <v>Pose &amp; Fourniture Chemin de cable Marine 150x50</v>
      </c>
      <c r="C27" s="101">
        <v>65</v>
      </c>
      <c r="D27" s="101">
        <f>VLOOKUP(A27,Ouvrage!A4:G663,6,FALSE())</f>
        <v>7.6790885219999998</v>
      </c>
      <c r="E27" s="101">
        <f t="shared" si="0"/>
        <v>499.14075392999996</v>
      </c>
      <c r="F27">
        <f>VLOOKUP(A27,Ouvrage!A4:G663,7,FALSE())*C18</f>
        <v>241.28160000000003</v>
      </c>
      <c r="G27">
        <f>VLOOKUP(A27,Ouvrage!A4:G663,4,FALSE())*C18*100/60</f>
        <v>5.9999999999999991</v>
      </c>
    </row>
    <row r="28" spans="1:9">
      <c r="A28" s="102" t="s">
        <v>222</v>
      </c>
      <c r="B28" s="102" t="str">
        <f>VLOOKUP(A28,Ouvrage!A4:G663,3,FALSE())</f>
        <v>Pose &amp; Fourniture Chemin de cable Marine 400x50</v>
      </c>
      <c r="C28" s="102">
        <v>89</v>
      </c>
      <c r="D28" s="102">
        <f>VLOOKUP(A28,Ouvrage!A4:G663,6,FALSE())</f>
        <v>8.2275948450000005</v>
      </c>
      <c r="E28" s="102">
        <f t="shared" si="0"/>
        <v>732.255941205</v>
      </c>
      <c r="F28">
        <f>VLOOKUP(A28,Ouvrage!A4:G663,7,FALSE())*C18</f>
        <v>258.51600000000002</v>
      </c>
      <c r="G28">
        <f>VLOOKUP(A28,Ouvrage!A4:G663,4,FALSE())*C18*100/60</f>
        <v>7.3333333333333339</v>
      </c>
    </row>
    <row r="29" spans="1:9">
      <c r="A29" s="101" t="s">
        <v>219</v>
      </c>
      <c r="B29" s="101" t="str">
        <f>VLOOKUP(A29,Ouvrage!A4:G663,3,FALSE())</f>
        <v>Pose &amp; Fourniture Chemin de cable Cablofil 150x50</v>
      </c>
      <c r="C29" s="101">
        <v>3</v>
      </c>
      <c r="D29" s="101">
        <f>VLOOKUP(A29,Ouvrage!A4:G663,6,FALSE())</f>
        <v>3.2910379380000001</v>
      </c>
      <c r="E29" s="101">
        <f t="shared" si="0"/>
        <v>9.8731138139999999</v>
      </c>
      <c r="F29">
        <f>VLOOKUP(A29,Ouvrage!A4:G663,7,FALSE())*C18</f>
        <v>103.4064</v>
      </c>
      <c r="G29">
        <f>VLOOKUP(A29,Ouvrage!A4:G663,4,FALSE())*C18*100/60</f>
        <v>5.9999999999999991</v>
      </c>
    </row>
    <row r="30" spans="1:9">
      <c r="A30" s="102" t="s">
        <v>218</v>
      </c>
      <c r="B30" s="102" t="str">
        <f>VLOOKUP(A30,Ouvrage!A4:G663,3,FALSE())</f>
        <v>Pose &amp; Fourniture Chemin de cable Cablofil 200x50</v>
      </c>
      <c r="C30" s="102">
        <v>2</v>
      </c>
      <c r="D30" s="102">
        <f>VLOOKUP(A30,Ouvrage!A4:G663,6,FALSE())</f>
        <v>8.2275948450000005</v>
      </c>
      <c r="E30" s="102">
        <f t="shared" si="0"/>
        <v>16.455189690000001</v>
      </c>
      <c r="F30">
        <f>VLOOKUP(A30,Ouvrage!A4:G663,7,FALSE())*C18</f>
        <v>258.51600000000002</v>
      </c>
      <c r="G30">
        <f>VLOOKUP(A30,Ouvrage!A4:G663,4,FALSE())*C18*100/60</f>
        <v>6.666666666666667</v>
      </c>
    </row>
    <row r="31" spans="1:9">
      <c r="A31" s="6"/>
      <c r="B31" s="104"/>
      <c r="C31" s="94"/>
      <c r="D31" s="94"/>
      <c r="E31" s="94"/>
      <c r="F31" s="94"/>
    </row>
    <row r="32" spans="1:9">
      <c r="A32" s="104" t="s">
        <v>326</v>
      </c>
      <c r="B32" s="6"/>
      <c r="C32" s="6"/>
      <c r="D32" s="94"/>
      <c r="E32" s="94"/>
      <c r="F32" s="94"/>
      <c r="H32" t="s">
        <v>476</v>
      </c>
      <c r="I32" t="s">
        <v>475</v>
      </c>
    </row>
    <row r="33" spans="1:6">
      <c r="A33" s="6"/>
      <c r="B33" s="94"/>
      <c r="C33" s="94"/>
      <c r="D33" s="94"/>
      <c r="E33" s="94"/>
      <c r="F33" s="94"/>
    </row>
    <row r="34" spans="1:6">
      <c r="A34" s="6"/>
      <c r="B34" s="94"/>
      <c r="C34" s="94"/>
      <c r="D34" s="94"/>
      <c r="E34" s="94"/>
      <c r="F34" s="94"/>
    </row>
    <row r="35" spans="1:6">
      <c r="A35" s="6"/>
      <c r="B35" s="94"/>
      <c r="C35" s="94"/>
      <c r="D35" s="94"/>
      <c r="E35" s="94"/>
      <c r="F35" s="94"/>
    </row>
    <row r="36" spans="1:6" ht="15" thickBot="1">
      <c r="A36" s="6"/>
      <c r="B36" s="104"/>
      <c r="C36" s="104"/>
      <c r="D36" s="104"/>
      <c r="E36" s="104"/>
      <c r="F36" s="104"/>
    </row>
    <row r="37" spans="1:6" ht="15" thickBot="1">
      <c r="A37" s="6"/>
      <c r="B37" s="6"/>
      <c r="C37" s="6"/>
      <c r="D37" s="105" t="s">
        <v>325</v>
      </c>
      <c r="E37" s="106">
        <f>SUM(E17:E30)</f>
        <v>3466.0114550369999</v>
      </c>
    </row>
    <row r="38" spans="1:6" ht="15" thickBot="1">
      <c r="A38" s="6"/>
      <c r="B38" s="94"/>
      <c r="C38" s="94"/>
      <c r="D38" s="94"/>
      <c r="E38" s="94"/>
      <c r="F38" s="94"/>
    </row>
    <row r="39" spans="1:6" ht="15" customHeight="1" thickBot="1">
      <c r="A39" s="104" t="s">
        <v>375</v>
      </c>
      <c r="B39" s="6"/>
      <c r="C39" s="6"/>
      <c r="D39" s="105" t="s">
        <v>324</v>
      </c>
      <c r="E39" s="134">
        <v>0.2</v>
      </c>
    </row>
    <row r="40" spans="1:6" ht="15" thickBot="1">
      <c r="A40" s="6"/>
      <c r="B40" s="6"/>
      <c r="C40" s="6"/>
      <c r="D40" s="104"/>
      <c r="E40" s="94"/>
      <c r="F40" s="94"/>
    </row>
    <row r="41" spans="1:6" ht="15" customHeight="1" thickBot="1">
      <c r="A41" s="6"/>
      <c r="B41" s="104"/>
      <c r="C41" s="104"/>
      <c r="D41" s="105" t="s">
        <v>323</v>
      </c>
      <c r="E41" s="107">
        <f>E37*(1+E39)</f>
        <v>4159.2137460444001</v>
      </c>
    </row>
    <row r="42" spans="1:6">
      <c r="A42" s="6"/>
      <c r="B42" s="104"/>
      <c r="C42" s="104"/>
      <c r="D42" s="104"/>
      <c r="E42" s="94"/>
      <c r="F42" s="94"/>
    </row>
    <row r="43" spans="1:6" ht="10.95" customHeight="1">
      <c r="A43" s="6"/>
      <c r="B43" s="104"/>
      <c r="C43" s="104"/>
      <c r="D43" s="104"/>
      <c r="E43" s="104"/>
      <c r="F43" s="104"/>
    </row>
    <row r="44" spans="1:6">
      <c r="A44" s="6"/>
      <c r="B44" s="104" t="s">
        <v>382</v>
      </c>
      <c r="C44" s="104"/>
      <c r="D44" s="104"/>
      <c r="E44" s="94"/>
      <c r="F44" s="94"/>
    </row>
    <row r="45" spans="1:6">
      <c r="B45" s="104"/>
      <c r="C45" s="104"/>
      <c r="D45" s="104"/>
      <c r="E45" s="104"/>
      <c r="F45" s="104"/>
    </row>
    <row r="46" spans="1:6">
      <c r="B46" s="104"/>
      <c r="C46" s="104"/>
      <c r="D46" s="104"/>
      <c r="E46" s="104"/>
      <c r="F46" s="104"/>
    </row>
    <row r="47" spans="1:6">
      <c r="B47" s="94"/>
      <c r="C47" s="94"/>
      <c r="D47" s="94"/>
      <c r="E47" s="94"/>
      <c r="F47" s="94"/>
    </row>
  </sheetData>
  <phoneticPr fontId="8" type="noConversion"/>
  <pageMargins left="0.25" right="0.25" top="0.75" bottom="0.75" header="0.3" footer="0.3"/>
  <pageSetup paperSize="9" orientation="portrait" r:id="rId1"/>
  <ignoredErrors>
    <ignoredError sqref="E23" evalError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3"/>
  <sheetViews>
    <sheetView workbookViewId="0">
      <selection activeCell="D12" sqref="D12"/>
    </sheetView>
  </sheetViews>
  <sheetFormatPr baseColWidth="10" defaultRowHeight="14.4"/>
  <cols>
    <col min="1" max="1" width="15" customWidth="1"/>
    <col min="2" max="3" width="26.109375" customWidth="1"/>
    <col min="4" max="4" width="36.6640625" customWidth="1"/>
    <col min="14" max="16" width="11.6640625" customWidth="1"/>
  </cols>
  <sheetData>
    <row r="1" spans="1:17" ht="23.4">
      <c r="A1" s="137" t="s">
        <v>385</v>
      </c>
      <c r="B1" s="138" t="s">
        <v>386</v>
      </c>
      <c r="C1" s="138" t="s">
        <v>387</v>
      </c>
      <c r="D1" s="139" t="s">
        <v>414</v>
      </c>
      <c r="E1" t="s">
        <v>412</v>
      </c>
      <c r="F1" t="s">
        <v>400</v>
      </c>
      <c r="G1" t="s">
        <v>411</v>
      </c>
      <c r="H1" t="s">
        <v>401</v>
      </c>
      <c r="I1" t="s">
        <v>402</v>
      </c>
      <c r="J1" t="s">
        <v>403</v>
      </c>
      <c r="K1" t="s">
        <v>404</v>
      </c>
      <c r="L1" t="s">
        <v>405</v>
      </c>
      <c r="M1" t="s">
        <v>406</v>
      </c>
      <c r="N1" t="s">
        <v>407</v>
      </c>
      <c r="O1" t="s">
        <v>408</v>
      </c>
      <c r="P1" t="s">
        <v>409</v>
      </c>
      <c r="Q1" t="s">
        <v>410</v>
      </c>
    </row>
    <row r="2" spans="1:17">
      <c r="A2" s="136"/>
      <c r="B2" s="136"/>
      <c r="C2" s="136"/>
      <c r="D2" s="136"/>
      <c r="E2">
        <v>1</v>
      </c>
    </row>
    <row r="3" spans="1:17">
      <c r="A3" s="140">
        <f>Devis!E14</f>
        <v>1</v>
      </c>
      <c r="B3" s="135">
        <f>SUM(Devis!F:F)</f>
        <v>3128.0436</v>
      </c>
      <c r="C3" s="135">
        <f>SUM(Devis!G:G)</f>
        <v>114</v>
      </c>
      <c r="D3" s="135">
        <f>SUM(F33:Q33)</f>
        <v>0</v>
      </c>
      <c r="E3">
        <v>2</v>
      </c>
    </row>
    <row r="4" spans="1:17">
      <c r="A4" s="136"/>
      <c r="B4" s="136"/>
      <c r="C4" s="136"/>
      <c r="D4" s="136"/>
      <c r="E4">
        <v>3</v>
      </c>
    </row>
    <row r="5" spans="1:17">
      <c r="E5">
        <v>4</v>
      </c>
    </row>
    <row r="6" spans="1:17">
      <c r="E6">
        <v>5</v>
      </c>
    </row>
    <row r="7" spans="1:17">
      <c r="E7">
        <v>6</v>
      </c>
    </row>
    <row r="8" spans="1:17">
      <c r="E8">
        <v>7</v>
      </c>
    </row>
    <row r="9" spans="1:17">
      <c r="E9">
        <v>8</v>
      </c>
    </row>
    <row r="10" spans="1:17" ht="15" customHeight="1">
      <c r="E10">
        <v>9</v>
      </c>
    </row>
    <row r="11" spans="1:17">
      <c r="E11">
        <v>10</v>
      </c>
    </row>
    <row r="12" spans="1:17">
      <c r="E12">
        <v>11</v>
      </c>
    </row>
    <row r="13" spans="1:17">
      <c r="E13">
        <v>12</v>
      </c>
    </row>
    <row r="14" spans="1:17">
      <c r="E14">
        <v>13</v>
      </c>
    </row>
    <row r="15" spans="1:17">
      <c r="E15">
        <v>14</v>
      </c>
    </row>
    <row r="16" spans="1:17">
      <c r="E16">
        <v>15</v>
      </c>
    </row>
    <row r="17" spans="5:5">
      <c r="E17">
        <v>16</v>
      </c>
    </row>
    <row r="18" spans="5:5">
      <c r="E18">
        <v>17</v>
      </c>
    </row>
    <row r="19" spans="5:5">
      <c r="E19">
        <v>18</v>
      </c>
    </row>
    <row r="20" spans="5:5">
      <c r="E20">
        <v>19</v>
      </c>
    </row>
    <row r="21" spans="5:5">
      <c r="E21">
        <v>20</v>
      </c>
    </row>
    <row r="22" spans="5:5">
      <c r="E22">
        <v>21</v>
      </c>
    </row>
    <row r="23" spans="5:5">
      <c r="E23">
        <v>22</v>
      </c>
    </row>
    <row r="24" spans="5:5">
      <c r="E24">
        <v>23</v>
      </c>
    </row>
    <row r="25" spans="5:5">
      <c r="E25">
        <v>24</v>
      </c>
    </row>
    <row r="26" spans="5:5">
      <c r="E26">
        <v>25</v>
      </c>
    </row>
    <row r="27" spans="5:5">
      <c r="E27">
        <v>26</v>
      </c>
    </row>
    <row r="28" spans="5:5">
      <c r="E28">
        <v>27</v>
      </c>
    </row>
    <row r="29" spans="5:5">
      <c r="E29">
        <v>28</v>
      </c>
    </row>
    <row r="30" spans="5:5">
      <c r="E30">
        <v>29</v>
      </c>
    </row>
    <row r="31" spans="5:5">
      <c r="E31">
        <v>30</v>
      </c>
    </row>
    <row r="32" spans="5:5">
      <c r="E32">
        <v>31</v>
      </c>
    </row>
    <row r="33" spans="5:17">
      <c r="E33" t="s">
        <v>413</v>
      </c>
      <c r="F33">
        <f>SUM(F2:F32)</f>
        <v>0</v>
      </c>
      <c r="G33">
        <f>SUM(G2:G32)</f>
        <v>0</v>
      </c>
      <c r="H33">
        <f>SUM(H2:H32)</f>
        <v>0</v>
      </c>
      <c r="I33">
        <f>SUM(I2:I32)</f>
        <v>0</v>
      </c>
      <c r="J33">
        <f>SUM(J2:J32)</f>
        <v>0</v>
      </c>
      <c r="K33">
        <f t="shared" ref="K33:Q33" si="0">SUM(K2:K32)</f>
        <v>0</v>
      </c>
      <c r="L33">
        <f t="shared" si="0"/>
        <v>0</v>
      </c>
      <c r="M33">
        <f t="shared" si="0"/>
        <v>0</v>
      </c>
      <c r="N33">
        <f t="shared" si="0"/>
        <v>0</v>
      </c>
      <c r="O33">
        <f t="shared" si="0"/>
        <v>0</v>
      </c>
      <c r="P33">
        <f t="shared" si="0"/>
        <v>0</v>
      </c>
      <c r="Q33">
        <f t="shared" si="0"/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Matériaux</vt:lpstr>
      <vt:lpstr>K</vt:lpstr>
      <vt:lpstr>Main d'œuvre</vt:lpstr>
      <vt:lpstr>Ouvrage</vt:lpstr>
      <vt:lpstr>Liste des clients</vt:lpstr>
      <vt:lpstr>Devis</vt:lpstr>
      <vt:lpstr>Suivi de Chantier</vt:lpstr>
      <vt:lpstr>'Main d''œuvre'!Zone_d_impression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Joaquim DACOSTA</dc:creator>
  <cp:lastModifiedBy>Joaquim DACOSTA</cp:lastModifiedBy>
  <cp:lastPrinted>2017-07-24T07:47:30Z</cp:lastPrinted>
  <dcterms:created xsi:type="dcterms:W3CDTF">2017-07-20T12:57:51Z</dcterms:created>
  <dcterms:modified xsi:type="dcterms:W3CDTF">2017-07-24T10:00:56Z</dcterms:modified>
</cp:coreProperties>
</file>