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kas\Documents\HDS\Sales Ops\BMPP\"/>
    </mc:Choice>
  </mc:AlternateContent>
  <xr:revisionPtr revIDLastSave="0" documentId="13_ncr:1_{E62FE8CC-B220-4776-87C0-F3119C562759}" xr6:coauthVersionLast="28" xr6:coauthVersionMax="28" xr10:uidLastSave="{00000000-0000-0000-0000-000000000000}"/>
  <bookViews>
    <workbookView xWindow="0" yWindow="0" windowWidth="15330" windowHeight="6780" activeTab="1" xr2:uid="{85FD51F0-02FD-4ACA-ADBC-5F0363D9A0BC}"/>
  </bookViews>
  <sheets>
    <sheet name="GANTT" sheetId="19" r:id="rId1"/>
    <sheet name="Table" sheetId="20" r:id="rId2"/>
  </sheets>
  <definedNames>
    <definedName name="ouinon">Table!$D$1:$D$2</definedName>
    <definedName name="_xlnm.Print_Area" localSheetId="0">GANTT!$A$1:$BQ$28</definedName>
    <definedName name="semaine">Table!$A$1:$B$7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9" l="1"/>
  <c r="F72" i="19" l="1"/>
  <c r="F71" i="19"/>
  <c r="F70" i="19"/>
  <c r="F69" i="19"/>
  <c r="F68" i="19"/>
  <c r="F67" i="19"/>
  <c r="F66" i="19"/>
  <c r="F65" i="19"/>
  <c r="F64" i="19"/>
  <c r="F63" i="19"/>
  <c r="F62" i="19"/>
  <c r="F61" i="19"/>
  <c r="F60" i="19"/>
  <c r="F59" i="19"/>
  <c r="F58" i="19"/>
  <c r="F57" i="19"/>
  <c r="F56" i="19"/>
  <c r="F55" i="19"/>
  <c r="F54" i="19"/>
  <c r="F53" i="19"/>
  <c r="F52" i="19"/>
  <c r="F51" i="19"/>
  <c r="F50" i="19"/>
  <c r="F49" i="19"/>
  <c r="F48" i="19"/>
  <c r="F47" i="19"/>
  <c r="F46" i="19"/>
  <c r="F45" i="19"/>
  <c r="F44" i="19"/>
  <c r="F43" i="19"/>
  <c r="F42" i="19"/>
  <c r="F41" i="19"/>
  <c r="F40" i="19"/>
  <c r="F39" i="19"/>
  <c r="F38" i="19"/>
  <c r="F37" i="19"/>
  <c r="F36" i="19"/>
  <c r="F35" i="19"/>
  <c r="F34" i="19"/>
  <c r="F33" i="19"/>
  <c r="F32" i="19"/>
  <c r="F31" i="19"/>
  <c r="F30" i="19"/>
  <c r="F29" i="19"/>
  <c r="F28" i="19"/>
  <c r="F27" i="19"/>
  <c r="F26" i="19"/>
  <c r="F25" i="19"/>
  <c r="F24" i="19"/>
  <c r="E23" i="19"/>
  <c r="F23" i="19" s="1"/>
  <c r="E22" i="19"/>
  <c r="F22" i="19" s="1"/>
  <c r="E21" i="19"/>
  <c r="F21" i="19" s="1"/>
  <c r="I21" i="19" s="1"/>
  <c r="H20" i="19"/>
  <c r="I20" i="19" s="1"/>
  <c r="G20" i="19"/>
  <c r="E19" i="19"/>
  <c r="F19" i="19" s="1"/>
  <c r="G19" i="19" s="1"/>
  <c r="E18" i="19"/>
  <c r="F18" i="19" s="1"/>
  <c r="E17" i="19"/>
  <c r="F17" i="19" s="1"/>
  <c r="I17" i="19" s="1"/>
  <c r="H16" i="19"/>
  <c r="I16" i="19" s="1"/>
  <c r="G16" i="19"/>
  <c r="E15" i="19"/>
  <c r="F15" i="19" s="1"/>
  <c r="I15" i="19" s="1"/>
  <c r="E14" i="19"/>
  <c r="F14" i="19" s="1"/>
  <c r="I14" i="19" s="1"/>
  <c r="F13" i="19"/>
  <c r="G13" i="19" s="1"/>
  <c r="I12" i="19"/>
  <c r="G12" i="19"/>
  <c r="J7" i="19"/>
  <c r="J9" i="19" s="1"/>
  <c r="I2" i="19"/>
  <c r="K7" i="19" l="1"/>
  <c r="L7" i="19" s="1"/>
  <c r="M7" i="19" s="1"/>
  <c r="J8" i="19"/>
  <c r="I19" i="19"/>
  <c r="G14" i="19"/>
  <c r="I13" i="19"/>
  <c r="G15" i="19"/>
  <c r="G17" i="19"/>
  <c r="G18" i="19"/>
  <c r="I18" i="19"/>
  <c r="G22" i="19"/>
  <c r="I22" i="19"/>
  <c r="G21" i="19"/>
  <c r="I23" i="19"/>
  <c r="G23" i="19"/>
  <c r="J10" i="19"/>
  <c r="K10" i="19" l="1"/>
  <c r="K9" i="19"/>
  <c r="K8" i="19" s="1"/>
  <c r="L9" i="19"/>
  <c r="L8" i="19" s="1"/>
  <c r="L10" i="19"/>
  <c r="M10" i="19"/>
  <c r="N7" i="19"/>
  <c r="M9" i="19"/>
  <c r="M8" i="19" s="1"/>
  <c r="N9" i="19" l="1"/>
  <c r="N8" i="19" s="1"/>
  <c r="N10" i="19"/>
  <c r="O7" i="19"/>
  <c r="P7" i="19" l="1"/>
  <c r="O9" i="19"/>
  <c r="O8" i="19" s="1"/>
  <c r="O10" i="19"/>
  <c r="Q7" i="19" l="1"/>
  <c r="P9" i="19"/>
  <c r="P8" i="19" s="1"/>
  <c r="P10" i="19"/>
  <c r="Q9" i="19" l="1"/>
  <c r="Q8" i="19" s="1"/>
  <c r="Q10" i="19"/>
  <c r="R7" i="19"/>
  <c r="R10" i="19" l="1"/>
  <c r="R9" i="19"/>
  <c r="R8" i="19" s="1"/>
  <c r="S7" i="19"/>
  <c r="T7" i="19" l="1"/>
  <c r="S10" i="19"/>
  <c r="S9" i="19"/>
  <c r="S8" i="19" s="1"/>
  <c r="T10" i="19" l="1"/>
  <c r="U7" i="19"/>
  <c r="T9" i="19"/>
  <c r="T8" i="19" s="1"/>
  <c r="U10" i="19" l="1"/>
  <c r="V7" i="19"/>
  <c r="U9" i="19"/>
  <c r="U8" i="19" s="1"/>
  <c r="V9" i="19" l="1"/>
  <c r="V8" i="19" s="1"/>
  <c r="V10" i="19"/>
  <c r="W7" i="19"/>
  <c r="W10" i="19" l="1"/>
  <c r="X7" i="19"/>
  <c r="W9" i="19"/>
  <c r="W8" i="19" s="1"/>
  <c r="Y7" i="19" l="1"/>
  <c r="X9" i="19"/>
  <c r="X8" i="19" s="1"/>
  <c r="X10" i="19"/>
  <c r="Y9" i="19" l="1"/>
  <c r="Y8" i="19" s="1"/>
  <c r="Z7" i="19"/>
  <c r="Y10" i="19"/>
  <c r="Z10" i="19" l="1"/>
  <c r="AA7" i="19"/>
  <c r="Z9" i="19"/>
  <c r="Z8" i="19" s="1"/>
  <c r="AA9" i="19" l="1"/>
  <c r="AA8" i="19" s="1"/>
  <c r="AB7" i="19"/>
  <c r="AA10" i="19"/>
  <c r="AB9" i="19" l="1"/>
  <c r="AB8" i="19" s="1"/>
  <c r="AC7" i="19"/>
  <c r="AB10" i="19"/>
  <c r="AC10" i="19" l="1"/>
  <c r="AD7" i="19"/>
  <c r="AC9" i="19"/>
  <c r="AC8" i="19" s="1"/>
  <c r="AD9" i="19" l="1"/>
  <c r="AD8" i="19" s="1"/>
  <c r="AE7" i="19"/>
  <c r="AD10" i="19"/>
  <c r="AE10" i="19" l="1"/>
  <c r="AF7" i="19"/>
  <c r="AE9" i="19"/>
  <c r="AE8" i="19" s="1"/>
  <c r="AG7" i="19" l="1"/>
  <c r="AF10" i="19"/>
  <c r="AF9" i="19"/>
  <c r="AF8" i="19" s="1"/>
  <c r="AG9" i="19" l="1"/>
  <c r="AG8" i="19" s="1"/>
  <c r="AG10" i="19"/>
  <c r="AH7" i="19"/>
  <c r="AH10" i="19" l="1"/>
  <c r="AH9" i="19"/>
  <c r="AH8" i="19" s="1"/>
  <c r="AI7" i="19"/>
  <c r="AI9" i="19" l="1"/>
  <c r="AI8" i="19" s="1"/>
  <c r="AJ7" i="19"/>
  <c r="AI10" i="19"/>
  <c r="AJ9" i="19" l="1"/>
  <c r="AJ8" i="19" s="1"/>
  <c r="AK7" i="19"/>
  <c r="AJ10" i="19"/>
  <c r="AK10" i="19" l="1"/>
  <c r="AL7" i="19"/>
  <c r="AK9" i="19"/>
  <c r="AK8" i="19" s="1"/>
  <c r="AL9" i="19" l="1"/>
  <c r="AL8" i="19" s="1"/>
  <c r="AM7" i="19"/>
  <c r="AL10" i="19"/>
  <c r="AM9" i="19" l="1"/>
  <c r="AM8" i="19" s="1"/>
  <c r="AN7" i="19"/>
  <c r="AM10" i="19"/>
  <c r="AO7" i="19" l="1"/>
  <c r="AN10" i="19"/>
  <c r="AN9" i="19"/>
  <c r="AN8" i="19" s="1"/>
  <c r="AO9" i="19" l="1"/>
  <c r="AO8" i="19" s="1"/>
  <c r="AP7" i="19"/>
  <c r="AO10" i="19"/>
  <c r="AP10" i="19" l="1"/>
  <c r="AQ7" i="19"/>
  <c r="AP9" i="19"/>
  <c r="AP8" i="19" s="1"/>
  <c r="AQ10" i="19" l="1"/>
  <c r="AR7" i="19"/>
  <c r="AQ9" i="19"/>
  <c r="AQ8" i="19" s="1"/>
  <c r="AR10" i="19" l="1"/>
  <c r="AS7" i="19"/>
  <c r="AR9" i="19"/>
  <c r="AR8" i="19" s="1"/>
  <c r="AS10" i="19" l="1"/>
  <c r="AT7" i="19"/>
  <c r="AS9" i="19"/>
  <c r="AS8" i="19" s="1"/>
  <c r="AT9" i="19" l="1"/>
  <c r="AT8" i="19" s="1"/>
  <c r="AU7" i="19"/>
  <c r="AT10" i="19"/>
  <c r="AV7" i="19" l="1"/>
  <c r="AU9" i="19"/>
  <c r="AU8" i="19" s="1"/>
  <c r="AU10" i="19"/>
  <c r="AW7" i="19" l="1"/>
  <c r="AV9" i="19"/>
  <c r="AV8" i="19" s="1"/>
  <c r="AV10" i="19"/>
  <c r="AW9" i="19" l="1"/>
  <c r="AW8" i="19" s="1"/>
  <c r="AW10" i="19"/>
  <c r="AX7" i="19"/>
  <c r="AX10" i="19" l="1"/>
  <c r="AX9" i="19"/>
  <c r="AX8" i="19" s="1"/>
  <c r="AY7" i="19"/>
  <c r="AZ7" i="19" l="1"/>
  <c r="AY10" i="19"/>
  <c r="AY9" i="19"/>
  <c r="AY8" i="19" s="1"/>
  <c r="AZ10" i="19" l="1"/>
  <c r="BA7" i="19"/>
  <c r="AZ9" i="19"/>
  <c r="AZ8" i="19" s="1"/>
  <c r="BA10" i="19" l="1"/>
  <c r="BB7" i="19"/>
  <c r="BA9" i="19"/>
  <c r="BA8" i="19" s="1"/>
  <c r="BB9" i="19" l="1"/>
  <c r="BB8" i="19" s="1"/>
  <c r="BB10" i="19"/>
  <c r="BC7" i="19"/>
  <c r="BC9" i="19" l="1"/>
  <c r="BC8" i="19" s="1"/>
  <c r="BC10" i="19"/>
  <c r="BD7" i="19"/>
  <c r="BE7" i="19" l="1"/>
  <c r="BD9" i="19"/>
  <c r="BD8" i="19" s="1"/>
  <c r="BD10" i="19"/>
  <c r="BE9" i="19" l="1"/>
  <c r="BE8" i="19" s="1"/>
  <c r="BE10" i="19"/>
  <c r="BF7" i="19"/>
  <c r="BF10" i="19" l="1"/>
  <c r="BG7" i="19"/>
  <c r="BF9" i="19"/>
  <c r="BF8" i="19" s="1"/>
  <c r="BG9" i="19" l="1"/>
  <c r="BG8" i="19" s="1"/>
  <c r="BH7" i="19"/>
  <c r="BG10" i="19"/>
  <c r="BH9" i="19" l="1"/>
  <c r="BH8" i="19" s="1"/>
  <c r="BI7" i="19"/>
  <c r="BH10" i="19"/>
  <c r="BI10" i="19" l="1"/>
  <c r="BJ7" i="19"/>
  <c r="BI9" i="19"/>
  <c r="BI8" i="19" s="1"/>
  <c r="BJ9" i="19" l="1"/>
  <c r="BJ8" i="19" s="1"/>
  <c r="BK7" i="19"/>
  <c r="BJ10" i="19"/>
  <c r="BK10" i="19" l="1"/>
  <c r="BL7" i="19"/>
  <c r="BK9" i="19"/>
  <c r="BK8" i="19" s="1"/>
  <c r="BM7" i="19" l="1"/>
  <c r="BL10" i="19"/>
  <c r="BL9" i="19"/>
  <c r="BL8" i="19" s="1"/>
  <c r="BM9" i="19" l="1"/>
  <c r="BM8" i="19" s="1"/>
  <c r="BM10" i="19"/>
  <c r="BN7" i="19"/>
  <c r="BN10" i="19" l="1"/>
  <c r="BO7" i="19"/>
  <c r="BN9" i="19"/>
  <c r="BN8" i="19" s="1"/>
  <c r="BO9" i="19" l="1"/>
  <c r="BO8" i="19" s="1"/>
  <c r="BP7" i="19"/>
  <c r="BO10" i="19"/>
  <c r="BP9" i="19" l="1"/>
  <c r="BP8" i="19" s="1"/>
  <c r="BQ7" i="19"/>
  <c r="BP10" i="19"/>
  <c r="BQ10" i="19" l="1"/>
  <c r="BQ9" i="19"/>
  <c r="BQ8" i="19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Query - BE Order + Products FY" description="Connection to the 'BE Order + Products FY' query in the workbook." type="5" refreshedVersion="6" background="1" saveData="1">
    <dbPr connection="Provider=Microsoft.Mashup.OleDb.1;Data Source=$Workbook$;Location=BE Order + Products FY;Extended Properties=&quot;&quot;" command="SELECT * FROM [BE Order + Products FY]"/>
  </connection>
  <connection id="2" xr16:uid="{00000000-0015-0000-FFFF-FFFF01000000}" keepAlive="1" name="Query - Belux Dasboard Quarter N to N+1" description="Connection to the 'Belux Dasboard Quarter N to N+1' query in the workbook." type="5" refreshedVersion="6" background="1">
    <dbPr connection="Provider=Microsoft.Mashup.OleDb.1;Data Source=$Workbook$;Location=Belux Dasboard Quarter N to N+1;Extended Properties=&quot;&quot;" command="SELECT * FROM [Belux Dasboard Quarter N to N+1]"/>
  </connection>
  <connection id="3" xr16:uid="{00000000-0015-0000-FFFF-FFFF02000000}" keepAlive="1" name="Query - Belux Dashboard V2" description="Connection to the 'Belux Dashboard V2' query in the workbook." type="5" refreshedVersion="6" background="1" saveData="1">
    <dbPr connection="Provider=Microsoft.Mashup.OleDb.1;Data Source=$Workbook$;Location=&quot;Belux Dashboard V2&quot;;Extended Properties=&quot;&quot;" command="SELECT * FROM [Belux Dashboard V2]"/>
  </connection>
  <connection id="4" xr16:uid="{00000000-0015-0000-FFFF-FFFF03000000}" keepAlive="1" name="Query - Order + Forecast" description="Connection to the 'Order + Forecast' query in the workbook." type="5" refreshedVersion="0" background="1">
    <dbPr connection="Provider=Microsoft.Mashup.OleDb.1;Data Source=$Workbook$;Location=Order + Forecast;Extended Properties=&quot;&quot;" command="SELECT * FROM [Order + Forecast]"/>
  </connection>
  <connection id="5" xr16:uid="{00000000-0015-0000-FFFF-FFFF04000000}" keepAlive="1" name="Query - Report test" description="Connection to the 'Report test' query in the workbook." type="5" refreshedVersion="6" background="1">
    <dbPr connection="Provider=Microsoft.Mashup.OleDb.1;Data Source=$Workbook$;Location=&quot;Report test&quot;;Extended Properties=&quot;&quot;" command="SELECT * FROM [Report test]"/>
  </connection>
</connections>
</file>

<file path=xl/sharedStrings.xml><?xml version="1.0" encoding="utf-8"?>
<sst xmlns="http://schemas.openxmlformats.org/spreadsheetml/2006/main" count="62" uniqueCount="41">
  <si>
    <t>#</t>
  </si>
  <si>
    <t>Mikhael Wyns</t>
  </si>
  <si>
    <t>Sales</t>
  </si>
  <si>
    <t>All</t>
  </si>
  <si>
    <t>End Date</t>
  </si>
  <si>
    <t>Start Date</t>
  </si>
  <si>
    <t>Days</t>
  </si>
  <si>
    <t>Progress</t>
  </si>
  <si>
    <t>Project</t>
  </si>
  <si>
    <t>Working dats only</t>
  </si>
  <si>
    <t>OUI</t>
  </si>
  <si>
    <t>Comments:</t>
  </si>
  <si>
    <t>Deals</t>
  </si>
  <si>
    <t>Remaining Days</t>
  </si>
  <si>
    <t>1.1</t>
  </si>
  <si>
    <t>1.1.1</t>
  </si>
  <si>
    <t>1.1.2</t>
  </si>
  <si>
    <t>1.1.3</t>
  </si>
  <si>
    <t>1.2</t>
  </si>
  <si>
    <t>1.2.1</t>
  </si>
  <si>
    <t>1.2.2</t>
  </si>
  <si>
    <t>1.2.3</t>
  </si>
  <si>
    <t>1.3</t>
  </si>
  <si>
    <t>1.3.1</t>
  </si>
  <si>
    <t>1.3.2</t>
  </si>
  <si>
    <t>1.3.3</t>
  </si>
  <si>
    <t>L</t>
  </si>
  <si>
    <t>M</t>
  </si>
  <si>
    <t>NON</t>
  </si>
  <si>
    <t>J</t>
  </si>
  <si>
    <t>V</t>
  </si>
  <si>
    <t>S</t>
  </si>
  <si>
    <t>D</t>
  </si>
  <si>
    <t>Flag</t>
  </si>
  <si>
    <t>Pricing</t>
  </si>
  <si>
    <t>Configuration</t>
  </si>
  <si>
    <t>PO</t>
  </si>
  <si>
    <t>XXX</t>
  </si>
  <si>
    <t>AAA</t>
  </si>
  <si>
    <t>BBB</t>
  </si>
  <si>
    <t>CCC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</si>
</sst>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/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0">
    <xf numFmtId="0" fontId="0" fillId="0" borderId="0" xfId="0"/>
    <xf numFmtId="9" fontId="3" fillId="0" borderId="0" xfId="1" applyFont="1" applyBorder="1" applyAlignment="1">
      <alignment horizontal="left"/>
    </xf>
    <xf numFmtId="0" fontId="3" fillId="0" borderId="0" xfId="0" applyFont="1"/>
    <xf numFmtId="0" fontId="5" fillId="0" borderId="0" xfId="0" applyFont="1" applyBorder="1" applyAlignment="1">
      <alignment horizontal="left"/>
    </xf>
    <xf numFmtId="14" fontId="3" fillId="0" borderId="0" xfId="0" applyNumberFormat="1" applyFont="1"/>
    <xf numFmtId="0" fontId="5" fillId="0" borderId="0" xfId="0" applyNumberFormat="1" applyFont="1" applyBorder="1" applyAlignment="1">
      <alignment horizontal="left"/>
    </xf>
    <xf numFmtId="0" fontId="5" fillId="0" borderId="4" xfId="0" applyFont="1" applyBorder="1" applyAlignment="1">
      <alignment horizontal="left"/>
    </xf>
    <xf numFmtId="0" fontId="5" fillId="0" borderId="5" xfId="0" applyFont="1" applyBorder="1" applyAlignment="1">
      <alignment horizontal="left"/>
    </xf>
    <xf numFmtId="0" fontId="5" fillId="0" borderId="6" xfId="0" applyFont="1" applyBorder="1" applyAlignment="1">
      <alignment horizontal="left"/>
    </xf>
    <xf numFmtId="0" fontId="5" fillId="0" borderId="6" xfId="0" applyFont="1" applyBorder="1" applyAlignment="1"/>
    <xf numFmtId="0" fontId="5" fillId="0" borderId="7" xfId="0" applyFont="1" applyBorder="1" applyAlignment="1">
      <alignment horizontal="left"/>
    </xf>
    <xf numFmtId="14" fontId="5" fillId="0" borderId="5" xfId="0" applyNumberFormat="1" applyFont="1" applyBorder="1" applyAlignment="1">
      <alignment horizontal="left"/>
    </xf>
    <xf numFmtId="14" fontId="5" fillId="0" borderId="6" xfId="0" applyNumberFormat="1" applyFont="1" applyBorder="1" applyAlignment="1">
      <alignment horizontal="left"/>
    </xf>
    <xf numFmtId="164" fontId="4" fillId="0" borderId="0" xfId="0" applyNumberFormat="1" applyFont="1" applyBorder="1" applyAlignment="1">
      <alignment horizontal="left" vertical="top"/>
    </xf>
    <xf numFmtId="9" fontId="7" fillId="0" borderId="0" xfId="1" applyFont="1" applyBorder="1" applyAlignment="1">
      <alignment horizontal="left"/>
    </xf>
    <xf numFmtId="9" fontId="7" fillId="0" borderId="0" xfId="1" applyFont="1" applyAlignment="1">
      <alignment horizontal="left"/>
    </xf>
    <xf numFmtId="164" fontId="7" fillId="0" borderId="3" xfId="0" applyNumberFormat="1" applyFont="1" applyBorder="1" applyAlignment="1">
      <alignment horizontal="left" textRotation="90"/>
    </xf>
    <xf numFmtId="164" fontId="7" fillId="0" borderId="0" xfId="0" applyNumberFormat="1" applyFont="1" applyAlignment="1">
      <alignment horizontal="left" textRotation="90"/>
    </xf>
    <xf numFmtId="164" fontId="7" fillId="0" borderId="0" xfId="0" applyNumberFormat="1" applyFont="1" applyAlignment="1">
      <alignment horizontal="left"/>
    </xf>
    <xf numFmtId="0" fontId="3" fillId="0" borderId="0" xfId="0" applyFont="1" applyAlignment="1">
      <alignment horizontal="left"/>
    </xf>
    <xf numFmtId="0" fontId="3" fillId="0" borderId="0" xfId="0" applyNumberFormat="1" applyFont="1" applyAlignment="1">
      <alignment horizontal="left"/>
    </xf>
    <xf numFmtId="9" fontId="3" fillId="0" borderId="0" xfId="1" applyFont="1" applyAlignment="1">
      <alignment horizontal="left"/>
    </xf>
    <xf numFmtId="2" fontId="3" fillId="0" borderId="0" xfId="0" applyNumberFormat="1" applyFont="1" applyAlignment="1">
      <alignment horizontal="left" vertical="top" textRotation="90"/>
    </xf>
    <xf numFmtId="9" fontId="7" fillId="0" borderId="4" xfId="1" applyFont="1" applyFill="1" applyBorder="1" applyAlignment="1">
      <alignment horizontal="left" vertical="center" wrapText="1"/>
    </xf>
    <xf numFmtId="0" fontId="3" fillId="0" borderId="8" xfId="0" applyNumberFormat="1" applyFont="1" applyBorder="1" applyAlignment="1">
      <alignment horizontal="center"/>
    </xf>
    <xf numFmtId="0" fontId="3" fillId="0" borderId="0" xfId="0" applyNumberFormat="1" applyFont="1"/>
    <xf numFmtId="0" fontId="8" fillId="2" borderId="0" xfId="0" applyFont="1" applyFill="1" applyAlignment="1">
      <alignment horizontal="left"/>
    </xf>
    <xf numFmtId="0" fontId="8" fillId="2" borderId="0" xfId="0" applyFont="1" applyFill="1"/>
    <xf numFmtId="0" fontId="8" fillId="2" borderId="0" xfId="0" applyNumberFormat="1" applyFont="1" applyFill="1"/>
    <xf numFmtId="9" fontId="8" fillId="2" borderId="0" xfId="1" applyFont="1" applyFill="1" applyBorder="1" applyAlignment="1">
      <alignment horizontal="left"/>
    </xf>
    <xf numFmtId="9" fontId="8" fillId="2" borderId="0" xfId="1" applyFont="1" applyFill="1"/>
    <xf numFmtId="0" fontId="9" fillId="2" borderId="0" xfId="0" applyNumberFormat="1" applyFont="1" applyFill="1" applyBorder="1" applyAlignment="1">
      <alignment horizontal="center"/>
    </xf>
    <xf numFmtId="0" fontId="3" fillId="3" borderId="0" xfId="0" applyFont="1" applyFill="1" applyAlignment="1">
      <alignment horizontal="left"/>
    </xf>
    <xf numFmtId="0" fontId="3" fillId="3" borderId="0" xfId="0" applyFont="1" applyFill="1"/>
    <xf numFmtId="14" fontId="3" fillId="3" borderId="0" xfId="0" applyNumberFormat="1" applyFont="1" applyFill="1" applyAlignment="1">
      <alignment horizontal="left"/>
    </xf>
    <xf numFmtId="0" fontId="3" fillId="3" borderId="0" xfId="0" applyNumberFormat="1" applyFont="1" applyFill="1" applyAlignment="1">
      <alignment horizontal="center"/>
    </xf>
    <xf numFmtId="14" fontId="3" fillId="3" borderId="0" xfId="0" quotePrefix="1" applyNumberFormat="1" applyFont="1" applyFill="1" applyAlignment="1">
      <alignment horizontal="left"/>
    </xf>
    <xf numFmtId="0" fontId="3" fillId="3" borderId="0" xfId="0" quotePrefix="1" applyNumberFormat="1" applyFont="1" applyFill="1" applyAlignment="1">
      <alignment horizontal="left"/>
    </xf>
    <xf numFmtId="9" fontId="3" fillId="3" borderId="0" xfId="1" applyFont="1" applyFill="1" applyBorder="1" applyAlignment="1">
      <alignment horizontal="left"/>
    </xf>
    <xf numFmtId="14" fontId="3" fillId="3" borderId="0" xfId="1" applyNumberFormat="1" applyFont="1" applyFill="1"/>
    <xf numFmtId="0" fontId="3" fillId="0" borderId="0" xfId="0" applyFont="1" applyFill="1"/>
    <xf numFmtId="14" fontId="3" fillId="0" borderId="0" xfId="0" applyNumberFormat="1" applyFont="1" applyFill="1" applyAlignment="1">
      <alignment horizontal="left"/>
    </xf>
    <xf numFmtId="0" fontId="3" fillId="0" borderId="0" xfId="0" applyNumberFormat="1" applyFont="1" applyFill="1" applyAlignment="1">
      <alignment horizontal="center"/>
    </xf>
    <xf numFmtId="14" fontId="3" fillId="0" borderId="0" xfId="0" quotePrefix="1" applyNumberFormat="1" applyFont="1" applyFill="1" applyAlignment="1">
      <alignment horizontal="left"/>
    </xf>
    <xf numFmtId="0" fontId="3" fillId="0" borderId="0" xfId="0" quotePrefix="1" applyNumberFormat="1" applyFont="1" applyFill="1" applyAlignment="1">
      <alignment horizontal="left"/>
    </xf>
    <xf numFmtId="14" fontId="3" fillId="0" borderId="0" xfId="1" applyNumberFormat="1" applyFont="1" applyFill="1"/>
    <xf numFmtId="9" fontId="3" fillId="0" borderId="0" xfId="1" applyFont="1"/>
    <xf numFmtId="0" fontId="2" fillId="0" borderId="0" xfId="0" applyFont="1" applyFill="1" applyBorder="1" applyAlignment="1">
      <alignment horizontal="center"/>
    </xf>
    <xf numFmtId="0" fontId="4" fillId="0" borderId="3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4" fillId="0" borderId="1" xfId="0" applyFont="1" applyBorder="1" applyAlignment="1">
      <alignment horizontal="left"/>
    </xf>
    <xf numFmtId="0" fontId="5" fillId="0" borderId="1" xfId="0" applyFont="1" applyBorder="1" applyAlignment="1">
      <alignment horizontal="left"/>
    </xf>
    <xf numFmtId="0" fontId="7" fillId="0" borderId="8" xfId="0" applyFont="1" applyFill="1" applyBorder="1" applyAlignment="1">
      <alignment horizontal="left" vertical="center" wrapText="1"/>
    </xf>
    <xf numFmtId="9" fontId="7" fillId="0" borderId="8" xfId="1" applyFont="1" applyFill="1" applyBorder="1" applyAlignment="1">
      <alignment horizontal="left" vertical="center" wrapText="1"/>
    </xf>
    <xf numFmtId="164" fontId="6" fillId="0" borderId="5" xfId="0" applyNumberFormat="1" applyFont="1" applyBorder="1" applyAlignment="1">
      <alignment horizontal="left" vertical="top"/>
    </xf>
    <xf numFmtId="164" fontId="4" fillId="0" borderId="6" xfId="0" applyNumberFormat="1" applyFont="1" applyBorder="1" applyAlignment="1">
      <alignment horizontal="left" vertical="top"/>
    </xf>
    <xf numFmtId="164" fontId="4" fillId="0" borderId="7" xfId="0" applyNumberFormat="1" applyFont="1" applyBorder="1" applyAlignment="1">
      <alignment horizontal="left" vertical="top"/>
    </xf>
    <xf numFmtId="0" fontId="7" fillId="0" borderId="8" xfId="0" applyNumberFormat="1" applyFont="1" applyFill="1" applyBorder="1" applyAlignment="1">
      <alignment horizontal="left" vertical="center" wrapText="1"/>
    </xf>
  </cellXfs>
  <cellStyles count="2">
    <cellStyle name="Normal" xfId="0" builtinId="0"/>
    <cellStyle name="Percent" xfId="1" builtinId="5"/>
  </cellStyles>
  <dxfs count="15"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font>
        <color theme="0"/>
      </font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trlProps/ctrlProp1.xml><?xml version="1.0" encoding="utf-8"?>
<formControlPr xmlns="http://schemas.microsoft.com/office/spreadsheetml/2009/9/main" objectType="Scroll" dx="16" fmlaLink="$I$1" horiz="1" inc="5" max="180" page="10" val="35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1</xdr:row>
          <xdr:rowOff>28575</xdr:rowOff>
        </xdr:from>
        <xdr:to>
          <xdr:col>68</xdr:col>
          <xdr:colOff>114300</xdr:colOff>
          <xdr:row>2</xdr:row>
          <xdr:rowOff>123825</xdr:rowOff>
        </xdr:to>
        <xdr:sp macro="" textlink="">
          <xdr:nvSpPr>
            <xdr:cNvPr id="10241" name="Scroll Bar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0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11DB24-4413-45F8-B250-F02640E701A8}">
  <sheetPr>
    <tabColor theme="0"/>
    <pageSetUpPr fitToPage="1"/>
  </sheetPr>
  <dimension ref="A1:BQ72"/>
  <sheetViews>
    <sheetView showGridLines="0" zoomScale="115" zoomScaleNormal="115" workbookViewId="0">
      <pane ySplit="10" topLeftCell="A11" activePane="bottomLeft" state="frozen"/>
      <selection activeCell="AA18" sqref="AA18"/>
      <selection pane="bottomLeft" activeCell="E28" sqref="E28"/>
    </sheetView>
  </sheetViews>
  <sheetFormatPr defaultColWidth="11" defaultRowHeight="11.25" outlineLevelRow="1" x14ac:dyDescent="0.2"/>
  <cols>
    <col min="1" max="1" width="4" style="19" bestFit="1" customWidth="1"/>
    <col min="2" max="2" width="16.28515625" style="2" customWidth="1"/>
    <col min="3" max="4" width="11.85546875" style="19" customWidth="1"/>
    <col min="5" max="5" width="5.5703125" style="25" customWidth="1"/>
    <col min="6" max="7" width="11.85546875" style="19" customWidth="1"/>
    <col min="8" max="8" width="6.42578125" style="1" customWidth="1"/>
    <col min="9" max="9" width="9" style="46" customWidth="1"/>
    <col min="10" max="10" width="2.85546875" style="2" customWidth="1"/>
    <col min="11" max="69" width="2.5703125" style="2" customWidth="1"/>
    <col min="70" max="16384" width="11" style="2"/>
  </cols>
  <sheetData>
    <row r="1" spans="1:69" ht="15" x14ac:dyDescent="0.25">
      <c r="A1" s="50" t="s">
        <v>12</v>
      </c>
      <c r="B1" s="50"/>
      <c r="C1" s="51"/>
      <c r="D1" s="51"/>
      <c r="E1" s="51"/>
      <c r="F1" s="51"/>
      <c r="G1" s="47"/>
      <c r="I1" s="2">
        <v>35</v>
      </c>
    </row>
    <row r="2" spans="1:69" ht="12" x14ac:dyDescent="0.2">
      <c r="A2" s="52" t="s">
        <v>8</v>
      </c>
      <c r="B2" s="52"/>
      <c r="C2" s="53" t="s">
        <v>37</v>
      </c>
      <c r="D2" s="53"/>
      <c r="E2" s="53"/>
      <c r="F2" s="53"/>
      <c r="G2" s="3"/>
      <c r="I2" s="4">
        <f ca="1">TODAY()</f>
        <v>43251</v>
      </c>
    </row>
    <row r="3" spans="1:69" ht="12" x14ac:dyDescent="0.2">
      <c r="A3" s="52" t="s">
        <v>2</v>
      </c>
      <c r="B3" s="52"/>
      <c r="C3" s="53"/>
      <c r="D3" s="53"/>
      <c r="E3" s="53"/>
      <c r="F3" s="53"/>
      <c r="G3" s="3"/>
      <c r="I3" s="4"/>
    </row>
    <row r="4" spans="1:69" ht="10.5" customHeight="1" x14ac:dyDescent="0.2">
      <c r="A4" s="48"/>
      <c r="B4" s="49"/>
      <c r="C4" s="3"/>
      <c r="D4" s="3"/>
      <c r="E4" s="5"/>
      <c r="F4" s="6"/>
      <c r="G4" s="3"/>
      <c r="I4" s="4"/>
    </row>
    <row r="5" spans="1:69" ht="12" x14ac:dyDescent="0.2">
      <c r="A5" s="52" t="s">
        <v>9</v>
      </c>
      <c r="B5" s="52"/>
      <c r="C5" s="7" t="s">
        <v>10</v>
      </c>
      <c r="D5" s="8"/>
      <c r="E5" s="9"/>
      <c r="F5" s="10"/>
      <c r="G5" s="3"/>
      <c r="I5" s="4"/>
    </row>
    <row r="6" spans="1:69" ht="12" x14ac:dyDescent="0.2">
      <c r="A6" s="52" t="s">
        <v>5</v>
      </c>
      <c r="B6" s="52"/>
      <c r="C6" s="11">
        <v>43191</v>
      </c>
      <c r="D6" s="12"/>
      <c r="E6" s="9"/>
      <c r="F6" s="10"/>
      <c r="G6" s="3"/>
      <c r="I6" s="4"/>
    </row>
    <row r="7" spans="1:69" s="18" customFormat="1" ht="35.25" customHeight="1" x14ac:dyDescent="0.2">
      <c r="A7" s="56" t="s">
        <v>11</v>
      </c>
      <c r="B7" s="57"/>
      <c r="C7" s="57"/>
      <c r="D7" s="57"/>
      <c r="E7" s="57"/>
      <c r="F7" s="58"/>
      <c r="G7" s="13"/>
      <c r="H7" s="14"/>
      <c r="I7" s="15"/>
      <c r="J7" s="16">
        <f>C6+I1</f>
        <v>43226</v>
      </c>
      <c r="K7" s="17">
        <f>J7+1</f>
        <v>43227</v>
      </c>
      <c r="L7" s="17">
        <f t="shared" ref="L7:BQ7" si="0">K7+1</f>
        <v>43228</v>
      </c>
      <c r="M7" s="17">
        <f t="shared" si="0"/>
        <v>43229</v>
      </c>
      <c r="N7" s="17">
        <f t="shared" si="0"/>
        <v>43230</v>
      </c>
      <c r="O7" s="17">
        <f t="shared" si="0"/>
        <v>43231</v>
      </c>
      <c r="P7" s="17">
        <f t="shared" si="0"/>
        <v>43232</v>
      </c>
      <c r="Q7" s="17">
        <f t="shared" si="0"/>
        <v>43233</v>
      </c>
      <c r="R7" s="17">
        <f t="shared" si="0"/>
        <v>43234</v>
      </c>
      <c r="S7" s="17">
        <f t="shared" si="0"/>
        <v>43235</v>
      </c>
      <c r="T7" s="17">
        <f t="shared" si="0"/>
        <v>43236</v>
      </c>
      <c r="U7" s="17">
        <f t="shared" si="0"/>
        <v>43237</v>
      </c>
      <c r="V7" s="17">
        <f t="shared" si="0"/>
        <v>43238</v>
      </c>
      <c r="W7" s="17">
        <f t="shared" si="0"/>
        <v>43239</v>
      </c>
      <c r="X7" s="17">
        <f t="shared" si="0"/>
        <v>43240</v>
      </c>
      <c r="Y7" s="17">
        <f t="shared" si="0"/>
        <v>43241</v>
      </c>
      <c r="Z7" s="17">
        <f t="shared" si="0"/>
        <v>43242</v>
      </c>
      <c r="AA7" s="17">
        <f t="shared" si="0"/>
        <v>43243</v>
      </c>
      <c r="AB7" s="17">
        <f t="shared" si="0"/>
        <v>43244</v>
      </c>
      <c r="AC7" s="17">
        <f t="shared" si="0"/>
        <v>43245</v>
      </c>
      <c r="AD7" s="17">
        <f t="shared" si="0"/>
        <v>43246</v>
      </c>
      <c r="AE7" s="17">
        <f t="shared" si="0"/>
        <v>43247</v>
      </c>
      <c r="AF7" s="17">
        <f t="shared" si="0"/>
        <v>43248</v>
      </c>
      <c r="AG7" s="17">
        <f t="shared" si="0"/>
        <v>43249</v>
      </c>
      <c r="AH7" s="17">
        <f t="shared" si="0"/>
        <v>43250</v>
      </c>
      <c r="AI7" s="17">
        <f t="shared" si="0"/>
        <v>43251</v>
      </c>
      <c r="AJ7" s="17">
        <f t="shared" si="0"/>
        <v>43252</v>
      </c>
      <c r="AK7" s="17">
        <f t="shared" si="0"/>
        <v>43253</v>
      </c>
      <c r="AL7" s="17">
        <f t="shared" si="0"/>
        <v>43254</v>
      </c>
      <c r="AM7" s="17">
        <f t="shared" si="0"/>
        <v>43255</v>
      </c>
      <c r="AN7" s="17">
        <f t="shared" si="0"/>
        <v>43256</v>
      </c>
      <c r="AO7" s="17">
        <f t="shared" si="0"/>
        <v>43257</v>
      </c>
      <c r="AP7" s="17">
        <f t="shared" si="0"/>
        <v>43258</v>
      </c>
      <c r="AQ7" s="17">
        <f t="shared" si="0"/>
        <v>43259</v>
      </c>
      <c r="AR7" s="17">
        <f t="shared" si="0"/>
        <v>43260</v>
      </c>
      <c r="AS7" s="17">
        <f t="shared" si="0"/>
        <v>43261</v>
      </c>
      <c r="AT7" s="17">
        <f t="shared" si="0"/>
        <v>43262</v>
      </c>
      <c r="AU7" s="17">
        <f t="shared" si="0"/>
        <v>43263</v>
      </c>
      <c r="AV7" s="17">
        <f t="shared" si="0"/>
        <v>43264</v>
      </c>
      <c r="AW7" s="17">
        <f t="shared" si="0"/>
        <v>43265</v>
      </c>
      <c r="AX7" s="17">
        <f t="shared" si="0"/>
        <v>43266</v>
      </c>
      <c r="AY7" s="17">
        <f t="shared" si="0"/>
        <v>43267</v>
      </c>
      <c r="AZ7" s="17">
        <f t="shared" si="0"/>
        <v>43268</v>
      </c>
      <c r="BA7" s="17">
        <f t="shared" si="0"/>
        <v>43269</v>
      </c>
      <c r="BB7" s="17">
        <f t="shared" si="0"/>
        <v>43270</v>
      </c>
      <c r="BC7" s="17">
        <f t="shared" si="0"/>
        <v>43271</v>
      </c>
      <c r="BD7" s="17">
        <f t="shared" si="0"/>
        <v>43272</v>
      </c>
      <c r="BE7" s="17">
        <f t="shared" si="0"/>
        <v>43273</v>
      </c>
      <c r="BF7" s="17">
        <f t="shared" si="0"/>
        <v>43274</v>
      </c>
      <c r="BG7" s="17">
        <f t="shared" si="0"/>
        <v>43275</v>
      </c>
      <c r="BH7" s="17">
        <f t="shared" si="0"/>
        <v>43276</v>
      </c>
      <c r="BI7" s="17">
        <f t="shared" si="0"/>
        <v>43277</v>
      </c>
      <c r="BJ7" s="17">
        <f t="shared" si="0"/>
        <v>43278</v>
      </c>
      <c r="BK7" s="17">
        <f t="shared" si="0"/>
        <v>43279</v>
      </c>
      <c r="BL7" s="17">
        <f t="shared" si="0"/>
        <v>43280</v>
      </c>
      <c r="BM7" s="17">
        <f t="shared" si="0"/>
        <v>43281</v>
      </c>
      <c r="BN7" s="17">
        <f t="shared" si="0"/>
        <v>43282</v>
      </c>
      <c r="BO7" s="17">
        <f t="shared" si="0"/>
        <v>43283</v>
      </c>
      <c r="BP7" s="17">
        <f t="shared" si="0"/>
        <v>43284</v>
      </c>
      <c r="BQ7" s="17">
        <f t="shared" si="0"/>
        <v>43285</v>
      </c>
    </row>
    <row r="8" spans="1:69" s="19" customFormat="1" ht="28.5" customHeight="1" x14ac:dyDescent="0.2">
      <c r="E8" s="20"/>
      <c r="H8" s="1"/>
      <c r="I8" s="21"/>
      <c r="J8" s="22" t="str">
        <f>"W "&amp;WEEKNUM(J7,2)</f>
        <v>W 18</v>
      </c>
      <c r="K8" s="22" t="str">
        <f>IF(K9="L","W "&amp;WEEKNUM(K7,2),"")</f>
        <v>W 19</v>
      </c>
      <c r="L8" s="22" t="str">
        <f t="shared" ref="L8:BQ8" si="1">IF(L9="L","W "&amp;WEEKNUM(L7,2),"")</f>
        <v/>
      </c>
      <c r="M8" s="22" t="str">
        <f t="shared" si="1"/>
        <v/>
      </c>
      <c r="N8" s="22" t="str">
        <f t="shared" si="1"/>
        <v/>
      </c>
      <c r="O8" s="22" t="str">
        <f t="shared" si="1"/>
        <v/>
      </c>
      <c r="P8" s="22" t="str">
        <f t="shared" si="1"/>
        <v/>
      </c>
      <c r="Q8" s="22" t="str">
        <f t="shared" si="1"/>
        <v/>
      </c>
      <c r="R8" s="22" t="str">
        <f t="shared" si="1"/>
        <v>W 20</v>
      </c>
      <c r="S8" s="22" t="str">
        <f t="shared" si="1"/>
        <v/>
      </c>
      <c r="T8" s="22" t="str">
        <f t="shared" si="1"/>
        <v/>
      </c>
      <c r="U8" s="22" t="str">
        <f t="shared" si="1"/>
        <v/>
      </c>
      <c r="V8" s="22" t="str">
        <f t="shared" si="1"/>
        <v/>
      </c>
      <c r="W8" s="22" t="str">
        <f t="shared" si="1"/>
        <v/>
      </c>
      <c r="X8" s="22" t="str">
        <f t="shared" si="1"/>
        <v/>
      </c>
      <c r="Y8" s="22" t="str">
        <f t="shared" si="1"/>
        <v>W 21</v>
      </c>
      <c r="Z8" s="22" t="str">
        <f t="shared" si="1"/>
        <v/>
      </c>
      <c r="AA8" s="22" t="str">
        <f t="shared" si="1"/>
        <v/>
      </c>
      <c r="AB8" s="22" t="str">
        <f t="shared" si="1"/>
        <v/>
      </c>
      <c r="AC8" s="22" t="str">
        <f t="shared" si="1"/>
        <v/>
      </c>
      <c r="AD8" s="22" t="str">
        <f t="shared" si="1"/>
        <v/>
      </c>
      <c r="AE8" s="22" t="str">
        <f t="shared" si="1"/>
        <v/>
      </c>
      <c r="AF8" s="22" t="str">
        <f t="shared" si="1"/>
        <v>W 22</v>
      </c>
      <c r="AG8" s="22" t="str">
        <f t="shared" si="1"/>
        <v/>
      </c>
      <c r="AH8" s="22" t="str">
        <f t="shared" si="1"/>
        <v/>
      </c>
      <c r="AI8" s="22" t="str">
        <f t="shared" si="1"/>
        <v/>
      </c>
      <c r="AJ8" s="22" t="str">
        <f t="shared" si="1"/>
        <v/>
      </c>
      <c r="AK8" s="22" t="str">
        <f t="shared" si="1"/>
        <v/>
      </c>
      <c r="AL8" s="22" t="str">
        <f t="shared" si="1"/>
        <v/>
      </c>
      <c r="AM8" s="22" t="str">
        <f t="shared" si="1"/>
        <v>W 23</v>
      </c>
      <c r="AN8" s="22" t="str">
        <f t="shared" si="1"/>
        <v/>
      </c>
      <c r="AO8" s="22" t="str">
        <f t="shared" si="1"/>
        <v/>
      </c>
      <c r="AP8" s="22" t="str">
        <f t="shared" si="1"/>
        <v/>
      </c>
      <c r="AQ8" s="22" t="str">
        <f t="shared" si="1"/>
        <v/>
      </c>
      <c r="AR8" s="22" t="str">
        <f t="shared" si="1"/>
        <v/>
      </c>
      <c r="AS8" s="22" t="str">
        <f t="shared" si="1"/>
        <v/>
      </c>
      <c r="AT8" s="22" t="str">
        <f t="shared" si="1"/>
        <v>W 24</v>
      </c>
      <c r="AU8" s="22" t="str">
        <f t="shared" si="1"/>
        <v/>
      </c>
      <c r="AV8" s="22" t="str">
        <f t="shared" si="1"/>
        <v/>
      </c>
      <c r="AW8" s="22" t="str">
        <f t="shared" si="1"/>
        <v/>
      </c>
      <c r="AX8" s="22" t="str">
        <f t="shared" si="1"/>
        <v/>
      </c>
      <c r="AY8" s="22" t="str">
        <f t="shared" si="1"/>
        <v/>
      </c>
      <c r="AZ8" s="22" t="str">
        <f t="shared" si="1"/>
        <v/>
      </c>
      <c r="BA8" s="22" t="str">
        <f t="shared" si="1"/>
        <v>W 25</v>
      </c>
      <c r="BB8" s="22" t="str">
        <f t="shared" si="1"/>
        <v/>
      </c>
      <c r="BC8" s="22" t="str">
        <f t="shared" si="1"/>
        <v/>
      </c>
      <c r="BD8" s="22" t="str">
        <f t="shared" si="1"/>
        <v/>
      </c>
      <c r="BE8" s="22" t="str">
        <f t="shared" si="1"/>
        <v/>
      </c>
      <c r="BF8" s="22" t="str">
        <f t="shared" si="1"/>
        <v/>
      </c>
      <c r="BG8" s="22" t="str">
        <f t="shared" si="1"/>
        <v/>
      </c>
      <c r="BH8" s="22" t="str">
        <f t="shared" si="1"/>
        <v>W 26</v>
      </c>
      <c r="BI8" s="22" t="str">
        <f t="shared" si="1"/>
        <v/>
      </c>
      <c r="BJ8" s="22" t="str">
        <f t="shared" si="1"/>
        <v/>
      </c>
      <c r="BK8" s="22" t="str">
        <f t="shared" si="1"/>
        <v/>
      </c>
      <c r="BL8" s="22" t="str">
        <f t="shared" si="1"/>
        <v/>
      </c>
      <c r="BM8" s="22" t="str">
        <f t="shared" si="1"/>
        <v/>
      </c>
      <c r="BN8" s="22" t="str">
        <f t="shared" si="1"/>
        <v/>
      </c>
      <c r="BO8" s="22" t="str">
        <f t="shared" si="1"/>
        <v>W 27</v>
      </c>
      <c r="BP8" s="22" t="str">
        <f t="shared" si="1"/>
        <v/>
      </c>
      <c r="BQ8" s="22" t="str">
        <f t="shared" si="1"/>
        <v/>
      </c>
    </row>
    <row r="9" spans="1:69" s="25" customFormat="1" ht="12.95" customHeight="1" x14ac:dyDescent="0.2">
      <c r="A9" s="54" t="s">
        <v>0</v>
      </c>
      <c r="B9" s="54" t="s">
        <v>12</v>
      </c>
      <c r="C9" s="54" t="s">
        <v>5</v>
      </c>
      <c r="D9" s="54" t="s">
        <v>7</v>
      </c>
      <c r="E9" s="59" t="s">
        <v>6</v>
      </c>
      <c r="F9" s="54" t="s">
        <v>4</v>
      </c>
      <c r="G9" s="54" t="s">
        <v>13</v>
      </c>
      <c r="H9" s="55" t="s">
        <v>33</v>
      </c>
      <c r="I9" s="23"/>
      <c r="J9" s="24" t="str">
        <f>VLOOKUP(WEEKDAY(J7,2),semaine,2,FALSE)</f>
        <v>D</v>
      </c>
      <c r="K9" s="24" t="str">
        <f>VLOOKUP(WEEKDAY(K7,2),semaine,2,FALSE)</f>
        <v>L</v>
      </c>
      <c r="L9" s="24" t="str">
        <f t="shared" ref="L9:BQ9" si="2">VLOOKUP(WEEKDAY(L7,2),semaine,2,FALSE)</f>
        <v>M</v>
      </c>
      <c r="M9" s="24" t="str">
        <f t="shared" si="2"/>
        <v>M</v>
      </c>
      <c r="N9" s="24" t="str">
        <f t="shared" si="2"/>
        <v>J</v>
      </c>
      <c r="O9" s="24" t="str">
        <f t="shared" si="2"/>
        <v>V</v>
      </c>
      <c r="P9" s="24" t="str">
        <f t="shared" si="2"/>
        <v>S</v>
      </c>
      <c r="Q9" s="24" t="str">
        <f t="shared" si="2"/>
        <v>D</v>
      </c>
      <c r="R9" s="24" t="str">
        <f t="shared" si="2"/>
        <v>L</v>
      </c>
      <c r="S9" s="24" t="str">
        <f t="shared" si="2"/>
        <v>M</v>
      </c>
      <c r="T9" s="24" t="str">
        <f t="shared" si="2"/>
        <v>M</v>
      </c>
      <c r="U9" s="24" t="str">
        <f t="shared" si="2"/>
        <v>J</v>
      </c>
      <c r="V9" s="24" t="str">
        <f t="shared" si="2"/>
        <v>V</v>
      </c>
      <c r="W9" s="24" t="str">
        <f t="shared" si="2"/>
        <v>S</v>
      </c>
      <c r="X9" s="24" t="str">
        <f t="shared" si="2"/>
        <v>D</v>
      </c>
      <c r="Y9" s="24" t="str">
        <f t="shared" si="2"/>
        <v>L</v>
      </c>
      <c r="Z9" s="24" t="str">
        <f t="shared" si="2"/>
        <v>M</v>
      </c>
      <c r="AA9" s="24" t="str">
        <f t="shared" si="2"/>
        <v>M</v>
      </c>
      <c r="AB9" s="24" t="str">
        <f t="shared" si="2"/>
        <v>J</v>
      </c>
      <c r="AC9" s="24" t="str">
        <f t="shared" si="2"/>
        <v>V</v>
      </c>
      <c r="AD9" s="24" t="str">
        <f t="shared" si="2"/>
        <v>S</v>
      </c>
      <c r="AE9" s="24" t="str">
        <f t="shared" si="2"/>
        <v>D</v>
      </c>
      <c r="AF9" s="24" t="str">
        <f t="shared" si="2"/>
        <v>L</v>
      </c>
      <c r="AG9" s="24" t="str">
        <f t="shared" si="2"/>
        <v>M</v>
      </c>
      <c r="AH9" s="24" t="str">
        <f t="shared" si="2"/>
        <v>M</v>
      </c>
      <c r="AI9" s="24" t="str">
        <f t="shared" si="2"/>
        <v>J</v>
      </c>
      <c r="AJ9" s="24" t="str">
        <f t="shared" si="2"/>
        <v>V</v>
      </c>
      <c r="AK9" s="24" t="str">
        <f t="shared" si="2"/>
        <v>S</v>
      </c>
      <c r="AL9" s="24" t="str">
        <f t="shared" si="2"/>
        <v>D</v>
      </c>
      <c r="AM9" s="24" t="str">
        <f t="shared" si="2"/>
        <v>L</v>
      </c>
      <c r="AN9" s="24" t="str">
        <f t="shared" si="2"/>
        <v>M</v>
      </c>
      <c r="AO9" s="24" t="str">
        <f t="shared" si="2"/>
        <v>M</v>
      </c>
      <c r="AP9" s="24" t="str">
        <f t="shared" si="2"/>
        <v>J</v>
      </c>
      <c r="AQ9" s="24" t="str">
        <f t="shared" si="2"/>
        <v>V</v>
      </c>
      <c r="AR9" s="24" t="str">
        <f t="shared" si="2"/>
        <v>S</v>
      </c>
      <c r="AS9" s="24" t="str">
        <f t="shared" si="2"/>
        <v>D</v>
      </c>
      <c r="AT9" s="24" t="str">
        <f t="shared" si="2"/>
        <v>L</v>
      </c>
      <c r="AU9" s="24" t="str">
        <f t="shared" si="2"/>
        <v>M</v>
      </c>
      <c r="AV9" s="24" t="str">
        <f t="shared" si="2"/>
        <v>M</v>
      </c>
      <c r="AW9" s="24" t="str">
        <f t="shared" si="2"/>
        <v>J</v>
      </c>
      <c r="AX9" s="24" t="str">
        <f t="shared" si="2"/>
        <v>V</v>
      </c>
      <c r="AY9" s="24" t="str">
        <f t="shared" si="2"/>
        <v>S</v>
      </c>
      <c r="AZ9" s="24" t="str">
        <f t="shared" si="2"/>
        <v>D</v>
      </c>
      <c r="BA9" s="24" t="str">
        <f t="shared" si="2"/>
        <v>L</v>
      </c>
      <c r="BB9" s="24" t="str">
        <f t="shared" si="2"/>
        <v>M</v>
      </c>
      <c r="BC9" s="24" t="str">
        <f t="shared" si="2"/>
        <v>M</v>
      </c>
      <c r="BD9" s="24" t="str">
        <f t="shared" si="2"/>
        <v>J</v>
      </c>
      <c r="BE9" s="24" t="str">
        <f t="shared" si="2"/>
        <v>V</v>
      </c>
      <c r="BF9" s="24" t="str">
        <f t="shared" si="2"/>
        <v>S</v>
      </c>
      <c r="BG9" s="24" t="str">
        <f t="shared" si="2"/>
        <v>D</v>
      </c>
      <c r="BH9" s="24" t="str">
        <f t="shared" si="2"/>
        <v>L</v>
      </c>
      <c r="BI9" s="24" t="str">
        <f t="shared" si="2"/>
        <v>M</v>
      </c>
      <c r="BJ9" s="24" t="str">
        <f t="shared" si="2"/>
        <v>M</v>
      </c>
      <c r="BK9" s="24" t="str">
        <f t="shared" si="2"/>
        <v>J</v>
      </c>
      <c r="BL9" s="24" t="str">
        <f t="shared" si="2"/>
        <v>V</v>
      </c>
      <c r="BM9" s="24" t="str">
        <f t="shared" si="2"/>
        <v>S</v>
      </c>
      <c r="BN9" s="24" t="str">
        <f t="shared" si="2"/>
        <v>D</v>
      </c>
      <c r="BO9" s="24" t="str">
        <f t="shared" si="2"/>
        <v>L</v>
      </c>
      <c r="BP9" s="24" t="str">
        <f t="shared" si="2"/>
        <v>M</v>
      </c>
      <c r="BQ9" s="24" t="str">
        <f t="shared" si="2"/>
        <v>M</v>
      </c>
    </row>
    <row r="10" spans="1:69" s="25" customFormat="1" ht="12.95" customHeight="1" x14ac:dyDescent="0.2">
      <c r="A10" s="54"/>
      <c r="B10" s="54"/>
      <c r="C10" s="54"/>
      <c r="D10" s="54"/>
      <c r="E10" s="59"/>
      <c r="F10" s="54"/>
      <c r="G10" s="54"/>
      <c r="H10" s="55"/>
      <c r="I10" s="23"/>
      <c r="J10" s="24">
        <f>DAY(J7)</f>
        <v>6</v>
      </c>
      <c r="K10" s="24">
        <f t="shared" ref="K10:BQ10" si="3">DAY(K7)</f>
        <v>7</v>
      </c>
      <c r="L10" s="24">
        <f t="shared" si="3"/>
        <v>8</v>
      </c>
      <c r="M10" s="24">
        <f t="shared" si="3"/>
        <v>9</v>
      </c>
      <c r="N10" s="24">
        <f t="shared" si="3"/>
        <v>10</v>
      </c>
      <c r="O10" s="24">
        <f t="shared" si="3"/>
        <v>11</v>
      </c>
      <c r="P10" s="24">
        <f t="shared" si="3"/>
        <v>12</v>
      </c>
      <c r="Q10" s="24">
        <f t="shared" si="3"/>
        <v>13</v>
      </c>
      <c r="R10" s="24">
        <f t="shared" si="3"/>
        <v>14</v>
      </c>
      <c r="S10" s="24">
        <f t="shared" si="3"/>
        <v>15</v>
      </c>
      <c r="T10" s="24">
        <f t="shared" si="3"/>
        <v>16</v>
      </c>
      <c r="U10" s="24">
        <f t="shared" si="3"/>
        <v>17</v>
      </c>
      <c r="V10" s="24">
        <f t="shared" si="3"/>
        <v>18</v>
      </c>
      <c r="W10" s="24">
        <f t="shared" si="3"/>
        <v>19</v>
      </c>
      <c r="X10" s="24">
        <f t="shared" si="3"/>
        <v>20</v>
      </c>
      <c r="Y10" s="24">
        <f t="shared" si="3"/>
        <v>21</v>
      </c>
      <c r="Z10" s="24">
        <f t="shared" si="3"/>
        <v>22</v>
      </c>
      <c r="AA10" s="24">
        <f t="shared" si="3"/>
        <v>23</v>
      </c>
      <c r="AB10" s="24">
        <f t="shared" si="3"/>
        <v>24</v>
      </c>
      <c r="AC10" s="24">
        <f t="shared" si="3"/>
        <v>25</v>
      </c>
      <c r="AD10" s="24">
        <f t="shared" si="3"/>
        <v>26</v>
      </c>
      <c r="AE10" s="24">
        <f t="shared" si="3"/>
        <v>27</v>
      </c>
      <c r="AF10" s="24">
        <f t="shared" si="3"/>
        <v>28</v>
      </c>
      <c r="AG10" s="24">
        <f t="shared" si="3"/>
        <v>29</v>
      </c>
      <c r="AH10" s="24">
        <f t="shared" si="3"/>
        <v>30</v>
      </c>
      <c r="AI10" s="24">
        <f t="shared" si="3"/>
        <v>31</v>
      </c>
      <c r="AJ10" s="24">
        <f t="shared" si="3"/>
        <v>1</v>
      </c>
      <c r="AK10" s="24">
        <f t="shared" si="3"/>
        <v>2</v>
      </c>
      <c r="AL10" s="24">
        <f t="shared" si="3"/>
        <v>3</v>
      </c>
      <c r="AM10" s="24">
        <f t="shared" si="3"/>
        <v>4</v>
      </c>
      <c r="AN10" s="24">
        <f t="shared" si="3"/>
        <v>5</v>
      </c>
      <c r="AO10" s="24">
        <f t="shared" si="3"/>
        <v>6</v>
      </c>
      <c r="AP10" s="24">
        <f t="shared" si="3"/>
        <v>7</v>
      </c>
      <c r="AQ10" s="24">
        <f t="shared" si="3"/>
        <v>8</v>
      </c>
      <c r="AR10" s="24">
        <f t="shared" si="3"/>
        <v>9</v>
      </c>
      <c r="AS10" s="24">
        <f t="shared" si="3"/>
        <v>10</v>
      </c>
      <c r="AT10" s="24">
        <f t="shared" si="3"/>
        <v>11</v>
      </c>
      <c r="AU10" s="24">
        <f t="shared" si="3"/>
        <v>12</v>
      </c>
      <c r="AV10" s="24">
        <f t="shared" si="3"/>
        <v>13</v>
      </c>
      <c r="AW10" s="24">
        <f t="shared" si="3"/>
        <v>14</v>
      </c>
      <c r="AX10" s="24">
        <f t="shared" si="3"/>
        <v>15</v>
      </c>
      <c r="AY10" s="24">
        <f t="shared" si="3"/>
        <v>16</v>
      </c>
      <c r="AZ10" s="24">
        <f t="shared" si="3"/>
        <v>17</v>
      </c>
      <c r="BA10" s="24">
        <f t="shared" si="3"/>
        <v>18</v>
      </c>
      <c r="BB10" s="24">
        <f t="shared" si="3"/>
        <v>19</v>
      </c>
      <c r="BC10" s="24">
        <f t="shared" si="3"/>
        <v>20</v>
      </c>
      <c r="BD10" s="24">
        <f t="shared" si="3"/>
        <v>21</v>
      </c>
      <c r="BE10" s="24">
        <f t="shared" si="3"/>
        <v>22</v>
      </c>
      <c r="BF10" s="24">
        <f t="shared" si="3"/>
        <v>23</v>
      </c>
      <c r="BG10" s="24">
        <f t="shared" si="3"/>
        <v>24</v>
      </c>
      <c r="BH10" s="24">
        <f t="shared" si="3"/>
        <v>25</v>
      </c>
      <c r="BI10" s="24">
        <f t="shared" si="3"/>
        <v>26</v>
      </c>
      <c r="BJ10" s="24">
        <f t="shared" si="3"/>
        <v>27</v>
      </c>
      <c r="BK10" s="24">
        <f t="shared" si="3"/>
        <v>28</v>
      </c>
      <c r="BL10" s="24">
        <f t="shared" si="3"/>
        <v>29</v>
      </c>
      <c r="BM10" s="24">
        <f t="shared" si="3"/>
        <v>30</v>
      </c>
      <c r="BN10" s="24">
        <f t="shared" si="3"/>
        <v>1</v>
      </c>
      <c r="BO10" s="24">
        <f t="shared" si="3"/>
        <v>2</v>
      </c>
      <c r="BP10" s="24">
        <f t="shared" si="3"/>
        <v>3</v>
      </c>
      <c r="BQ10" s="24">
        <f t="shared" si="3"/>
        <v>4</v>
      </c>
    </row>
    <row r="11" spans="1:69" s="25" customFormat="1" ht="12.95" customHeight="1" x14ac:dyDescent="0.2">
      <c r="A11" s="26" t="s">
        <v>1</v>
      </c>
      <c r="B11" s="27"/>
      <c r="C11" s="26"/>
      <c r="D11" s="26"/>
      <c r="E11" s="28"/>
      <c r="F11" s="26"/>
      <c r="G11" s="26"/>
      <c r="H11" s="29"/>
      <c r="I11" s="30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1"/>
      <c r="AK11" s="31"/>
      <c r="AL11" s="31"/>
      <c r="AM11" s="31"/>
      <c r="AN11" s="31"/>
      <c r="AO11" s="31"/>
      <c r="AP11" s="31"/>
      <c r="AQ11" s="31"/>
      <c r="AR11" s="31"/>
      <c r="AS11" s="31"/>
      <c r="AT11" s="31"/>
      <c r="AU11" s="31"/>
      <c r="AV11" s="31"/>
      <c r="AW11" s="31"/>
      <c r="AX11" s="31"/>
      <c r="AY11" s="31"/>
      <c r="AZ11" s="31"/>
      <c r="BA11" s="31"/>
      <c r="BB11" s="31"/>
      <c r="BC11" s="31"/>
      <c r="BD11" s="31"/>
      <c r="BE11" s="31"/>
      <c r="BF11" s="31"/>
      <c r="BG11" s="31"/>
      <c r="BH11" s="31"/>
      <c r="BI11" s="31"/>
      <c r="BJ11" s="31"/>
      <c r="BK11" s="31"/>
      <c r="BL11" s="31"/>
      <c r="BM11" s="31"/>
      <c r="BN11" s="31"/>
      <c r="BO11" s="31"/>
      <c r="BP11" s="31"/>
      <c r="BQ11" s="31"/>
    </row>
    <row r="12" spans="1:69" ht="12.95" customHeight="1" x14ac:dyDescent="0.2">
      <c r="A12" s="32" t="s">
        <v>14</v>
      </c>
      <c r="B12" s="33" t="s">
        <v>38</v>
      </c>
      <c r="C12" s="34">
        <v>43191</v>
      </c>
      <c r="D12" s="34" t="s">
        <v>3</v>
      </c>
      <c r="E12" s="35">
        <v>0</v>
      </c>
      <c r="F12" s="36">
        <v>43281</v>
      </c>
      <c r="G12" s="37">
        <f ca="1">NETWORKDAYS(TODAY(),F12)</f>
        <v>22</v>
      </c>
      <c r="H12" s="38">
        <f>AVERAGE(H13:H15)</f>
        <v>0</v>
      </c>
      <c r="I12" s="39">
        <f t="shared" ref="I12:I23" si="4">C12+H12*(F12-C12)</f>
        <v>43191</v>
      </c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</row>
    <row r="13" spans="1:69" ht="12.95" customHeight="1" outlineLevel="1" x14ac:dyDescent="0.2">
      <c r="A13" s="19" t="s">
        <v>15</v>
      </c>
      <c r="B13" s="40" t="s">
        <v>38</v>
      </c>
      <c r="C13" s="41">
        <v>43191</v>
      </c>
      <c r="D13" s="41" t="s">
        <v>35</v>
      </c>
      <c r="E13" s="42">
        <v>35</v>
      </c>
      <c r="F13" s="43">
        <f t="shared" ref="F13:F23" si="5">IF(B13="","",IF($C$5="OUI",WORKDAY(C13,IF(WEEKDAY(C13,2)&gt;=6,E13,E13-1)),C13+E13-1))</f>
        <v>43238</v>
      </c>
      <c r="G13" s="44">
        <f ca="1">NETWORKDAYS(TODAY(),F13)</f>
        <v>-10</v>
      </c>
      <c r="H13" s="1">
        <v>0</v>
      </c>
      <c r="I13" s="45">
        <f t="shared" si="4"/>
        <v>43191</v>
      </c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</row>
    <row r="14" spans="1:69" ht="12.95" customHeight="1" outlineLevel="1" x14ac:dyDescent="0.2">
      <c r="A14" s="19" t="s">
        <v>16</v>
      </c>
      <c r="B14" s="40" t="s">
        <v>38</v>
      </c>
      <c r="C14" s="41">
        <v>43241</v>
      </c>
      <c r="D14" s="41" t="s">
        <v>34</v>
      </c>
      <c r="E14" s="42">
        <f>3*5</f>
        <v>15</v>
      </c>
      <c r="F14" s="43">
        <f t="shared" si="5"/>
        <v>43259</v>
      </c>
      <c r="G14" s="44">
        <f t="shared" ref="G14:G23" ca="1" si="6">NETWORKDAYS(TODAY(),F14)</f>
        <v>7</v>
      </c>
      <c r="H14" s="1">
        <v>0</v>
      </c>
      <c r="I14" s="45">
        <f t="shared" si="4"/>
        <v>43241</v>
      </c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</row>
    <row r="15" spans="1:69" ht="12.95" customHeight="1" outlineLevel="1" x14ac:dyDescent="0.2">
      <c r="A15" s="19" t="s">
        <v>17</v>
      </c>
      <c r="B15" s="40" t="s">
        <v>38</v>
      </c>
      <c r="C15" s="41">
        <v>43262</v>
      </c>
      <c r="D15" s="41" t="s">
        <v>36</v>
      </c>
      <c r="E15" s="42">
        <f>2*5</f>
        <v>10</v>
      </c>
      <c r="F15" s="43">
        <f t="shared" si="5"/>
        <v>43273</v>
      </c>
      <c r="G15" s="44">
        <f t="shared" ca="1" si="6"/>
        <v>17</v>
      </c>
      <c r="H15" s="1">
        <v>0</v>
      </c>
      <c r="I15" s="45">
        <f t="shared" si="4"/>
        <v>43262</v>
      </c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</row>
    <row r="16" spans="1:69" ht="12.95" customHeight="1" x14ac:dyDescent="0.2">
      <c r="A16" s="32" t="s">
        <v>18</v>
      </c>
      <c r="B16" s="33" t="s">
        <v>39</v>
      </c>
      <c r="C16" s="34">
        <v>43191</v>
      </c>
      <c r="D16" s="34" t="s">
        <v>3</v>
      </c>
      <c r="E16" s="35">
        <v>0</v>
      </c>
      <c r="F16" s="36">
        <v>43281</v>
      </c>
      <c r="G16" s="37">
        <f t="shared" ca="1" si="6"/>
        <v>22</v>
      </c>
      <c r="H16" s="38">
        <f>AVERAGE(H17:H19)</f>
        <v>0</v>
      </c>
      <c r="I16" s="39">
        <f t="shared" si="4"/>
        <v>43191</v>
      </c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</row>
    <row r="17" spans="1:69" ht="12.95" customHeight="1" outlineLevel="1" x14ac:dyDescent="0.2">
      <c r="A17" s="19" t="s">
        <v>19</v>
      </c>
      <c r="B17" s="40" t="s">
        <v>39</v>
      </c>
      <c r="C17" s="41">
        <v>43191</v>
      </c>
      <c r="D17" s="41" t="s">
        <v>35</v>
      </c>
      <c r="E17" s="42">
        <f>7*5</f>
        <v>35</v>
      </c>
      <c r="F17" s="43">
        <f t="shared" si="5"/>
        <v>43238</v>
      </c>
      <c r="G17" s="44">
        <f t="shared" ca="1" si="6"/>
        <v>-10</v>
      </c>
      <c r="H17" s="1">
        <v>0</v>
      </c>
      <c r="I17" s="45">
        <f t="shared" si="4"/>
        <v>43191</v>
      </c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</row>
    <row r="18" spans="1:69" ht="12.95" customHeight="1" outlineLevel="1" x14ac:dyDescent="0.2">
      <c r="A18" s="19" t="s">
        <v>20</v>
      </c>
      <c r="B18" s="40" t="s">
        <v>39</v>
      </c>
      <c r="C18" s="41">
        <v>43241</v>
      </c>
      <c r="D18" s="41" t="s">
        <v>34</v>
      </c>
      <c r="E18" s="42">
        <f>3*5</f>
        <v>15</v>
      </c>
      <c r="F18" s="43">
        <f t="shared" si="5"/>
        <v>43259</v>
      </c>
      <c r="G18" s="44">
        <f t="shared" ca="1" si="6"/>
        <v>7</v>
      </c>
      <c r="H18" s="1">
        <v>0</v>
      </c>
      <c r="I18" s="45">
        <f t="shared" si="4"/>
        <v>43241</v>
      </c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</row>
    <row r="19" spans="1:69" ht="12.95" customHeight="1" outlineLevel="1" x14ac:dyDescent="0.2">
      <c r="A19" s="19" t="s">
        <v>21</v>
      </c>
      <c r="B19" s="40" t="s">
        <v>39</v>
      </c>
      <c r="C19" s="41">
        <v>43262</v>
      </c>
      <c r="D19" s="41" t="s">
        <v>36</v>
      </c>
      <c r="E19" s="42">
        <f>2*5</f>
        <v>10</v>
      </c>
      <c r="F19" s="43">
        <f t="shared" si="5"/>
        <v>43273</v>
      </c>
      <c r="G19" s="44">
        <f t="shared" ca="1" si="6"/>
        <v>17</v>
      </c>
      <c r="H19" s="1">
        <v>0</v>
      </c>
      <c r="I19" s="45">
        <f t="shared" si="4"/>
        <v>43262</v>
      </c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</row>
    <row r="20" spans="1:69" ht="12.95" customHeight="1" x14ac:dyDescent="0.2">
      <c r="A20" s="32" t="s">
        <v>22</v>
      </c>
      <c r="B20" s="33" t="s">
        <v>40</v>
      </c>
      <c r="C20" s="34">
        <v>43191</v>
      </c>
      <c r="D20" s="34" t="s">
        <v>3</v>
      </c>
      <c r="E20" s="35">
        <v>0</v>
      </c>
      <c r="F20" s="36">
        <v>43281</v>
      </c>
      <c r="G20" s="37">
        <f t="shared" ca="1" si="6"/>
        <v>22</v>
      </c>
      <c r="H20" s="38">
        <f>AVERAGE(H21:H23)</f>
        <v>0</v>
      </c>
      <c r="I20" s="39">
        <f t="shared" si="4"/>
        <v>43191</v>
      </c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</row>
    <row r="21" spans="1:69" ht="12.95" customHeight="1" outlineLevel="1" x14ac:dyDescent="0.2">
      <c r="A21" s="19" t="s">
        <v>23</v>
      </c>
      <c r="B21" s="40" t="s">
        <v>40</v>
      </c>
      <c r="C21" s="41">
        <v>43191</v>
      </c>
      <c r="D21" s="41" t="s">
        <v>35</v>
      </c>
      <c r="E21" s="42">
        <f>7*5</f>
        <v>35</v>
      </c>
      <c r="F21" s="43">
        <f t="shared" si="5"/>
        <v>43238</v>
      </c>
      <c r="G21" s="44">
        <f t="shared" ca="1" si="6"/>
        <v>-10</v>
      </c>
      <c r="H21" s="1">
        <v>0</v>
      </c>
      <c r="I21" s="45">
        <f t="shared" si="4"/>
        <v>43191</v>
      </c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</row>
    <row r="22" spans="1:69" ht="12.95" customHeight="1" outlineLevel="1" x14ac:dyDescent="0.2">
      <c r="A22" s="19" t="s">
        <v>24</v>
      </c>
      <c r="B22" s="40" t="s">
        <v>40</v>
      </c>
      <c r="C22" s="41">
        <v>43241</v>
      </c>
      <c r="D22" s="41" t="s">
        <v>34</v>
      </c>
      <c r="E22" s="42">
        <f>3*5</f>
        <v>15</v>
      </c>
      <c r="F22" s="43">
        <f t="shared" si="5"/>
        <v>43259</v>
      </c>
      <c r="G22" s="44">
        <f t="shared" ca="1" si="6"/>
        <v>7</v>
      </c>
      <c r="H22" s="1">
        <v>0</v>
      </c>
      <c r="I22" s="45">
        <f t="shared" si="4"/>
        <v>43241</v>
      </c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</row>
    <row r="23" spans="1:69" ht="12.95" customHeight="1" outlineLevel="1" x14ac:dyDescent="0.2">
      <c r="A23" s="19" t="s">
        <v>25</v>
      </c>
      <c r="B23" s="40" t="s">
        <v>40</v>
      </c>
      <c r="C23" s="41">
        <v>43262</v>
      </c>
      <c r="D23" s="41" t="s">
        <v>36</v>
      </c>
      <c r="E23" s="42">
        <f>2*5</f>
        <v>10</v>
      </c>
      <c r="F23" s="43">
        <f t="shared" si="5"/>
        <v>43273</v>
      </c>
      <c r="G23" s="44">
        <f t="shared" ca="1" si="6"/>
        <v>17</v>
      </c>
      <c r="H23" s="1">
        <v>0</v>
      </c>
      <c r="I23" s="45">
        <f t="shared" si="4"/>
        <v>43262</v>
      </c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</row>
    <row r="24" spans="1:69" ht="12.95" customHeight="1" x14ac:dyDescent="0.2">
      <c r="F24" s="43" t="str">
        <f t="shared" ref="F24:F49" si="7">IF(B24="","",IF($C$5="OUI",WORKDAY(C24,IF(WEEKDAY(C24,2)&gt;=6,E24,E24-1)),C24+E24-1))</f>
        <v/>
      </c>
      <c r="G24" s="43"/>
    </row>
    <row r="25" spans="1:69" ht="12.95" customHeight="1" x14ac:dyDescent="0.2">
      <c r="F25" s="43" t="str">
        <f t="shared" si="7"/>
        <v/>
      </c>
      <c r="G25" s="43"/>
    </row>
    <row r="26" spans="1:69" ht="12.95" customHeight="1" x14ac:dyDescent="0.2">
      <c r="F26" s="43" t="str">
        <f t="shared" si="7"/>
        <v/>
      </c>
      <c r="G26" s="43"/>
    </row>
    <row r="27" spans="1:69" ht="12.95" customHeight="1" x14ac:dyDescent="0.2">
      <c r="F27" s="43" t="str">
        <f t="shared" si="7"/>
        <v/>
      </c>
      <c r="G27" s="43"/>
    </row>
    <row r="28" spans="1:69" ht="12.95" customHeight="1" x14ac:dyDescent="0.2">
      <c r="F28" s="43" t="str">
        <f t="shared" si="7"/>
        <v/>
      </c>
      <c r="G28" s="43"/>
    </row>
    <row r="29" spans="1:69" ht="12.95" customHeight="1" x14ac:dyDescent="0.2">
      <c r="F29" s="43" t="str">
        <f t="shared" si="7"/>
        <v/>
      </c>
      <c r="G29" s="43"/>
    </row>
    <row r="30" spans="1:69" ht="12.95" customHeight="1" x14ac:dyDescent="0.2">
      <c r="F30" s="43" t="str">
        <f t="shared" si="7"/>
        <v/>
      </c>
      <c r="G30" s="43"/>
    </row>
    <row r="31" spans="1:69" ht="12.95" customHeight="1" x14ac:dyDescent="0.2">
      <c r="F31" s="43" t="str">
        <f t="shared" si="7"/>
        <v/>
      </c>
      <c r="G31" s="43"/>
    </row>
    <row r="32" spans="1:69" ht="12.95" customHeight="1" x14ac:dyDescent="0.2">
      <c r="F32" s="43" t="str">
        <f t="shared" si="7"/>
        <v/>
      </c>
      <c r="G32" s="43"/>
    </row>
    <row r="33" spans="6:7" ht="12.95" customHeight="1" x14ac:dyDescent="0.2">
      <c r="F33" s="43" t="str">
        <f t="shared" si="7"/>
        <v/>
      </c>
      <c r="G33" s="43"/>
    </row>
    <row r="34" spans="6:7" ht="12.95" customHeight="1" x14ac:dyDescent="0.2">
      <c r="F34" s="43" t="str">
        <f t="shared" si="7"/>
        <v/>
      </c>
      <c r="G34" s="43"/>
    </row>
    <row r="35" spans="6:7" ht="12.95" customHeight="1" x14ac:dyDescent="0.2">
      <c r="F35" s="43" t="str">
        <f t="shared" si="7"/>
        <v/>
      </c>
      <c r="G35" s="43"/>
    </row>
    <row r="36" spans="6:7" ht="12.95" customHeight="1" x14ac:dyDescent="0.2">
      <c r="F36" s="43" t="str">
        <f t="shared" si="7"/>
        <v/>
      </c>
      <c r="G36" s="43"/>
    </row>
    <row r="37" spans="6:7" ht="12.95" customHeight="1" x14ac:dyDescent="0.2">
      <c r="F37" s="43" t="str">
        <f t="shared" si="7"/>
        <v/>
      </c>
      <c r="G37" s="43"/>
    </row>
    <row r="38" spans="6:7" ht="12.95" customHeight="1" x14ac:dyDescent="0.2">
      <c r="F38" s="43" t="str">
        <f t="shared" si="7"/>
        <v/>
      </c>
      <c r="G38" s="43"/>
    </row>
    <row r="39" spans="6:7" ht="12.95" customHeight="1" x14ac:dyDescent="0.2">
      <c r="F39" s="43" t="str">
        <f t="shared" si="7"/>
        <v/>
      </c>
      <c r="G39" s="43"/>
    </row>
    <row r="40" spans="6:7" ht="12.95" customHeight="1" x14ac:dyDescent="0.2">
      <c r="F40" s="43" t="str">
        <f t="shared" si="7"/>
        <v/>
      </c>
      <c r="G40" s="43"/>
    </row>
    <row r="41" spans="6:7" ht="12.95" customHeight="1" x14ac:dyDescent="0.2">
      <c r="F41" s="43" t="str">
        <f t="shared" si="7"/>
        <v/>
      </c>
      <c r="G41" s="43"/>
    </row>
    <row r="42" spans="6:7" ht="12.95" customHeight="1" x14ac:dyDescent="0.2">
      <c r="F42" s="43" t="str">
        <f t="shared" si="7"/>
        <v/>
      </c>
      <c r="G42" s="43"/>
    </row>
    <row r="43" spans="6:7" ht="12.95" customHeight="1" x14ac:dyDescent="0.2">
      <c r="F43" s="43" t="str">
        <f t="shared" si="7"/>
        <v/>
      </c>
      <c r="G43" s="43"/>
    </row>
    <row r="44" spans="6:7" ht="12.95" customHeight="1" x14ac:dyDescent="0.2">
      <c r="F44" s="43" t="str">
        <f t="shared" si="7"/>
        <v/>
      </c>
      <c r="G44" s="43"/>
    </row>
    <row r="45" spans="6:7" ht="12.95" customHeight="1" x14ac:dyDescent="0.2">
      <c r="F45" s="43" t="str">
        <f t="shared" si="7"/>
        <v/>
      </c>
      <c r="G45" s="43"/>
    </row>
    <row r="46" spans="6:7" ht="12.95" customHeight="1" x14ac:dyDescent="0.2">
      <c r="F46" s="43" t="str">
        <f t="shared" si="7"/>
        <v/>
      </c>
      <c r="G46" s="43"/>
    </row>
    <row r="47" spans="6:7" ht="12.95" customHeight="1" x14ac:dyDescent="0.2">
      <c r="F47" s="43" t="str">
        <f t="shared" si="7"/>
        <v/>
      </c>
      <c r="G47" s="43"/>
    </row>
    <row r="48" spans="6:7" ht="12.95" customHeight="1" x14ac:dyDescent="0.2">
      <c r="F48" s="43" t="str">
        <f t="shared" si="7"/>
        <v/>
      </c>
      <c r="G48" s="43"/>
    </row>
    <row r="49" spans="6:7" ht="12.95" customHeight="1" x14ac:dyDescent="0.2">
      <c r="F49" s="43" t="str">
        <f t="shared" si="7"/>
        <v/>
      </c>
      <c r="G49" s="43"/>
    </row>
    <row r="50" spans="6:7" ht="12.95" customHeight="1" x14ac:dyDescent="0.2">
      <c r="F50" s="43" t="str">
        <f t="shared" ref="F50:F72" si="8">IF(B50="","",IF($C$5="OUI",WORKDAY(C50,IF(WEEKDAY(C50,2)&gt;=6,E50,E50-1)),C50+E50-1))</f>
        <v/>
      </c>
      <c r="G50" s="43"/>
    </row>
    <row r="51" spans="6:7" ht="12.95" customHeight="1" x14ac:dyDescent="0.2">
      <c r="F51" s="43" t="str">
        <f t="shared" si="8"/>
        <v/>
      </c>
      <c r="G51" s="43"/>
    </row>
    <row r="52" spans="6:7" ht="12.95" customHeight="1" x14ac:dyDescent="0.2">
      <c r="F52" s="43" t="str">
        <f t="shared" si="8"/>
        <v/>
      </c>
      <c r="G52" s="43"/>
    </row>
    <row r="53" spans="6:7" ht="12.95" customHeight="1" x14ac:dyDescent="0.2">
      <c r="F53" s="43" t="str">
        <f t="shared" si="8"/>
        <v/>
      </c>
      <c r="G53" s="43"/>
    </row>
    <row r="54" spans="6:7" ht="12.95" customHeight="1" x14ac:dyDescent="0.2">
      <c r="F54" s="43" t="str">
        <f t="shared" si="8"/>
        <v/>
      </c>
      <c r="G54" s="43"/>
    </row>
    <row r="55" spans="6:7" ht="12.95" customHeight="1" x14ac:dyDescent="0.2">
      <c r="F55" s="43" t="str">
        <f t="shared" si="8"/>
        <v/>
      </c>
      <c r="G55" s="43"/>
    </row>
    <row r="56" spans="6:7" ht="12.95" customHeight="1" x14ac:dyDescent="0.2">
      <c r="F56" s="43" t="str">
        <f t="shared" si="8"/>
        <v/>
      </c>
      <c r="G56" s="43"/>
    </row>
    <row r="57" spans="6:7" ht="12.95" customHeight="1" x14ac:dyDescent="0.2">
      <c r="F57" s="43" t="str">
        <f t="shared" si="8"/>
        <v/>
      </c>
      <c r="G57" s="43"/>
    </row>
    <row r="58" spans="6:7" ht="12.95" customHeight="1" x14ac:dyDescent="0.2">
      <c r="F58" s="43" t="str">
        <f t="shared" si="8"/>
        <v/>
      </c>
      <c r="G58" s="43"/>
    </row>
    <row r="59" spans="6:7" ht="12.95" customHeight="1" x14ac:dyDescent="0.2">
      <c r="F59" s="43" t="str">
        <f t="shared" si="8"/>
        <v/>
      </c>
      <c r="G59" s="43"/>
    </row>
    <row r="60" spans="6:7" ht="12.95" customHeight="1" x14ac:dyDescent="0.2">
      <c r="F60" s="43" t="str">
        <f t="shared" si="8"/>
        <v/>
      </c>
      <c r="G60" s="43"/>
    </row>
    <row r="61" spans="6:7" ht="12.95" customHeight="1" x14ac:dyDescent="0.2">
      <c r="F61" s="43" t="str">
        <f t="shared" si="8"/>
        <v/>
      </c>
      <c r="G61" s="43"/>
    </row>
    <row r="62" spans="6:7" ht="12.95" customHeight="1" x14ac:dyDescent="0.2">
      <c r="F62" s="43" t="str">
        <f t="shared" si="8"/>
        <v/>
      </c>
      <c r="G62" s="43"/>
    </row>
    <row r="63" spans="6:7" ht="12.95" customHeight="1" x14ac:dyDescent="0.2">
      <c r="F63" s="43" t="str">
        <f t="shared" si="8"/>
        <v/>
      </c>
      <c r="G63" s="43"/>
    </row>
    <row r="64" spans="6:7" ht="12.95" customHeight="1" x14ac:dyDescent="0.2">
      <c r="F64" s="43" t="str">
        <f t="shared" si="8"/>
        <v/>
      </c>
      <c r="G64" s="43"/>
    </row>
    <row r="65" spans="6:7" ht="12.95" customHeight="1" x14ac:dyDescent="0.2">
      <c r="F65" s="43" t="str">
        <f t="shared" si="8"/>
        <v/>
      </c>
      <c r="G65" s="43"/>
    </row>
    <row r="66" spans="6:7" ht="12.95" customHeight="1" x14ac:dyDescent="0.2">
      <c r="F66" s="43" t="str">
        <f t="shared" si="8"/>
        <v/>
      </c>
      <c r="G66" s="43"/>
    </row>
    <row r="67" spans="6:7" x14ac:dyDescent="0.2">
      <c r="F67" s="43" t="str">
        <f t="shared" si="8"/>
        <v/>
      </c>
      <c r="G67" s="43"/>
    </row>
    <row r="68" spans="6:7" x14ac:dyDescent="0.2">
      <c r="F68" s="43" t="str">
        <f t="shared" si="8"/>
        <v/>
      </c>
      <c r="G68" s="43"/>
    </row>
    <row r="69" spans="6:7" x14ac:dyDescent="0.2">
      <c r="F69" s="43" t="str">
        <f t="shared" si="8"/>
        <v/>
      </c>
      <c r="G69" s="43"/>
    </row>
    <row r="70" spans="6:7" x14ac:dyDescent="0.2">
      <c r="F70" s="43" t="str">
        <f t="shared" si="8"/>
        <v/>
      </c>
      <c r="G70" s="43"/>
    </row>
    <row r="71" spans="6:7" x14ac:dyDescent="0.2">
      <c r="F71" s="43" t="str">
        <f t="shared" si="8"/>
        <v/>
      </c>
      <c r="G71" s="43"/>
    </row>
    <row r="72" spans="6:7" x14ac:dyDescent="0.2">
      <c r="F72" s="43" t="str">
        <f t="shared" si="8"/>
        <v/>
      </c>
      <c r="G72" s="43"/>
    </row>
  </sheetData>
  <mergeCells count="17">
    <mergeCell ref="G9:G10"/>
    <mergeCell ref="H9:H10"/>
    <mergeCell ref="A5:B5"/>
    <mergeCell ref="A6:B6"/>
    <mergeCell ref="A7:F7"/>
    <mergeCell ref="A9:A10"/>
    <mergeCell ref="B9:B10"/>
    <mergeCell ref="C9:C10"/>
    <mergeCell ref="D9:D10"/>
    <mergeCell ref="E9:E10"/>
    <mergeCell ref="F9:F10"/>
    <mergeCell ref="A4:B4"/>
    <mergeCell ref="A1:F1"/>
    <mergeCell ref="A2:B2"/>
    <mergeCell ref="C2:F2"/>
    <mergeCell ref="A3:B3"/>
    <mergeCell ref="C3:F3"/>
  </mergeCells>
  <conditionalFormatting sqref="J8:BQ8">
    <cfRule type="expression" dxfId="14" priority="81">
      <formula>J8&lt;&gt;""</formula>
    </cfRule>
  </conditionalFormatting>
  <conditionalFormatting sqref="K7:BQ7">
    <cfRule type="expression" dxfId="13" priority="80">
      <formula>K10&lt;&gt;1</formula>
    </cfRule>
  </conditionalFormatting>
  <conditionalFormatting sqref="K7:BQ10">
    <cfRule type="expression" dxfId="12" priority="79">
      <formula>K$10=1</formula>
    </cfRule>
  </conditionalFormatting>
  <conditionalFormatting sqref="H12 H17:H19 H21:H75">
    <cfRule type="expression" dxfId="11" priority="78">
      <formula>$B12&lt;&gt;""</formula>
    </cfRule>
  </conditionalFormatting>
  <conditionalFormatting sqref="J7:BQ72">
    <cfRule type="expression" dxfId="10" priority="82">
      <formula>AND(J$7=$I$2,$B7&lt;&gt;"")</formula>
    </cfRule>
  </conditionalFormatting>
  <conditionalFormatting sqref="J12:BQ72">
    <cfRule type="expression" dxfId="9" priority="83" stopIfTrue="1">
      <formula>$B12=""</formula>
    </cfRule>
    <cfRule type="expression" dxfId="8" priority="84">
      <formula>AND(J$7&gt;=$C12,J$7&lt;=$F12,J$7&lt;=$I12,$H12&gt;0)</formula>
    </cfRule>
    <cfRule type="expression" dxfId="7" priority="85">
      <formula>AND(J$7&gt;=$C12,J$7&lt;=$F12,J$7&gt;=$I12,J$7&gt;=TODAY())</formula>
    </cfRule>
    <cfRule type="expression" dxfId="6" priority="86">
      <formula>AND(J$7&gt;=$C12,J$7&lt;=$F12,J$7&gt;=$I12)</formula>
    </cfRule>
  </conditionalFormatting>
  <conditionalFormatting sqref="H11">
    <cfRule type="expression" dxfId="5" priority="77">
      <formula>$B11&lt;&gt;""</formula>
    </cfRule>
  </conditionalFormatting>
  <conditionalFormatting sqref="H13">
    <cfRule type="expression" dxfId="4" priority="72">
      <formula>$B13&lt;&gt;""</formula>
    </cfRule>
  </conditionalFormatting>
  <conditionalFormatting sqref="H14">
    <cfRule type="expression" dxfId="3" priority="71">
      <formula>$B14&lt;&gt;""</formula>
    </cfRule>
  </conditionalFormatting>
  <conditionalFormatting sqref="H15">
    <cfRule type="expression" dxfId="2" priority="70">
      <formula>$B15&lt;&gt;""</formula>
    </cfRule>
  </conditionalFormatting>
  <conditionalFormatting sqref="H16">
    <cfRule type="expression" dxfId="1" priority="54">
      <formula>$B16&lt;&gt;""</formula>
    </cfRule>
  </conditionalFormatting>
  <conditionalFormatting sqref="H20">
    <cfRule type="expression" dxfId="0" priority="53">
      <formula>$B20&lt;&gt;""</formula>
    </cfRule>
  </conditionalFormatting>
  <dataValidations count="1">
    <dataValidation type="list" allowBlank="1" showInputMessage="1" showErrorMessage="1" sqref="C5:G5" xr:uid="{4440EDF5-3BA3-4943-8FE4-757A052882C0}">
      <formula1>ouinon</formula1>
    </dataValidation>
  </dataValidations>
  <pageMargins left="0.25" right="0.25" top="0.75" bottom="0.75" header="0.3" footer="0.3"/>
  <pageSetup paperSize="9" scale="6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Scroll Bar 1">
              <controlPr defaultSize="0" autoPict="0">
                <anchor moveWithCells="1">
                  <from>
                    <xdr:col>9</xdr:col>
                    <xdr:colOff>38100</xdr:colOff>
                    <xdr:row>1</xdr:row>
                    <xdr:rowOff>28575</xdr:rowOff>
                  </from>
                  <to>
                    <xdr:col>68</xdr:col>
                    <xdr:colOff>114300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9E85D8-0B0C-40D0-9CC9-90705C2C8E70}">
  <dimension ref="A1:D7"/>
  <sheetViews>
    <sheetView tabSelected="1" workbookViewId="0">
      <selection activeCell="AA18" sqref="AA18"/>
    </sheetView>
  </sheetViews>
  <sheetFormatPr defaultColWidth="11.42578125" defaultRowHeight="15" x14ac:dyDescent="0.25"/>
  <cols>
    <col min="1" max="1" width="2" bestFit="1" customWidth="1"/>
    <col min="2" max="2" width="2.7109375" bestFit="1" customWidth="1"/>
    <col min="3" max="3" width="4.28515625" customWidth="1"/>
    <col min="4" max="4" width="5.28515625" bestFit="1" customWidth="1"/>
  </cols>
  <sheetData>
    <row r="1" spans="1:4" x14ac:dyDescent="0.25">
      <c r="A1">
        <v>1</v>
      </c>
      <c r="B1" t="s">
        <v>26</v>
      </c>
      <c r="D1" t="s">
        <v>10</v>
      </c>
    </row>
    <row r="2" spans="1:4" x14ac:dyDescent="0.25">
      <c r="A2">
        <v>2</v>
      </c>
      <c r="B2" t="s">
        <v>27</v>
      </c>
      <c r="D2" t="s">
        <v>28</v>
      </c>
    </row>
    <row r="3" spans="1:4" x14ac:dyDescent="0.25">
      <c r="A3">
        <v>3</v>
      </c>
      <c r="B3" t="s">
        <v>27</v>
      </c>
    </row>
    <row r="4" spans="1:4" x14ac:dyDescent="0.25">
      <c r="A4">
        <v>4</v>
      </c>
      <c r="B4" t="s">
        <v>29</v>
      </c>
    </row>
    <row r="5" spans="1:4" x14ac:dyDescent="0.25">
      <c r="A5">
        <v>5</v>
      </c>
      <c r="B5" t="s">
        <v>30</v>
      </c>
    </row>
    <row r="6" spans="1:4" x14ac:dyDescent="0.25">
      <c r="A6">
        <v>6</v>
      </c>
      <c r="B6" t="s">
        <v>31</v>
      </c>
    </row>
    <row r="7" spans="1:4" x14ac:dyDescent="0.25">
      <c r="A7">
        <v>7</v>
      </c>
      <c r="B7" t="s">
        <v>32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D9E6674-7743-4462-95C3-84DD9C33BE1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3</vt:i4>
      </vt:variant>
    </vt:vector>
  </HeadingPairs>
  <TitlesOfParts>
    <vt:vector size="5" baseType="lpstr">
      <vt:lpstr>GANTT</vt:lpstr>
      <vt:lpstr>Table</vt:lpstr>
      <vt:lpstr>ouinon</vt:lpstr>
      <vt:lpstr>GANTT!Print_Area</vt:lpstr>
      <vt:lpstr>semaine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KAS</dc:creator>
  <cp:lastModifiedBy>Pascal KAS</cp:lastModifiedBy>
  <dcterms:created xsi:type="dcterms:W3CDTF">2018-02-20T08:31:44Z</dcterms:created>
  <dcterms:modified xsi:type="dcterms:W3CDTF">2018-05-31T14:54:08Z</dcterms:modified>
</cp:coreProperties>
</file>