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nthony\Desktop\"/>
    </mc:Choice>
  </mc:AlternateContent>
  <bookViews>
    <workbookView xWindow="0" yWindow="0" windowWidth="28800" windowHeight="12972" xr2:uid="{E2E78BEA-0BF5-4653-8A64-6CA3E4411A05}"/>
  </bookViews>
  <sheets>
    <sheet name="SYNTHESE" sheetId="3" r:id="rId1"/>
    <sheet name="Sommaire" sheetId="5" r:id="rId2"/>
  </sheets>
  <definedNames>
    <definedName name="_xlnm._FilterDatabase" localSheetId="1" hidden="1">Sommaire!$B$2:$H$10</definedName>
    <definedName name="thm_etude">#REF!</definedName>
    <definedName name="thmc">#REF!</definedName>
    <definedName name="totdl_tf">#REF!</definedName>
    <definedName name="totdl_ts1">#REF!</definedName>
    <definedName name="totdl_ts2">#REF!</definedName>
    <definedName name="totdl_ts3">#REF!</definedName>
    <definedName name="totdm_tf">#REF!</definedName>
    <definedName name="totdm_ts1">#REF!</definedName>
    <definedName name="totdm_ts2">#REF!</definedName>
    <definedName name="totdm_ts3">#REF!</definedName>
    <definedName name="totds_tf">#REF!</definedName>
    <definedName name="totds_ts1">#REF!</definedName>
    <definedName name="totds_ts2">#REF!</definedName>
    <definedName name="totds_ts3">#REF!</definedName>
    <definedName name="totdt_tf">#REF!</definedName>
    <definedName name="totdt_ts1">#REF!</definedName>
    <definedName name="totdt_ts2">#REF!</definedName>
    <definedName name="totdt_ts3">#REF!</definedName>
    <definedName name="toth_tf">#REF!</definedName>
    <definedName name="toth_ts1">#REF!</definedName>
    <definedName name="toth_ts2">#REF!</definedName>
    <definedName name="toth_ts3">#REF!</definedName>
    <definedName name="_xlnm.Print_Area" localSheetId="0">SYNTHESE!$B$2:$U$46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3" l="1"/>
  <c r="U9" i="3"/>
  <c r="U10" i="3"/>
  <c r="U8" i="3"/>
  <c r="U11" i="3"/>
  <c r="U12" i="3"/>
  <c r="U13" i="3"/>
  <c r="U14" i="3"/>
  <c r="U15" i="3"/>
  <c r="U16" i="3"/>
  <c r="U17" i="3"/>
  <c r="U18" i="3"/>
  <c r="U19" i="3"/>
  <c r="U20" i="3"/>
  <c r="U21" i="3"/>
  <c r="U22" i="3"/>
  <c r="U23" i="3"/>
  <c r="U24" i="3"/>
  <c r="U25" i="3"/>
  <c r="U26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8" i="3"/>
  <c r="F10" i="3"/>
  <c r="F9" i="3"/>
  <c r="F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8" i="3"/>
  <c r="B8" i="3"/>
  <c r="A8" i="3" s="1"/>
  <c r="B9" i="3"/>
  <c r="A9" i="3" s="1"/>
  <c r="B10" i="3"/>
  <c r="A10" i="3" s="1"/>
  <c r="B11" i="3"/>
  <c r="A11" i="3" s="1"/>
  <c r="B12" i="3"/>
  <c r="A12" i="3" s="1"/>
  <c r="B14" i="3"/>
  <c r="A14" i="3" s="1"/>
  <c r="B15" i="3"/>
  <c r="A15" i="3" s="1"/>
  <c r="B16" i="3"/>
  <c r="A16" i="3" s="1"/>
  <c r="B17" i="3"/>
  <c r="A17" i="3" s="1"/>
  <c r="B18" i="3"/>
  <c r="A18" i="3" s="1"/>
  <c r="B19" i="3"/>
  <c r="A19" i="3" s="1"/>
  <c r="B20" i="3"/>
  <c r="A20" i="3" s="1"/>
  <c r="B21" i="3"/>
  <c r="A21" i="3" s="1"/>
  <c r="B22" i="3"/>
  <c r="A22" i="3" s="1"/>
  <c r="B23" i="3"/>
  <c r="A23" i="3" s="1"/>
  <c r="B24" i="3"/>
  <c r="A24" i="3" s="1"/>
  <c r="B25" i="3"/>
  <c r="A25" i="3" s="1"/>
  <c r="B26" i="3"/>
  <c r="A26" i="3" s="1"/>
  <c r="B13" i="3"/>
  <c r="A13" i="3" s="1"/>
  <c r="P12" i="3" l="1"/>
  <c r="P14" i="3"/>
  <c r="P15" i="3"/>
  <c r="P16" i="3"/>
  <c r="P17" i="3"/>
  <c r="P18" i="3"/>
  <c r="P19" i="3"/>
  <c r="P20" i="3"/>
  <c r="P21" i="3"/>
  <c r="P22" i="3"/>
  <c r="P23" i="3"/>
  <c r="P24" i="3"/>
  <c r="P25" i="3"/>
  <c r="P13" i="3"/>
  <c r="C27" i="3"/>
  <c r="J41" i="3" l="1"/>
  <c r="J39" i="3"/>
  <c r="K40" i="3"/>
  <c r="K44" i="3" l="1"/>
  <c r="N2" i="5" l="1"/>
  <c r="J27" i="3" l="1"/>
  <c r="B35" i="3" l="1"/>
  <c r="Q27" i="3" l="1"/>
  <c r="G27" i="3" l="1"/>
  <c r="D27" i="3"/>
  <c r="F27" i="3" l="1"/>
  <c r="I27" i="3"/>
  <c r="J33" i="3" l="1"/>
  <c r="K31" i="3" l="1"/>
  <c r="J38" i="3" l="1"/>
  <c r="J44" i="3" s="1"/>
  <c r="J46" i="3" s="1"/>
  <c r="H27" i="3" l="1"/>
  <c r="E27" i="3" l="1"/>
  <c r="K8" i="3" l="1"/>
  <c r="K9" i="3"/>
  <c r="O9" i="3" l="1"/>
  <c r="R9" i="3" s="1"/>
  <c r="S9" i="3"/>
  <c r="O8" i="3"/>
  <c r="R8" i="3" s="1"/>
  <c r="S8" i="3"/>
  <c r="P8" i="3"/>
  <c r="M8" i="3"/>
  <c r="L8" i="3"/>
  <c r="P9" i="3"/>
  <c r="T8" i="3" l="1"/>
  <c r="T9" i="3"/>
  <c r="L9" i="3"/>
  <c r="M9" i="3"/>
  <c r="K14" i="3" l="1"/>
  <c r="K13" i="3"/>
  <c r="K12" i="3"/>
  <c r="K15" i="3"/>
  <c r="K21" i="3"/>
  <c r="K18" i="3"/>
  <c r="K23" i="3"/>
  <c r="K19" i="3"/>
  <c r="K24" i="3"/>
  <c r="K17" i="3"/>
  <c r="K26" i="3"/>
  <c r="K22" i="3"/>
  <c r="K20" i="3"/>
  <c r="K16" i="3"/>
  <c r="K25" i="3"/>
  <c r="K11" i="3"/>
  <c r="K10" i="3"/>
  <c r="P11" i="3"/>
  <c r="O11" i="3" l="1"/>
  <c r="R11" i="3" s="1"/>
  <c r="S11" i="3"/>
  <c r="T11" i="3" s="1"/>
  <c r="O15" i="3"/>
  <c r="R15" i="3" s="1"/>
  <c r="S15" i="3"/>
  <c r="T15" i="3" s="1"/>
  <c r="O23" i="3"/>
  <c r="R23" i="3" s="1"/>
  <c r="S23" i="3"/>
  <c r="T23" i="3" s="1"/>
  <c r="O12" i="3"/>
  <c r="R12" i="3" s="1"/>
  <c r="S12" i="3"/>
  <c r="T12" i="3" s="1"/>
  <c r="O22" i="3"/>
  <c r="R22" i="3" s="1"/>
  <c r="S22" i="3"/>
  <c r="T22" i="3" s="1"/>
  <c r="O26" i="3"/>
  <c r="R26" i="3" s="1"/>
  <c r="S26" i="3"/>
  <c r="T26" i="3" s="1"/>
  <c r="O16" i="3"/>
  <c r="R16" i="3" s="1"/>
  <c r="S16" i="3"/>
  <c r="T16" i="3" s="1"/>
  <c r="O17" i="3"/>
  <c r="R17" i="3" s="1"/>
  <c r="S17" i="3"/>
  <c r="T17" i="3" s="1"/>
  <c r="O18" i="3"/>
  <c r="R18" i="3" s="1"/>
  <c r="S18" i="3"/>
  <c r="T18" i="3" s="1"/>
  <c r="O13" i="3"/>
  <c r="R13" i="3" s="1"/>
  <c r="S13" i="3"/>
  <c r="T13" i="3" s="1"/>
  <c r="O19" i="3"/>
  <c r="R19" i="3" s="1"/>
  <c r="S19" i="3"/>
  <c r="T19" i="3" s="1"/>
  <c r="O25" i="3"/>
  <c r="R25" i="3" s="1"/>
  <c r="S25" i="3"/>
  <c r="T25" i="3" s="1"/>
  <c r="L10" i="3"/>
  <c r="S10" i="3"/>
  <c r="T10" i="3" s="1"/>
  <c r="O20" i="3"/>
  <c r="R20" i="3" s="1"/>
  <c r="S20" i="3"/>
  <c r="T20" i="3" s="1"/>
  <c r="O24" i="3"/>
  <c r="R24" i="3" s="1"/>
  <c r="S24" i="3"/>
  <c r="T24" i="3" s="1"/>
  <c r="O21" i="3"/>
  <c r="R21" i="3" s="1"/>
  <c r="S21" i="3"/>
  <c r="T21" i="3" s="1"/>
  <c r="O14" i="3"/>
  <c r="R14" i="3" s="1"/>
  <c r="S14" i="3"/>
  <c r="T14" i="3" s="1"/>
  <c r="P10" i="3"/>
  <c r="O10" i="3"/>
  <c r="R10" i="3" s="1"/>
  <c r="L11" i="3"/>
  <c r="M11" i="3"/>
  <c r="M12" i="3"/>
  <c r="L12" i="3"/>
  <c r="M18" i="3"/>
  <c r="L18" i="3"/>
  <c r="M14" i="3"/>
  <c r="L14" i="3"/>
  <c r="M23" i="3"/>
  <c r="L23" i="3"/>
  <c r="M25" i="3"/>
  <c r="L25" i="3"/>
  <c r="P26" i="3"/>
  <c r="P27" i="3" s="1"/>
  <c r="M26" i="3"/>
  <c r="L26" i="3"/>
  <c r="M21" i="3"/>
  <c r="L21" i="3"/>
  <c r="M17" i="3"/>
  <c r="L17" i="3"/>
  <c r="M13" i="3"/>
  <c r="L13" i="3"/>
  <c r="M15" i="3"/>
  <c r="L15" i="3"/>
  <c r="M24" i="3"/>
  <c r="L24" i="3"/>
  <c r="M20" i="3"/>
  <c r="L20" i="3"/>
  <c r="M16" i="3"/>
  <c r="L16" i="3"/>
  <c r="M19" i="3"/>
  <c r="L19" i="3"/>
  <c r="M22" i="3"/>
  <c r="L22" i="3"/>
  <c r="M10" i="3"/>
  <c r="K27" i="3"/>
  <c r="K33" i="3" s="1"/>
  <c r="T27" i="3" l="1"/>
  <c r="S27" i="3"/>
  <c r="R27" i="3"/>
  <c r="O27" i="3"/>
  <c r="L27" i="3"/>
  <c r="K46" i="3"/>
  <c r="L33" i="3"/>
  <c r="U27" i="3" l="1"/>
  <c r="M27" i="3"/>
  <c r="M33" i="3"/>
  <c r="L46" i="3"/>
  <c r="M46" i="3"/>
  <c r="G35" i="3" s="1"/>
</calcChain>
</file>

<file path=xl/sharedStrings.xml><?xml version="1.0" encoding="utf-8"?>
<sst xmlns="http://schemas.openxmlformats.org/spreadsheetml/2006/main" count="51" uniqueCount="41">
  <si>
    <t>TOTAL</t>
  </si>
  <si>
    <t xml:space="preserve">Synthèse suivi au </t>
  </si>
  <si>
    <t>Reste à facturer</t>
  </si>
  <si>
    <t>ATTERISSAGE</t>
  </si>
  <si>
    <t>Marché Ht</t>
  </si>
  <si>
    <t>Debs Ht</t>
  </si>
  <si>
    <t>Marge Ht</t>
  </si>
  <si>
    <t>coeff</t>
  </si>
  <si>
    <t>Facturé HT</t>
  </si>
  <si>
    <t>Dépensé HT</t>
  </si>
  <si>
    <t>DGD</t>
  </si>
  <si>
    <t>TOTAL DEPENSE</t>
  </si>
  <si>
    <t>MARGE</t>
  </si>
  <si>
    <t>Coeff</t>
  </si>
  <si>
    <t>Prorata</t>
  </si>
  <si>
    <t>TOTAL HT</t>
  </si>
  <si>
    <t>PRORATA</t>
  </si>
  <si>
    <t>Marge prorata compris</t>
  </si>
  <si>
    <t>Reste à dépenser</t>
  </si>
  <si>
    <t>Reste à facturer/dépenser</t>
  </si>
  <si>
    <t>Estim dépenses restantes</t>
  </si>
  <si>
    <t>Marché</t>
  </si>
  <si>
    <t>EN COURS</t>
  </si>
  <si>
    <t>(prorata et "en cours" compris)</t>
  </si>
  <si>
    <t xml:space="preserve"> MARGE</t>
  </si>
  <si>
    <t>TOTAL MONTANT</t>
  </si>
  <si>
    <t>CODE TÂCHE MARCHE</t>
  </si>
  <si>
    <t>CODE TÂCHE T.S.</t>
  </si>
  <si>
    <t>TS1 : …</t>
  </si>
  <si>
    <t>TABLEAU SYNTHESE</t>
  </si>
  <si>
    <t>Prorata Non Facturé</t>
  </si>
  <si>
    <t>Fait &amp; Non Facturé</t>
  </si>
  <si>
    <t>Dépense à recevoir</t>
  </si>
  <si>
    <t>Facturé &amp; Non fait</t>
  </si>
  <si>
    <t>Litiges/Stock</t>
  </si>
  <si>
    <t>NOM CHANTIER</t>
  </si>
  <si>
    <t>DateSitu</t>
  </si>
  <si>
    <t>Autres</t>
  </si>
  <si>
    <t>Démolition</t>
  </si>
  <si>
    <t>tt</t>
  </si>
  <si>
    <t>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</si>
</sst>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[$€-40C]_-;\-* #,##0.00\ [$€-40C]_-;_-* &quot;-&quot;??\ [$€-40C]_-;_-@_-"/>
    <numFmt numFmtId="166" formatCode="#,##0.00\ [$€-40C];[Red]\-#,##0.00\ [$€-40C]"/>
    <numFmt numFmtId="167" formatCode="_-* #,##0.00\ [$h-437]_-;\-* #,##0.00\ [$h-437]_-;_-* &quot;-&quot;??\ [$h-437]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0"/>
      <color rgb="FF00B0F0"/>
      <name val="Calibri"/>
      <family val="2"/>
      <scheme val="minor"/>
    </font>
    <font>
      <b/>
      <i/>
      <sz val="10"/>
      <color theme="4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i/>
      <sz val="14"/>
      <color theme="4"/>
      <name val="Calibri"/>
      <family val="2"/>
      <scheme val="minor"/>
    </font>
    <font>
      <i/>
      <sz val="9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name val="Calibri"/>
      <family val="2"/>
      <scheme val="minor"/>
    </font>
    <font>
      <i/>
      <sz val="9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39BE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ck">
        <color theme="9" tint="-0.499984740745262"/>
      </left>
      <right/>
      <top style="thick">
        <color theme="9" tint="-0.499984740745262"/>
      </top>
      <bottom/>
      <diagonal/>
    </border>
    <border>
      <left/>
      <right style="thick">
        <color theme="9" tint="-0.499984740745262"/>
      </right>
      <top style="thick">
        <color theme="9" tint="-0.499984740745262"/>
      </top>
      <bottom/>
      <diagonal/>
    </border>
    <border>
      <left/>
      <right/>
      <top style="thick">
        <color theme="9" tint="-0.499984740745262"/>
      </top>
      <bottom/>
      <diagonal/>
    </border>
    <border>
      <left style="thick">
        <color theme="9" tint="-0.499984740745262"/>
      </left>
      <right/>
      <top/>
      <bottom/>
      <diagonal/>
    </border>
    <border>
      <left/>
      <right style="thick">
        <color theme="9" tint="-0.499984740745262"/>
      </right>
      <top/>
      <bottom/>
      <diagonal/>
    </border>
    <border>
      <left/>
      <right/>
      <top/>
      <bottom style="hair">
        <color theme="0" tint="-0.14999847407452621"/>
      </bottom>
      <diagonal/>
    </border>
    <border>
      <left style="thick">
        <color theme="9" tint="-0.499984740745262"/>
      </left>
      <right/>
      <top/>
      <bottom style="hair">
        <color theme="0" tint="-0.14999847407452621"/>
      </bottom>
      <diagonal/>
    </border>
    <border>
      <left/>
      <right style="thick">
        <color theme="9" tint="-0.499984740745262"/>
      </right>
      <top/>
      <bottom style="hair">
        <color theme="0" tint="-0.14999847407452621"/>
      </bottom>
      <diagonal/>
    </border>
    <border>
      <left style="thick">
        <color theme="9" tint="-0.499984740745262"/>
      </left>
      <right/>
      <top/>
      <bottom style="thick">
        <color theme="9" tint="-0.499984740745262"/>
      </bottom>
      <diagonal/>
    </border>
    <border>
      <left/>
      <right/>
      <top/>
      <bottom style="thick">
        <color theme="9" tint="-0.499984740745262"/>
      </bottom>
      <diagonal/>
    </border>
    <border>
      <left/>
      <right style="thick">
        <color theme="9" tint="-0.499984740745262"/>
      </right>
      <top/>
      <bottom style="thick">
        <color theme="9" tint="-0.4999847407452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hair">
        <color theme="0" tint="-0.14999847407452621"/>
      </bottom>
      <diagonal/>
    </border>
    <border>
      <left/>
      <right style="medium">
        <color indexed="64"/>
      </right>
      <top/>
      <bottom style="hair">
        <color theme="0" tint="-0.14999847407452621"/>
      </bottom>
      <diagonal/>
    </border>
    <border>
      <left style="medium">
        <color indexed="64"/>
      </left>
      <right style="thick">
        <color theme="9" tint="-0.499984740745262"/>
      </right>
      <top/>
      <bottom style="mediumDashDot">
        <color indexed="64"/>
      </bottom>
      <diagonal/>
    </border>
    <border>
      <left style="medium">
        <color indexed="64"/>
      </left>
      <right style="thick">
        <color theme="9" tint="-0.499984740745262"/>
      </right>
      <top style="mediumDashDot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theme="0" tint="-0.14999847407452621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 style="hair">
        <color theme="0" tint="-0.14999847407452621"/>
      </bottom>
      <diagonal/>
    </border>
    <border>
      <left/>
      <right style="double">
        <color indexed="64"/>
      </right>
      <top/>
      <bottom/>
      <diagonal/>
    </border>
    <border>
      <left/>
      <right style="medium">
        <color theme="2" tint="-0.499984740745262"/>
      </right>
      <top/>
      <bottom/>
      <diagonal/>
    </border>
    <border>
      <left style="double">
        <color indexed="64"/>
      </left>
      <right style="medium">
        <color theme="2" tint="-0.499984740745262"/>
      </right>
      <top/>
      <bottom/>
      <diagonal/>
    </border>
    <border>
      <left style="thick">
        <color theme="0" tint="-0.499984740745262"/>
      </left>
      <right/>
      <top style="thick">
        <color theme="0" tint="-0.499984740745262"/>
      </top>
      <bottom/>
      <diagonal/>
    </border>
    <border>
      <left/>
      <right/>
      <top style="thick">
        <color theme="0" tint="-0.499984740745262"/>
      </top>
      <bottom/>
      <diagonal/>
    </border>
    <border>
      <left/>
      <right style="thick">
        <color theme="0" tint="-0.499984740745262"/>
      </right>
      <top style="thick">
        <color theme="0" tint="-0.499984740745262"/>
      </top>
      <bottom/>
      <diagonal/>
    </border>
    <border>
      <left style="thick">
        <color theme="0" tint="-0.499984740745262"/>
      </left>
      <right/>
      <top/>
      <bottom style="thick">
        <color theme="0" tint="-0.499984740745262"/>
      </bottom>
      <diagonal/>
    </border>
    <border>
      <left/>
      <right/>
      <top/>
      <bottom style="thick">
        <color theme="0" tint="-0.499984740745262"/>
      </bottom>
      <diagonal/>
    </border>
    <border>
      <left/>
      <right style="thick">
        <color theme="0" tint="-0.499984740745262"/>
      </right>
      <top/>
      <bottom style="thick">
        <color theme="0" tint="-0.499984740745262"/>
      </bottom>
      <diagonal/>
    </border>
    <border>
      <left/>
      <right style="thick">
        <color theme="2" tint="-0.499984740745262"/>
      </right>
      <top style="thick">
        <color theme="2" tint="-0.499984740745262"/>
      </top>
      <bottom style="thick">
        <color theme="2" tint="-0.499984740745262"/>
      </bottom>
      <diagonal/>
    </border>
    <border>
      <left/>
      <right/>
      <top style="thick">
        <color theme="2" tint="-0.499984740745262"/>
      </top>
      <bottom style="thick">
        <color theme="2" tint="-0.499984740745262"/>
      </bottom>
      <diagonal/>
    </border>
    <border>
      <left/>
      <right/>
      <top/>
      <bottom style="thick">
        <color theme="2" tint="-0.499984740745262"/>
      </bottom>
      <diagonal/>
    </border>
    <border>
      <left style="thick">
        <color theme="2" tint="-0.499984740745262"/>
      </left>
      <right/>
      <top/>
      <bottom/>
      <diagonal/>
    </border>
    <border>
      <left/>
      <right style="slantDashDot">
        <color rgb="FF7030A0"/>
      </right>
      <top/>
      <bottom/>
      <diagonal/>
    </border>
    <border>
      <left/>
      <right style="thick">
        <color theme="0" tint="-0.499984740745262"/>
      </right>
      <top/>
      <bottom/>
      <diagonal/>
    </border>
    <border>
      <left style="thick">
        <color theme="0" tint="-0.499984740745262"/>
      </left>
      <right/>
      <top style="thick">
        <color theme="0" tint="-0.499984740745262"/>
      </top>
      <bottom style="thick">
        <color theme="0" tint="-0.499984740745262"/>
      </bottom>
      <diagonal/>
    </border>
    <border>
      <left/>
      <right style="thick">
        <color theme="0" tint="-0.499984740745262"/>
      </right>
      <top style="thick">
        <color theme="0" tint="-0.499984740745262"/>
      </top>
      <bottom style="thick">
        <color theme="0" tint="-0.499984740745262"/>
      </bottom>
      <diagonal/>
    </border>
    <border>
      <left/>
      <right/>
      <top style="thick">
        <color theme="0" tint="-0.499984740745262"/>
      </top>
      <bottom style="thick">
        <color theme="0" tint="-0.499984740745262"/>
      </bottom>
      <diagonal/>
    </border>
    <border>
      <left style="thick">
        <color theme="0" tint="-0.499984740745262"/>
      </left>
      <right/>
      <top/>
      <bottom/>
      <diagonal/>
    </border>
    <border>
      <left/>
      <right style="double">
        <color indexed="64"/>
      </right>
      <top style="thick">
        <color theme="0" tint="-0.499984740745262"/>
      </top>
      <bottom style="thick">
        <color theme="0" tint="-0.499984740745262"/>
      </bottom>
      <diagonal/>
    </border>
    <border>
      <left/>
      <right style="thick">
        <color theme="0" tint="-0.499984740745262"/>
      </right>
      <top style="dashDot">
        <color theme="2" tint="-0.499984740745262"/>
      </top>
      <bottom style="dashDot">
        <color theme="2" tint="-0.499984740745262"/>
      </bottom>
      <diagonal/>
    </border>
    <border>
      <left/>
      <right style="thick">
        <color theme="0" tint="-0.499984740745262"/>
      </right>
      <top style="dashDot">
        <color theme="2" tint="-0.499984740745262"/>
      </top>
      <bottom style="thick">
        <color theme="0" tint="-0.499984740745262"/>
      </bottom>
      <diagonal/>
    </border>
    <border>
      <left style="double">
        <color indexed="64"/>
      </left>
      <right style="thick">
        <color theme="0" tint="-0.499984740745262"/>
      </right>
      <top/>
      <bottom/>
      <diagonal/>
    </border>
    <border>
      <left style="thick">
        <color theme="0" tint="-0.499984740745262"/>
      </left>
      <right style="medium">
        <color theme="0" tint="-0.499984740745262"/>
      </right>
      <top style="thick">
        <color theme="0" tint="-0.499984740745262"/>
      </top>
      <bottom/>
      <diagonal/>
    </border>
    <border>
      <left style="thick">
        <color theme="0" tint="-0.499984740745262"/>
      </left>
      <right style="medium">
        <color theme="0" tint="-0.499984740745262"/>
      </right>
      <top style="dashDot">
        <color theme="2" tint="-0.499984740745262"/>
      </top>
      <bottom style="dashDot">
        <color theme="2" tint="-0.499984740745262"/>
      </bottom>
      <diagonal/>
    </border>
    <border>
      <left style="thick">
        <color theme="0" tint="-0.499984740745262"/>
      </left>
      <right style="medium">
        <color theme="0" tint="-0.499984740745262"/>
      </right>
      <top style="dashDot">
        <color theme="2" tint="-0.499984740745262"/>
      </top>
      <bottom style="thick">
        <color theme="0" tint="-0.499984740745262"/>
      </bottom>
      <diagonal/>
    </border>
    <border>
      <left style="medium">
        <color indexed="64"/>
      </left>
      <right style="thick">
        <color theme="2" tint="-0.499984740745262"/>
      </right>
      <top/>
      <bottom/>
      <diagonal/>
    </border>
    <border>
      <left/>
      <right/>
      <top style="thick">
        <color theme="0" tint="-0.499984740745262"/>
      </top>
      <bottom style="thick">
        <color theme="2" tint="-0.499984740745262"/>
      </bottom>
      <diagonal/>
    </border>
    <border>
      <left style="medium">
        <color theme="2" tint="-0.749992370372631"/>
      </left>
      <right/>
      <top style="medium">
        <color theme="2" tint="-0.749992370372631"/>
      </top>
      <bottom style="medium">
        <color theme="2" tint="-0.749992370372631"/>
      </bottom>
      <diagonal/>
    </border>
    <border>
      <left/>
      <right style="medium">
        <color theme="2" tint="-0.749992370372631"/>
      </right>
      <top style="medium">
        <color theme="2" tint="-0.749992370372631"/>
      </top>
      <bottom style="medium">
        <color theme="2" tint="-0.749992370372631"/>
      </bottom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60">
    <xf numFmtId="0" fontId="0" fillId="0" borderId="0" xfId="0"/>
    <xf numFmtId="0" fontId="0" fillId="0" borderId="0" xfId="0" applyBorder="1"/>
    <xf numFmtId="0" fontId="9" fillId="0" borderId="0" xfId="4" applyFont="1"/>
    <xf numFmtId="0" fontId="8" fillId="0" borderId="0" xfId="4" applyFont="1"/>
    <xf numFmtId="0" fontId="11" fillId="0" borderId="0" xfId="4" applyFont="1" applyAlignment="1">
      <alignment horizontal="right"/>
    </xf>
    <xf numFmtId="0" fontId="12" fillId="0" borderId="0" xfId="4" applyFont="1" applyAlignment="1">
      <alignment horizontal="right"/>
    </xf>
    <xf numFmtId="0" fontId="8" fillId="0" borderId="0" xfId="4"/>
    <xf numFmtId="0" fontId="14" fillId="6" borderId="0" xfId="4" applyFont="1" applyFill="1" applyBorder="1" applyAlignment="1">
      <alignment horizontal="center"/>
    </xf>
    <xf numFmtId="0" fontId="14" fillId="6" borderId="11" xfId="4" applyFont="1" applyFill="1" applyBorder="1" applyAlignment="1">
      <alignment horizontal="center"/>
    </xf>
    <xf numFmtId="0" fontId="14" fillId="6" borderId="12" xfId="4" applyFont="1" applyFill="1" applyBorder="1" applyAlignment="1">
      <alignment horizontal="center"/>
    </xf>
    <xf numFmtId="165" fontId="8" fillId="7" borderId="13" xfId="4" applyNumberFormat="1" applyFill="1" applyBorder="1"/>
    <xf numFmtId="165" fontId="8" fillId="4" borderId="13" xfId="4" applyNumberFormat="1" applyFill="1" applyBorder="1"/>
    <xf numFmtId="165" fontId="8" fillId="7" borderId="14" xfId="4" applyNumberFormat="1" applyFill="1" applyBorder="1"/>
    <xf numFmtId="165" fontId="8" fillId="7" borderId="13" xfId="4" applyNumberFormat="1" applyFill="1" applyBorder="1" applyAlignment="1">
      <alignment horizontal="right"/>
    </xf>
    <xf numFmtId="0" fontId="8" fillId="0" borderId="0" xfId="4" applyFont="1" applyAlignment="1">
      <alignment horizontal="right"/>
    </xf>
    <xf numFmtId="165" fontId="14" fillId="0" borderId="16" xfId="4" applyNumberFormat="1" applyFont="1" applyBorder="1"/>
    <xf numFmtId="166" fontId="14" fillId="0" borderId="17" xfId="4" applyNumberFormat="1" applyFont="1" applyBorder="1" applyAlignment="1">
      <alignment horizontal="right"/>
    </xf>
    <xf numFmtId="43" fontId="9" fillId="0" borderId="18" xfId="5" applyFont="1" applyBorder="1" applyAlignment="1">
      <alignment horizontal="right"/>
    </xf>
    <xf numFmtId="0" fontId="14" fillId="6" borderId="21" xfId="4" applyFont="1" applyFill="1" applyBorder="1" applyAlignment="1">
      <alignment horizontal="center"/>
    </xf>
    <xf numFmtId="0" fontId="14" fillId="6" borderId="6" xfId="4" applyFont="1" applyFill="1" applyBorder="1" applyAlignment="1">
      <alignment horizontal="center"/>
    </xf>
    <xf numFmtId="165" fontId="14" fillId="0" borderId="19" xfId="4" applyNumberFormat="1" applyFont="1" applyBorder="1"/>
    <xf numFmtId="165" fontId="14" fillId="0" borderId="7" xfId="4" applyNumberFormat="1" applyFont="1" applyBorder="1"/>
    <xf numFmtId="166" fontId="14" fillId="0" borderId="7" xfId="4" applyNumberFormat="1" applyFont="1" applyBorder="1"/>
    <xf numFmtId="0" fontId="0" fillId="0" borderId="26" xfId="0" applyBorder="1"/>
    <xf numFmtId="0" fontId="0" fillId="0" borderId="27" xfId="0" applyBorder="1"/>
    <xf numFmtId="165" fontId="15" fillId="3" borderId="13" xfId="4" applyNumberFormat="1" applyFont="1" applyFill="1" applyBorder="1" applyAlignment="1">
      <alignment horizontal="right"/>
    </xf>
    <xf numFmtId="16" fontId="8" fillId="0" borderId="0" xfId="4" applyNumberFormat="1" applyFont="1" applyAlignment="1">
      <alignment horizontal="center"/>
    </xf>
    <xf numFmtId="17" fontId="16" fillId="3" borderId="0" xfId="4" applyNumberFormat="1" applyFont="1" applyFill="1" applyAlignment="1">
      <alignment horizontal="left"/>
    </xf>
    <xf numFmtId="165" fontId="8" fillId="3" borderId="19" xfId="4" applyNumberFormat="1" applyFill="1" applyBorder="1"/>
    <xf numFmtId="165" fontId="8" fillId="4" borderId="20" xfId="4" applyNumberFormat="1" applyFill="1" applyBorder="1"/>
    <xf numFmtId="0" fontId="17" fillId="0" borderId="0" xfId="0" applyFont="1" applyFill="1" applyBorder="1"/>
    <xf numFmtId="43" fontId="10" fillId="7" borderId="25" xfId="5" applyFont="1" applyFill="1" applyBorder="1"/>
    <xf numFmtId="43" fontId="9" fillId="0" borderId="20" xfId="5" applyFont="1" applyBorder="1"/>
    <xf numFmtId="167" fontId="0" fillId="0" borderId="0" xfId="0" applyNumberFormat="1"/>
    <xf numFmtId="165" fontId="14" fillId="0" borderId="1" xfId="4" applyNumberFormat="1" applyFont="1" applyBorder="1"/>
    <xf numFmtId="165" fontId="14" fillId="0" borderId="5" xfId="4" applyNumberFormat="1" applyFont="1" applyBorder="1"/>
    <xf numFmtId="166" fontId="14" fillId="0" borderId="5" xfId="4" applyNumberFormat="1" applyFont="1" applyBorder="1"/>
    <xf numFmtId="165" fontId="14" fillId="0" borderId="17" xfId="4" applyNumberFormat="1" applyFont="1" applyBorder="1"/>
    <xf numFmtId="165" fontId="14" fillId="0" borderId="17" xfId="4" applyNumberFormat="1" applyFont="1" applyBorder="1" applyAlignment="1">
      <alignment horizontal="right"/>
    </xf>
    <xf numFmtId="0" fontId="19" fillId="0" borderId="0" xfId="4" applyFont="1"/>
    <xf numFmtId="17" fontId="6" fillId="0" borderId="3" xfId="4" applyNumberFormat="1" applyFont="1" applyBorder="1" applyAlignment="1">
      <alignment horizontal="center" vertical="center"/>
    </xf>
    <xf numFmtId="0" fontId="14" fillId="6" borderId="28" xfId="4" applyFont="1" applyFill="1" applyBorder="1" applyAlignment="1">
      <alignment horizontal="center"/>
    </xf>
    <xf numFmtId="165" fontId="14" fillId="0" borderId="29" xfId="4" applyNumberFormat="1" applyFont="1" applyBorder="1"/>
    <xf numFmtId="0" fontId="14" fillId="6" borderId="31" xfId="4" applyFont="1" applyFill="1" applyBorder="1" applyAlignment="1">
      <alignment horizontal="center"/>
    </xf>
    <xf numFmtId="165" fontId="15" fillId="3" borderId="32" xfId="4" applyNumberFormat="1" applyFont="1" applyFill="1" applyBorder="1"/>
    <xf numFmtId="165" fontId="15" fillId="3" borderId="25" xfId="4" applyNumberFormat="1" applyFont="1" applyFill="1" applyBorder="1"/>
    <xf numFmtId="165" fontId="0" fillId="0" borderId="5" xfId="0" applyNumberFormat="1" applyBorder="1"/>
    <xf numFmtId="0" fontId="14" fillId="6" borderId="1" xfId="4" applyFont="1" applyFill="1" applyBorder="1" applyAlignment="1">
      <alignment horizontal="right"/>
    </xf>
    <xf numFmtId="0" fontId="21" fillId="0" borderId="0" xfId="0" applyFont="1"/>
    <xf numFmtId="14" fontId="21" fillId="0" borderId="0" xfId="0" applyNumberFormat="1" applyFont="1" applyAlignment="1">
      <alignment horizontal="center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22" fillId="8" borderId="2" xfId="0" applyFont="1" applyFill="1" applyBorder="1" applyAlignment="1">
      <alignment vertical="center" wrapText="1"/>
    </xf>
    <xf numFmtId="0" fontId="21" fillId="0" borderId="34" xfId="0" applyFont="1" applyBorder="1"/>
    <xf numFmtId="44" fontId="23" fillId="0" borderId="0" xfId="1" applyFont="1"/>
    <xf numFmtId="0" fontId="21" fillId="0" borderId="33" xfId="0" applyFont="1" applyBorder="1" applyAlignment="1">
      <alignment horizontal="center"/>
    </xf>
    <xf numFmtId="0" fontId="21" fillId="0" borderId="35" xfId="0" applyFont="1" applyBorder="1" applyAlignment="1">
      <alignment horizontal="center"/>
    </xf>
    <xf numFmtId="44" fontId="21" fillId="0" borderId="0" xfId="1" applyFont="1"/>
    <xf numFmtId="0" fontId="21" fillId="0" borderId="0" xfId="0" applyFont="1" applyBorder="1"/>
    <xf numFmtId="0" fontId="21" fillId="0" borderId="0" xfId="0" applyFont="1" applyBorder="1" applyAlignment="1">
      <alignment horizontal="center"/>
    </xf>
    <xf numFmtId="14" fontId="21" fillId="0" borderId="0" xfId="0" applyNumberFormat="1" applyFont="1" applyBorder="1" applyAlignment="1">
      <alignment horizontal="center"/>
    </xf>
    <xf numFmtId="0" fontId="21" fillId="0" borderId="0" xfId="0" applyFont="1" applyBorder="1" applyAlignment="1">
      <alignment horizontal="left"/>
    </xf>
    <xf numFmtId="44" fontId="21" fillId="0" borderId="0" xfId="1" applyFont="1" applyBorder="1"/>
    <xf numFmtId="0" fontId="0" fillId="0" borderId="0" xfId="0" applyFont="1"/>
    <xf numFmtId="14" fontId="21" fillId="10" borderId="0" xfId="0" applyNumberFormat="1" applyFont="1" applyFill="1" applyAlignment="1">
      <alignment horizontal="center"/>
    </xf>
    <xf numFmtId="0" fontId="25" fillId="4" borderId="37" xfId="0" applyFont="1" applyFill="1" applyBorder="1"/>
    <xf numFmtId="0" fontId="24" fillId="4" borderId="40" xfId="0" applyFont="1" applyFill="1" applyBorder="1"/>
    <xf numFmtId="44" fontId="0" fillId="0" borderId="0" xfId="1" applyFont="1"/>
    <xf numFmtId="44" fontId="2" fillId="0" borderId="0" xfId="1" applyFont="1"/>
    <xf numFmtId="44" fontId="21" fillId="0" borderId="0" xfId="0" applyNumberFormat="1" applyFont="1"/>
    <xf numFmtId="44" fontId="2" fillId="0" borderId="0" xfId="0" applyNumberFormat="1" applyFont="1"/>
    <xf numFmtId="44" fontId="21" fillId="0" borderId="0" xfId="2" applyNumberFormat="1" applyFont="1"/>
    <xf numFmtId="10" fontId="21" fillId="0" borderId="0" xfId="2" applyNumberFormat="1" applyFont="1"/>
    <xf numFmtId="165" fontId="0" fillId="0" borderId="2" xfId="0" applyNumberFormat="1" applyBorder="1"/>
    <xf numFmtId="44" fontId="22" fillId="0" borderId="0" xfId="1" applyFont="1" applyAlignment="1">
      <alignment vertical="center"/>
    </xf>
    <xf numFmtId="14" fontId="21" fillId="0" borderId="0" xfId="0" applyNumberFormat="1" applyFont="1"/>
    <xf numFmtId="0" fontId="0" fillId="2" borderId="47" xfId="0" applyFont="1" applyFill="1" applyBorder="1" applyAlignment="1" applyProtection="1">
      <alignment horizontal="left"/>
      <protection locked="0"/>
    </xf>
    <xf numFmtId="0" fontId="0" fillId="2" borderId="53" xfId="0" applyFont="1" applyFill="1" applyBorder="1" applyAlignment="1" applyProtection="1">
      <alignment horizontal="left"/>
      <protection locked="0"/>
    </xf>
    <xf numFmtId="14" fontId="21" fillId="0" borderId="51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21" fillId="0" borderId="33" xfId="0" applyFont="1" applyBorder="1" applyAlignment="1">
      <alignment horizontal="center" vertical="center"/>
    </xf>
    <xf numFmtId="0" fontId="0" fillId="0" borderId="55" xfId="0" applyFont="1" applyBorder="1" applyAlignment="1">
      <alignment horizontal="center" vertical="center"/>
    </xf>
    <xf numFmtId="165" fontId="15" fillId="3" borderId="24" xfId="4" applyNumberFormat="1" applyFont="1" applyFill="1" applyBorder="1" applyProtection="1">
      <protection locked="0"/>
    </xf>
    <xf numFmtId="43" fontId="8" fillId="11" borderId="13" xfId="8" applyFont="1" applyFill="1" applyBorder="1"/>
    <xf numFmtId="43" fontId="9" fillId="11" borderId="15" xfId="5" applyFont="1" applyFill="1" applyBorder="1"/>
    <xf numFmtId="166" fontId="8" fillId="11" borderId="13" xfId="4" applyNumberFormat="1" applyFill="1" applyBorder="1"/>
    <xf numFmtId="43" fontId="9" fillId="11" borderId="25" xfId="5" applyFont="1" applyFill="1" applyBorder="1"/>
    <xf numFmtId="165" fontId="8" fillId="2" borderId="24" xfId="4" applyNumberFormat="1" applyFill="1" applyBorder="1"/>
    <xf numFmtId="43" fontId="10" fillId="11" borderId="25" xfId="5" applyFont="1" applyFill="1" applyBorder="1"/>
    <xf numFmtId="165" fontId="8" fillId="2" borderId="30" xfId="4" applyNumberFormat="1" applyFill="1" applyBorder="1"/>
    <xf numFmtId="43" fontId="20" fillId="0" borderId="20" xfId="5" applyFont="1" applyBorder="1"/>
    <xf numFmtId="43" fontId="20" fillId="0" borderId="2" xfId="5" applyFont="1" applyBorder="1"/>
    <xf numFmtId="0" fontId="0" fillId="0" borderId="0" xfId="0" applyBorder="1"/>
    <xf numFmtId="0" fontId="8" fillId="0" borderId="11" xfId="4" applyBorder="1"/>
    <xf numFmtId="0" fontId="21" fillId="0" borderId="40" xfId="0" applyFont="1" applyBorder="1"/>
    <xf numFmtId="0" fontId="21" fillId="0" borderId="45" xfId="0" applyFont="1" applyBorder="1"/>
    <xf numFmtId="0" fontId="21" fillId="0" borderId="44" xfId="0" applyFont="1" applyBorder="1" applyAlignment="1">
      <alignment horizontal="left"/>
    </xf>
    <xf numFmtId="0" fontId="21" fillId="0" borderId="59" xfId="0" applyFont="1" applyBorder="1"/>
    <xf numFmtId="0" fontId="27" fillId="0" borderId="0" xfId="4" applyFont="1" applyBorder="1"/>
    <xf numFmtId="0" fontId="30" fillId="0" borderId="21" xfId="4" applyFont="1" applyBorder="1"/>
    <xf numFmtId="0" fontId="30" fillId="0" borderId="0" xfId="4" applyFont="1" applyBorder="1"/>
    <xf numFmtId="0" fontId="19" fillId="0" borderId="21" xfId="4" applyFont="1" applyBorder="1"/>
    <xf numFmtId="0" fontId="19" fillId="0" borderId="0" xfId="4" applyFont="1" applyBorder="1"/>
    <xf numFmtId="0" fontId="21" fillId="8" borderId="56" xfId="0" applyFont="1" applyFill="1" applyBorder="1" applyAlignment="1" applyProtection="1">
      <alignment horizontal="center"/>
      <protection locked="0"/>
    </xf>
    <xf numFmtId="0" fontId="21" fillId="8" borderId="57" xfId="0" applyFont="1" applyFill="1" applyBorder="1" applyAlignment="1" applyProtection="1">
      <alignment horizontal="center"/>
      <protection locked="0"/>
    </xf>
    <xf numFmtId="0" fontId="21" fillId="8" borderId="58" xfId="0" applyFont="1" applyFill="1" applyBorder="1" applyAlignment="1" applyProtection="1">
      <alignment horizontal="center"/>
      <protection locked="0"/>
    </xf>
    <xf numFmtId="0" fontId="0" fillId="2" borderId="54" xfId="0" applyFont="1" applyFill="1" applyBorder="1" applyAlignment="1" applyProtection="1">
      <alignment horizontal="left"/>
      <protection locked="0"/>
    </xf>
    <xf numFmtId="0" fontId="8" fillId="0" borderId="0" xfId="4" applyBorder="1" applyAlignment="1">
      <alignment horizontal="right"/>
    </xf>
    <xf numFmtId="0" fontId="13" fillId="0" borderId="0" xfId="4" applyFont="1" applyBorder="1" applyAlignment="1">
      <alignment horizontal="right"/>
    </xf>
    <xf numFmtId="0" fontId="14" fillId="6" borderId="0" xfId="4" applyFont="1" applyFill="1" applyBorder="1" applyAlignment="1">
      <alignment horizontal="right"/>
    </xf>
    <xf numFmtId="0" fontId="0" fillId="8" borderId="47" xfId="0" applyFont="1" applyFill="1" applyBorder="1" applyAlignment="1" applyProtection="1">
      <alignment horizontal="left"/>
      <protection locked="0"/>
    </xf>
    <xf numFmtId="0" fontId="31" fillId="10" borderId="0" xfId="4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14" fontId="3" fillId="8" borderId="48" xfId="0" applyNumberFormat="1" applyFont="1" applyFill="1" applyBorder="1" applyAlignment="1">
      <alignment horizontal="center" vertical="center" wrapText="1"/>
    </xf>
    <xf numFmtId="0" fontId="3" fillId="8" borderId="50" xfId="0" applyFont="1" applyFill="1" applyBorder="1" applyAlignment="1">
      <alignment horizontal="center" vertical="center" wrapText="1"/>
    </xf>
    <xf numFmtId="0" fontId="3" fillId="8" borderId="50" xfId="0" applyFont="1" applyFill="1" applyBorder="1" applyAlignment="1">
      <alignment horizontal="left" vertical="center" wrapText="1"/>
    </xf>
    <xf numFmtId="0" fontId="3" fillId="8" borderId="50" xfId="0" applyFont="1" applyFill="1" applyBorder="1" applyAlignment="1">
      <alignment vertical="center" wrapText="1"/>
    </xf>
    <xf numFmtId="44" fontId="3" fillId="8" borderId="50" xfId="1" applyFont="1" applyFill="1" applyBorder="1" applyAlignment="1">
      <alignment vertical="center" wrapText="1"/>
    </xf>
    <xf numFmtId="0" fontId="3" fillId="8" borderId="52" xfId="0" applyFont="1" applyFill="1" applyBorder="1" applyAlignment="1">
      <alignment horizontal="center" vertical="center" wrapText="1"/>
    </xf>
    <xf numFmtId="0" fontId="3" fillId="8" borderId="49" xfId="0" applyFont="1" applyFill="1" applyBorder="1" applyAlignment="1">
      <alignment horizontal="center" vertical="center" wrapText="1"/>
    </xf>
    <xf numFmtId="0" fontId="7" fillId="12" borderId="61" xfId="0" applyFont="1" applyFill="1" applyBorder="1" applyAlignment="1">
      <alignment vertical="center"/>
    </xf>
    <xf numFmtId="0" fontId="8" fillId="0" borderId="46" xfId="4" applyFont="1" applyBorder="1"/>
    <xf numFmtId="165" fontId="15" fillId="4" borderId="32" xfId="4" applyNumberFormat="1" applyFont="1" applyFill="1" applyBorder="1"/>
    <xf numFmtId="165" fontId="15" fillId="4" borderId="25" xfId="4" applyNumberFormat="1" applyFont="1" applyFill="1" applyBorder="1"/>
    <xf numFmtId="0" fontId="8" fillId="0" borderId="0" xfId="4" applyFont="1" applyBorder="1"/>
    <xf numFmtId="44" fontId="15" fillId="4" borderId="32" xfId="1" applyFont="1" applyFill="1" applyBorder="1"/>
    <xf numFmtId="44" fontId="1" fillId="0" borderId="0" xfId="1" applyFont="1" applyBorder="1" applyAlignment="1">
      <alignment vertical="center"/>
    </xf>
    <xf numFmtId="44" fontId="1" fillId="0" borderId="0" xfId="1" applyFont="1" applyBorder="1"/>
    <xf numFmtId="0" fontId="18" fillId="0" borderId="0" xfId="0" applyFont="1" applyBorder="1" applyAlignment="1"/>
    <xf numFmtId="0" fontId="7" fillId="12" borderId="61" xfId="0" applyFont="1" applyFill="1" applyBorder="1" applyAlignment="1">
      <alignment horizontal="center" vertical="center"/>
    </xf>
    <xf numFmtId="0" fontId="7" fillId="12" borderId="62" xfId="0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7" fontId="6" fillId="0" borderId="22" xfId="4" applyNumberFormat="1" applyFont="1" applyBorder="1" applyAlignment="1">
      <alignment horizontal="center" vertical="center"/>
    </xf>
    <xf numFmtId="17" fontId="6" fillId="0" borderId="23" xfId="4" applyNumberFormat="1" applyFont="1" applyBorder="1" applyAlignment="1">
      <alignment horizontal="center" vertical="center"/>
    </xf>
    <xf numFmtId="17" fontId="6" fillId="0" borderId="4" xfId="4" applyNumberFormat="1" applyFont="1" applyBorder="1" applyAlignment="1">
      <alignment horizontal="center" vertical="center"/>
    </xf>
    <xf numFmtId="0" fontId="7" fillId="5" borderId="0" xfId="4" applyFont="1" applyFill="1" applyAlignment="1">
      <alignment horizontal="center"/>
    </xf>
    <xf numFmtId="0" fontId="6" fillId="0" borderId="23" xfId="4" applyFont="1" applyBorder="1" applyAlignment="1">
      <alignment horizontal="center" vertical="center"/>
    </xf>
    <xf numFmtId="0" fontId="6" fillId="0" borderId="4" xfId="4" applyFont="1" applyBorder="1" applyAlignment="1">
      <alignment horizontal="center" vertical="center"/>
    </xf>
    <xf numFmtId="0" fontId="0" fillId="0" borderId="8" xfId="4" applyFont="1" applyBorder="1" applyAlignment="1">
      <alignment horizontal="center"/>
    </xf>
    <xf numFmtId="0" fontId="1" fillId="0" borderId="10" xfId="4" applyFont="1" applyBorder="1" applyAlignment="1">
      <alignment horizontal="center"/>
    </xf>
    <xf numFmtId="0" fontId="1" fillId="0" borderId="9" xfId="4" applyFont="1" applyBorder="1" applyAlignment="1">
      <alignment horizontal="center"/>
    </xf>
    <xf numFmtId="0" fontId="1" fillId="0" borderId="8" xfId="4" applyFont="1" applyBorder="1" applyAlignment="1">
      <alignment horizontal="center"/>
    </xf>
    <xf numFmtId="0" fontId="26" fillId="0" borderId="0" xfId="0" applyFont="1" applyBorder="1" applyAlignment="1">
      <alignment horizontal="center"/>
    </xf>
    <xf numFmtId="0" fontId="24" fillId="4" borderId="37" xfId="0" applyFont="1" applyFill="1" applyBorder="1" applyAlignment="1">
      <alignment vertical="center"/>
    </xf>
    <xf numFmtId="0" fontId="24" fillId="4" borderId="40" xfId="0" applyFont="1" applyFill="1" applyBorder="1" applyAlignment="1">
      <alignment vertical="center"/>
    </xf>
    <xf numFmtId="43" fontId="24" fillId="4" borderId="38" xfId="0" applyNumberFormat="1" applyFont="1" applyFill="1" applyBorder="1" applyAlignment="1">
      <alignment horizontal="center" vertical="center"/>
    </xf>
    <xf numFmtId="43" fontId="24" fillId="4" borderId="41" xfId="0" applyNumberFormat="1" applyFont="1" applyFill="1" applyBorder="1" applyAlignment="1">
      <alignment horizontal="center" vertical="center"/>
    </xf>
    <xf numFmtId="0" fontId="24" fillId="4" borderId="36" xfId="0" applyFont="1" applyFill="1" applyBorder="1" applyAlignment="1">
      <alignment horizontal="right" vertical="center"/>
    </xf>
    <xf numFmtId="0" fontId="24" fillId="4" borderId="39" xfId="0" applyFont="1" applyFill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wrapText="1"/>
    </xf>
    <xf numFmtId="167" fontId="29" fillId="9" borderId="60" xfId="3" applyNumberFormat="1" applyFont="1" applyFill="1" applyBorder="1" applyAlignment="1">
      <alignment horizontal="center" vertical="center" wrapText="1"/>
    </xf>
    <xf numFmtId="167" fontId="29" fillId="9" borderId="44" xfId="3" applyNumberFormat="1" applyFont="1" applyFill="1" applyBorder="1" applyAlignment="1">
      <alignment horizontal="center" vertical="center" wrapText="1"/>
    </xf>
    <xf numFmtId="0" fontId="28" fillId="8" borderId="48" xfId="0" applyFont="1" applyFill="1" applyBorder="1" applyAlignment="1">
      <alignment horizontal="center" vertical="center"/>
    </xf>
    <xf numFmtId="0" fontId="28" fillId="8" borderId="49" xfId="0" applyFont="1" applyFill="1" applyBorder="1" applyAlignment="1">
      <alignment horizontal="center" vertical="center"/>
    </xf>
    <xf numFmtId="164" fontId="5" fillId="9" borderId="43" xfId="3" applyNumberFormat="1" applyFont="1" applyFill="1" applyBorder="1" applyAlignment="1">
      <alignment vertical="center" wrapText="1"/>
    </xf>
    <xf numFmtId="164" fontId="5" fillId="9" borderId="42" xfId="3" applyNumberFormat="1" applyFont="1" applyFill="1" applyBorder="1" applyAlignment="1">
      <alignment vertical="center" wrapText="1"/>
    </xf>
  </cellXfs>
  <cellStyles count="9">
    <cellStyle name="Milliers" xfId="8" builtinId="3"/>
    <cellStyle name="Milliers 2" xfId="5" xr:uid="{00000000-0005-0000-0000-000001000000}"/>
    <cellStyle name="Monétaire" xfId="1" builtinId="4"/>
    <cellStyle name="Monétaire 2" xfId="6" xr:uid="{00000000-0005-0000-0000-000003000000}"/>
    <cellStyle name="Normal" xfId="0" builtinId="0"/>
    <cellStyle name="Normal 2" xfId="4" xr:uid="{00000000-0005-0000-0000-000005000000}"/>
    <cellStyle name="Normal_Feuil1" xfId="3" xr:uid="{00000000-0005-0000-0000-000006000000}"/>
    <cellStyle name="Pourcentage" xfId="2" builtinId="5"/>
    <cellStyle name="Pourcentage 2" xfId="7" xr:uid="{00000000-0005-0000-0000-000008000000}"/>
  </cellStyles>
  <dxfs count="36"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ont>
        <color theme="2" tint="-0.499984740745262"/>
      </font>
      <fill>
        <patternFill>
          <bgColor theme="0" tint="-0.24994659260841701"/>
        </patternFill>
      </fill>
    </dxf>
    <dxf>
      <font>
        <color rgb="FFFF0000"/>
      </font>
    </dxf>
  </dxfs>
  <tableStyles count="0" defaultTableStyle="TableStyleMedium2" defaultPivotStyle="PivotStyleLight16"/>
  <colors>
    <mruColors>
      <color rgb="FFC39BE1"/>
      <color rgb="FFE0C1ED"/>
      <color rgb="FFCC6600"/>
      <color rgb="FFFF67F1"/>
      <color rgb="FFFF3300"/>
      <color rgb="FFFF7C80"/>
      <color rgb="FF2CB800"/>
      <color rgb="FFC8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130492</xdr:colOff>
      <xdr:row>0</xdr:row>
      <xdr:rowOff>59055</xdr:rowOff>
    </xdr:from>
    <xdr:to>
      <xdr:col>2</xdr:col>
      <xdr:colOff>611152</xdr:colOff>
      <xdr:row>0</xdr:row>
      <xdr:rowOff>311055</xdr:rowOff>
    </xdr:to>
    <xdr:sp macro="[0]!inserer_lign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6463D0D-DD78-4D77-A247-EFE1FF3B50F5}"/>
            </a:ext>
          </a:extLst>
        </xdr:cNvPr>
        <xdr:cNvSpPr/>
      </xdr:nvSpPr>
      <xdr:spPr>
        <a:xfrm>
          <a:off x="298132" y="59055"/>
          <a:ext cx="1296000" cy="252000"/>
        </a:xfrm>
        <a:prstGeom prst="roundRect">
          <a:avLst/>
        </a:prstGeom>
        <a:solidFill>
          <a:srgbClr val="C39BE1"/>
        </a:solidFill>
        <a:ln w="12700">
          <a:solidFill>
            <a:srgbClr val="7030A0"/>
          </a:solidFill>
        </a:ln>
        <a:effectLst>
          <a:outerShdw blurRad="76200" dist="12700" dir="2700000" sy="-23000" kx="-800400" algn="bl" rotWithShape="0">
            <a:prstClr val="black">
              <a:alpha val="20000"/>
            </a:prstClr>
          </a:outerShdw>
          <a:softEdge rad="12700"/>
        </a:effectLst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3</xdr:col>
      <xdr:colOff>1904</xdr:colOff>
      <xdr:row>0</xdr:row>
      <xdr:rowOff>69531</xdr:rowOff>
    </xdr:from>
    <xdr:to>
      <xdr:col>4</xdr:col>
      <xdr:colOff>85004</xdr:colOff>
      <xdr:row>0</xdr:row>
      <xdr:rowOff>321531</xdr:rowOff>
    </xdr:to>
    <xdr:sp macro="[0]!Trier_facture_b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82172F8-97E8-46BC-93EF-E9F3B93B7395}"/>
            </a:ext>
          </a:extLst>
        </xdr:cNvPr>
        <xdr:cNvSpPr/>
      </xdr:nvSpPr>
      <xdr:spPr>
        <a:xfrm>
          <a:off x="1777364" y="69531"/>
          <a:ext cx="1188000" cy="252000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5"/>
    <pageSetUpPr fitToPage="1"/>
  </sheetPr>
  <dimension ref="A1:V47"/>
  <sheetViews>
    <sheetView showGridLines="0" tabSelected="1" topLeftCell="B1" workbookViewId="0">
      <selection activeCell="Q34" sqref="Q33:Q34"/>
    </sheetView>
  </sheetViews>
  <sheetFormatPr baseColWidth="10" defaultRowHeight="14.4" outlineLevelCol="1" x14ac:dyDescent="0.3"/>
  <cols>
    <col min="1" max="1" width="4.5546875" customWidth="1"/>
    <col min="2" max="2" width="31.6640625" bestFit="1" customWidth="1"/>
    <col min="3" max="3" width="13.88671875" bestFit="1" customWidth="1"/>
    <col min="4" max="4" width="13.88671875" customWidth="1" outlineLevel="1"/>
    <col min="5" max="5" width="12.44140625" customWidth="1" outlineLevel="1"/>
    <col min="6" max="6" width="6.33203125" customWidth="1" outlineLevel="1"/>
    <col min="7" max="7" width="13.88671875" customWidth="1"/>
    <col min="8" max="8" width="12.44140625" customWidth="1"/>
    <col min="9" max="9" width="6.33203125" customWidth="1"/>
    <col min="10" max="10" width="13.5546875" bestFit="1" customWidth="1"/>
    <col min="11" max="11" width="12.44140625" bestFit="1" customWidth="1"/>
    <col min="12" max="12" width="12.44140625" customWidth="1"/>
    <col min="13" max="13" width="6.77734375" bestFit="1" customWidth="1"/>
    <col min="14" max="14" width="3.6640625" customWidth="1" outlineLevel="1"/>
    <col min="15" max="15" width="14.109375" customWidth="1" outlineLevel="1"/>
    <col min="16" max="16" width="14.77734375" customWidth="1" outlineLevel="1"/>
    <col min="17" max="17" width="20.21875" customWidth="1" outlineLevel="1"/>
    <col min="18" max="18" width="14" customWidth="1" outlineLevel="1"/>
    <col min="19" max="19" width="13.88671875" customWidth="1" outlineLevel="1"/>
    <col min="20" max="20" width="11.33203125" customWidth="1" outlineLevel="1"/>
    <col min="21" max="21" width="7" customWidth="1" outlineLevel="1"/>
    <col min="22" max="22" width="8.21875" customWidth="1"/>
  </cols>
  <sheetData>
    <row r="1" spans="1:22" ht="22.2" customHeight="1" thickBot="1" x14ac:dyDescent="0.35">
      <c r="A1" s="122" t="s">
        <v>29</v>
      </c>
      <c r="B1" s="131" t="s">
        <v>29</v>
      </c>
      <c r="C1" s="132"/>
      <c r="D1" s="114"/>
      <c r="E1" s="114"/>
      <c r="K1" s="33"/>
      <c r="L1" s="94"/>
      <c r="M1" s="67"/>
      <c r="N1" s="67"/>
      <c r="O1" s="67"/>
      <c r="P1" s="67"/>
      <c r="V1" s="123"/>
    </row>
    <row r="2" spans="1:22" ht="3.6" customHeight="1" x14ac:dyDescent="0.3"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123"/>
    </row>
    <row r="3" spans="1:22" x14ac:dyDescent="0.3">
      <c r="B3" s="4"/>
      <c r="C3" s="26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3">
      <c r="B4" s="4"/>
      <c r="C4" s="26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126"/>
      <c r="V4" s="123"/>
    </row>
    <row r="5" spans="1:22" ht="18.600000000000001" thickBot="1" x14ac:dyDescent="0.4">
      <c r="B5" s="5" t="s">
        <v>1</v>
      </c>
      <c r="C5" s="27" t="s">
        <v>36</v>
      </c>
      <c r="D5" s="138" t="s">
        <v>35</v>
      </c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8"/>
      <c r="T5" s="138"/>
      <c r="U5" s="138"/>
      <c r="V5" s="3"/>
    </row>
    <row r="6" spans="1:22" ht="20.399999999999999" customHeight="1" thickTop="1" x14ac:dyDescent="0.3">
      <c r="B6" s="109"/>
      <c r="C6" s="40" t="s">
        <v>21</v>
      </c>
      <c r="D6" s="135"/>
      <c r="E6" s="136"/>
      <c r="F6" s="137"/>
      <c r="G6" s="135"/>
      <c r="H6" s="136"/>
      <c r="I6" s="137"/>
      <c r="J6" s="135"/>
      <c r="K6" s="139"/>
      <c r="L6" s="139"/>
      <c r="M6" s="140"/>
      <c r="N6" s="24"/>
      <c r="O6" s="141" t="s">
        <v>19</v>
      </c>
      <c r="P6" s="142"/>
      <c r="Q6" s="143"/>
      <c r="R6" s="144" t="s">
        <v>3</v>
      </c>
      <c r="S6" s="142"/>
      <c r="T6" s="142"/>
      <c r="U6" s="143"/>
      <c r="V6" s="6"/>
    </row>
    <row r="7" spans="1:22" x14ac:dyDescent="0.3">
      <c r="B7" s="110"/>
      <c r="C7" s="41" t="s">
        <v>4</v>
      </c>
      <c r="D7" s="18" t="s">
        <v>5</v>
      </c>
      <c r="E7" s="7" t="s">
        <v>6</v>
      </c>
      <c r="F7" s="19" t="s">
        <v>7</v>
      </c>
      <c r="G7" s="18" t="s">
        <v>5</v>
      </c>
      <c r="H7" s="7" t="s">
        <v>6</v>
      </c>
      <c r="I7" s="19" t="s">
        <v>7</v>
      </c>
      <c r="J7" s="18" t="s">
        <v>8</v>
      </c>
      <c r="K7" s="7" t="s">
        <v>9</v>
      </c>
      <c r="L7" s="7" t="s">
        <v>6</v>
      </c>
      <c r="M7" s="19" t="s">
        <v>7</v>
      </c>
      <c r="O7" s="8" t="s">
        <v>2</v>
      </c>
      <c r="P7" s="7" t="s">
        <v>18</v>
      </c>
      <c r="Q7" s="7" t="s">
        <v>20</v>
      </c>
      <c r="R7" s="8" t="s">
        <v>10</v>
      </c>
      <c r="S7" s="7" t="s">
        <v>11</v>
      </c>
      <c r="T7" s="7" t="s">
        <v>12</v>
      </c>
      <c r="U7" s="9" t="s">
        <v>13</v>
      </c>
      <c r="V7" s="6"/>
    </row>
    <row r="8" spans="1:22" x14ac:dyDescent="0.3">
      <c r="A8">
        <f ca="1">IF(B8="","",IF(OFFSET(Sommaire!$M$4,ROWS($1:2),0)="",OFFSET(Sommaire!O$3,ROWS($1:2)-COUNTA(Sommaire!$M$6:$M$23),0),OFFSET(Sommaire!L$4,ROWS($1:2),0)))</f>
        <v>11</v>
      </c>
      <c r="B8" s="113" t="str">
        <f ca="1">IF(IF(OFFSET(Sommaire!$M$4,ROWS($1:2),0)="",OFFSET(Sommaire!P$3,ROWS($1:2)-COUNTA(Sommaire!$M$6:$M$23),0),OFFSET(Sommaire!M$4,ROWS($1:2),0))=0,"",IF(OFFSET(Sommaire!$M$4,ROWS($1:2),0)="",OFFSET(Sommaire!P$3,ROWS($1:2)-COUNTA(Sommaire!$M$6:$M$23),0),OFFSET(Sommaire!M$4,ROWS($1:2),0)))</f>
        <v>Démolition</v>
      </c>
      <c r="C8" s="91"/>
      <c r="D8" s="89"/>
      <c r="E8" s="10" t="str">
        <f>IF(OR(D8="",C8="")=FALSE,D8-D8,"")</f>
        <v/>
      </c>
      <c r="F8" s="31" t="str">
        <f>IF(OR(D8="",C8="",D8=0)=FALSE,C8/D8,"")</f>
        <v/>
      </c>
      <c r="G8" s="89">
        <v>0</v>
      </c>
      <c r="H8" s="87" t="str">
        <f>IF(OR(G8="",C8="")=FALSE,C8-G8,"")</f>
        <v/>
      </c>
      <c r="I8" s="90" t="str">
        <f>IF(OR(G8="",C8="",G8=0)=FALSE,C8/G8,"")</f>
        <v/>
      </c>
      <c r="J8" s="84"/>
      <c r="K8" s="11" t="e">
        <f ca="1">VLOOKUP(A8,#REF!,6,FALSE)</f>
        <v>#REF!</v>
      </c>
      <c r="L8" s="87" t="e">
        <f ca="1">IF(OR(K8="",J8="")=FALSE,J8-K8,"")</f>
        <v>#REF!</v>
      </c>
      <c r="M8" s="88" t="e">
        <f ca="1">IF(OR(K8="",J8="",K8=0)=FALSE,J8/K8,"")</f>
        <v>#REF!</v>
      </c>
      <c r="O8" s="12" t="e">
        <f ca="1">IF(AND(J8="",K8="")=TRUE,"",C8-J8)</f>
        <v>#REF!</v>
      </c>
      <c r="P8" s="13" t="e">
        <f t="shared" ref="P8:P12" ca="1" si="0">IF(G8="","",IF(G8-K8&lt;0,"0 €",G8-K8))</f>
        <v>#REF!</v>
      </c>
      <c r="Q8" s="25"/>
      <c r="R8" s="12" t="e">
        <f t="shared" ref="R8:R10" ca="1" si="1">IF(O8="","",O8+J8)</f>
        <v>#REF!</v>
      </c>
      <c r="S8" s="13" t="e">
        <f ca="1">IF(AND(Q8="",K8="")=TRUE,"",+K8+Q8)</f>
        <v>#REF!</v>
      </c>
      <c r="T8" s="85" t="e">
        <f t="shared" ref="T8:T9" ca="1" si="2">IF(S8="","",+R8-S8)</f>
        <v>#REF!</v>
      </c>
      <c r="U8" s="86" t="str">
        <f t="shared" ref="U8" si="3">IF(Q8="","",R8/S8)</f>
        <v/>
      </c>
      <c r="V8" s="6"/>
    </row>
    <row r="9" spans="1:22" x14ac:dyDescent="0.3">
      <c r="A9">
        <f ca="1">IF(B9="","",IF(OFFSET(Sommaire!$M$4,ROWS($1:3),0)="",OFFSET(Sommaire!O$3,ROWS($1:3)-COUNTA(Sommaire!$M$6:$M$23),0),OFFSET(Sommaire!L$4,ROWS($1:3),0)))</f>
        <v>12</v>
      </c>
      <c r="B9" s="113" t="str">
        <f ca="1">IF(IF(OFFSET(Sommaire!$M$4,ROWS($1:3),0)="",OFFSET(Sommaire!P$3,ROWS($1:3)-COUNTA(Sommaire!$M$6:$M$23),0),OFFSET(Sommaire!M$4,ROWS($1:3),0))=0,"",IF(OFFSET(Sommaire!$M$4,ROWS($1:3),0)="",OFFSET(Sommaire!P$3,ROWS($1:3)-COUNTA(Sommaire!$M$6:$M$23),0),OFFSET(Sommaire!M$4,ROWS($1:3),0)))</f>
        <v>tt</v>
      </c>
      <c r="C9" s="91"/>
      <c r="D9" s="89"/>
      <c r="E9" s="10" t="str">
        <f t="shared" ref="E9:E26" si="4">IF(OR(D9="",C9="")=FALSE,D9-D9,"")</f>
        <v/>
      </c>
      <c r="F9" s="31" t="str">
        <f>IF(OR(D9="",C9="",D9=0)=FALSE,C9/D9,"")</f>
        <v/>
      </c>
      <c r="G9" s="89">
        <v>0</v>
      </c>
      <c r="H9" s="87" t="str">
        <f t="shared" ref="H9:H26" si="5">IF(OR(G9="",C9="")=FALSE,C9-G9,"")</f>
        <v/>
      </c>
      <c r="I9" s="90" t="str">
        <f t="shared" ref="I9:I26" si="6">IF(OR(G9="",C9="",G9=0)=FALSE,C9/G9,"")</f>
        <v/>
      </c>
      <c r="J9" s="84"/>
      <c r="K9" s="11" t="e">
        <f ca="1">VLOOKUP(A9,#REF!,6,FALSE)</f>
        <v>#REF!</v>
      </c>
      <c r="L9" s="87" t="e">
        <f t="shared" ref="L9:L25" ca="1" si="7">IF(OR(K9="",J9="")=FALSE,J9-K9,"")</f>
        <v>#REF!</v>
      </c>
      <c r="M9" s="88" t="e">
        <f ca="1">IF(OR(K9="",J9="",K9=0)=FALSE,J9/K9,"")</f>
        <v>#REF!</v>
      </c>
      <c r="O9" s="12" t="e">
        <f t="shared" ref="O9:O26" ca="1" si="8">IF(AND(J9="",K9="")=TRUE,"",C9-J9)</f>
        <v>#REF!</v>
      </c>
      <c r="P9" s="13" t="e">
        <f t="shared" ca="1" si="0"/>
        <v>#REF!</v>
      </c>
      <c r="Q9" s="25"/>
      <c r="R9" s="12" t="e">
        <f t="shared" ca="1" si="1"/>
        <v>#REF!</v>
      </c>
      <c r="S9" s="13" t="e">
        <f t="shared" ref="S9:S26" ca="1" si="9">IF(AND(Q9="",K9="")=TRUE,"",+K9+Q9)</f>
        <v>#REF!</v>
      </c>
      <c r="T9" s="85" t="e">
        <f t="shared" ca="1" si="2"/>
        <v>#REF!</v>
      </c>
      <c r="U9" s="86" t="str">
        <f>IF(Q9="","",R9/S9)</f>
        <v/>
      </c>
      <c r="V9" s="6"/>
    </row>
    <row r="10" spans="1:22" x14ac:dyDescent="0.3">
      <c r="A10">
        <f ca="1">IF(B10="","",IF(OFFSET(Sommaire!$M$4,ROWS($1:4),0)="",OFFSET(Sommaire!O$3,ROWS($1:4)-COUNTA(Sommaire!$M$6:$M$23),0),OFFSET(Sommaire!L$4,ROWS($1:4),0)))</f>
        <v>101</v>
      </c>
      <c r="B10" s="113" t="str">
        <f ca="1">IF(IF(OFFSET(Sommaire!$M$4,ROWS($1:4),0)="",OFFSET(Sommaire!P$3,ROWS($1:4)-COUNTA(Sommaire!$M$6:$M$23),0),OFFSET(Sommaire!M$4,ROWS($1:4),0))=0,"",IF(OFFSET(Sommaire!$M$4,ROWS($1:4),0)="",OFFSET(Sommaire!P$3,ROWS($1:4)-COUNTA(Sommaire!$M$6:$M$23),0),OFFSET(Sommaire!M$4,ROWS($1:4),0)))</f>
        <v>TS1 : …</v>
      </c>
      <c r="C10" s="91"/>
      <c r="D10" s="89"/>
      <c r="E10" s="10" t="str">
        <f t="shared" si="4"/>
        <v/>
      </c>
      <c r="F10" s="31" t="str">
        <f>IF(OR(D10="",C10="",D10=0)=FALSE,C10/D10,"")</f>
        <v/>
      </c>
      <c r="G10" s="89"/>
      <c r="H10" s="87" t="str">
        <f t="shared" si="5"/>
        <v/>
      </c>
      <c r="I10" s="90" t="str">
        <f t="shared" si="6"/>
        <v/>
      </c>
      <c r="J10" s="84"/>
      <c r="K10" s="11" t="e">
        <f ca="1">VLOOKUP(A10,#REF!,6,FALSE)</f>
        <v>#REF!</v>
      </c>
      <c r="L10" s="87" t="e">
        <f ca="1">IF(OR(K10="",J10="")=FALSE,J10-K10,"")</f>
        <v>#REF!</v>
      </c>
      <c r="M10" s="88" t="e">
        <f ca="1">IF(OR(K10="",J10="",K10=0)=FALSE,J10/K10,"")</f>
        <v>#REF!</v>
      </c>
      <c r="O10" s="12" t="e">
        <f t="shared" ca="1" si="8"/>
        <v>#REF!</v>
      </c>
      <c r="P10" s="13" t="str">
        <f t="shared" si="0"/>
        <v/>
      </c>
      <c r="Q10" s="25"/>
      <c r="R10" s="12" t="e">
        <f t="shared" ca="1" si="1"/>
        <v>#REF!</v>
      </c>
      <c r="S10" s="13" t="e">
        <f t="shared" ca="1" si="9"/>
        <v>#REF!</v>
      </c>
      <c r="T10" s="85" t="e">
        <f ca="1">IF(S10="","",+R10-S10)</f>
        <v>#REF!</v>
      </c>
      <c r="U10" s="86" t="str">
        <f>IF(Q10="","",R10/S10)</f>
        <v/>
      </c>
      <c r="V10" s="6"/>
    </row>
    <row r="11" spans="1:22" x14ac:dyDescent="0.3">
      <c r="A11">
        <f ca="1">IF(B11="","",IF(OFFSET(Sommaire!$M$4,ROWS($1:5),0)="",OFFSET(Sommaire!O$3,ROWS($1:5)-COUNTA(Sommaire!$M$6:$M$23),0),OFFSET(Sommaire!L$4,ROWS($1:5),0)))</f>
        <v>102</v>
      </c>
      <c r="B11" s="113" t="str">
        <f ca="1">IF(IF(OFFSET(Sommaire!$M$4,ROWS($1:5),0)="",OFFSET(Sommaire!P$3,ROWS($1:5)-COUNTA(Sommaire!$M$6:$M$23),0),OFFSET(Sommaire!M$4,ROWS($1:5),0))=0,"",IF(OFFSET(Sommaire!$M$4,ROWS($1:5),0)="",OFFSET(Sommaire!P$3,ROWS($1:5)-COUNTA(Sommaire!$M$6:$M$23),0),OFFSET(Sommaire!M$4,ROWS($1:5),0)))</f>
        <v>ee</v>
      </c>
      <c r="C11" s="91"/>
      <c r="D11" s="89"/>
      <c r="E11" s="10" t="str">
        <f t="shared" si="4"/>
        <v/>
      </c>
      <c r="F11" s="31" t="str">
        <f t="shared" ref="F11:F26" si="10">IF(OR(D11="",C11="",D11=0)=FALSE,C11/D11,"")</f>
        <v/>
      </c>
      <c r="G11" s="89"/>
      <c r="H11" s="87" t="str">
        <f t="shared" si="5"/>
        <v/>
      </c>
      <c r="I11" s="90" t="str">
        <f t="shared" si="6"/>
        <v/>
      </c>
      <c r="J11" s="84"/>
      <c r="K11" s="11" t="e">
        <f ca="1">VLOOKUP(A11,#REF!,6,FALSE)</f>
        <v>#REF!</v>
      </c>
      <c r="L11" s="87" t="e">
        <f t="shared" ca="1" si="7"/>
        <v>#REF!</v>
      </c>
      <c r="M11" s="88" t="e">
        <f t="shared" ref="M11:M26" ca="1" si="11">IF(OR(K11="",J11="",K11=0)=FALSE,J11/K11,"")</f>
        <v>#REF!</v>
      </c>
      <c r="O11" s="12" t="e">
        <f t="shared" ca="1" si="8"/>
        <v>#REF!</v>
      </c>
      <c r="P11" s="13" t="str">
        <f t="shared" si="0"/>
        <v/>
      </c>
      <c r="Q11" s="25"/>
      <c r="R11" s="12" t="e">
        <f ca="1">IF(O11="","",O11+J11)</f>
        <v>#REF!</v>
      </c>
      <c r="S11" s="13" t="e">
        <f t="shared" ca="1" si="9"/>
        <v>#REF!</v>
      </c>
      <c r="T11" s="85" t="e">
        <f t="shared" ref="T11:T26" ca="1" si="12">IF(S11="","",+R11-S11)</f>
        <v>#REF!</v>
      </c>
      <c r="U11" s="86" t="str">
        <f t="shared" ref="U11:U26" si="13">IF(Q11="","",R11/S11)</f>
        <v/>
      </c>
      <c r="V11" s="6"/>
    </row>
    <row r="12" spans="1:22" x14ac:dyDescent="0.3">
      <c r="A12" t="str">
        <f ca="1">IF(B12="","",IF(OFFSET(Sommaire!$M$4,ROWS($1:6),0)="",OFFSET(Sommaire!O$3,ROWS($1:6)-COUNTA(Sommaire!$M$6:$M$23),0),OFFSET(Sommaire!L$4,ROWS($1:6),0)))</f>
        <v/>
      </c>
      <c r="B12" s="113" t="str">
        <f ca="1">IF(IF(OFFSET(Sommaire!$M$4,ROWS($1:6),0)="",OFFSET(Sommaire!P$3,ROWS($1:6)-COUNTA(Sommaire!$M$6:$M$23),0),OFFSET(Sommaire!M$4,ROWS($1:6),0))=0,"",IF(OFFSET(Sommaire!$M$4,ROWS($1:6),0)="",OFFSET(Sommaire!P$3,ROWS($1:6)-COUNTA(Sommaire!$M$6:$M$23),0),OFFSET(Sommaire!M$4,ROWS($1:6),0)))</f>
        <v/>
      </c>
      <c r="C12" s="91"/>
      <c r="D12" s="89"/>
      <c r="E12" s="10" t="str">
        <f t="shared" si="4"/>
        <v/>
      </c>
      <c r="F12" s="31" t="str">
        <f t="shared" si="10"/>
        <v/>
      </c>
      <c r="G12" s="89"/>
      <c r="H12" s="87" t="str">
        <f t="shared" si="5"/>
        <v/>
      </c>
      <c r="I12" s="90" t="str">
        <f t="shared" si="6"/>
        <v/>
      </c>
      <c r="J12" s="84"/>
      <c r="K12" s="11" t="e">
        <f ca="1">VLOOKUP(A12,#REF!,6,FALSE)</f>
        <v>#REF!</v>
      </c>
      <c r="L12" s="87" t="e">
        <f t="shared" ca="1" si="7"/>
        <v>#REF!</v>
      </c>
      <c r="M12" s="88" t="e">
        <f t="shared" ca="1" si="11"/>
        <v>#REF!</v>
      </c>
      <c r="O12" s="12" t="e">
        <f t="shared" ca="1" si="8"/>
        <v>#REF!</v>
      </c>
      <c r="P12" s="13" t="str">
        <f t="shared" si="0"/>
        <v/>
      </c>
      <c r="Q12" s="25"/>
      <c r="R12" s="12" t="e">
        <f t="shared" ref="R12:R26" ca="1" si="14">IF(O12="","",O12+J12)</f>
        <v>#REF!</v>
      </c>
      <c r="S12" s="13" t="e">
        <f t="shared" ca="1" si="9"/>
        <v>#REF!</v>
      </c>
      <c r="T12" s="85" t="e">
        <f t="shared" ca="1" si="12"/>
        <v>#REF!</v>
      </c>
      <c r="U12" s="86" t="str">
        <f t="shared" si="13"/>
        <v/>
      </c>
      <c r="V12" s="6"/>
    </row>
    <row r="13" spans="1:22" x14ac:dyDescent="0.3">
      <c r="A13" t="str">
        <f ca="1">IF(B13="","",IF(OFFSET(Sommaire!$M$4,ROWS($1:7),0)="",OFFSET(Sommaire!O$3,ROWS($1:7)-COUNTA(Sommaire!$M$6:$M$23),0),OFFSET(Sommaire!L$4,ROWS($1:7),0)))</f>
        <v/>
      </c>
      <c r="B13" s="113" t="str">
        <f ca="1">IF(IF(OFFSET(Sommaire!$M$4,ROWS($1:7),0)="",OFFSET(Sommaire!P$3,ROWS($1:7)-COUNTA(Sommaire!$M$6:$M$23),0),OFFSET(Sommaire!M$4,ROWS($1:7),0))=0,"",IF(OFFSET(Sommaire!$M$4,ROWS($1:7),0)="",OFFSET(Sommaire!P$3,ROWS($1:7)-COUNTA(Sommaire!$M$6:$M$23),0),OFFSET(Sommaire!M$4,ROWS($1:7),0)))</f>
        <v/>
      </c>
      <c r="C13" s="91"/>
      <c r="D13" s="89"/>
      <c r="E13" s="10" t="str">
        <f t="shared" si="4"/>
        <v/>
      </c>
      <c r="F13" s="31" t="str">
        <f t="shared" si="10"/>
        <v/>
      </c>
      <c r="G13" s="89"/>
      <c r="H13" s="87" t="str">
        <f t="shared" si="5"/>
        <v/>
      </c>
      <c r="I13" s="90" t="str">
        <f t="shared" si="6"/>
        <v/>
      </c>
      <c r="J13" s="84"/>
      <c r="K13" s="11" t="e">
        <f ca="1">VLOOKUP(A13,#REF!,6,FALSE)</f>
        <v>#REF!</v>
      </c>
      <c r="L13" s="87" t="e">
        <f t="shared" ca="1" si="7"/>
        <v>#REF!</v>
      </c>
      <c r="M13" s="88" t="e">
        <f t="shared" ca="1" si="11"/>
        <v>#REF!</v>
      </c>
      <c r="O13" s="12" t="e">
        <f t="shared" ca="1" si="8"/>
        <v>#REF!</v>
      </c>
      <c r="P13" s="13" t="str">
        <f>IF(G13="","",IF(G13-K13&lt;0,"0 €",G13-K13))</f>
        <v/>
      </c>
      <c r="Q13" s="25"/>
      <c r="R13" s="12" t="e">
        <f t="shared" ca="1" si="14"/>
        <v>#REF!</v>
      </c>
      <c r="S13" s="13" t="e">
        <f t="shared" ca="1" si="9"/>
        <v>#REF!</v>
      </c>
      <c r="T13" s="85" t="e">
        <f t="shared" ca="1" si="12"/>
        <v>#REF!</v>
      </c>
      <c r="U13" s="86" t="str">
        <f t="shared" si="13"/>
        <v/>
      </c>
      <c r="V13" s="6"/>
    </row>
    <row r="14" spans="1:22" x14ac:dyDescent="0.3">
      <c r="A14" t="str">
        <f ca="1">IF(B14="","",IF(OFFSET(Sommaire!$M$4,ROWS($1:8),0)="",OFFSET(Sommaire!O$3,ROWS($1:8)-COUNTA(Sommaire!$M$6:$M$23),0),OFFSET(Sommaire!L$4,ROWS($1:8),0)))</f>
        <v/>
      </c>
      <c r="B14" s="113" t="str">
        <f ca="1">IF(IF(OFFSET(Sommaire!$M$4,ROWS($1:8),0)="",OFFSET(Sommaire!P$3,ROWS($1:8)-COUNTA(Sommaire!$M$6:$M$23),0),OFFSET(Sommaire!M$4,ROWS($1:8),0))=0,"",IF(OFFSET(Sommaire!$M$4,ROWS($1:8),0)="",OFFSET(Sommaire!P$3,ROWS($1:8)-COUNTA(Sommaire!$M$6:$M$23),0),OFFSET(Sommaire!M$4,ROWS($1:8),0)))</f>
        <v/>
      </c>
      <c r="C14" s="91"/>
      <c r="D14" s="89"/>
      <c r="E14" s="10" t="str">
        <f t="shared" si="4"/>
        <v/>
      </c>
      <c r="F14" s="31" t="str">
        <f t="shared" si="10"/>
        <v/>
      </c>
      <c r="G14" s="89"/>
      <c r="H14" s="87" t="str">
        <f t="shared" si="5"/>
        <v/>
      </c>
      <c r="I14" s="90" t="str">
        <f t="shared" si="6"/>
        <v/>
      </c>
      <c r="J14" s="84"/>
      <c r="K14" s="11" t="e">
        <f ca="1">VLOOKUP(A14,#REF!,6,FALSE)</f>
        <v>#REF!</v>
      </c>
      <c r="L14" s="87" t="e">
        <f t="shared" ca="1" si="7"/>
        <v>#REF!</v>
      </c>
      <c r="M14" s="88" t="e">
        <f t="shared" ca="1" si="11"/>
        <v>#REF!</v>
      </c>
      <c r="O14" s="12" t="e">
        <f t="shared" ca="1" si="8"/>
        <v>#REF!</v>
      </c>
      <c r="P14" s="13" t="str">
        <f t="shared" ref="P14:P26" si="15">IF(G14="","",IF(G14-K14&lt;0,"0 €",G14-K14))</f>
        <v/>
      </c>
      <c r="Q14" s="25"/>
      <c r="R14" s="12" t="e">
        <f t="shared" ca="1" si="14"/>
        <v>#REF!</v>
      </c>
      <c r="S14" s="13" t="e">
        <f t="shared" ca="1" si="9"/>
        <v>#REF!</v>
      </c>
      <c r="T14" s="85" t="e">
        <f t="shared" ca="1" si="12"/>
        <v>#REF!</v>
      </c>
      <c r="U14" s="86" t="str">
        <f t="shared" si="13"/>
        <v/>
      </c>
    </row>
    <row r="15" spans="1:22" x14ac:dyDescent="0.3">
      <c r="A15" t="str">
        <f ca="1">IF(B15="","",IF(OFFSET(Sommaire!$M$4,ROWS($1:9),0)="",OFFSET(Sommaire!O$3,ROWS($1:9)-COUNTA(Sommaire!$M$6:$M$23),0),OFFSET(Sommaire!L$4,ROWS($1:9),0)))</f>
        <v/>
      </c>
      <c r="B15" s="113" t="str">
        <f ca="1">IF(IF(OFFSET(Sommaire!$M$4,ROWS($1:9),0)="",OFFSET(Sommaire!P$3,ROWS($1:9)-COUNTA(Sommaire!$M$6:$M$23),0),OFFSET(Sommaire!M$4,ROWS($1:9),0))=0,"",IF(OFFSET(Sommaire!$M$4,ROWS($1:9),0)="",OFFSET(Sommaire!P$3,ROWS($1:9)-COUNTA(Sommaire!$M$6:$M$23),0),OFFSET(Sommaire!M$4,ROWS($1:9),0)))</f>
        <v/>
      </c>
      <c r="C15" s="91"/>
      <c r="D15" s="89"/>
      <c r="E15" s="10" t="str">
        <f t="shared" si="4"/>
        <v/>
      </c>
      <c r="F15" s="31" t="str">
        <f t="shared" si="10"/>
        <v/>
      </c>
      <c r="G15" s="89"/>
      <c r="H15" s="87" t="str">
        <f t="shared" si="5"/>
        <v/>
      </c>
      <c r="I15" s="90" t="str">
        <f t="shared" si="6"/>
        <v/>
      </c>
      <c r="J15" s="84"/>
      <c r="K15" s="11" t="e">
        <f ca="1">VLOOKUP(A15,#REF!,6,FALSE)</f>
        <v>#REF!</v>
      </c>
      <c r="L15" s="87" t="e">
        <f t="shared" ca="1" si="7"/>
        <v>#REF!</v>
      </c>
      <c r="M15" s="88" t="e">
        <f t="shared" ca="1" si="11"/>
        <v>#REF!</v>
      </c>
      <c r="O15" s="12" t="e">
        <f t="shared" ca="1" si="8"/>
        <v>#REF!</v>
      </c>
      <c r="P15" s="13" t="str">
        <f t="shared" si="15"/>
        <v/>
      </c>
      <c r="Q15" s="25"/>
      <c r="R15" s="12" t="e">
        <f t="shared" ca="1" si="14"/>
        <v>#REF!</v>
      </c>
      <c r="S15" s="13" t="e">
        <f t="shared" ca="1" si="9"/>
        <v>#REF!</v>
      </c>
      <c r="T15" s="85" t="e">
        <f t="shared" ca="1" si="12"/>
        <v>#REF!</v>
      </c>
      <c r="U15" s="86" t="str">
        <f t="shared" si="13"/>
        <v/>
      </c>
    </row>
    <row r="16" spans="1:22" x14ac:dyDescent="0.3">
      <c r="A16" t="str">
        <f ca="1">IF(B16="","",IF(OFFSET(Sommaire!$M$4,ROWS($1:10),0)="",OFFSET(Sommaire!O$3,ROWS($1:10)-COUNTA(Sommaire!$M$6:$M$23),0),OFFSET(Sommaire!L$4,ROWS($1:10),0)))</f>
        <v/>
      </c>
      <c r="B16" s="113" t="str">
        <f ca="1">IF(IF(OFFSET(Sommaire!$M$4,ROWS($1:10),0)="",OFFSET(Sommaire!P$3,ROWS($1:10)-COUNTA(Sommaire!$M$6:$M$23),0),OFFSET(Sommaire!M$4,ROWS($1:10),0))=0,"",IF(OFFSET(Sommaire!$M$4,ROWS($1:10),0)="",OFFSET(Sommaire!P$3,ROWS($1:10)-COUNTA(Sommaire!$M$6:$M$23),0),OFFSET(Sommaire!M$4,ROWS($1:10),0)))</f>
        <v/>
      </c>
      <c r="C16" s="91"/>
      <c r="D16" s="89"/>
      <c r="E16" s="10" t="str">
        <f t="shared" si="4"/>
        <v/>
      </c>
      <c r="F16" s="31" t="str">
        <f t="shared" si="10"/>
        <v/>
      </c>
      <c r="G16" s="89"/>
      <c r="H16" s="87" t="str">
        <f t="shared" si="5"/>
        <v/>
      </c>
      <c r="I16" s="90" t="str">
        <f t="shared" si="6"/>
        <v/>
      </c>
      <c r="J16" s="84"/>
      <c r="K16" s="11" t="e">
        <f ca="1">VLOOKUP(A16,#REF!,6,FALSE)</f>
        <v>#REF!</v>
      </c>
      <c r="L16" s="87" t="e">
        <f t="shared" ca="1" si="7"/>
        <v>#REF!</v>
      </c>
      <c r="M16" s="88" t="e">
        <f t="shared" ca="1" si="11"/>
        <v>#REF!</v>
      </c>
      <c r="O16" s="12" t="e">
        <f t="shared" ca="1" si="8"/>
        <v>#REF!</v>
      </c>
      <c r="P16" s="13" t="str">
        <f t="shared" si="15"/>
        <v/>
      </c>
      <c r="Q16" s="25"/>
      <c r="R16" s="12" t="e">
        <f t="shared" ca="1" si="14"/>
        <v>#REF!</v>
      </c>
      <c r="S16" s="13" t="e">
        <f t="shared" ca="1" si="9"/>
        <v>#REF!</v>
      </c>
      <c r="T16" s="85" t="e">
        <f t="shared" ca="1" si="12"/>
        <v>#REF!</v>
      </c>
      <c r="U16" s="86" t="str">
        <f t="shared" si="13"/>
        <v/>
      </c>
    </row>
    <row r="17" spans="1:22" x14ac:dyDescent="0.3">
      <c r="A17" t="str">
        <f ca="1">IF(B17="","",IF(OFFSET(Sommaire!$M$4,ROWS($1:11),0)="",OFFSET(Sommaire!O$3,ROWS($1:11)-COUNTA(Sommaire!$M$6:$M$23),0),OFFSET(Sommaire!L$4,ROWS($1:11),0)))</f>
        <v/>
      </c>
      <c r="B17" s="113" t="str">
        <f ca="1">IF(IF(OFFSET(Sommaire!$M$4,ROWS($1:11),0)="",OFFSET(Sommaire!P$3,ROWS($1:11)-COUNTA(Sommaire!$M$6:$M$23),0),OFFSET(Sommaire!M$4,ROWS($1:11),0))=0,"",IF(OFFSET(Sommaire!$M$4,ROWS($1:11),0)="",OFFSET(Sommaire!P$3,ROWS($1:11)-COUNTA(Sommaire!$M$6:$M$23),0),OFFSET(Sommaire!M$4,ROWS($1:11),0)))</f>
        <v/>
      </c>
      <c r="C17" s="91"/>
      <c r="D17" s="89"/>
      <c r="E17" s="10" t="str">
        <f t="shared" si="4"/>
        <v/>
      </c>
      <c r="F17" s="31" t="str">
        <f t="shared" si="10"/>
        <v/>
      </c>
      <c r="G17" s="89"/>
      <c r="H17" s="87" t="str">
        <f t="shared" si="5"/>
        <v/>
      </c>
      <c r="I17" s="90" t="str">
        <f t="shared" si="6"/>
        <v/>
      </c>
      <c r="J17" s="84"/>
      <c r="K17" s="11" t="e">
        <f ca="1">VLOOKUP(A17,#REF!,6,FALSE)</f>
        <v>#REF!</v>
      </c>
      <c r="L17" s="87" t="e">
        <f t="shared" ca="1" si="7"/>
        <v>#REF!</v>
      </c>
      <c r="M17" s="88" t="e">
        <f t="shared" ca="1" si="11"/>
        <v>#REF!</v>
      </c>
      <c r="O17" s="12" t="e">
        <f t="shared" ca="1" si="8"/>
        <v>#REF!</v>
      </c>
      <c r="P17" s="13" t="str">
        <f t="shared" si="15"/>
        <v/>
      </c>
      <c r="Q17" s="25"/>
      <c r="R17" s="12" t="e">
        <f t="shared" ca="1" si="14"/>
        <v>#REF!</v>
      </c>
      <c r="S17" s="13" t="e">
        <f t="shared" ca="1" si="9"/>
        <v>#REF!</v>
      </c>
      <c r="T17" s="85" t="e">
        <f t="shared" ca="1" si="12"/>
        <v>#REF!</v>
      </c>
      <c r="U17" s="86" t="str">
        <f t="shared" si="13"/>
        <v/>
      </c>
    </row>
    <row r="18" spans="1:22" x14ac:dyDescent="0.3">
      <c r="A18" t="str">
        <f ca="1">IF(B18="","",IF(OFFSET(Sommaire!$M$4,ROWS($1:12),0)="",OFFSET(Sommaire!O$3,ROWS($1:12)-COUNTA(Sommaire!$M$6:$M$23),0),OFFSET(Sommaire!L$4,ROWS($1:12),0)))</f>
        <v/>
      </c>
      <c r="B18" s="113" t="str">
        <f ca="1">IF(IF(OFFSET(Sommaire!$M$4,ROWS($1:12),0)="",OFFSET(Sommaire!P$3,ROWS($1:12)-COUNTA(Sommaire!$M$6:$M$23),0),OFFSET(Sommaire!M$4,ROWS($1:12),0))=0,"",IF(OFFSET(Sommaire!$M$4,ROWS($1:12),0)="",OFFSET(Sommaire!P$3,ROWS($1:12)-COUNTA(Sommaire!$M$6:$M$23),0),OFFSET(Sommaire!M$4,ROWS($1:12),0)))</f>
        <v/>
      </c>
      <c r="C18" s="91"/>
      <c r="D18" s="89"/>
      <c r="E18" s="10" t="str">
        <f t="shared" si="4"/>
        <v/>
      </c>
      <c r="F18" s="31" t="str">
        <f t="shared" si="10"/>
        <v/>
      </c>
      <c r="G18" s="89"/>
      <c r="H18" s="87" t="str">
        <f t="shared" si="5"/>
        <v/>
      </c>
      <c r="I18" s="90" t="str">
        <f t="shared" si="6"/>
        <v/>
      </c>
      <c r="J18" s="84"/>
      <c r="K18" s="11" t="e">
        <f ca="1">VLOOKUP(A18,#REF!,6,FALSE)</f>
        <v>#REF!</v>
      </c>
      <c r="L18" s="87" t="e">
        <f t="shared" ca="1" si="7"/>
        <v>#REF!</v>
      </c>
      <c r="M18" s="88" t="e">
        <f t="shared" ca="1" si="11"/>
        <v>#REF!</v>
      </c>
      <c r="O18" s="12" t="e">
        <f t="shared" ca="1" si="8"/>
        <v>#REF!</v>
      </c>
      <c r="P18" s="13" t="str">
        <f t="shared" si="15"/>
        <v/>
      </c>
      <c r="Q18" s="25"/>
      <c r="R18" s="12" t="e">
        <f t="shared" ca="1" si="14"/>
        <v>#REF!</v>
      </c>
      <c r="S18" s="13" t="e">
        <f t="shared" ca="1" si="9"/>
        <v>#REF!</v>
      </c>
      <c r="T18" s="85" t="e">
        <f t="shared" ca="1" si="12"/>
        <v>#REF!</v>
      </c>
      <c r="U18" s="86" t="str">
        <f t="shared" si="13"/>
        <v/>
      </c>
      <c r="V18" s="95"/>
    </row>
    <row r="19" spans="1:22" x14ac:dyDescent="0.3">
      <c r="A19" t="str">
        <f ca="1">IF(B19="","",IF(OFFSET(Sommaire!$M$4,ROWS($1:13),0)="",OFFSET(Sommaire!O$3,ROWS($1:13)-COUNTA(Sommaire!$M$6:$M$23),0),OFFSET(Sommaire!L$4,ROWS($1:13),0)))</f>
        <v/>
      </c>
      <c r="B19" s="113" t="str">
        <f ca="1">IF(IF(OFFSET(Sommaire!$M$4,ROWS($1:13),0)="",OFFSET(Sommaire!P$3,ROWS($1:13)-COUNTA(Sommaire!$M$6:$M$23),0),OFFSET(Sommaire!M$4,ROWS($1:13),0))=0,"",IF(OFFSET(Sommaire!$M$4,ROWS($1:13),0)="",OFFSET(Sommaire!P$3,ROWS($1:13)-COUNTA(Sommaire!$M$6:$M$23),0),OFFSET(Sommaire!M$4,ROWS($1:13),0)))</f>
        <v/>
      </c>
      <c r="C19" s="91"/>
      <c r="D19" s="89"/>
      <c r="E19" s="10" t="str">
        <f t="shared" si="4"/>
        <v/>
      </c>
      <c r="F19" s="31" t="str">
        <f t="shared" si="10"/>
        <v/>
      </c>
      <c r="G19" s="89"/>
      <c r="H19" s="87" t="str">
        <f t="shared" si="5"/>
        <v/>
      </c>
      <c r="I19" s="90" t="str">
        <f t="shared" si="6"/>
        <v/>
      </c>
      <c r="J19" s="84"/>
      <c r="K19" s="11" t="e">
        <f ca="1">VLOOKUP(A19,#REF!,6,FALSE)</f>
        <v>#REF!</v>
      </c>
      <c r="L19" s="87" t="e">
        <f t="shared" ca="1" si="7"/>
        <v>#REF!</v>
      </c>
      <c r="M19" s="88" t="e">
        <f t="shared" ca="1" si="11"/>
        <v>#REF!</v>
      </c>
      <c r="O19" s="12" t="e">
        <f t="shared" ca="1" si="8"/>
        <v>#REF!</v>
      </c>
      <c r="P19" s="13" t="str">
        <f t="shared" si="15"/>
        <v/>
      </c>
      <c r="Q19" s="25"/>
      <c r="R19" s="12" t="e">
        <f t="shared" ca="1" si="14"/>
        <v>#REF!</v>
      </c>
      <c r="S19" s="13" t="e">
        <f t="shared" ca="1" si="9"/>
        <v>#REF!</v>
      </c>
      <c r="T19" s="85" t="e">
        <f t="shared" ca="1" si="12"/>
        <v>#REF!</v>
      </c>
      <c r="U19" s="86" t="str">
        <f t="shared" si="13"/>
        <v/>
      </c>
      <c r="V19" s="95"/>
    </row>
    <row r="20" spans="1:22" x14ac:dyDescent="0.3">
      <c r="A20" t="str">
        <f ca="1">IF(B20="","",IF(OFFSET(Sommaire!$M$4,ROWS($1:14),0)="",OFFSET(Sommaire!O$3,ROWS($1:14)-COUNTA(Sommaire!$M$6:$M$23),0),OFFSET(Sommaire!L$4,ROWS($1:14),0)))</f>
        <v/>
      </c>
      <c r="B20" s="113" t="str">
        <f ca="1">IF(IF(OFFSET(Sommaire!$M$4,ROWS($1:14),0)="",OFFSET(Sommaire!P$3,ROWS($1:14)-COUNTA(Sommaire!$M$6:$M$23),0),OFFSET(Sommaire!M$4,ROWS($1:14),0))=0,"",IF(OFFSET(Sommaire!$M$4,ROWS($1:14),0)="",OFFSET(Sommaire!P$3,ROWS($1:14)-COUNTA(Sommaire!$M$6:$M$23),0),OFFSET(Sommaire!M$4,ROWS($1:14),0)))</f>
        <v/>
      </c>
      <c r="C20" s="91"/>
      <c r="D20" s="89"/>
      <c r="E20" s="10" t="str">
        <f t="shared" si="4"/>
        <v/>
      </c>
      <c r="F20" s="31" t="str">
        <f t="shared" si="10"/>
        <v/>
      </c>
      <c r="G20" s="89"/>
      <c r="H20" s="87" t="str">
        <f t="shared" si="5"/>
        <v/>
      </c>
      <c r="I20" s="90" t="str">
        <f t="shared" si="6"/>
        <v/>
      </c>
      <c r="J20" s="84"/>
      <c r="K20" s="11" t="e">
        <f ca="1">VLOOKUP(A20,#REF!,6,FALSE)</f>
        <v>#REF!</v>
      </c>
      <c r="L20" s="87" t="e">
        <f t="shared" ca="1" si="7"/>
        <v>#REF!</v>
      </c>
      <c r="M20" s="88" t="e">
        <f t="shared" ca="1" si="11"/>
        <v>#REF!</v>
      </c>
      <c r="O20" s="12" t="e">
        <f t="shared" ca="1" si="8"/>
        <v>#REF!</v>
      </c>
      <c r="P20" s="13" t="str">
        <f t="shared" si="15"/>
        <v/>
      </c>
      <c r="Q20" s="25"/>
      <c r="R20" s="12" t="e">
        <f t="shared" ca="1" si="14"/>
        <v>#REF!</v>
      </c>
      <c r="S20" s="13" t="e">
        <f t="shared" ca="1" si="9"/>
        <v>#REF!</v>
      </c>
      <c r="T20" s="85" t="e">
        <f t="shared" ca="1" si="12"/>
        <v>#REF!</v>
      </c>
      <c r="U20" s="86" t="str">
        <f t="shared" si="13"/>
        <v/>
      </c>
      <c r="V20" s="95"/>
    </row>
    <row r="21" spans="1:22" x14ac:dyDescent="0.3">
      <c r="A21" t="str">
        <f ca="1">IF(B21="","",IF(OFFSET(Sommaire!$M$4,ROWS($1:15),0)="",OFFSET(Sommaire!O$3,ROWS($1:15)-COUNTA(Sommaire!$M$6:$M$23),0),OFFSET(Sommaire!L$4,ROWS($1:15),0)))</f>
        <v/>
      </c>
      <c r="B21" s="113" t="str">
        <f ca="1">IF(IF(OFFSET(Sommaire!$M$4,ROWS($1:15),0)="",OFFSET(Sommaire!P$3,ROWS($1:15)-COUNTA(Sommaire!$M$6:$M$23),0),OFFSET(Sommaire!M$4,ROWS($1:15),0))=0,"",IF(OFFSET(Sommaire!$M$4,ROWS($1:15),0)="",OFFSET(Sommaire!P$3,ROWS($1:15)-COUNTA(Sommaire!$M$6:$M$23),0),OFFSET(Sommaire!M$4,ROWS($1:15),0)))</f>
        <v/>
      </c>
      <c r="C21" s="91"/>
      <c r="D21" s="89"/>
      <c r="E21" s="10" t="str">
        <f t="shared" si="4"/>
        <v/>
      </c>
      <c r="F21" s="31" t="str">
        <f t="shared" si="10"/>
        <v/>
      </c>
      <c r="G21" s="89"/>
      <c r="H21" s="87" t="str">
        <f t="shared" si="5"/>
        <v/>
      </c>
      <c r="I21" s="90" t="str">
        <f t="shared" si="6"/>
        <v/>
      </c>
      <c r="J21" s="84"/>
      <c r="K21" s="11" t="e">
        <f ca="1">VLOOKUP(A21,#REF!,6,FALSE)</f>
        <v>#REF!</v>
      </c>
      <c r="L21" s="87" t="e">
        <f t="shared" ca="1" si="7"/>
        <v>#REF!</v>
      </c>
      <c r="M21" s="88" t="e">
        <f t="shared" ca="1" si="11"/>
        <v>#REF!</v>
      </c>
      <c r="O21" s="12" t="e">
        <f t="shared" ca="1" si="8"/>
        <v>#REF!</v>
      </c>
      <c r="P21" s="13" t="str">
        <f t="shared" si="15"/>
        <v/>
      </c>
      <c r="Q21" s="25"/>
      <c r="R21" s="12" t="e">
        <f t="shared" ca="1" si="14"/>
        <v>#REF!</v>
      </c>
      <c r="S21" s="13" t="e">
        <f t="shared" ca="1" si="9"/>
        <v>#REF!</v>
      </c>
      <c r="T21" s="85" t="e">
        <f t="shared" ca="1" si="12"/>
        <v>#REF!</v>
      </c>
      <c r="U21" s="86" t="str">
        <f t="shared" si="13"/>
        <v/>
      </c>
      <c r="V21" s="6"/>
    </row>
    <row r="22" spans="1:22" x14ac:dyDescent="0.3">
      <c r="A22" t="str">
        <f ca="1">IF(B22="","",IF(OFFSET(Sommaire!$M$4,ROWS($1:16),0)="",OFFSET(Sommaire!O$3,ROWS($1:16)-COUNTA(Sommaire!$M$6:$M$23),0),OFFSET(Sommaire!L$4,ROWS($1:16),0)))</f>
        <v/>
      </c>
      <c r="B22" s="113" t="str">
        <f ca="1">IF(IF(OFFSET(Sommaire!$M$4,ROWS($1:16),0)="",OFFSET(Sommaire!P$3,ROWS($1:16)-COUNTA(Sommaire!$M$6:$M$23),0),OFFSET(Sommaire!M$4,ROWS($1:16),0))=0,"",IF(OFFSET(Sommaire!$M$4,ROWS($1:16),0)="",OFFSET(Sommaire!P$3,ROWS($1:16)-COUNTA(Sommaire!$M$6:$M$23),0),OFFSET(Sommaire!M$4,ROWS($1:16),0)))</f>
        <v/>
      </c>
      <c r="C22" s="91"/>
      <c r="D22" s="89"/>
      <c r="E22" s="10" t="str">
        <f t="shared" si="4"/>
        <v/>
      </c>
      <c r="F22" s="31" t="str">
        <f t="shared" si="10"/>
        <v/>
      </c>
      <c r="G22" s="89"/>
      <c r="H22" s="87" t="str">
        <f t="shared" si="5"/>
        <v/>
      </c>
      <c r="I22" s="90" t="str">
        <f t="shared" si="6"/>
        <v/>
      </c>
      <c r="J22" s="84"/>
      <c r="K22" s="11" t="e">
        <f ca="1">VLOOKUP(A22,#REF!,6,FALSE)</f>
        <v>#REF!</v>
      </c>
      <c r="L22" s="87" t="e">
        <f t="shared" ca="1" si="7"/>
        <v>#REF!</v>
      </c>
      <c r="M22" s="88" t="e">
        <f t="shared" ca="1" si="11"/>
        <v>#REF!</v>
      </c>
      <c r="O22" s="12" t="e">
        <f t="shared" ca="1" si="8"/>
        <v>#REF!</v>
      </c>
      <c r="P22" s="13" t="str">
        <f t="shared" si="15"/>
        <v/>
      </c>
      <c r="Q22" s="25"/>
      <c r="R22" s="12" t="e">
        <f t="shared" ca="1" si="14"/>
        <v>#REF!</v>
      </c>
      <c r="S22" s="13" t="e">
        <f t="shared" ca="1" si="9"/>
        <v>#REF!</v>
      </c>
      <c r="T22" s="85" t="e">
        <f t="shared" ca="1" si="12"/>
        <v>#REF!</v>
      </c>
      <c r="U22" s="86" t="str">
        <f t="shared" si="13"/>
        <v/>
      </c>
      <c r="V22" s="6"/>
    </row>
    <row r="23" spans="1:22" x14ac:dyDescent="0.3">
      <c r="A23" t="str">
        <f ca="1">IF(B23="","",IF(OFFSET(Sommaire!$M$4,ROWS($1:17),0)="",OFFSET(Sommaire!O$3,ROWS($1:17)-COUNTA(Sommaire!$M$6:$M$23),0),OFFSET(Sommaire!L$4,ROWS($1:17),0)))</f>
        <v/>
      </c>
      <c r="B23" s="113" t="str">
        <f ca="1">IF(IF(OFFSET(Sommaire!$M$4,ROWS($1:17),0)="",OFFSET(Sommaire!P$3,ROWS($1:17)-COUNTA(Sommaire!$M$6:$M$23),0),OFFSET(Sommaire!M$4,ROWS($1:17),0))=0,"",IF(OFFSET(Sommaire!$M$4,ROWS($1:17),0)="",OFFSET(Sommaire!P$3,ROWS($1:17)-COUNTA(Sommaire!$M$6:$M$23),0),OFFSET(Sommaire!M$4,ROWS($1:17),0)))</f>
        <v/>
      </c>
      <c r="C23" s="91"/>
      <c r="D23" s="89"/>
      <c r="E23" s="10" t="str">
        <f t="shared" si="4"/>
        <v/>
      </c>
      <c r="F23" s="31" t="str">
        <f t="shared" si="10"/>
        <v/>
      </c>
      <c r="G23" s="89"/>
      <c r="H23" s="87" t="str">
        <f t="shared" si="5"/>
        <v/>
      </c>
      <c r="I23" s="90" t="str">
        <f t="shared" si="6"/>
        <v/>
      </c>
      <c r="J23" s="84"/>
      <c r="K23" s="11" t="e">
        <f ca="1">VLOOKUP(A23,#REF!,6,FALSE)</f>
        <v>#REF!</v>
      </c>
      <c r="L23" s="87" t="e">
        <f t="shared" ca="1" si="7"/>
        <v>#REF!</v>
      </c>
      <c r="M23" s="88" t="e">
        <f t="shared" ca="1" si="11"/>
        <v>#REF!</v>
      </c>
      <c r="O23" s="12" t="e">
        <f t="shared" ca="1" si="8"/>
        <v>#REF!</v>
      </c>
      <c r="P23" s="13" t="str">
        <f t="shared" si="15"/>
        <v/>
      </c>
      <c r="Q23" s="25"/>
      <c r="R23" s="12" t="e">
        <f t="shared" ca="1" si="14"/>
        <v>#REF!</v>
      </c>
      <c r="S23" s="13" t="e">
        <f t="shared" ca="1" si="9"/>
        <v>#REF!</v>
      </c>
      <c r="T23" s="85" t="e">
        <f t="shared" ca="1" si="12"/>
        <v>#REF!</v>
      </c>
      <c r="U23" s="86" t="str">
        <f t="shared" si="13"/>
        <v/>
      </c>
      <c r="V23" s="6"/>
    </row>
    <row r="24" spans="1:22" x14ac:dyDescent="0.3">
      <c r="A24" t="str">
        <f ca="1">IF(B24="","",IF(OFFSET(Sommaire!$M$4,ROWS($1:18),0)="",OFFSET(Sommaire!O$3,ROWS($1:18)-COUNTA(Sommaire!$M$6:$M$23),0),OFFSET(Sommaire!L$4,ROWS($1:18),0)))</f>
        <v/>
      </c>
      <c r="B24" s="113" t="str">
        <f ca="1">IF(IF(OFFSET(Sommaire!$M$4,ROWS($1:18),0)="",OFFSET(Sommaire!P$3,ROWS($1:18)-COUNTA(Sommaire!$M$6:$M$23),0),OFFSET(Sommaire!M$4,ROWS($1:18),0))=0,"",IF(OFFSET(Sommaire!$M$4,ROWS($1:18),0)="",OFFSET(Sommaire!P$3,ROWS($1:18)-COUNTA(Sommaire!$M$6:$M$23),0),OFFSET(Sommaire!M$4,ROWS($1:18),0)))</f>
        <v/>
      </c>
      <c r="C24" s="91"/>
      <c r="D24" s="89"/>
      <c r="E24" s="10" t="str">
        <f t="shared" si="4"/>
        <v/>
      </c>
      <c r="F24" s="31" t="str">
        <f t="shared" si="10"/>
        <v/>
      </c>
      <c r="G24" s="89"/>
      <c r="H24" s="87" t="str">
        <f t="shared" si="5"/>
        <v/>
      </c>
      <c r="I24" s="90" t="str">
        <f t="shared" si="6"/>
        <v/>
      </c>
      <c r="J24" s="84"/>
      <c r="K24" s="11" t="e">
        <f ca="1">VLOOKUP(A24,#REF!,6,FALSE)</f>
        <v>#REF!</v>
      </c>
      <c r="L24" s="87" t="e">
        <f t="shared" ca="1" si="7"/>
        <v>#REF!</v>
      </c>
      <c r="M24" s="88" t="e">
        <f t="shared" ca="1" si="11"/>
        <v>#REF!</v>
      </c>
      <c r="O24" s="12" t="e">
        <f t="shared" ca="1" si="8"/>
        <v>#REF!</v>
      </c>
      <c r="P24" s="13" t="str">
        <f t="shared" si="15"/>
        <v/>
      </c>
      <c r="Q24" s="25"/>
      <c r="R24" s="12" t="e">
        <f t="shared" ca="1" si="14"/>
        <v>#REF!</v>
      </c>
      <c r="S24" s="13" t="e">
        <f t="shared" ca="1" si="9"/>
        <v>#REF!</v>
      </c>
      <c r="T24" s="85" t="e">
        <f t="shared" ca="1" si="12"/>
        <v>#REF!</v>
      </c>
      <c r="U24" s="86" t="str">
        <f t="shared" si="13"/>
        <v/>
      </c>
      <c r="V24" s="95"/>
    </row>
    <row r="25" spans="1:22" x14ac:dyDescent="0.3">
      <c r="A25" t="str">
        <f ca="1">IF(B25="","",IF(OFFSET(Sommaire!$M$4,ROWS($1:19),0)="",OFFSET(Sommaire!O$3,ROWS($1:19)-COUNTA(Sommaire!$M$6:$M$23),0),OFFSET(Sommaire!L$4,ROWS($1:19),0)))</f>
        <v/>
      </c>
      <c r="B25" s="113" t="str">
        <f ca="1">IF(IF(OFFSET(Sommaire!$M$4,ROWS($1:19),0)="",OFFSET(Sommaire!P$3,ROWS($1:19)-COUNTA(Sommaire!$M$6:$M$23),0),OFFSET(Sommaire!M$4,ROWS($1:19),0))=0,"",IF(OFFSET(Sommaire!$M$4,ROWS($1:19),0)="",OFFSET(Sommaire!P$3,ROWS($1:19)-COUNTA(Sommaire!$M$6:$M$23),0),OFFSET(Sommaire!M$4,ROWS($1:19),0)))</f>
        <v/>
      </c>
      <c r="C25" s="91"/>
      <c r="D25" s="89"/>
      <c r="E25" s="10" t="str">
        <f t="shared" si="4"/>
        <v/>
      </c>
      <c r="F25" s="31" t="str">
        <f t="shared" si="10"/>
        <v/>
      </c>
      <c r="G25" s="89"/>
      <c r="H25" s="87" t="str">
        <f t="shared" si="5"/>
        <v/>
      </c>
      <c r="I25" s="90" t="str">
        <f t="shared" si="6"/>
        <v/>
      </c>
      <c r="J25" s="84"/>
      <c r="K25" s="11" t="e">
        <f ca="1">VLOOKUP(A25,#REF!,6,FALSE)</f>
        <v>#REF!</v>
      </c>
      <c r="L25" s="87" t="e">
        <f t="shared" ca="1" si="7"/>
        <v>#REF!</v>
      </c>
      <c r="M25" s="88" t="e">
        <f t="shared" ca="1" si="11"/>
        <v>#REF!</v>
      </c>
      <c r="O25" s="12" t="e">
        <f t="shared" ca="1" si="8"/>
        <v>#REF!</v>
      </c>
      <c r="P25" s="13" t="str">
        <f t="shared" si="15"/>
        <v/>
      </c>
      <c r="Q25" s="25"/>
      <c r="R25" s="12" t="e">
        <f t="shared" ca="1" si="14"/>
        <v>#REF!</v>
      </c>
      <c r="S25" s="13" t="e">
        <f t="shared" ca="1" si="9"/>
        <v>#REF!</v>
      </c>
      <c r="T25" s="85" t="e">
        <f t="shared" ca="1" si="12"/>
        <v>#REF!</v>
      </c>
      <c r="U25" s="86" t="str">
        <f t="shared" si="13"/>
        <v/>
      </c>
      <c r="V25" s="95"/>
    </row>
    <row r="26" spans="1:22" x14ac:dyDescent="0.3">
      <c r="A26" t="str">
        <f ca="1">IF(B26="","",IF(OFFSET(Sommaire!$M$4,ROWS($1:20),0)="",OFFSET(Sommaire!O$3,ROWS($1:20)-COUNTA(Sommaire!$M$6:$M$23),0),OFFSET(Sommaire!L$4,ROWS($1:20),0)))</f>
        <v/>
      </c>
      <c r="B26" s="113" t="str">
        <f ca="1">IF(IF(OFFSET(Sommaire!$M$4,ROWS($1:20),0)="",OFFSET(Sommaire!P$3,ROWS($1:20)-COUNTA(Sommaire!$M$6:$M$23),0),OFFSET(Sommaire!M$4,ROWS($1:20),0))=0,"",IF(OFFSET(Sommaire!$M$4,ROWS($1:20),0)="",OFFSET(Sommaire!P$3,ROWS($1:20)-COUNTA(Sommaire!$M$6:$M$23),0),OFFSET(Sommaire!M$4,ROWS($1:20),0)))</f>
        <v/>
      </c>
      <c r="C26" s="91"/>
      <c r="D26" s="89"/>
      <c r="E26" s="10" t="str">
        <f t="shared" si="4"/>
        <v/>
      </c>
      <c r="F26" s="31" t="str">
        <f t="shared" si="10"/>
        <v/>
      </c>
      <c r="G26" s="89"/>
      <c r="H26" s="87" t="str">
        <f t="shared" si="5"/>
        <v/>
      </c>
      <c r="I26" s="90" t="str">
        <f t="shared" si="6"/>
        <v/>
      </c>
      <c r="J26" s="84"/>
      <c r="K26" s="11" t="e">
        <f ca="1">VLOOKUP(A26,#REF!,6,FALSE)</f>
        <v>#REF!</v>
      </c>
      <c r="L26" s="87" t="e">
        <f ca="1">IF(OR(K26="",J26="")=FALSE,J26-K26,"")</f>
        <v>#REF!</v>
      </c>
      <c r="M26" s="88" t="e">
        <f t="shared" ca="1" si="11"/>
        <v>#REF!</v>
      </c>
      <c r="O26" s="12" t="e">
        <f t="shared" ca="1" si="8"/>
        <v>#REF!</v>
      </c>
      <c r="P26" s="13" t="str">
        <f t="shared" si="15"/>
        <v/>
      </c>
      <c r="Q26" s="25"/>
      <c r="R26" s="12" t="e">
        <f t="shared" ca="1" si="14"/>
        <v>#REF!</v>
      </c>
      <c r="S26" s="13" t="e">
        <f t="shared" ca="1" si="9"/>
        <v>#REF!</v>
      </c>
      <c r="T26" s="85" t="e">
        <f t="shared" ca="1" si="12"/>
        <v>#REF!</v>
      </c>
      <c r="U26" s="86" t="str">
        <f t="shared" si="13"/>
        <v/>
      </c>
      <c r="V26" s="6"/>
    </row>
    <row r="27" spans="1:22" ht="15" thickBot="1" x14ac:dyDescent="0.35">
      <c r="B27" s="111" t="s">
        <v>15</v>
      </c>
      <c r="C27" s="42">
        <f>SUM(C8:C26)</f>
        <v>0</v>
      </c>
      <c r="D27" s="20">
        <f>SUM(D8:D26)</f>
        <v>0</v>
      </c>
      <c r="E27" s="21">
        <f>SUM(E8:E26)</f>
        <v>0</v>
      </c>
      <c r="F27" s="32">
        <f>IF(C27=0,,(C27/D27))</f>
        <v>0</v>
      </c>
      <c r="G27" s="20">
        <f>SUM(G8:G26)</f>
        <v>0</v>
      </c>
      <c r="H27" s="21">
        <f>SUM(H8:H26)</f>
        <v>0</v>
      </c>
      <c r="I27" s="32">
        <f>IF(G27=0,,(C27/G27))</f>
        <v>0</v>
      </c>
      <c r="J27" s="20">
        <f>SUM(J8:J26)</f>
        <v>0</v>
      </c>
      <c r="K27" s="21" t="e">
        <f ca="1">SUM(K8:K26)</f>
        <v>#REF!</v>
      </c>
      <c r="L27" s="22" t="e">
        <f ca="1">IF(SUM(L8:L26)=0,0,SUM(L8:L26))</f>
        <v>#REF!</v>
      </c>
      <c r="M27" s="92" t="e">
        <f>IF(K46=0,0,J46/K46)</f>
        <v>#REF!</v>
      </c>
      <c r="N27" s="23"/>
      <c r="O27" s="15" t="e">
        <f t="shared" ref="O27:T27" ca="1" si="16">SUM(O8:O26)</f>
        <v>#REF!</v>
      </c>
      <c r="P27" s="37" t="e">
        <f t="shared" ca="1" si="16"/>
        <v>#REF!</v>
      </c>
      <c r="Q27" s="37">
        <f t="shared" si="16"/>
        <v>0</v>
      </c>
      <c r="R27" s="15" t="e">
        <f t="shared" ca="1" si="16"/>
        <v>#REF!</v>
      </c>
      <c r="S27" s="38" t="e">
        <f t="shared" ca="1" si="16"/>
        <v>#REF!</v>
      </c>
      <c r="T27" s="16" t="e">
        <f t="shared" ca="1" si="16"/>
        <v>#REF!</v>
      </c>
      <c r="U27" s="17" t="e">
        <f ca="1">R27/S27</f>
        <v>#REF!</v>
      </c>
      <c r="V27" s="6"/>
    </row>
    <row r="28" spans="1:22" ht="10.199999999999999" customHeight="1" thickBot="1" x14ac:dyDescent="0.35">
      <c r="J28" s="30"/>
      <c r="V28" s="6"/>
    </row>
    <row r="29" spans="1:22" ht="21.6" customHeight="1" x14ac:dyDescent="0.3">
      <c r="J29" s="133" t="s">
        <v>16</v>
      </c>
      <c r="K29" s="134"/>
      <c r="V29" s="6"/>
    </row>
    <row r="30" spans="1:22" x14ac:dyDescent="0.3">
      <c r="J30" s="18" t="s">
        <v>8</v>
      </c>
      <c r="K30" s="19" t="s">
        <v>9</v>
      </c>
    </row>
    <row r="31" spans="1:22" ht="15" thickBot="1" x14ac:dyDescent="0.35">
      <c r="J31" s="28"/>
      <c r="K31" s="29" t="e">
        <f>IF(Sommaire!M5="",0,VLOOKUP(0,#REF!,6,FALSE))</f>
        <v>#REF!</v>
      </c>
    </row>
    <row r="32" spans="1:22" ht="8.4" customHeight="1" thickBot="1" x14ac:dyDescent="0.35"/>
    <row r="33" spans="2:22" ht="15" thickBot="1" x14ac:dyDescent="0.35">
      <c r="B33" s="14"/>
      <c r="J33" s="34">
        <f>SUM(J31,J27)</f>
        <v>0</v>
      </c>
      <c r="K33" s="35" t="e">
        <f>SUM(K31,K27)</f>
        <v>#REF!</v>
      </c>
      <c r="L33" s="36" t="e">
        <f>J33-K33</f>
        <v>#REF!</v>
      </c>
      <c r="M33" s="93" t="e">
        <f>IF(K46=0,0,J46/K46)</f>
        <v>#REF!</v>
      </c>
    </row>
    <row r="34" spans="2:22" ht="15" thickBot="1" x14ac:dyDescent="0.35">
      <c r="K34" s="130" t="s">
        <v>17</v>
      </c>
      <c r="L34" s="130"/>
    </row>
    <row r="35" spans="2:22" ht="11.4" customHeight="1" thickTop="1" thickBot="1" x14ac:dyDescent="0.55000000000000004">
      <c r="B35" s="150" t="str">
        <f>D5</f>
        <v>NOM CHANTIER</v>
      </c>
      <c r="C35" s="146" t="s">
        <v>24</v>
      </c>
      <c r="D35" s="65"/>
      <c r="E35" s="65"/>
      <c r="F35" s="65"/>
      <c r="G35" s="148" t="e">
        <f>M46</f>
        <v>#REF!</v>
      </c>
    </row>
    <row r="36" spans="2:22" ht="22.2" customHeight="1" thickBot="1" x14ac:dyDescent="0.55000000000000004">
      <c r="B36" s="151"/>
      <c r="C36" s="147"/>
      <c r="D36" s="66"/>
      <c r="E36" s="66"/>
      <c r="F36" s="66"/>
      <c r="G36" s="149"/>
      <c r="J36" s="133" t="s">
        <v>22</v>
      </c>
      <c r="K36" s="134"/>
    </row>
    <row r="37" spans="2:22" ht="18.600000000000001" thickTop="1" x14ac:dyDescent="0.35">
      <c r="B37" s="145" t="s">
        <v>23</v>
      </c>
      <c r="C37" s="145"/>
      <c r="D37" s="145"/>
      <c r="E37" s="145"/>
      <c r="F37" s="145"/>
      <c r="G37" s="145"/>
      <c r="I37" s="1"/>
      <c r="J37" s="43" t="s">
        <v>8</v>
      </c>
      <c r="K37" s="19" t="s">
        <v>9</v>
      </c>
    </row>
    <row r="38" spans="2:22" x14ac:dyDescent="0.3">
      <c r="J38" s="127" t="e">
        <f>IF(K31="","",K31*(1-#REF!)-J31+(K31-J31)*#REF!)</f>
        <v>#REF!</v>
      </c>
      <c r="K38" s="125"/>
      <c r="L38" s="103" t="s">
        <v>30</v>
      </c>
      <c r="M38" s="104"/>
      <c r="N38" s="104"/>
      <c r="O38" s="104"/>
      <c r="P38" s="104"/>
      <c r="Q38" s="104"/>
      <c r="R38" s="104"/>
      <c r="S38" s="104"/>
      <c r="T38" s="104"/>
      <c r="U38" s="104"/>
    </row>
    <row r="39" spans="2:22" x14ac:dyDescent="0.3">
      <c r="J39" s="124" t="e">
        <f>SUM(#REF!)</f>
        <v>#REF!</v>
      </c>
      <c r="K39" s="125"/>
      <c r="L39" s="101" t="s">
        <v>31</v>
      </c>
      <c r="M39" s="102"/>
      <c r="N39" s="102"/>
      <c r="O39" s="102"/>
      <c r="P39" s="102"/>
      <c r="Q39" s="102"/>
      <c r="R39" s="102"/>
      <c r="S39" s="102"/>
      <c r="T39" s="102"/>
      <c r="U39" s="102"/>
    </row>
    <row r="40" spans="2:22" x14ac:dyDescent="0.3">
      <c r="J40" s="124"/>
      <c r="K40" s="125" t="e">
        <f>SUM(#REF!)</f>
        <v>#REF!</v>
      </c>
      <c r="L40" s="101" t="s">
        <v>32</v>
      </c>
      <c r="M40" s="102"/>
      <c r="N40" s="102"/>
      <c r="O40" s="102"/>
      <c r="P40" s="102"/>
      <c r="Q40" s="102"/>
      <c r="R40" s="102"/>
      <c r="S40" s="102"/>
      <c r="T40" s="102"/>
      <c r="U40" s="102"/>
      <c r="V40" s="104"/>
    </row>
    <row r="41" spans="2:22" x14ac:dyDescent="0.3">
      <c r="J41" s="124" t="e">
        <f>-SUM(#REF!)</f>
        <v>#REF!</v>
      </c>
      <c r="K41" s="125"/>
      <c r="L41" s="101" t="s">
        <v>33</v>
      </c>
      <c r="M41" s="102"/>
      <c r="N41" s="102"/>
      <c r="O41" s="102"/>
      <c r="P41" s="102"/>
      <c r="Q41" s="102"/>
      <c r="R41" s="102"/>
      <c r="S41" s="102"/>
      <c r="T41" s="102"/>
      <c r="U41" s="102"/>
      <c r="V41" s="102"/>
    </row>
    <row r="42" spans="2:22" x14ac:dyDescent="0.3">
      <c r="J42" s="44"/>
      <c r="K42" s="45"/>
      <c r="L42" s="101" t="s">
        <v>34</v>
      </c>
      <c r="M42" s="102"/>
      <c r="N42" s="102"/>
      <c r="O42" s="102"/>
      <c r="P42" s="102"/>
      <c r="Q42" s="102"/>
      <c r="R42" s="102"/>
      <c r="S42" s="102"/>
      <c r="T42" s="102"/>
      <c r="U42" s="102"/>
      <c r="V42" s="102"/>
    </row>
    <row r="43" spans="2:22" ht="15" thickBot="1" x14ac:dyDescent="0.35">
      <c r="J43" s="44"/>
      <c r="K43" s="45"/>
      <c r="L43" s="101" t="s">
        <v>37</v>
      </c>
      <c r="M43" s="100"/>
      <c r="N43" s="100"/>
      <c r="O43" s="100"/>
      <c r="P43" s="100"/>
      <c r="Q43" s="100"/>
      <c r="R43" s="100"/>
      <c r="S43" s="100"/>
      <c r="T43" s="100"/>
      <c r="U43" s="100"/>
      <c r="V43" s="102"/>
    </row>
    <row r="44" spans="2:22" ht="15" thickBot="1" x14ac:dyDescent="0.35">
      <c r="I44" s="47" t="s">
        <v>0</v>
      </c>
      <c r="J44" s="46" t="e">
        <f>SUM(J38:J43)</f>
        <v>#REF!</v>
      </c>
      <c r="K44" s="73" t="e">
        <f>SUM(K38:K43)</f>
        <v>#REF!</v>
      </c>
      <c r="L44" s="39"/>
      <c r="V44" s="102"/>
    </row>
    <row r="45" spans="2:22" ht="10.8" customHeight="1" thickBot="1" x14ac:dyDescent="0.35">
      <c r="L45" s="39"/>
      <c r="V45" s="100"/>
    </row>
    <row r="46" spans="2:22" ht="15" thickBot="1" x14ac:dyDescent="0.35">
      <c r="J46" s="34">
        <f>IF(J33=0,J27,SUM(J44,J33))</f>
        <v>0</v>
      </c>
      <c r="K46" s="34" t="e">
        <f>IF(K33=0,K27,SUM(K44,K33))</f>
        <v>#REF!</v>
      </c>
      <c r="L46" s="36" t="e">
        <f>J46-K46</f>
        <v>#REF!</v>
      </c>
      <c r="M46" s="93" t="e">
        <f>IF(K46=0,0,J46/K46)</f>
        <v>#REF!</v>
      </c>
    </row>
    <row r="47" spans="2:22" x14ac:dyDescent="0.3">
      <c r="L47" s="39"/>
    </row>
  </sheetData>
  <mergeCells count="14">
    <mergeCell ref="B37:G37"/>
    <mergeCell ref="C35:C36"/>
    <mergeCell ref="G35:G36"/>
    <mergeCell ref="B35:B36"/>
    <mergeCell ref="J36:K36"/>
    <mergeCell ref="K34:L34"/>
    <mergeCell ref="B1:C1"/>
    <mergeCell ref="J29:K29"/>
    <mergeCell ref="G6:I6"/>
    <mergeCell ref="D5:U5"/>
    <mergeCell ref="J6:M6"/>
    <mergeCell ref="O6:Q6"/>
    <mergeCell ref="R6:U6"/>
    <mergeCell ref="D6:F6"/>
  </mergeCells>
  <conditionalFormatting sqref="M8:M27 M33 M46 I8:I27 U8:U27">
    <cfRule type="dataBar" priority="7">
      <dataBar>
        <cfvo type="num" val="1"/>
        <cfvo type="num" val="2"/>
        <color theme="4" tint="0.59999389629810485"/>
      </dataBar>
      <extLst>
        <ext xmlns:x14="http://schemas.microsoft.com/office/spreadsheetml/2009/9/main" uri="{B025F937-C7B1-47D3-B67F-A62EFF666E3E}">
          <x14:id>{C0573A7E-FA9B-4EB7-A243-9B81A3ADFA03}</x14:id>
        </ext>
      </extLst>
    </cfRule>
  </conditionalFormatting>
  <conditionalFormatting sqref="M8:M27 M33 M46 G35 I8:I27 U8:U27">
    <cfRule type="expression" dxfId="35" priority="6">
      <formula>G8&lt;1.17</formula>
    </cfRule>
  </conditionalFormatting>
  <pageMargins left="0.25" right="0.25" top="0.75" bottom="0.75" header="0.3" footer="0.3"/>
  <pageSetup paperSize="9" scale="80" fitToHeight="0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0573A7E-FA9B-4EB7-A243-9B81A3ADFA03}">
            <x14:dataBar minLength="0" maxLength="100" gradient="0">
              <x14:cfvo type="num">
                <xm:f>1</xm:f>
              </x14:cfvo>
              <x14:cfvo type="num">
                <xm:f>2</xm:f>
              </x14:cfvo>
              <x14:negativeFillColor rgb="FFFF0000"/>
              <x14:axisColor rgb="FF000000"/>
            </x14:dataBar>
          </x14:cfRule>
          <xm:sqref>M8:M27 M33 M46 I8:I27 U8:U27</xm:sqref>
        </x14:conditionalFormatting>
        <x14:conditionalFormatting xmlns:xm="http://schemas.microsoft.com/office/excel/2006/main">
          <x14:cfRule type="expression" priority="1" id="{DEA53899-C9ED-4493-A4EF-825C9AA73928}">
            <xm:f>Sommaire!$M$5=""</xm:f>
            <x14:dxf>
              <font>
                <color theme="2" tint="-0.499984740745262"/>
              </font>
              <fill>
                <patternFill>
                  <bgColor theme="0" tint="-0.24994659260841701"/>
                </patternFill>
              </fill>
            </x14:dxf>
          </x14:cfRule>
          <xm:sqref>B29:V33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tabColor rgb="FF92D050"/>
  </sheetPr>
  <dimension ref="A1:AY741"/>
  <sheetViews>
    <sheetView showGridLines="0" workbookViewId="0">
      <selection activeCell="M32" sqref="M32"/>
    </sheetView>
  </sheetViews>
  <sheetFormatPr baseColWidth="10" defaultRowHeight="14.4" x14ac:dyDescent="0.3"/>
  <cols>
    <col min="1" max="1" width="2.44140625" style="48" customWidth="1"/>
    <col min="2" max="2" width="11.88671875" style="49" customWidth="1"/>
    <col min="3" max="3" width="11.5546875" style="51"/>
    <col min="4" max="4" width="16.109375" style="50" bestFit="1" customWidth="1"/>
    <col min="5" max="5" width="38" style="48" customWidth="1"/>
    <col min="6" max="6" width="13.5546875" style="57" customWidth="1"/>
    <col min="7" max="7" width="12.109375" style="51" customWidth="1"/>
    <col min="8" max="8" width="14.88671875" style="51" customWidth="1"/>
    <col min="9" max="9" width="3.6640625" style="48" hidden="1" customWidth="1"/>
    <col min="10" max="10" width="4.21875" style="48" hidden="1" customWidth="1"/>
    <col min="11" max="11" width="7.44140625" style="48" customWidth="1"/>
    <col min="12" max="12" width="7.5546875" style="51" customWidth="1"/>
    <col min="13" max="13" width="33.21875" style="50" bestFit="1" customWidth="1"/>
    <col min="14" max="14" width="3.6640625" style="48" customWidth="1"/>
    <col min="15" max="15" width="10.109375" style="48" customWidth="1"/>
    <col min="16" max="16" width="33.21875" style="50" bestFit="1" customWidth="1"/>
    <col min="17" max="24" width="11.5546875" style="48" customWidth="1"/>
    <col min="25" max="25" width="20.44140625" style="48" customWidth="1"/>
    <col min="26" max="26" width="12.6640625" style="48" bestFit="1" customWidth="1"/>
    <col min="27" max="28" width="11.5546875" style="48"/>
    <col min="29" max="29" width="12.6640625" style="48" bestFit="1" customWidth="1"/>
    <col min="30" max="44" width="11.5546875" style="48"/>
    <col min="45" max="45" width="11.5546875" style="75"/>
    <col min="46" max="48" width="11.5546875" style="48"/>
    <col min="49" max="49" width="11.5546875" style="57"/>
    <col min="50" max="16384" width="11.5546875" style="48"/>
  </cols>
  <sheetData>
    <row r="1" spans="1:51" ht="30" customHeight="1" thickBot="1" x14ac:dyDescent="0.35">
      <c r="B1" s="64"/>
      <c r="E1" s="74"/>
      <c r="F1" s="74"/>
      <c r="G1" s="74"/>
      <c r="H1" s="74"/>
      <c r="K1" s="69"/>
      <c r="M1" s="98"/>
      <c r="N1" s="58"/>
      <c r="O1" s="58"/>
      <c r="P1" s="61"/>
    </row>
    <row r="2" spans="1:51" ht="30" customHeight="1" thickTop="1" thickBot="1" x14ac:dyDescent="0.35">
      <c r="B2" s="115"/>
      <c r="C2" s="116"/>
      <c r="D2" s="117"/>
      <c r="E2" s="118"/>
      <c r="F2" s="119"/>
      <c r="G2" s="120"/>
      <c r="H2" s="121"/>
      <c r="I2" s="52"/>
      <c r="J2" s="52"/>
      <c r="K2" s="99"/>
      <c r="L2" s="154" t="s">
        <v>25</v>
      </c>
      <c r="M2" s="155"/>
      <c r="N2" s="158">
        <f>SUM(F2:F10)</f>
        <v>0</v>
      </c>
      <c r="O2" s="159"/>
      <c r="P2" s="97"/>
    </row>
    <row r="3" spans="1:51" ht="15.6" thickTop="1" thickBot="1" x14ac:dyDescent="0.35">
      <c r="A3" s="58"/>
      <c r="B3" s="78"/>
      <c r="C3" s="79"/>
      <c r="D3" s="80"/>
      <c r="E3" s="81"/>
      <c r="F3" s="128"/>
      <c r="G3" s="82"/>
      <c r="H3" s="83"/>
      <c r="N3" s="58"/>
      <c r="O3" s="96"/>
    </row>
    <row r="4" spans="1:51" ht="22.2" thickTop="1" thickBot="1" x14ac:dyDescent="0.35">
      <c r="A4" s="58"/>
      <c r="B4" s="78"/>
      <c r="C4" s="79"/>
      <c r="D4" s="80"/>
      <c r="E4" s="81"/>
      <c r="F4" s="128"/>
      <c r="G4" s="82"/>
      <c r="H4" s="83"/>
      <c r="L4" s="156" t="s">
        <v>26</v>
      </c>
      <c r="M4" s="157"/>
      <c r="O4" s="156" t="s">
        <v>27</v>
      </c>
      <c r="P4" s="157"/>
    </row>
    <row r="5" spans="1:51" ht="15" thickTop="1" x14ac:dyDescent="0.3">
      <c r="A5" s="58"/>
      <c r="B5" s="78"/>
      <c r="C5" s="79"/>
      <c r="D5" s="80"/>
      <c r="E5" s="81"/>
      <c r="F5" s="128"/>
      <c r="G5" s="82"/>
      <c r="H5" s="83"/>
      <c r="L5" s="105">
        <v>0</v>
      </c>
      <c r="M5" s="112" t="s">
        <v>14</v>
      </c>
      <c r="O5" s="105">
        <v>101</v>
      </c>
      <c r="P5" s="76" t="s">
        <v>28</v>
      </c>
    </row>
    <row r="6" spans="1:51" x14ac:dyDescent="0.3">
      <c r="A6" s="58"/>
      <c r="B6" s="78"/>
      <c r="C6" s="79"/>
      <c r="D6" s="80"/>
      <c r="E6" s="81"/>
      <c r="F6" s="128"/>
      <c r="G6" s="82"/>
      <c r="H6" s="83"/>
      <c r="K6" s="58"/>
      <c r="L6" s="106">
        <v>11</v>
      </c>
      <c r="M6" s="77" t="s">
        <v>38</v>
      </c>
      <c r="O6" s="106">
        <v>102</v>
      </c>
      <c r="P6" s="77" t="s">
        <v>40</v>
      </c>
      <c r="Q6" s="63"/>
    </row>
    <row r="7" spans="1:51" x14ac:dyDescent="0.3">
      <c r="A7" s="58"/>
      <c r="B7" s="78"/>
      <c r="C7" s="79"/>
      <c r="D7" s="80"/>
      <c r="E7" s="81"/>
      <c r="F7" s="128"/>
      <c r="G7" s="82"/>
      <c r="H7" s="83"/>
      <c r="K7" s="58"/>
      <c r="L7" s="106">
        <v>12</v>
      </c>
      <c r="M7" s="76" t="s">
        <v>39</v>
      </c>
      <c r="O7" s="106">
        <v>103</v>
      </c>
      <c r="P7" s="76"/>
      <c r="Q7" s="63"/>
      <c r="AC7" s="69"/>
    </row>
    <row r="8" spans="1:51" x14ac:dyDescent="0.3">
      <c r="A8" s="58"/>
      <c r="B8" s="78"/>
      <c r="C8" s="79"/>
      <c r="D8" s="80"/>
      <c r="E8" s="81"/>
      <c r="F8" s="128"/>
      <c r="G8" s="82"/>
      <c r="H8" s="83"/>
      <c r="K8" s="58"/>
      <c r="L8" s="106">
        <v>21</v>
      </c>
      <c r="M8" s="77"/>
      <c r="O8" s="106">
        <v>104</v>
      </c>
      <c r="P8" s="77"/>
      <c r="Q8" s="63"/>
      <c r="AB8" s="63"/>
      <c r="AC8" s="69"/>
    </row>
    <row r="9" spans="1:51" x14ac:dyDescent="0.3">
      <c r="A9" s="58"/>
      <c r="B9" s="78"/>
      <c r="C9" s="79"/>
      <c r="D9" s="80"/>
      <c r="E9" s="81"/>
      <c r="F9" s="128"/>
      <c r="G9" s="82"/>
      <c r="H9" s="83"/>
      <c r="K9" s="58"/>
      <c r="L9" s="106">
        <v>4</v>
      </c>
      <c r="M9" s="76"/>
      <c r="O9" s="106">
        <v>105</v>
      </c>
      <c r="P9" s="76"/>
      <c r="Q9" s="63"/>
      <c r="AC9" s="63"/>
    </row>
    <row r="10" spans="1:51" x14ac:dyDescent="0.3">
      <c r="A10" s="58"/>
      <c r="B10" s="78"/>
      <c r="C10" s="79"/>
      <c r="D10" s="80"/>
      <c r="E10" s="81"/>
      <c r="F10" s="128"/>
      <c r="G10" s="82"/>
      <c r="H10" s="83"/>
      <c r="K10" s="58"/>
      <c r="L10" s="106">
        <v>5</v>
      </c>
      <c r="M10" s="77"/>
      <c r="O10" s="106">
        <v>106</v>
      </c>
      <c r="P10" s="77"/>
      <c r="Q10" s="63"/>
    </row>
    <row r="11" spans="1:51" x14ac:dyDescent="0.3">
      <c r="A11" s="58"/>
      <c r="B11" s="60"/>
      <c r="C11" s="59"/>
      <c r="D11" s="61"/>
      <c r="E11" s="58"/>
      <c r="F11" s="129"/>
      <c r="G11" s="59"/>
      <c r="H11" s="59"/>
      <c r="I11" s="58"/>
      <c r="J11" s="58"/>
      <c r="K11" s="58"/>
      <c r="L11" s="106">
        <v>6</v>
      </c>
      <c r="M11" s="76"/>
      <c r="O11" s="106">
        <v>107</v>
      </c>
      <c r="P11" s="76"/>
    </row>
    <row r="12" spans="1:51" x14ac:dyDescent="0.3">
      <c r="A12" s="58"/>
      <c r="B12" s="60"/>
      <c r="C12" s="59"/>
      <c r="D12" s="61"/>
      <c r="E12" s="58"/>
      <c r="F12" s="129"/>
      <c r="G12" s="59"/>
      <c r="H12" s="59"/>
      <c r="I12" s="58"/>
      <c r="J12" s="58"/>
      <c r="K12" s="58"/>
      <c r="L12" s="106">
        <v>7</v>
      </c>
      <c r="M12" s="77"/>
      <c r="O12" s="106">
        <v>108</v>
      </c>
      <c r="P12" s="77"/>
    </row>
    <row r="13" spans="1:51" x14ac:dyDescent="0.3">
      <c r="A13" s="58"/>
      <c r="B13" s="60"/>
      <c r="C13" s="59"/>
      <c r="D13" s="61"/>
      <c r="E13" s="58"/>
      <c r="F13" s="129"/>
      <c r="G13" s="59"/>
      <c r="H13" s="59"/>
      <c r="I13" s="58"/>
      <c r="J13" s="58"/>
      <c r="K13" s="58"/>
      <c r="L13" s="106">
        <v>8</v>
      </c>
      <c r="M13" s="76"/>
      <c r="O13" s="106">
        <v>109</v>
      </c>
      <c r="P13" s="76"/>
    </row>
    <row r="14" spans="1:51" x14ac:dyDescent="0.3">
      <c r="A14" s="58"/>
      <c r="B14" s="60"/>
      <c r="C14" s="59"/>
      <c r="D14" s="61"/>
      <c r="E14" s="58"/>
      <c r="F14" s="129"/>
      <c r="G14" s="59"/>
      <c r="H14" s="59"/>
      <c r="I14" s="58"/>
      <c r="J14" s="58"/>
      <c r="K14" s="58"/>
      <c r="L14" s="106">
        <v>9</v>
      </c>
      <c r="M14" s="77"/>
      <c r="O14" s="106">
        <v>110</v>
      </c>
      <c r="P14" s="77"/>
    </row>
    <row r="15" spans="1:51" x14ac:dyDescent="0.3">
      <c r="A15" s="58"/>
      <c r="B15" s="60"/>
      <c r="C15" s="59"/>
      <c r="D15" s="61"/>
      <c r="E15" s="58"/>
      <c r="F15" s="129"/>
      <c r="G15" s="59"/>
      <c r="H15" s="59"/>
      <c r="I15" s="58"/>
      <c r="J15" s="58"/>
      <c r="K15" s="58"/>
      <c r="L15" s="106">
        <v>10</v>
      </c>
      <c r="M15" s="76"/>
      <c r="O15" s="106">
        <v>111</v>
      </c>
      <c r="P15" s="76"/>
    </row>
    <row r="16" spans="1:51" x14ac:dyDescent="0.3">
      <c r="A16" s="58"/>
      <c r="B16" s="60"/>
      <c r="C16" s="59"/>
      <c r="D16" s="61"/>
      <c r="E16" s="58"/>
      <c r="F16" s="129"/>
      <c r="G16" s="59"/>
      <c r="H16" s="59"/>
      <c r="I16" s="58"/>
      <c r="J16" s="58"/>
      <c r="K16" s="58"/>
      <c r="L16" s="106">
        <v>11</v>
      </c>
      <c r="M16" s="77"/>
      <c r="O16" s="106">
        <v>112</v>
      </c>
      <c r="P16" s="77"/>
      <c r="AR16" s="53"/>
      <c r="AS16" s="49"/>
      <c r="AU16" s="50"/>
      <c r="AW16" s="54"/>
      <c r="AX16" s="55"/>
      <c r="AY16" s="56"/>
    </row>
    <row r="17" spans="1:49" x14ac:dyDescent="0.3">
      <c r="A17" s="58"/>
      <c r="B17" s="60"/>
      <c r="C17" s="59"/>
      <c r="D17" s="61"/>
      <c r="E17" s="58"/>
      <c r="F17" s="129"/>
      <c r="G17" s="59"/>
      <c r="H17" s="59"/>
      <c r="I17" s="58"/>
      <c r="J17" s="58"/>
      <c r="K17" s="58"/>
      <c r="L17" s="106">
        <v>12</v>
      </c>
      <c r="M17" s="76"/>
      <c r="O17" s="106">
        <v>113</v>
      </c>
      <c r="P17" s="76"/>
    </row>
    <row r="18" spans="1:49" x14ac:dyDescent="0.3">
      <c r="A18" s="58"/>
      <c r="B18" s="60"/>
      <c r="C18" s="59"/>
      <c r="D18" s="61"/>
      <c r="E18" s="58"/>
      <c r="F18" s="129"/>
      <c r="G18" s="59"/>
      <c r="H18" s="59"/>
      <c r="I18" s="58"/>
      <c r="J18" s="58"/>
      <c r="K18" s="58"/>
      <c r="L18" s="106">
        <v>13</v>
      </c>
      <c r="M18" s="77"/>
      <c r="O18" s="106">
        <v>114</v>
      </c>
      <c r="P18" s="77"/>
    </row>
    <row r="19" spans="1:49" x14ac:dyDescent="0.3">
      <c r="A19" s="58"/>
      <c r="B19" s="60"/>
      <c r="C19" s="59"/>
      <c r="D19" s="61"/>
      <c r="E19" s="58"/>
      <c r="F19" s="62"/>
      <c r="G19" s="59"/>
      <c r="H19" s="59"/>
      <c r="I19" s="58"/>
      <c r="J19" s="58"/>
      <c r="K19" s="58"/>
      <c r="L19" s="106">
        <v>14</v>
      </c>
      <c r="M19" s="76"/>
      <c r="O19" s="106">
        <v>115</v>
      </c>
      <c r="P19" s="76"/>
    </row>
    <row r="20" spans="1:49" x14ac:dyDescent="0.3">
      <c r="A20" s="58"/>
      <c r="B20" s="60"/>
      <c r="C20" s="59"/>
      <c r="D20" s="61"/>
      <c r="E20" s="58"/>
      <c r="F20" s="62"/>
      <c r="G20" s="59"/>
      <c r="H20" s="59"/>
      <c r="I20" s="58"/>
      <c r="J20" s="58"/>
      <c r="K20" s="58"/>
      <c r="L20" s="106">
        <v>15</v>
      </c>
      <c r="M20" s="77"/>
      <c r="O20" s="106">
        <v>116</v>
      </c>
      <c r="P20" s="77"/>
    </row>
    <row r="21" spans="1:49" x14ac:dyDescent="0.3">
      <c r="A21" s="58"/>
      <c r="B21" s="60"/>
      <c r="C21" s="59"/>
      <c r="D21" s="61"/>
      <c r="E21" s="58"/>
      <c r="F21" s="62"/>
      <c r="G21" s="59"/>
      <c r="H21" s="59"/>
      <c r="I21" s="58"/>
      <c r="J21" s="58"/>
      <c r="K21" s="58"/>
      <c r="L21" s="106">
        <v>16</v>
      </c>
      <c r="M21" s="76"/>
      <c r="O21" s="106">
        <v>117</v>
      </c>
      <c r="P21" s="76"/>
    </row>
    <row r="22" spans="1:49" x14ac:dyDescent="0.3">
      <c r="A22" s="58"/>
      <c r="B22" s="60"/>
      <c r="C22" s="59"/>
      <c r="D22" s="61"/>
      <c r="E22" s="58"/>
      <c r="F22" s="62"/>
      <c r="G22" s="59"/>
      <c r="H22" s="59"/>
      <c r="I22" s="58"/>
      <c r="J22" s="58"/>
      <c r="K22" s="58"/>
      <c r="L22" s="106">
        <v>17</v>
      </c>
      <c r="M22" s="77"/>
      <c r="O22" s="106">
        <v>118</v>
      </c>
      <c r="P22" s="77"/>
      <c r="Q22" s="63"/>
    </row>
    <row r="23" spans="1:49" ht="15" thickBot="1" x14ac:dyDescent="0.35">
      <c r="A23" s="58"/>
      <c r="B23" s="60"/>
      <c r="C23" s="59"/>
      <c r="D23" s="61"/>
      <c r="E23" s="58"/>
      <c r="F23" s="62"/>
      <c r="G23" s="59"/>
      <c r="H23" s="59"/>
      <c r="I23" s="58"/>
      <c r="J23" s="58"/>
      <c r="K23" s="58"/>
      <c r="L23" s="107">
        <v>18</v>
      </c>
      <c r="M23" s="108"/>
      <c r="O23" s="107">
        <v>119</v>
      </c>
      <c r="P23" s="108"/>
      <c r="Q23" s="63"/>
    </row>
    <row r="24" spans="1:49" ht="15" thickTop="1" x14ac:dyDescent="0.3">
      <c r="A24" s="58"/>
      <c r="B24" s="60"/>
      <c r="C24" s="59"/>
      <c r="D24" s="61"/>
      <c r="E24" s="58"/>
      <c r="F24" s="62"/>
      <c r="G24" s="59"/>
      <c r="H24" s="59"/>
      <c r="I24" s="58"/>
      <c r="J24" s="58"/>
      <c r="K24" s="58"/>
      <c r="L24" s="48"/>
      <c r="Q24" s="63"/>
    </row>
    <row r="25" spans="1:49" x14ac:dyDescent="0.3">
      <c r="A25" s="58"/>
      <c r="B25" s="60"/>
      <c r="C25" s="59"/>
      <c r="D25" s="61"/>
      <c r="E25" s="58"/>
      <c r="F25" s="62"/>
      <c r="G25" s="59"/>
      <c r="H25" s="59"/>
      <c r="I25" s="58"/>
      <c r="J25" s="58"/>
      <c r="K25" s="63"/>
      <c r="L25" s="48"/>
      <c r="M25" s="48"/>
      <c r="P25" s="48"/>
      <c r="AM25" s="75"/>
      <c r="AQ25" s="57"/>
      <c r="AS25" s="48"/>
      <c r="AW25" s="48"/>
    </row>
    <row r="26" spans="1:49" x14ac:dyDescent="0.3">
      <c r="A26" s="58"/>
      <c r="B26" s="60"/>
      <c r="C26" s="59"/>
      <c r="D26" s="61"/>
      <c r="E26" s="58"/>
      <c r="F26" s="62"/>
      <c r="G26" s="59"/>
      <c r="H26" s="59"/>
      <c r="I26" s="58"/>
      <c r="J26" s="58"/>
      <c r="K26" s="63"/>
      <c r="L26" s="48"/>
      <c r="M26" s="48"/>
      <c r="P26" s="48"/>
      <c r="AM26" s="75"/>
      <c r="AQ26" s="57"/>
      <c r="AS26" s="48"/>
      <c r="AW26" s="48"/>
    </row>
    <row r="27" spans="1:49" x14ac:dyDescent="0.3">
      <c r="A27" s="58"/>
      <c r="B27" s="60"/>
      <c r="C27" s="59"/>
      <c r="D27" s="61"/>
      <c r="E27" s="58"/>
      <c r="F27" s="62"/>
      <c r="G27" s="59"/>
      <c r="H27" s="59"/>
      <c r="I27" s="58"/>
      <c r="J27" s="58"/>
      <c r="K27" s="63"/>
      <c r="L27" s="48"/>
      <c r="M27" s="48"/>
      <c r="P27" s="48"/>
      <c r="AM27" s="75"/>
      <c r="AQ27" s="57"/>
      <c r="AS27" s="48"/>
      <c r="AW27" s="48"/>
    </row>
    <row r="28" spans="1:49" x14ac:dyDescent="0.3">
      <c r="A28" s="58"/>
      <c r="B28" s="60"/>
      <c r="C28" s="59"/>
      <c r="D28" s="61"/>
      <c r="E28" s="58"/>
      <c r="F28" s="62"/>
      <c r="G28" s="59"/>
      <c r="H28" s="59"/>
      <c r="I28" s="58"/>
      <c r="J28" s="58"/>
      <c r="K28" s="63"/>
      <c r="L28" s="48"/>
      <c r="M28" s="48"/>
      <c r="P28" s="48"/>
      <c r="AM28" s="75"/>
      <c r="AQ28" s="57"/>
      <c r="AS28" s="48"/>
      <c r="AW28" s="48"/>
    </row>
    <row r="29" spans="1:49" x14ac:dyDescent="0.3">
      <c r="A29" s="58"/>
      <c r="B29" s="60"/>
      <c r="C29" s="59"/>
      <c r="D29" s="61"/>
      <c r="E29" s="58"/>
      <c r="F29" s="62"/>
      <c r="G29" s="59"/>
      <c r="H29" s="59"/>
      <c r="I29" s="58"/>
      <c r="J29" s="58"/>
      <c r="K29" s="63"/>
      <c r="L29" s="48"/>
      <c r="M29" s="48"/>
      <c r="P29" s="48"/>
      <c r="AM29" s="75"/>
      <c r="AQ29" s="57"/>
      <c r="AS29" s="48"/>
      <c r="AW29" s="48"/>
    </row>
    <row r="30" spans="1:49" x14ac:dyDescent="0.3">
      <c r="A30" s="58"/>
      <c r="B30" s="60"/>
      <c r="C30" s="59"/>
      <c r="D30" s="61"/>
      <c r="E30" s="58"/>
      <c r="F30" s="62"/>
      <c r="G30" s="59"/>
      <c r="H30" s="59"/>
      <c r="I30" s="58"/>
      <c r="J30" s="58"/>
      <c r="K30" s="63"/>
      <c r="L30" s="48"/>
      <c r="M30" s="48"/>
      <c r="P30" s="48"/>
      <c r="AM30" s="75"/>
      <c r="AQ30" s="57"/>
      <c r="AS30" s="48"/>
      <c r="AW30" s="48"/>
    </row>
    <row r="31" spans="1:49" x14ac:dyDescent="0.3">
      <c r="A31" s="58"/>
      <c r="B31" s="60"/>
      <c r="C31" s="59"/>
      <c r="D31" s="61"/>
      <c r="E31" s="58"/>
      <c r="F31" s="62"/>
      <c r="G31" s="59"/>
      <c r="H31" s="59"/>
      <c r="I31" s="58"/>
      <c r="J31" s="58"/>
      <c r="K31" s="63"/>
      <c r="L31" s="48"/>
      <c r="M31" s="48"/>
      <c r="P31" s="48"/>
      <c r="AM31" s="75"/>
      <c r="AQ31" s="57"/>
      <c r="AS31" s="48"/>
      <c r="AW31" s="48"/>
    </row>
    <row r="32" spans="1:49" x14ac:dyDescent="0.3">
      <c r="A32" s="58"/>
      <c r="B32" s="60"/>
      <c r="C32" s="59"/>
      <c r="D32" s="61"/>
      <c r="E32" s="58"/>
      <c r="F32" s="62"/>
      <c r="G32" s="59"/>
      <c r="H32" s="59"/>
      <c r="I32" s="58"/>
      <c r="J32" s="58"/>
      <c r="K32" s="63"/>
      <c r="L32" s="48"/>
      <c r="M32" s="48"/>
      <c r="P32" s="48"/>
      <c r="T32" s="68"/>
      <c r="AM32" s="75"/>
      <c r="AQ32" s="57"/>
      <c r="AS32" s="48"/>
      <c r="AW32" s="48"/>
    </row>
    <row r="33" spans="1:49" x14ac:dyDescent="0.3">
      <c r="A33" s="58"/>
      <c r="B33" s="60"/>
      <c r="C33" s="59"/>
      <c r="D33" s="61"/>
      <c r="E33" s="58"/>
      <c r="F33" s="62"/>
      <c r="G33" s="59"/>
      <c r="H33" s="59"/>
      <c r="I33" s="58"/>
      <c r="J33" s="58"/>
      <c r="K33" s="63"/>
      <c r="L33" s="48"/>
      <c r="M33" s="48"/>
      <c r="P33" s="48"/>
      <c r="T33" s="67"/>
      <c r="AM33" s="75"/>
      <c r="AQ33" s="57"/>
      <c r="AS33" s="48"/>
      <c r="AW33" s="48"/>
    </row>
    <row r="34" spans="1:49" x14ac:dyDescent="0.3">
      <c r="A34" s="58"/>
      <c r="B34" s="60"/>
      <c r="C34" s="59"/>
      <c r="D34" s="61"/>
      <c r="E34" s="58"/>
      <c r="F34" s="62"/>
      <c r="G34" s="59"/>
      <c r="H34" s="59"/>
      <c r="I34" s="58"/>
      <c r="J34" s="58"/>
      <c r="K34" s="63"/>
      <c r="L34" s="48"/>
      <c r="M34" s="48"/>
      <c r="P34" s="48"/>
      <c r="T34" s="68"/>
      <c r="AM34" s="75"/>
      <c r="AQ34" s="57"/>
      <c r="AS34" s="48"/>
      <c r="AW34" s="48"/>
    </row>
    <row r="35" spans="1:49" x14ac:dyDescent="0.3">
      <c r="A35" s="58"/>
      <c r="B35" s="60"/>
      <c r="C35" s="59"/>
      <c r="D35" s="61"/>
      <c r="E35" s="58"/>
      <c r="F35" s="62"/>
      <c r="G35" s="59"/>
      <c r="H35" s="59"/>
      <c r="I35" s="58"/>
      <c r="J35" s="58"/>
      <c r="K35" s="63"/>
      <c r="L35" s="48"/>
      <c r="M35" s="48"/>
      <c r="P35" s="48"/>
      <c r="AM35" s="75"/>
      <c r="AQ35" s="57"/>
      <c r="AS35" s="48"/>
      <c r="AW35" s="48"/>
    </row>
    <row r="36" spans="1:49" x14ac:dyDescent="0.3">
      <c r="A36" s="58"/>
      <c r="B36" s="60"/>
      <c r="C36" s="59"/>
      <c r="D36" s="61"/>
      <c r="E36" s="58"/>
      <c r="F36" s="62"/>
      <c r="G36" s="59"/>
      <c r="H36" s="59"/>
      <c r="I36" s="58"/>
      <c r="J36" s="58"/>
      <c r="K36" s="63"/>
      <c r="L36" s="48"/>
      <c r="M36" s="48"/>
      <c r="P36" s="48"/>
      <c r="T36" s="67"/>
      <c r="AM36" s="75"/>
      <c r="AQ36" s="57"/>
      <c r="AS36" s="48"/>
      <c r="AW36" s="48"/>
    </row>
    <row r="37" spans="1:49" x14ac:dyDescent="0.3">
      <c r="A37" s="58"/>
      <c r="B37" s="60"/>
      <c r="C37" s="59"/>
      <c r="D37" s="61"/>
      <c r="E37" s="58"/>
      <c r="F37" s="62"/>
      <c r="G37" s="59"/>
      <c r="H37" s="59"/>
      <c r="I37" s="58"/>
      <c r="J37" s="58"/>
      <c r="K37" s="58"/>
      <c r="Q37" s="63"/>
      <c r="Y37" s="152"/>
      <c r="Z37" s="152"/>
    </row>
    <row r="38" spans="1:49" x14ac:dyDescent="0.3">
      <c r="A38" s="58"/>
      <c r="B38" s="60"/>
      <c r="C38" s="59"/>
      <c r="D38" s="61"/>
      <c r="E38" s="58"/>
      <c r="F38" s="62"/>
      <c r="G38" s="59"/>
      <c r="H38" s="59"/>
      <c r="I38" s="58"/>
      <c r="J38" s="58"/>
      <c r="K38" s="58"/>
      <c r="Q38" s="63"/>
      <c r="Y38" s="63"/>
      <c r="Z38" s="69"/>
    </row>
    <row r="39" spans="1:49" x14ac:dyDescent="0.3">
      <c r="A39" s="58"/>
      <c r="B39" s="60"/>
      <c r="C39" s="59"/>
      <c r="D39" s="61"/>
      <c r="E39" s="58"/>
      <c r="F39" s="62"/>
      <c r="G39" s="59"/>
      <c r="H39" s="59"/>
      <c r="I39" s="58"/>
      <c r="J39" s="58"/>
      <c r="K39" s="58"/>
      <c r="Q39" s="63"/>
      <c r="Y39" s="63"/>
      <c r="Z39" s="70"/>
    </row>
    <row r="40" spans="1:49" x14ac:dyDescent="0.3">
      <c r="A40" s="58"/>
      <c r="B40" s="60"/>
      <c r="C40" s="59"/>
      <c r="D40" s="61"/>
      <c r="E40" s="58"/>
      <c r="F40" s="62"/>
      <c r="G40" s="59"/>
      <c r="H40" s="59"/>
      <c r="I40" s="58"/>
      <c r="J40" s="58"/>
      <c r="K40" s="58"/>
      <c r="Q40" s="63"/>
      <c r="Y40" s="63"/>
      <c r="Z40" s="70"/>
    </row>
    <row r="41" spans="1:49" x14ac:dyDescent="0.3">
      <c r="A41" s="58"/>
      <c r="B41" s="60"/>
      <c r="C41" s="59"/>
      <c r="D41" s="61"/>
      <c r="E41" s="58"/>
      <c r="F41" s="62"/>
      <c r="G41" s="59"/>
      <c r="H41" s="59"/>
      <c r="I41" s="58"/>
      <c r="J41" s="58"/>
      <c r="K41" s="58"/>
      <c r="Y41" s="63"/>
    </row>
    <row r="42" spans="1:49" x14ac:dyDescent="0.3">
      <c r="A42" s="58"/>
      <c r="B42" s="60"/>
      <c r="C42" s="59"/>
      <c r="D42" s="61"/>
      <c r="E42" s="58"/>
      <c r="F42" s="62"/>
      <c r="G42" s="59"/>
      <c r="H42" s="59"/>
      <c r="I42" s="58"/>
      <c r="J42" s="58"/>
      <c r="K42" s="58"/>
      <c r="Y42" s="153"/>
      <c r="Z42" s="71"/>
    </row>
    <row r="43" spans="1:49" x14ac:dyDescent="0.3">
      <c r="A43" s="58"/>
      <c r="B43" s="60"/>
      <c r="C43" s="59"/>
      <c r="D43" s="61"/>
      <c r="E43" s="58"/>
      <c r="F43" s="62"/>
      <c r="G43" s="59"/>
      <c r="H43" s="59"/>
      <c r="I43" s="58"/>
      <c r="J43" s="58"/>
      <c r="K43" s="58"/>
      <c r="Y43" s="153"/>
      <c r="Z43" s="72"/>
    </row>
    <row r="44" spans="1:49" x14ac:dyDescent="0.3">
      <c r="A44" s="58"/>
      <c r="B44" s="60"/>
      <c r="C44" s="59"/>
      <c r="D44" s="61"/>
      <c r="E44" s="58"/>
      <c r="F44" s="62"/>
      <c r="G44" s="59"/>
      <c r="H44" s="59"/>
      <c r="I44" s="58"/>
      <c r="J44" s="58"/>
      <c r="K44" s="58"/>
    </row>
    <row r="45" spans="1:49" x14ac:dyDescent="0.3">
      <c r="A45" s="58"/>
      <c r="B45" s="60"/>
      <c r="C45" s="59"/>
      <c r="D45" s="61"/>
      <c r="E45" s="58"/>
      <c r="F45" s="62"/>
      <c r="G45" s="59"/>
      <c r="H45" s="59"/>
      <c r="I45" s="58"/>
      <c r="J45" s="58"/>
      <c r="K45" s="58"/>
    </row>
    <row r="46" spans="1:49" x14ac:dyDescent="0.3">
      <c r="A46" s="58"/>
      <c r="B46" s="60"/>
      <c r="C46" s="59"/>
      <c r="D46" s="61"/>
      <c r="E46" s="58"/>
      <c r="F46" s="62"/>
      <c r="G46" s="59"/>
      <c r="H46" s="59"/>
      <c r="I46" s="58"/>
      <c r="J46" s="58"/>
      <c r="K46" s="58"/>
    </row>
    <row r="47" spans="1:49" x14ac:dyDescent="0.3">
      <c r="A47" s="58"/>
      <c r="B47" s="60"/>
      <c r="C47" s="59"/>
      <c r="D47" s="61"/>
      <c r="E47" s="58"/>
      <c r="F47" s="62"/>
      <c r="G47" s="59"/>
      <c r="H47" s="59"/>
      <c r="I47" s="58"/>
      <c r="J47" s="58"/>
      <c r="K47" s="58"/>
    </row>
    <row r="48" spans="1:49" x14ac:dyDescent="0.3">
      <c r="A48" s="58"/>
      <c r="B48" s="60"/>
      <c r="C48" s="59"/>
      <c r="D48" s="61"/>
      <c r="E48" s="58"/>
      <c r="F48" s="62"/>
      <c r="G48" s="59"/>
      <c r="H48" s="59"/>
      <c r="I48" s="58"/>
      <c r="J48" s="58"/>
      <c r="K48" s="58"/>
    </row>
    <row r="49" spans="1:11" x14ac:dyDescent="0.3">
      <c r="A49" s="58"/>
      <c r="B49" s="60"/>
      <c r="C49" s="59"/>
      <c r="D49" s="61"/>
      <c r="E49" s="58"/>
      <c r="F49" s="62"/>
      <c r="G49" s="59"/>
      <c r="H49" s="59"/>
      <c r="I49" s="58"/>
      <c r="J49" s="58"/>
      <c r="K49" s="58"/>
    </row>
    <row r="50" spans="1:11" x14ac:dyDescent="0.3">
      <c r="A50" s="58"/>
      <c r="B50" s="60"/>
      <c r="C50" s="59"/>
      <c r="D50" s="61"/>
      <c r="E50" s="58"/>
      <c r="F50" s="62"/>
      <c r="G50" s="59"/>
      <c r="H50" s="59"/>
      <c r="I50" s="58"/>
      <c r="J50" s="58"/>
      <c r="K50" s="58"/>
    </row>
    <row r="51" spans="1:11" x14ac:dyDescent="0.3">
      <c r="A51" s="58"/>
      <c r="B51" s="60"/>
      <c r="C51" s="59"/>
      <c r="D51" s="61"/>
      <c r="E51" s="58"/>
      <c r="F51" s="62"/>
      <c r="G51" s="59"/>
      <c r="H51" s="59"/>
      <c r="I51" s="58"/>
      <c r="J51" s="58"/>
      <c r="K51" s="58"/>
    </row>
    <row r="52" spans="1:11" x14ac:dyDescent="0.3">
      <c r="A52" s="58"/>
      <c r="B52" s="60"/>
      <c r="C52" s="59"/>
      <c r="D52" s="61"/>
      <c r="E52" s="58"/>
      <c r="F52" s="62"/>
      <c r="G52" s="59"/>
      <c r="H52" s="59"/>
      <c r="I52" s="58"/>
      <c r="J52" s="58"/>
      <c r="K52" s="58"/>
    </row>
    <row r="53" spans="1:11" x14ac:dyDescent="0.3">
      <c r="A53" s="58"/>
      <c r="B53" s="60"/>
      <c r="C53" s="59"/>
      <c r="D53" s="61"/>
      <c r="E53" s="58"/>
      <c r="F53" s="62"/>
      <c r="G53" s="59"/>
      <c r="H53" s="59"/>
      <c r="I53" s="58"/>
      <c r="J53" s="58"/>
      <c r="K53" s="58"/>
    </row>
    <row r="54" spans="1:11" x14ac:dyDescent="0.3">
      <c r="A54" s="58"/>
      <c r="B54" s="60"/>
      <c r="C54" s="59"/>
      <c r="D54" s="61"/>
      <c r="E54" s="58"/>
      <c r="F54" s="62"/>
      <c r="G54" s="59"/>
      <c r="H54" s="59"/>
      <c r="I54" s="58"/>
      <c r="J54" s="58"/>
      <c r="K54" s="58"/>
    </row>
    <row r="55" spans="1:11" x14ac:dyDescent="0.3">
      <c r="A55" s="58"/>
      <c r="B55" s="60"/>
      <c r="C55" s="59"/>
      <c r="D55" s="61"/>
      <c r="E55" s="58"/>
      <c r="F55" s="62"/>
      <c r="G55" s="59"/>
      <c r="H55" s="59"/>
      <c r="I55" s="58"/>
      <c r="J55" s="58"/>
      <c r="K55" s="58"/>
    </row>
    <row r="56" spans="1:11" x14ac:dyDescent="0.3">
      <c r="A56" s="58"/>
      <c r="B56" s="60"/>
      <c r="C56" s="59"/>
      <c r="D56" s="61"/>
      <c r="E56" s="58"/>
      <c r="F56" s="62"/>
      <c r="G56" s="59"/>
      <c r="H56" s="59"/>
      <c r="I56" s="58"/>
      <c r="J56" s="58"/>
      <c r="K56" s="58"/>
    </row>
    <row r="57" spans="1:11" x14ac:dyDescent="0.3">
      <c r="A57" s="58"/>
      <c r="B57" s="60"/>
      <c r="C57" s="59"/>
      <c r="D57" s="61"/>
      <c r="E57" s="58"/>
      <c r="F57" s="62"/>
      <c r="G57" s="59"/>
      <c r="H57" s="59"/>
      <c r="I57" s="58"/>
      <c r="J57" s="58"/>
      <c r="K57" s="58"/>
    </row>
    <row r="58" spans="1:11" x14ac:dyDescent="0.3">
      <c r="A58" s="58"/>
      <c r="B58" s="60"/>
      <c r="C58" s="59"/>
      <c r="D58" s="61"/>
      <c r="E58" s="58"/>
      <c r="F58" s="62"/>
      <c r="G58" s="59"/>
      <c r="H58" s="59"/>
      <c r="I58" s="58"/>
      <c r="J58" s="58"/>
      <c r="K58" s="58"/>
    </row>
    <row r="59" spans="1:11" x14ac:dyDescent="0.3">
      <c r="A59" s="58"/>
      <c r="B59" s="60"/>
      <c r="C59" s="59"/>
      <c r="D59" s="61"/>
      <c r="E59" s="58"/>
      <c r="F59" s="62"/>
      <c r="G59" s="59"/>
      <c r="H59" s="59"/>
      <c r="I59" s="58"/>
      <c r="J59" s="58"/>
      <c r="K59" s="58"/>
    </row>
    <row r="60" spans="1:11" x14ac:dyDescent="0.3">
      <c r="A60" s="58"/>
      <c r="B60" s="60"/>
      <c r="C60" s="59"/>
      <c r="D60" s="61"/>
      <c r="E60" s="58"/>
      <c r="F60" s="62"/>
      <c r="G60" s="59"/>
      <c r="H60" s="59"/>
      <c r="I60" s="58"/>
      <c r="J60" s="58"/>
      <c r="K60" s="58"/>
    </row>
    <row r="61" spans="1:11" x14ac:dyDescent="0.3">
      <c r="A61" s="58"/>
      <c r="B61" s="60"/>
      <c r="C61" s="59"/>
      <c r="D61" s="61"/>
      <c r="E61" s="58"/>
      <c r="F61" s="62"/>
      <c r="G61" s="59"/>
      <c r="H61" s="59"/>
      <c r="I61" s="58"/>
      <c r="J61" s="58"/>
      <c r="K61" s="58"/>
    </row>
    <row r="62" spans="1:11" x14ac:dyDescent="0.3">
      <c r="A62" s="58"/>
      <c r="B62" s="60"/>
      <c r="C62" s="59"/>
      <c r="D62" s="61"/>
      <c r="E62" s="58"/>
      <c r="F62" s="62"/>
      <c r="G62" s="59"/>
      <c r="H62" s="59"/>
      <c r="I62" s="58"/>
      <c r="J62" s="58"/>
      <c r="K62" s="58"/>
    </row>
    <row r="63" spans="1:11" x14ac:dyDescent="0.3">
      <c r="A63" s="58"/>
      <c r="B63" s="60"/>
      <c r="C63" s="59"/>
      <c r="D63" s="61"/>
      <c r="E63" s="58"/>
      <c r="F63" s="62"/>
      <c r="G63" s="59"/>
      <c r="H63" s="59"/>
      <c r="I63" s="58"/>
      <c r="J63" s="58"/>
      <c r="K63" s="58"/>
    </row>
    <row r="64" spans="1:11" x14ac:dyDescent="0.3">
      <c r="A64" s="58"/>
      <c r="B64" s="60"/>
      <c r="C64" s="59"/>
      <c r="D64" s="61"/>
      <c r="E64" s="58"/>
      <c r="F64" s="62"/>
      <c r="G64" s="59"/>
      <c r="H64" s="59"/>
      <c r="I64" s="58"/>
      <c r="J64" s="58"/>
      <c r="K64" s="58"/>
    </row>
    <row r="65" spans="1:11" x14ac:dyDescent="0.3">
      <c r="A65" s="58"/>
      <c r="B65" s="60"/>
      <c r="C65" s="59"/>
      <c r="D65" s="61"/>
      <c r="E65" s="58"/>
      <c r="F65" s="62"/>
      <c r="G65" s="59"/>
      <c r="H65" s="59"/>
      <c r="I65" s="58"/>
      <c r="J65" s="58"/>
      <c r="K65" s="58"/>
    </row>
    <row r="66" spans="1:11" x14ac:dyDescent="0.3">
      <c r="A66" s="58"/>
      <c r="B66" s="60"/>
      <c r="C66" s="59"/>
      <c r="D66" s="61"/>
      <c r="E66" s="58"/>
      <c r="F66" s="62"/>
      <c r="G66" s="59"/>
      <c r="H66" s="59"/>
      <c r="I66" s="58"/>
      <c r="J66" s="58"/>
      <c r="K66" s="58"/>
    </row>
    <row r="67" spans="1:11" x14ac:dyDescent="0.3">
      <c r="A67" s="58"/>
      <c r="B67" s="60"/>
      <c r="C67" s="59"/>
      <c r="D67" s="61"/>
      <c r="E67" s="58"/>
      <c r="F67" s="62"/>
      <c r="G67" s="59"/>
      <c r="H67" s="59"/>
      <c r="I67" s="58"/>
      <c r="J67" s="58"/>
      <c r="K67" s="58"/>
    </row>
    <row r="68" spans="1:11" x14ac:dyDescent="0.3">
      <c r="A68" s="58"/>
      <c r="B68" s="60"/>
      <c r="C68" s="59"/>
      <c r="D68" s="61"/>
      <c r="E68" s="58"/>
      <c r="F68" s="62"/>
      <c r="G68" s="59"/>
      <c r="H68" s="59"/>
      <c r="I68" s="58"/>
      <c r="J68" s="58"/>
      <c r="K68" s="58"/>
    </row>
    <row r="69" spans="1:11" x14ac:dyDescent="0.3">
      <c r="A69" s="58"/>
      <c r="B69" s="60"/>
      <c r="C69" s="59"/>
      <c r="D69" s="61"/>
      <c r="E69" s="58"/>
      <c r="F69" s="62"/>
      <c r="G69" s="59"/>
      <c r="H69" s="59"/>
      <c r="I69" s="58"/>
      <c r="J69" s="58"/>
      <c r="K69" s="58"/>
    </row>
    <row r="70" spans="1:11" x14ac:dyDescent="0.3">
      <c r="A70" s="58"/>
      <c r="B70" s="60"/>
      <c r="C70" s="59"/>
      <c r="D70" s="61"/>
      <c r="E70" s="58"/>
      <c r="F70" s="62"/>
      <c r="G70" s="59"/>
      <c r="H70" s="59"/>
      <c r="I70" s="58"/>
      <c r="J70" s="58"/>
      <c r="K70" s="58"/>
    </row>
    <row r="71" spans="1:11" x14ac:dyDescent="0.3">
      <c r="A71" s="58"/>
      <c r="B71" s="60"/>
      <c r="C71" s="59"/>
      <c r="D71" s="61"/>
      <c r="E71" s="58"/>
      <c r="F71" s="62"/>
      <c r="G71" s="59"/>
      <c r="H71" s="59"/>
      <c r="I71" s="58"/>
      <c r="J71" s="58"/>
      <c r="K71" s="58"/>
    </row>
    <row r="72" spans="1:11" x14ac:dyDescent="0.3">
      <c r="A72" s="58"/>
      <c r="B72" s="60"/>
      <c r="C72" s="59"/>
      <c r="D72" s="61"/>
      <c r="E72" s="58"/>
      <c r="F72" s="62"/>
      <c r="G72" s="59"/>
      <c r="H72" s="59"/>
      <c r="I72" s="58"/>
      <c r="J72" s="58"/>
      <c r="K72" s="58"/>
    </row>
    <row r="73" spans="1:11" x14ac:dyDescent="0.3">
      <c r="A73" s="58"/>
      <c r="B73" s="60"/>
      <c r="C73" s="59"/>
      <c r="D73" s="61"/>
      <c r="E73" s="58"/>
      <c r="F73" s="62"/>
      <c r="G73" s="59"/>
      <c r="H73" s="59"/>
      <c r="I73" s="58"/>
      <c r="J73" s="58"/>
      <c r="K73" s="58"/>
    </row>
    <row r="74" spans="1:11" x14ac:dyDescent="0.3">
      <c r="A74" s="58"/>
      <c r="B74" s="60"/>
      <c r="C74" s="59"/>
      <c r="D74" s="61"/>
      <c r="E74" s="58"/>
      <c r="F74" s="62"/>
      <c r="G74" s="59"/>
      <c r="H74" s="59"/>
      <c r="I74" s="58"/>
      <c r="J74" s="58"/>
      <c r="K74" s="58"/>
    </row>
    <row r="75" spans="1:11" x14ac:dyDescent="0.3">
      <c r="A75" s="58"/>
      <c r="B75" s="60"/>
      <c r="C75" s="59"/>
      <c r="D75" s="61"/>
      <c r="E75" s="58"/>
      <c r="F75" s="62"/>
      <c r="G75" s="59"/>
      <c r="H75" s="59"/>
      <c r="I75" s="58"/>
      <c r="J75" s="58"/>
      <c r="K75" s="58"/>
    </row>
    <row r="76" spans="1:11" x14ac:dyDescent="0.3">
      <c r="A76" s="58"/>
      <c r="B76" s="60"/>
      <c r="C76" s="59"/>
      <c r="D76" s="61"/>
      <c r="E76" s="58"/>
      <c r="F76" s="62"/>
      <c r="G76" s="59"/>
      <c r="H76" s="59"/>
      <c r="I76" s="58"/>
      <c r="J76" s="58"/>
      <c r="K76" s="58"/>
    </row>
    <row r="77" spans="1:11" x14ac:dyDescent="0.3">
      <c r="A77" s="58"/>
      <c r="B77" s="60"/>
      <c r="C77" s="59"/>
      <c r="D77" s="61"/>
      <c r="E77" s="58"/>
      <c r="F77" s="62"/>
      <c r="G77" s="59"/>
      <c r="H77" s="59"/>
      <c r="I77" s="58"/>
      <c r="J77" s="58"/>
      <c r="K77" s="58"/>
    </row>
    <row r="78" spans="1:11" x14ac:dyDescent="0.3">
      <c r="A78" s="58"/>
      <c r="B78" s="60"/>
      <c r="C78" s="59"/>
      <c r="D78" s="61"/>
      <c r="E78" s="58"/>
      <c r="F78" s="62"/>
      <c r="G78" s="59"/>
      <c r="H78" s="59"/>
      <c r="I78" s="58"/>
      <c r="J78" s="58"/>
      <c r="K78" s="58"/>
    </row>
    <row r="79" spans="1:11" x14ac:dyDescent="0.3">
      <c r="A79" s="58"/>
      <c r="B79" s="60"/>
      <c r="C79" s="59"/>
      <c r="D79" s="61"/>
      <c r="E79" s="58"/>
      <c r="F79" s="62"/>
      <c r="G79" s="59"/>
      <c r="H79" s="59"/>
      <c r="I79" s="58"/>
      <c r="J79" s="58"/>
      <c r="K79" s="58"/>
    </row>
    <row r="80" spans="1:11" x14ac:dyDescent="0.3">
      <c r="A80" s="58"/>
      <c r="B80" s="60"/>
      <c r="C80" s="59"/>
      <c r="D80" s="61"/>
      <c r="E80" s="58"/>
      <c r="F80" s="62"/>
      <c r="G80" s="59"/>
      <c r="H80" s="59"/>
      <c r="I80" s="58"/>
      <c r="J80" s="58"/>
      <c r="K80" s="58"/>
    </row>
    <row r="81" spans="1:11" x14ac:dyDescent="0.3">
      <c r="A81" s="58"/>
      <c r="B81" s="60"/>
      <c r="C81" s="59"/>
      <c r="D81" s="61"/>
      <c r="E81" s="58"/>
      <c r="F81" s="62"/>
      <c r="G81" s="59"/>
      <c r="H81" s="59"/>
      <c r="I81" s="58"/>
      <c r="J81" s="58"/>
      <c r="K81" s="58"/>
    </row>
    <row r="82" spans="1:11" x14ac:dyDescent="0.3">
      <c r="A82" s="58"/>
      <c r="B82" s="60"/>
      <c r="C82" s="59"/>
      <c r="D82" s="61"/>
      <c r="E82" s="58"/>
      <c r="F82" s="62"/>
      <c r="G82" s="59"/>
      <c r="H82" s="59"/>
      <c r="I82" s="58"/>
      <c r="J82" s="58"/>
      <c r="K82" s="58"/>
    </row>
    <row r="83" spans="1:11" x14ac:dyDescent="0.3">
      <c r="A83" s="58"/>
      <c r="B83" s="60"/>
      <c r="C83" s="59"/>
      <c r="D83" s="61"/>
      <c r="E83" s="58"/>
      <c r="F83" s="62"/>
      <c r="G83" s="59"/>
      <c r="H83" s="59"/>
      <c r="I83" s="58"/>
      <c r="J83" s="58"/>
      <c r="K83" s="58"/>
    </row>
    <row r="84" spans="1:11" x14ac:dyDescent="0.3">
      <c r="A84" s="58"/>
      <c r="B84" s="60"/>
      <c r="C84" s="59"/>
      <c r="D84" s="61"/>
      <c r="E84" s="58"/>
      <c r="F84" s="62"/>
      <c r="G84" s="59"/>
      <c r="H84" s="59"/>
      <c r="I84" s="58"/>
      <c r="J84" s="58"/>
      <c r="K84" s="58"/>
    </row>
    <row r="85" spans="1:11" x14ac:dyDescent="0.3">
      <c r="A85" s="58"/>
      <c r="B85" s="60"/>
      <c r="C85" s="59"/>
      <c r="D85" s="61"/>
      <c r="E85" s="58"/>
      <c r="F85" s="62"/>
      <c r="G85" s="59"/>
      <c r="H85" s="59"/>
      <c r="I85" s="58"/>
      <c r="J85" s="58"/>
      <c r="K85" s="58"/>
    </row>
    <row r="86" spans="1:11" x14ac:dyDescent="0.3">
      <c r="A86" s="58"/>
      <c r="B86" s="60"/>
      <c r="C86" s="59"/>
      <c r="D86" s="61"/>
      <c r="E86" s="58"/>
      <c r="F86" s="62"/>
      <c r="G86" s="59"/>
      <c r="H86" s="59"/>
      <c r="I86" s="58"/>
      <c r="J86" s="58"/>
      <c r="K86" s="58"/>
    </row>
    <row r="87" spans="1:11" x14ac:dyDescent="0.3">
      <c r="A87" s="58"/>
      <c r="B87" s="60"/>
      <c r="C87" s="59"/>
      <c r="D87" s="61"/>
      <c r="E87" s="58"/>
      <c r="F87" s="62"/>
      <c r="G87" s="59"/>
      <c r="H87" s="59"/>
      <c r="I87" s="58"/>
      <c r="J87" s="58"/>
      <c r="K87" s="58"/>
    </row>
    <row r="88" spans="1:11" x14ac:dyDescent="0.3">
      <c r="A88" s="58"/>
      <c r="B88" s="60"/>
      <c r="C88" s="59"/>
      <c r="D88" s="61"/>
      <c r="E88" s="58"/>
      <c r="F88" s="62"/>
      <c r="G88" s="59"/>
      <c r="H88" s="59"/>
      <c r="I88" s="58"/>
      <c r="J88" s="58"/>
      <c r="K88" s="58"/>
    </row>
    <row r="89" spans="1:11" x14ac:dyDescent="0.3">
      <c r="A89" s="58"/>
      <c r="B89" s="60"/>
      <c r="C89" s="59"/>
      <c r="D89" s="61"/>
      <c r="E89" s="58"/>
      <c r="F89" s="62"/>
      <c r="G89" s="59"/>
      <c r="H89" s="59"/>
      <c r="I89" s="58"/>
      <c r="J89" s="58"/>
      <c r="K89" s="58"/>
    </row>
    <row r="90" spans="1:11" x14ac:dyDescent="0.3">
      <c r="A90" s="58"/>
      <c r="B90" s="60"/>
      <c r="C90" s="59"/>
      <c r="D90" s="61"/>
      <c r="E90" s="58"/>
      <c r="F90" s="62"/>
      <c r="G90" s="59"/>
      <c r="H90" s="59"/>
      <c r="I90" s="58"/>
      <c r="J90" s="58"/>
      <c r="K90" s="58"/>
    </row>
    <row r="91" spans="1:11" x14ac:dyDescent="0.3">
      <c r="A91" s="58"/>
      <c r="B91" s="60"/>
      <c r="C91" s="59"/>
      <c r="D91" s="61"/>
      <c r="E91" s="58"/>
      <c r="F91" s="62"/>
      <c r="G91" s="59"/>
      <c r="H91" s="59"/>
      <c r="I91" s="58"/>
      <c r="J91" s="58"/>
      <c r="K91" s="58"/>
    </row>
    <row r="92" spans="1:11" x14ac:dyDescent="0.3">
      <c r="A92" s="58"/>
      <c r="B92" s="60"/>
      <c r="C92" s="59"/>
      <c r="D92" s="61"/>
      <c r="E92" s="58"/>
      <c r="F92" s="62"/>
      <c r="G92" s="59"/>
      <c r="H92" s="59"/>
      <c r="I92" s="58"/>
      <c r="J92" s="58"/>
      <c r="K92" s="58"/>
    </row>
    <row r="93" spans="1:11" x14ac:dyDescent="0.3">
      <c r="A93" s="58"/>
      <c r="B93" s="60"/>
      <c r="C93" s="59"/>
      <c r="D93" s="61"/>
      <c r="E93" s="58"/>
      <c r="F93" s="62"/>
      <c r="G93" s="59"/>
      <c r="H93" s="59"/>
      <c r="I93" s="58"/>
      <c r="J93" s="58"/>
    </row>
    <row r="94" spans="1:11" x14ac:dyDescent="0.3">
      <c r="A94" s="58"/>
      <c r="B94" s="60"/>
      <c r="C94" s="59"/>
      <c r="D94" s="61"/>
      <c r="E94" s="58"/>
      <c r="F94" s="62"/>
      <c r="G94" s="59"/>
      <c r="H94" s="59"/>
      <c r="I94" s="58"/>
      <c r="J94" s="58"/>
    </row>
    <row r="95" spans="1:11" x14ac:dyDescent="0.3">
      <c r="A95" s="58"/>
      <c r="B95" s="60"/>
      <c r="C95" s="59"/>
      <c r="D95" s="61"/>
      <c r="E95" s="58"/>
      <c r="F95" s="62"/>
      <c r="G95" s="59"/>
      <c r="H95" s="59"/>
      <c r="I95" s="58"/>
      <c r="J95" s="58"/>
    </row>
    <row r="96" spans="1:11" x14ac:dyDescent="0.3">
      <c r="A96" s="58"/>
      <c r="B96" s="60"/>
      <c r="C96" s="59"/>
      <c r="D96" s="61"/>
      <c r="E96" s="58"/>
      <c r="F96" s="62"/>
      <c r="G96" s="59"/>
      <c r="H96" s="59"/>
      <c r="I96" s="58"/>
      <c r="J96" s="58"/>
    </row>
    <row r="97" spans="1:10" x14ac:dyDescent="0.3">
      <c r="A97" s="58"/>
      <c r="B97" s="60"/>
      <c r="C97" s="59"/>
      <c r="D97" s="61"/>
      <c r="E97" s="58"/>
      <c r="F97" s="62"/>
      <c r="G97" s="59"/>
      <c r="H97" s="59"/>
      <c r="I97" s="58"/>
      <c r="J97" s="58"/>
    </row>
    <row r="98" spans="1:10" x14ac:dyDescent="0.3">
      <c r="A98" s="58"/>
      <c r="B98" s="60"/>
      <c r="C98" s="59"/>
      <c r="D98" s="61"/>
      <c r="E98" s="58"/>
      <c r="F98" s="62"/>
      <c r="G98" s="59"/>
      <c r="H98" s="59"/>
      <c r="I98" s="58"/>
      <c r="J98" s="58"/>
    </row>
    <row r="99" spans="1:10" x14ac:dyDescent="0.3">
      <c r="A99" s="58"/>
      <c r="B99" s="60"/>
      <c r="C99" s="59"/>
      <c r="D99" s="61"/>
      <c r="E99" s="58"/>
      <c r="F99" s="62"/>
      <c r="G99" s="59"/>
      <c r="H99" s="59"/>
      <c r="I99" s="58"/>
      <c r="J99" s="58"/>
    </row>
    <row r="100" spans="1:10" x14ac:dyDescent="0.3">
      <c r="A100" s="58"/>
      <c r="B100" s="60"/>
      <c r="C100" s="59"/>
      <c r="D100" s="61"/>
      <c r="E100" s="58"/>
      <c r="F100" s="62"/>
      <c r="G100" s="59"/>
      <c r="H100" s="59"/>
      <c r="I100" s="58"/>
      <c r="J100" s="58"/>
    </row>
    <row r="101" spans="1:10" x14ac:dyDescent="0.3">
      <c r="A101" s="58"/>
      <c r="B101" s="60"/>
      <c r="C101" s="59"/>
      <c r="D101" s="61"/>
      <c r="E101" s="58"/>
      <c r="F101" s="62"/>
      <c r="G101" s="59"/>
      <c r="H101" s="59"/>
      <c r="I101" s="58"/>
      <c r="J101" s="58"/>
    </row>
    <row r="102" spans="1:10" x14ac:dyDescent="0.3">
      <c r="A102" s="58"/>
      <c r="B102" s="60"/>
      <c r="C102" s="59"/>
      <c r="D102" s="61"/>
      <c r="E102" s="58"/>
      <c r="F102" s="62"/>
      <c r="G102" s="59"/>
      <c r="H102" s="59"/>
      <c r="I102" s="58"/>
      <c r="J102" s="58"/>
    </row>
    <row r="103" spans="1:10" x14ac:dyDescent="0.3">
      <c r="A103" s="58"/>
      <c r="B103" s="60"/>
      <c r="C103" s="59"/>
      <c r="D103" s="61"/>
      <c r="E103" s="58"/>
      <c r="F103" s="62"/>
      <c r="G103" s="59"/>
      <c r="H103" s="59"/>
      <c r="I103" s="58"/>
      <c r="J103" s="58"/>
    </row>
    <row r="104" spans="1:10" x14ac:dyDescent="0.3">
      <c r="A104" s="58"/>
      <c r="B104" s="60"/>
      <c r="C104" s="59"/>
      <c r="D104" s="61"/>
      <c r="E104" s="58"/>
      <c r="F104" s="62"/>
      <c r="G104" s="59"/>
      <c r="H104" s="59"/>
      <c r="I104" s="58"/>
      <c r="J104" s="58"/>
    </row>
    <row r="105" spans="1:10" x14ac:dyDescent="0.3">
      <c r="A105" s="58"/>
      <c r="B105" s="60"/>
      <c r="C105" s="59"/>
      <c r="D105" s="61"/>
      <c r="E105" s="58"/>
      <c r="F105" s="62"/>
      <c r="G105" s="59"/>
      <c r="H105" s="59"/>
      <c r="I105" s="58"/>
      <c r="J105" s="58"/>
    </row>
    <row r="106" spans="1:10" x14ac:dyDescent="0.3">
      <c r="A106" s="58"/>
      <c r="B106" s="60"/>
      <c r="C106" s="59"/>
      <c r="D106" s="61"/>
      <c r="E106" s="58"/>
      <c r="F106" s="62"/>
      <c r="G106" s="59"/>
      <c r="H106" s="59"/>
      <c r="I106" s="58"/>
      <c r="J106" s="58"/>
    </row>
    <row r="107" spans="1:10" x14ac:dyDescent="0.3">
      <c r="A107" s="58"/>
      <c r="B107" s="60"/>
      <c r="C107" s="59"/>
      <c r="D107" s="61"/>
      <c r="E107" s="58"/>
      <c r="F107" s="62"/>
      <c r="G107" s="59"/>
      <c r="H107" s="59"/>
      <c r="I107" s="58"/>
      <c r="J107" s="58"/>
    </row>
    <row r="108" spans="1:10" x14ac:dyDescent="0.3">
      <c r="A108" s="58"/>
      <c r="B108" s="60"/>
      <c r="C108" s="59"/>
      <c r="D108" s="61"/>
      <c r="E108" s="58"/>
      <c r="F108" s="62"/>
      <c r="G108" s="59"/>
      <c r="H108" s="59"/>
      <c r="I108" s="58"/>
      <c r="J108" s="58"/>
    </row>
    <row r="109" spans="1:10" x14ac:dyDescent="0.3">
      <c r="A109" s="58"/>
      <c r="B109" s="60"/>
      <c r="C109" s="59"/>
      <c r="D109" s="61"/>
      <c r="E109" s="58"/>
      <c r="F109" s="62"/>
      <c r="G109" s="59"/>
      <c r="H109" s="59"/>
      <c r="I109" s="58"/>
      <c r="J109" s="58"/>
    </row>
    <row r="110" spans="1:10" x14ac:dyDescent="0.3">
      <c r="A110" s="58"/>
      <c r="B110" s="60"/>
      <c r="C110" s="59"/>
      <c r="D110" s="61"/>
      <c r="E110" s="58"/>
      <c r="F110" s="62"/>
      <c r="G110" s="59"/>
      <c r="H110" s="59"/>
      <c r="I110" s="58"/>
      <c r="J110" s="58"/>
    </row>
    <row r="111" spans="1:10" x14ac:dyDescent="0.3">
      <c r="A111" s="58"/>
      <c r="B111" s="60"/>
      <c r="C111" s="59"/>
      <c r="D111" s="61"/>
      <c r="E111" s="58"/>
      <c r="F111" s="62"/>
      <c r="G111" s="59"/>
      <c r="H111" s="59"/>
      <c r="I111" s="58"/>
      <c r="J111" s="58"/>
    </row>
    <row r="112" spans="1:10" x14ac:dyDescent="0.3">
      <c r="A112" s="58"/>
      <c r="B112" s="60"/>
      <c r="C112" s="59"/>
      <c r="D112" s="61"/>
      <c r="E112" s="58"/>
      <c r="F112" s="62"/>
      <c r="G112" s="59"/>
      <c r="H112" s="59"/>
      <c r="I112" s="58"/>
      <c r="J112" s="58"/>
    </row>
    <row r="113" spans="1:10" x14ac:dyDescent="0.3">
      <c r="A113" s="58"/>
      <c r="B113" s="60"/>
      <c r="C113" s="59"/>
      <c r="D113" s="61"/>
      <c r="E113" s="58"/>
      <c r="F113" s="62"/>
      <c r="G113" s="59"/>
      <c r="H113" s="59"/>
      <c r="I113" s="58"/>
      <c r="J113" s="58"/>
    </row>
    <row r="114" spans="1:10" x14ac:dyDescent="0.3">
      <c r="A114" s="58"/>
      <c r="B114" s="60"/>
      <c r="C114" s="59"/>
      <c r="D114" s="61"/>
      <c r="E114" s="58"/>
      <c r="F114" s="62"/>
      <c r="G114" s="59"/>
      <c r="H114" s="59"/>
      <c r="I114" s="58"/>
      <c r="J114" s="58"/>
    </row>
    <row r="115" spans="1:10" x14ac:dyDescent="0.3">
      <c r="A115" s="58"/>
      <c r="B115" s="60"/>
      <c r="C115" s="59"/>
      <c r="D115" s="61"/>
      <c r="E115" s="58"/>
      <c r="F115" s="62"/>
      <c r="G115" s="59"/>
      <c r="H115" s="59"/>
      <c r="I115" s="58"/>
      <c r="J115" s="58"/>
    </row>
    <row r="116" spans="1:10" x14ac:dyDescent="0.3">
      <c r="A116" s="58"/>
      <c r="B116" s="60"/>
      <c r="C116" s="59"/>
      <c r="D116" s="61"/>
      <c r="E116" s="58"/>
      <c r="F116" s="62"/>
      <c r="G116" s="59"/>
      <c r="H116" s="59"/>
      <c r="I116" s="58"/>
      <c r="J116" s="58"/>
    </row>
    <row r="117" spans="1:10" x14ac:dyDescent="0.3">
      <c r="A117" s="58"/>
      <c r="B117" s="60"/>
      <c r="C117" s="59"/>
      <c r="D117" s="61"/>
      <c r="E117" s="58"/>
      <c r="F117" s="62"/>
      <c r="G117" s="59"/>
      <c r="H117" s="59"/>
      <c r="I117" s="58"/>
      <c r="J117" s="58"/>
    </row>
    <row r="118" spans="1:10" x14ac:dyDescent="0.3">
      <c r="A118" s="58"/>
      <c r="B118" s="60"/>
      <c r="C118" s="59"/>
      <c r="D118" s="61"/>
      <c r="E118" s="58"/>
      <c r="F118" s="62"/>
      <c r="G118" s="59"/>
      <c r="H118" s="59"/>
      <c r="I118" s="58"/>
      <c r="J118" s="58"/>
    </row>
    <row r="119" spans="1:10" x14ac:dyDescent="0.3">
      <c r="A119" s="58"/>
      <c r="B119" s="60"/>
      <c r="C119" s="59"/>
      <c r="D119" s="61"/>
      <c r="E119" s="58"/>
      <c r="F119" s="62"/>
      <c r="G119" s="59"/>
      <c r="H119" s="59"/>
      <c r="I119" s="58"/>
      <c r="J119" s="58"/>
    </row>
    <row r="120" spans="1:10" x14ac:dyDescent="0.3">
      <c r="A120" s="58"/>
      <c r="B120" s="60"/>
      <c r="C120" s="59"/>
      <c r="D120" s="61"/>
      <c r="E120" s="58"/>
      <c r="F120" s="62"/>
      <c r="G120" s="59"/>
      <c r="H120" s="59"/>
      <c r="I120" s="58"/>
      <c r="J120" s="58"/>
    </row>
    <row r="121" spans="1:10" x14ac:dyDescent="0.3">
      <c r="A121" s="58"/>
      <c r="B121" s="60"/>
      <c r="C121" s="59"/>
      <c r="D121" s="61"/>
      <c r="E121" s="58"/>
      <c r="F121" s="62"/>
      <c r="G121" s="59"/>
      <c r="H121" s="59"/>
      <c r="I121" s="58"/>
      <c r="J121" s="58"/>
    </row>
    <row r="122" spans="1:10" x14ac:dyDescent="0.3">
      <c r="A122" s="58"/>
      <c r="B122" s="60"/>
      <c r="C122" s="59"/>
      <c r="D122" s="61"/>
      <c r="E122" s="58"/>
      <c r="F122" s="62"/>
      <c r="G122" s="59"/>
      <c r="H122" s="59"/>
      <c r="I122" s="58"/>
      <c r="J122" s="58"/>
    </row>
    <row r="123" spans="1:10" x14ac:dyDescent="0.3">
      <c r="A123" s="58"/>
      <c r="B123" s="60"/>
      <c r="C123" s="59"/>
      <c r="D123" s="61"/>
      <c r="E123" s="58"/>
      <c r="F123" s="62"/>
      <c r="G123" s="59"/>
      <c r="H123" s="59"/>
      <c r="I123" s="58"/>
      <c r="J123" s="58"/>
    </row>
    <row r="124" spans="1:10" x14ac:dyDescent="0.3">
      <c r="A124" s="58"/>
      <c r="B124" s="60"/>
      <c r="C124" s="59"/>
      <c r="D124" s="61"/>
      <c r="E124" s="58"/>
      <c r="F124" s="62"/>
      <c r="G124" s="59"/>
      <c r="H124" s="59"/>
      <c r="I124" s="58"/>
      <c r="J124" s="58"/>
    </row>
    <row r="125" spans="1:10" x14ac:dyDescent="0.3">
      <c r="A125" s="58"/>
      <c r="B125" s="60"/>
      <c r="C125" s="59"/>
      <c r="D125" s="61"/>
      <c r="E125" s="58"/>
      <c r="F125" s="62"/>
      <c r="G125" s="59"/>
      <c r="H125" s="59"/>
      <c r="I125" s="58"/>
      <c r="J125" s="58"/>
    </row>
    <row r="126" spans="1:10" x14ac:dyDescent="0.3">
      <c r="A126" s="58"/>
      <c r="B126" s="60"/>
      <c r="C126" s="59"/>
      <c r="D126" s="61"/>
      <c r="E126" s="58"/>
      <c r="F126" s="62"/>
      <c r="G126" s="59"/>
      <c r="H126" s="59"/>
      <c r="I126" s="58"/>
      <c r="J126" s="58"/>
    </row>
    <row r="127" spans="1:10" x14ac:dyDescent="0.3">
      <c r="A127" s="58"/>
      <c r="B127" s="60"/>
      <c r="C127" s="59"/>
      <c r="D127" s="61"/>
      <c r="E127" s="58"/>
      <c r="F127" s="62"/>
      <c r="G127" s="59"/>
      <c r="H127" s="59"/>
      <c r="I127" s="58"/>
      <c r="J127" s="58"/>
    </row>
    <row r="128" spans="1:10" x14ac:dyDescent="0.3">
      <c r="A128" s="58"/>
      <c r="B128" s="60"/>
      <c r="C128" s="59"/>
      <c r="D128" s="61"/>
      <c r="E128" s="58"/>
      <c r="F128" s="62"/>
      <c r="G128" s="59"/>
      <c r="H128" s="59"/>
      <c r="I128" s="58"/>
      <c r="J128" s="58"/>
    </row>
    <row r="129" spans="1:10" x14ac:dyDescent="0.3">
      <c r="A129" s="58"/>
      <c r="B129" s="60"/>
      <c r="C129" s="59"/>
      <c r="D129" s="61"/>
      <c r="E129" s="58"/>
      <c r="F129" s="62"/>
      <c r="G129" s="59"/>
      <c r="H129" s="59"/>
      <c r="I129" s="58"/>
      <c r="J129" s="58"/>
    </row>
    <row r="130" spans="1:10" x14ac:dyDescent="0.3">
      <c r="A130" s="58"/>
      <c r="B130" s="60"/>
      <c r="C130" s="59"/>
      <c r="D130" s="61"/>
      <c r="E130" s="58"/>
      <c r="F130" s="62"/>
      <c r="G130" s="59"/>
      <c r="H130" s="59"/>
      <c r="I130" s="58"/>
      <c r="J130" s="58"/>
    </row>
    <row r="131" spans="1:10" x14ac:dyDescent="0.3">
      <c r="A131" s="58"/>
      <c r="B131" s="60"/>
      <c r="C131" s="59"/>
      <c r="D131" s="61"/>
      <c r="E131" s="58"/>
      <c r="F131" s="62"/>
      <c r="G131" s="59"/>
      <c r="H131" s="59"/>
      <c r="I131" s="58"/>
      <c r="J131" s="58"/>
    </row>
    <row r="132" spans="1:10" x14ac:dyDescent="0.3">
      <c r="A132" s="58"/>
      <c r="B132" s="60"/>
      <c r="C132" s="59"/>
      <c r="D132" s="61"/>
      <c r="E132" s="58"/>
      <c r="F132" s="62"/>
      <c r="G132" s="59"/>
      <c r="H132" s="59"/>
      <c r="I132" s="58"/>
      <c r="J132" s="58"/>
    </row>
    <row r="133" spans="1:10" x14ac:dyDescent="0.3">
      <c r="A133" s="58"/>
      <c r="B133" s="60"/>
      <c r="C133" s="59"/>
      <c r="D133" s="61"/>
      <c r="E133" s="58"/>
      <c r="F133" s="62"/>
      <c r="G133" s="59"/>
      <c r="H133" s="59"/>
      <c r="I133" s="58"/>
      <c r="J133" s="58"/>
    </row>
    <row r="134" spans="1:10" x14ac:dyDescent="0.3">
      <c r="A134" s="58"/>
      <c r="B134" s="60"/>
      <c r="C134" s="59"/>
      <c r="D134" s="61"/>
      <c r="E134" s="58"/>
      <c r="F134" s="62"/>
      <c r="G134" s="59"/>
      <c r="H134" s="59"/>
      <c r="I134" s="58"/>
      <c r="J134" s="58"/>
    </row>
    <row r="135" spans="1:10" x14ac:dyDescent="0.3">
      <c r="A135" s="58"/>
      <c r="B135" s="60"/>
      <c r="C135" s="59"/>
      <c r="D135" s="61"/>
      <c r="E135" s="58"/>
      <c r="F135" s="62"/>
      <c r="G135" s="59"/>
      <c r="H135" s="59"/>
      <c r="I135" s="58"/>
      <c r="J135" s="58"/>
    </row>
    <row r="136" spans="1:10" x14ac:dyDescent="0.3">
      <c r="A136" s="58"/>
      <c r="B136" s="60"/>
      <c r="C136" s="59"/>
      <c r="D136" s="61"/>
      <c r="E136" s="58"/>
      <c r="F136" s="62"/>
      <c r="G136" s="59"/>
      <c r="H136" s="59"/>
      <c r="I136" s="58"/>
      <c r="J136" s="58"/>
    </row>
    <row r="137" spans="1:10" x14ac:dyDescent="0.3">
      <c r="A137" s="58"/>
      <c r="B137" s="60"/>
      <c r="C137" s="59"/>
      <c r="D137" s="61"/>
      <c r="E137" s="58"/>
      <c r="F137" s="62"/>
      <c r="G137" s="59"/>
      <c r="H137" s="59"/>
      <c r="I137" s="58"/>
      <c r="J137" s="58"/>
    </row>
    <row r="138" spans="1:10" x14ac:dyDescent="0.3">
      <c r="A138" s="58"/>
      <c r="B138" s="60"/>
      <c r="C138" s="59"/>
      <c r="D138" s="61"/>
      <c r="E138" s="58"/>
      <c r="F138" s="62"/>
      <c r="G138" s="59"/>
      <c r="H138" s="59"/>
      <c r="I138" s="58"/>
      <c r="J138" s="58"/>
    </row>
    <row r="139" spans="1:10" x14ac:dyDescent="0.3">
      <c r="A139" s="58"/>
      <c r="B139" s="60"/>
      <c r="C139" s="59"/>
      <c r="D139" s="61"/>
      <c r="E139" s="58"/>
      <c r="F139" s="62"/>
      <c r="G139" s="59"/>
      <c r="H139" s="59"/>
      <c r="I139" s="58"/>
      <c r="J139" s="58"/>
    </row>
    <row r="140" spans="1:10" x14ac:dyDescent="0.3">
      <c r="A140" s="58"/>
      <c r="B140" s="60"/>
      <c r="C140" s="59"/>
      <c r="D140" s="61"/>
      <c r="E140" s="58"/>
      <c r="F140" s="62"/>
      <c r="G140" s="59"/>
      <c r="H140" s="59"/>
      <c r="I140" s="58"/>
      <c r="J140" s="58"/>
    </row>
    <row r="141" spans="1:10" x14ac:dyDescent="0.3">
      <c r="A141" s="58"/>
      <c r="B141" s="60"/>
      <c r="C141" s="59"/>
      <c r="D141" s="61"/>
      <c r="E141" s="58"/>
      <c r="F141" s="62"/>
      <c r="G141" s="59"/>
      <c r="H141" s="59"/>
      <c r="I141" s="58"/>
      <c r="J141" s="58"/>
    </row>
    <row r="142" spans="1:10" x14ac:dyDescent="0.3">
      <c r="A142" s="58"/>
      <c r="B142" s="60"/>
      <c r="C142" s="59"/>
      <c r="D142" s="61"/>
      <c r="E142" s="58"/>
      <c r="F142" s="62"/>
      <c r="G142" s="59"/>
      <c r="H142" s="59"/>
      <c r="I142" s="58"/>
      <c r="J142" s="58"/>
    </row>
    <row r="143" spans="1:10" x14ac:dyDescent="0.3">
      <c r="A143" s="58"/>
      <c r="B143" s="60"/>
      <c r="C143" s="59"/>
      <c r="D143" s="61"/>
      <c r="E143" s="58"/>
      <c r="F143" s="62"/>
      <c r="G143" s="59"/>
      <c r="H143" s="59"/>
      <c r="I143" s="58"/>
      <c r="J143" s="58"/>
    </row>
    <row r="144" spans="1:10" x14ac:dyDescent="0.3">
      <c r="A144" s="58"/>
      <c r="B144" s="60"/>
      <c r="C144" s="59"/>
      <c r="D144" s="61"/>
      <c r="E144" s="58"/>
      <c r="F144" s="62"/>
      <c r="G144" s="59"/>
      <c r="H144" s="59"/>
      <c r="I144" s="58"/>
      <c r="J144" s="58"/>
    </row>
    <row r="145" spans="1:10" x14ac:dyDescent="0.3">
      <c r="A145" s="58"/>
      <c r="B145" s="60"/>
      <c r="C145" s="59"/>
      <c r="D145" s="61"/>
      <c r="E145" s="58"/>
      <c r="F145" s="62"/>
      <c r="G145" s="59"/>
      <c r="H145" s="59"/>
      <c r="I145" s="58"/>
      <c r="J145" s="58"/>
    </row>
    <row r="146" spans="1:10" x14ac:dyDescent="0.3">
      <c r="A146" s="58"/>
      <c r="B146" s="60"/>
      <c r="C146" s="59"/>
      <c r="D146" s="61"/>
      <c r="E146" s="58"/>
      <c r="F146" s="62"/>
      <c r="G146" s="59"/>
      <c r="H146" s="59"/>
      <c r="I146" s="58"/>
      <c r="J146" s="58"/>
    </row>
    <row r="147" spans="1:10" x14ac:dyDescent="0.3">
      <c r="A147" s="58"/>
      <c r="B147" s="60"/>
      <c r="C147" s="59"/>
      <c r="D147" s="61"/>
      <c r="E147" s="58"/>
      <c r="F147" s="62"/>
      <c r="G147" s="59"/>
      <c r="H147" s="59"/>
      <c r="I147" s="58"/>
      <c r="J147" s="58"/>
    </row>
    <row r="148" spans="1:10" x14ac:dyDescent="0.3">
      <c r="A148" s="58"/>
      <c r="B148" s="60"/>
      <c r="C148" s="59"/>
      <c r="D148" s="61"/>
      <c r="E148" s="58"/>
      <c r="F148" s="62"/>
      <c r="G148" s="59"/>
      <c r="H148" s="59"/>
      <c r="I148" s="58"/>
      <c r="J148" s="58"/>
    </row>
    <row r="149" spans="1:10" x14ac:dyDescent="0.3">
      <c r="A149" s="58"/>
      <c r="B149" s="60"/>
      <c r="C149" s="59"/>
      <c r="D149" s="61"/>
      <c r="E149" s="58"/>
      <c r="F149" s="62"/>
      <c r="G149" s="59"/>
      <c r="H149" s="59"/>
      <c r="I149" s="58"/>
      <c r="J149" s="58"/>
    </row>
    <row r="150" spans="1:10" x14ac:dyDescent="0.3">
      <c r="A150" s="58"/>
      <c r="B150" s="60"/>
      <c r="C150" s="59"/>
      <c r="D150" s="61"/>
      <c r="E150" s="58"/>
      <c r="F150" s="62"/>
      <c r="G150" s="59"/>
      <c r="H150" s="59"/>
      <c r="I150" s="58"/>
      <c r="J150" s="58"/>
    </row>
    <row r="151" spans="1:10" x14ac:dyDescent="0.3">
      <c r="A151" s="58"/>
      <c r="B151" s="60"/>
      <c r="C151" s="59"/>
      <c r="D151" s="61"/>
      <c r="E151" s="58"/>
      <c r="F151" s="62"/>
      <c r="G151" s="59"/>
      <c r="H151" s="59"/>
      <c r="I151" s="58"/>
      <c r="J151" s="58"/>
    </row>
    <row r="152" spans="1:10" x14ac:dyDescent="0.3">
      <c r="A152" s="58"/>
      <c r="B152" s="60"/>
      <c r="C152" s="59"/>
      <c r="D152" s="61"/>
      <c r="E152" s="58"/>
      <c r="F152" s="62"/>
      <c r="G152" s="59"/>
      <c r="H152" s="59"/>
      <c r="I152" s="58"/>
      <c r="J152" s="58"/>
    </row>
    <row r="153" spans="1:10" x14ac:dyDescent="0.3">
      <c r="A153" s="58"/>
      <c r="B153" s="60"/>
      <c r="C153" s="59"/>
      <c r="D153" s="61"/>
      <c r="E153" s="58"/>
      <c r="F153" s="62"/>
      <c r="G153" s="59"/>
      <c r="H153" s="59"/>
      <c r="I153" s="58"/>
      <c r="J153" s="58"/>
    </row>
    <row r="154" spans="1:10" x14ac:dyDescent="0.3">
      <c r="A154" s="58"/>
      <c r="B154" s="60"/>
      <c r="C154" s="59"/>
      <c r="D154" s="61"/>
      <c r="E154" s="58"/>
      <c r="F154" s="62"/>
      <c r="G154" s="59"/>
      <c r="H154" s="59"/>
      <c r="I154" s="58"/>
      <c r="J154" s="58"/>
    </row>
    <row r="155" spans="1:10" x14ac:dyDescent="0.3">
      <c r="A155" s="58"/>
      <c r="B155" s="60"/>
      <c r="C155" s="59"/>
      <c r="D155" s="61"/>
      <c r="E155" s="58"/>
      <c r="F155" s="62"/>
      <c r="G155" s="59"/>
      <c r="H155" s="59"/>
      <c r="I155" s="58"/>
      <c r="J155" s="58"/>
    </row>
    <row r="156" spans="1:10" x14ac:dyDescent="0.3">
      <c r="A156" s="58"/>
      <c r="B156" s="60"/>
      <c r="C156" s="59"/>
      <c r="D156" s="61"/>
      <c r="E156" s="58"/>
      <c r="F156" s="62"/>
      <c r="G156" s="59"/>
      <c r="H156" s="59"/>
      <c r="I156" s="58"/>
      <c r="J156" s="58"/>
    </row>
    <row r="157" spans="1:10" x14ac:dyDescent="0.3">
      <c r="A157" s="58"/>
      <c r="B157" s="60"/>
      <c r="C157" s="59"/>
      <c r="D157" s="61"/>
      <c r="E157" s="58"/>
      <c r="F157" s="62"/>
      <c r="G157" s="59"/>
      <c r="H157" s="59"/>
      <c r="I157" s="58"/>
      <c r="J157" s="58"/>
    </row>
    <row r="158" spans="1:10" x14ac:dyDescent="0.3">
      <c r="A158" s="58"/>
      <c r="B158" s="60"/>
      <c r="C158" s="59"/>
      <c r="D158" s="61"/>
      <c r="E158" s="58"/>
      <c r="F158" s="62"/>
      <c r="G158" s="59"/>
      <c r="H158" s="59"/>
      <c r="I158" s="58"/>
      <c r="J158" s="58"/>
    </row>
    <row r="159" spans="1:10" x14ac:dyDescent="0.3">
      <c r="A159" s="58"/>
      <c r="B159" s="60"/>
      <c r="C159" s="59"/>
      <c r="D159" s="61"/>
      <c r="E159" s="58"/>
      <c r="F159" s="62"/>
      <c r="G159" s="59"/>
      <c r="H159" s="59"/>
      <c r="I159" s="58"/>
      <c r="J159" s="58"/>
    </row>
    <row r="160" spans="1:10" x14ac:dyDescent="0.3">
      <c r="A160" s="58"/>
      <c r="B160" s="60"/>
      <c r="C160" s="59"/>
      <c r="D160" s="61"/>
      <c r="E160" s="58"/>
      <c r="F160" s="62"/>
      <c r="G160" s="59"/>
      <c r="H160" s="59"/>
      <c r="I160" s="58"/>
      <c r="J160" s="58"/>
    </row>
    <row r="161" spans="1:10" x14ac:dyDescent="0.3">
      <c r="A161" s="58"/>
      <c r="B161" s="60"/>
      <c r="C161" s="59"/>
      <c r="D161" s="61"/>
      <c r="E161" s="58"/>
      <c r="F161" s="62"/>
      <c r="G161" s="59"/>
      <c r="H161" s="59"/>
      <c r="I161" s="58"/>
      <c r="J161" s="58"/>
    </row>
    <row r="162" spans="1:10" x14ac:dyDescent="0.3">
      <c r="A162" s="58"/>
      <c r="B162" s="60"/>
      <c r="C162" s="59"/>
      <c r="D162" s="61"/>
      <c r="E162" s="58"/>
      <c r="F162" s="62"/>
      <c r="G162" s="59"/>
      <c r="H162" s="59"/>
      <c r="I162" s="58"/>
      <c r="J162" s="58"/>
    </row>
    <row r="163" spans="1:10" x14ac:dyDescent="0.3">
      <c r="A163" s="58"/>
      <c r="B163" s="60"/>
      <c r="C163" s="59"/>
      <c r="D163" s="61"/>
      <c r="E163" s="58"/>
      <c r="F163" s="62"/>
      <c r="G163" s="59"/>
      <c r="H163" s="59"/>
      <c r="I163" s="58"/>
      <c r="J163" s="58"/>
    </row>
    <row r="164" spans="1:10" x14ac:dyDescent="0.3">
      <c r="A164" s="58"/>
      <c r="B164" s="60"/>
      <c r="C164" s="59"/>
      <c r="D164" s="61"/>
      <c r="E164" s="58"/>
      <c r="F164" s="62"/>
      <c r="G164" s="59"/>
      <c r="H164" s="59"/>
      <c r="I164" s="58"/>
      <c r="J164" s="58"/>
    </row>
    <row r="165" spans="1:10" x14ac:dyDescent="0.3">
      <c r="A165" s="58"/>
      <c r="B165" s="60"/>
      <c r="C165" s="59"/>
      <c r="D165" s="61"/>
      <c r="E165" s="58"/>
      <c r="F165" s="62"/>
      <c r="G165" s="59"/>
      <c r="H165" s="59"/>
      <c r="I165" s="58"/>
      <c r="J165" s="58"/>
    </row>
    <row r="166" spans="1:10" x14ac:dyDescent="0.3">
      <c r="A166" s="58"/>
      <c r="B166" s="60"/>
      <c r="C166" s="59"/>
      <c r="D166" s="61"/>
      <c r="E166" s="58"/>
      <c r="F166" s="62"/>
      <c r="G166" s="59"/>
      <c r="H166" s="59"/>
      <c r="I166" s="58"/>
      <c r="J166" s="58"/>
    </row>
    <row r="167" spans="1:10" x14ac:dyDescent="0.3">
      <c r="A167" s="58"/>
      <c r="B167" s="60"/>
      <c r="C167" s="59"/>
      <c r="D167" s="61"/>
      <c r="E167" s="58"/>
      <c r="F167" s="62"/>
      <c r="G167" s="59"/>
      <c r="H167" s="59"/>
      <c r="I167" s="58"/>
      <c r="J167" s="58"/>
    </row>
    <row r="168" spans="1:10" x14ac:dyDescent="0.3">
      <c r="A168" s="58"/>
      <c r="B168" s="60"/>
      <c r="C168" s="59"/>
      <c r="D168" s="61"/>
      <c r="E168" s="58"/>
      <c r="F168" s="62"/>
      <c r="G168" s="59"/>
      <c r="H168" s="59"/>
      <c r="I168" s="58"/>
      <c r="J168" s="58"/>
    </row>
    <row r="169" spans="1:10" x14ac:dyDescent="0.3">
      <c r="A169" s="58"/>
      <c r="B169" s="60"/>
      <c r="C169" s="59"/>
      <c r="D169" s="61"/>
      <c r="E169" s="58"/>
      <c r="F169" s="62"/>
      <c r="G169" s="59"/>
      <c r="H169" s="59"/>
      <c r="I169" s="58"/>
      <c r="J169" s="58"/>
    </row>
    <row r="170" spans="1:10" x14ac:dyDescent="0.3">
      <c r="A170" s="58"/>
      <c r="B170" s="60"/>
      <c r="C170" s="59"/>
      <c r="D170" s="61"/>
      <c r="E170" s="58"/>
      <c r="F170" s="62"/>
      <c r="G170" s="59"/>
      <c r="H170" s="59"/>
      <c r="I170" s="58"/>
      <c r="J170" s="58"/>
    </row>
    <row r="171" spans="1:10" x14ac:dyDescent="0.3">
      <c r="A171" s="58"/>
      <c r="B171" s="60"/>
      <c r="C171" s="59"/>
      <c r="D171" s="61"/>
      <c r="E171" s="58"/>
      <c r="F171" s="62"/>
      <c r="G171" s="59"/>
      <c r="H171" s="59"/>
      <c r="I171" s="58"/>
      <c r="J171" s="58"/>
    </row>
    <row r="172" spans="1:10" x14ac:dyDescent="0.3">
      <c r="A172" s="58"/>
      <c r="B172" s="60"/>
      <c r="C172" s="59"/>
      <c r="D172" s="61"/>
      <c r="E172" s="58"/>
      <c r="F172" s="62"/>
      <c r="G172" s="59"/>
      <c r="H172" s="59"/>
      <c r="I172" s="58"/>
      <c r="J172" s="58"/>
    </row>
    <row r="173" spans="1:10" x14ac:dyDescent="0.3">
      <c r="A173" s="58"/>
      <c r="B173" s="60"/>
      <c r="C173" s="59"/>
      <c r="D173" s="61"/>
      <c r="E173" s="58"/>
      <c r="F173" s="62"/>
      <c r="G173" s="59"/>
      <c r="H173" s="59"/>
      <c r="I173" s="58"/>
      <c r="J173" s="58"/>
    </row>
    <row r="174" spans="1:10" x14ac:dyDescent="0.3">
      <c r="A174" s="58"/>
      <c r="B174" s="60"/>
      <c r="C174" s="59"/>
      <c r="D174" s="61"/>
      <c r="E174" s="58"/>
      <c r="F174" s="62"/>
      <c r="G174" s="59"/>
      <c r="H174" s="59"/>
      <c r="I174" s="58"/>
      <c r="J174" s="58"/>
    </row>
    <row r="175" spans="1:10" x14ac:dyDescent="0.3">
      <c r="A175" s="58"/>
      <c r="B175" s="60"/>
      <c r="C175" s="59"/>
      <c r="D175" s="61"/>
      <c r="E175" s="58"/>
      <c r="F175" s="62"/>
      <c r="G175" s="59"/>
      <c r="H175" s="59"/>
      <c r="I175" s="58"/>
      <c r="J175" s="58"/>
    </row>
    <row r="176" spans="1:10" x14ac:dyDescent="0.3">
      <c r="A176" s="58"/>
      <c r="B176" s="60"/>
      <c r="C176" s="59"/>
      <c r="D176" s="61"/>
      <c r="E176" s="58"/>
      <c r="F176" s="62"/>
      <c r="G176" s="59"/>
      <c r="H176" s="59"/>
      <c r="I176" s="58"/>
      <c r="J176" s="58"/>
    </row>
    <row r="177" spans="1:10" x14ac:dyDescent="0.3">
      <c r="A177" s="58"/>
      <c r="B177" s="60"/>
      <c r="C177" s="59"/>
      <c r="D177" s="61"/>
      <c r="E177" s="58"/>
      <c r="F177" s="62"/>
      <c r="G177" s="59"/>
      <c r="H177" s="59"/>
      <c r="I177" s="58"/>
      <c r="J177" s="58"/>
    </row>
    <row r="178" spans="1:10" x14ac:dyDescent="0.3">
      <c r="A178" s="58"/>
      <c r="B178" s="60"/>
      <c r="C178" s="59"/>
      <c r="D178" s="61"/>
      <c r="E178" s="58"/>
      <c r="F178" s="62"/>
      <c r="G178" s="59"/>
      <c r="H178" s="59"/>
      <c r="I178" s="58"/>
      <c r="J178" s="58"/>
    </row>
    <row r="179" spans="1:10" x14ac:dyDescent="0.3">
      <c r="A179" s="58"/>
      <c r="B179" s="60"/>
      <c r="C179" s="59"/>
      <c r="D179" s="61"/>
      <c r="E179" s="58"/>
      <c r="F179" s="62"/>
      <c r="G179" s="59"/>
      <c r="H179" s="59"/>
      <c r="I179" s="58"/>
      <c r="J179" s="58"/>
    </row>
    <row r="180" spans="1:10" x14ac:dyDescent="0.3">
      <c r="A180" s="58"/>
      <c r="B180" s="60"/>
      <c r="C180" s="59"/>
      <c r="D180" s="61"/>
      <c r="E180" s="58"/>
      <c r="F180" s="62"/>
      <c r="G180" s="59"/>
      <c r="H180" s="59"/>
      <c r="I180" s="58"/>
      <c r="J180" s="58"/>
    </row>
    <row r="181" spans="1:10" x14ac:dyDescent="0.3">
      <c r="A181" s="58"/>
      <c r="B181" s="60"/>
      <c r="C181" s="59"/>
      <c r="D181" s="61"/>
      <c r="E181" s="58"/>
      <c r="F181" s="62"/>
      <c r="G181" s="59"/>
      <c r="H181" s="59"/>
      <c r="I181" s="58"/>
      <c r="J181" s="58"/>
    </row>
    <row r="182" spans="1:10" x14ac:dyDescent="0.3">
      <c r="A182" s="58"/>
      <c r="B182" s="60"/>
      <c r="C182" s="59"/>
      <c r="D182" s="61"/>
      <c r="E182" s="58"/>
      <c r="F182" s="62"/>
      <c r="G182" s="59"/>
      <c r="H182" s="59"/>
      <c r="I182" s="58"/>
      <c r="J182" s="58"/>
    </row>
    <row r="183" spans="1:10" x14ac:dyDescent="0.3">
      <c r="A183" s="58"/>
      <c r="B183" s="60"/>
      <c r="C183" s="59"/>
      <c r="D183" s="61"/>
      <c r="E183" s="58"/>
      <c r="F183" s="62"/>
      <c r="G183" s="59"/>
      <c r="H183" s="59"/>
      <c r="I183" s="58"/>
      <c r="J183" s="58"/>
    </row>
    <row r="184" spans="1:10" x14ac:dyDescent="0.3">
      <c r="A184" s="58"/>
      <c r="B184" s="60"/>
      <c r="C184" s="59"/>
      <c r="D184" s="61"/>
      <c r="E184" s="58"/>
      <c r="F184" s="62"/>
      <c r="G184" s="59"/>
      <c r="H184" s="59"/>
      <c r="I184" s="58"/>
      <c r="J184" s="58"/>
    </row>
    <row r="185" spans="1:10" x14ac:dyDescent="0.3">
      <c r="A185" s="58"/>
      <c r="B185" s="60"/>
      <c r="C185" s="59"/>
      <c r="D185" s="61"/>
      <c r="E185" s="58"/>
      <c r="F185" s="62"/>
      <c r="G185" s="59"/>
      <c r="H185" s="59"/>
      <c r="I185" s="58"/>
      <c r="J185" s="58"/>
    </row>
    <row r="186" spans="1:10" x14ac:dyDescent="0.3">
      <c r="A186" s="58"/>
      <c r="B186" s="60"/>
      <c r="C186" s="59"/>
      <c r="D186" s="61"/>
      <c r="E186" s="58"/>
      <c r="F186" s="62"/>
      <c r="G186" s="59"/>
      <c r="H186" s="59"/>
      <c r="I186" s="58"/>
      <c r="J186" s="58"/>
    </row>
    <row r="187" spans="1:10" x14ac:dyDescent="0.3">
      <c r="A187" s="58"/>
      <c r="I187" s="58"/>
      <c r="J187" s="58"/>
    </row>
    <row r="188" spans="1:10" x14ac:dyDescent="0.3">
      <c r="A188" s="58"/>
      <c r="I188" s="58"/>
      <c r="J188" s="58"/>
    </row>
    <row r="189" spans="1:10" x14ac:dyDescent="0.3">
      <c r="A189" s="58"/>
      <c r="I189" s="58"/>
      <c r="J189" s="58"/>
    </row>
    <row r="190" spans="1:10" x14ac:dyDescent="0.3">
      <c r="A190" s="58"/>
      <c r="I190" s="58"/>
      <c r="J190" s="58"/>
    </row>
    <row r="191" spans="1:10" x14ac:dyDescent="0.3">
      <c r="A191" s="58"/>
      <c r="I191" s="58"/>
      <c r="J191" s="58"/>
    </row>
    <row r="192" spans="1:10" x14ac:dyDescent="0.3">
      <c r="A192" s="58"/>
      <c r="I192" s="58"/>
      <c r="J192" s="58"/>
    </row>
    <row r="193" spans="1:10" x14ac:dyDescent="0.3">
      <c r="A193" s="58"/>
      <c r="I193" s="58"/>
      <c r="J193" s="58"/>
    </row>
    <row r="194" spans="1:10" x14ac:dyDescent="0.3">
      <c r="A194" s="58"/>
      <c r="I194" s="58"/>
      <c r="J194" s="58"/>
    </row>
    <row r="592" spans="12:12" x14ac:dyDescent="0.3">
      <c r="L592" s="59"/>
    </row>
    <row r="593" spans="12:12" x14ac:dyDescent="0.3">
      <c r="L593" s="59"/>
    </row>
    <row r="594" spans="12:12" x14ac:dyDescent="0.3">
      <c r="L594" s="59"/>
    </row>
    <row r="595" spans="12:12" x14ac:dyDescent="0.3">
      <c r="L595" s="59"/>
    </row>
    <row r="596" spans="12:12" x14ac:dyDescent="0.3">
      <c r="L596" s="59"/>
    </row>
    <row r="597" spans="12:12" x14ac:dyDescent="0.3">
      <c r="L597" s="59"/>
    </row>
    <row r="598" spans="12:12" x14ac:dyDescent="0.3">
      <c r="L598" s="59"/>
    </row>
    <row r="599" spans="12:12" x14ac:dyDescent="0.3">
      <c r="L599" s="59"/>
    </row>
    <row r="600" spans="12:12" x14ac:dyDescent="0.3">
      <c r="L600" s="59"/>
    </row>
    <row r="601" spans="12:12" x14ac:dyDescent="0.3">
      <c r="L601" s="59"/>
    </row>
    <row r="602" spans="12:12" x14ac:dyDescent="0.3">
      <c r="L602" s="59"/>
    </row>
    <row r="603" spans="12:12" x14ac:dyDescent="0.3">
      <c r="L603" s="59"/>
    </row>
    <row r="604" spans="12:12" x14ac:dyDescent="0.3">
      <c r="L604" s="59"/>
    </row>
    <row r="605" spans="12:12" x14ac:dyDescent="0.3">
      <c r="L605" s="59"/>
    </row>
    <row r="606" spans="12:12" x14ac:dyDescent="0.3">
      <c r="L606" s="59"/>
    </row>
    <row r="607" spans="12:12" x14ac:dyDescent="0.3">
      <c r="L607" s="59"/>
    </row>
    <row r="608" spans="12:12" x14ac:dyDescent="0.3">
      <c r="L608" s="59"/>
    </row>
    <row r="609" spans="12:12" x14ac:dyDescent="0.3">
      <c r="L609" s="59"/>
    </row>
    <row r="610" spans="12:12" x14ac:dyDescent="0.3">
      <c r="L610" s="59"/>
    </row>
    <row r="611" spans="12:12" x14ac:dyDescent="0.3">
      <c r="L611" s="59"/>
    </row>
    <row r="612" spans="12:12" x14ac:dyDescent="0.3">
      <c r="L612" s="59"/>
    </row>
    <row r="613" spans="12:12" x14ac:dyDescent="0.3">
      <c r="L613" s="59"/>
    </row>
    <row r="614" spans="12:12" x14ac:dyDescent="0.3">
      <c r="L614" s="59"/>
    </row>
    <row r="615" spans="12:12" x14ac:dyDescent="0.3">
      <c r="L615" s="59"/>
    </row>
    <row r="616" spans="12:12" x14ac:dyDescent="0.3">
      <c r="L616" s="59"/>
    </row>
    <row r="617" spans="12:12" x14ac:dyDescent="0.3">
      <c r="L617" s="59"/>
    </row>
    <row r="618" spans="12:12" x14ac:dyDescent="0.3">
      <c r="L618" s="59"/>
    </row>
    <row r="619" spans="12:12" x14ac:dyDescent="0.3">
      <c r="L619" s="59"/>
    </row>
    <row r="620" spans="12:12" x14ac:dyDescent="0.3">
      <c r="L620" s="59"/>
    </row>
    <row r="621" spans="12:12" x14ac:dyDescent="0.3">
      <c r="L621" s="59"/>
    </row>
    <row r="622" spans="12:12" x14ac:dyDescent="0.3">
      <c r="L622" s="59"/>
    </row>
    <row r="623" spans="12:12" x14ac:dyDescent="0.3">
      <c r="L623" s="59"/>
    </row>
    <row r="624" spans="12:12" x14ac:dyDescent="0.3">
      <c r="L624" s="59"/>
    </row>
    <row r="625" spans="12:12" x14ac:dyDescent="0.3">
      <c r="L625" s="59"/>
    </row>
    <row r="626" spans="12:12" x14ac:dyDescent="0.3">
      <c r="L626" s="59"/>
    </row>
    <row r="627" spans="12:12" x14ac:dyDescent="0.3">
      <c r="L627" s="59"/>
    </row>
    <row r="628" spans="12:12" x14ac:dyDescent="0.3">
      <c r="L628" s="59"/>
    </row>
    <row r="629" spans="12:12" x14ac:dyDescent="0.3">
      <c r="L629" s="59"/>
    </row>
    <row r="630" spans="12:12" x14ac:dyDescent="0.3">
      <c r="L630" s="59"/>
    </row>
    <row r="631" spans="12:12" x14ac:dyDescent="0.3">
      <c r="L631" s="59"/>
    </row>
    <row r="632" spans="12:12" x14ac:dyDescent="0.3">
      <c r="L632" s="59"/>
    </row>
    <row r="633" spans="12:12" x14ac:dyDescent="0.3">
      <c r="L633" s="59"/>
    </row>
    <row r="634" spans="12:12" x14ac:dyDescent="0.3">
      <c r="L634" s="59"/>
    </row>
    <row r="635" spans="12:12" x14ac:dyDescent="0.3">
      <c r="L635" s="59"/>
    </row>
    <row r="636" spans="12:12" x14ac:dyDescent="0.3">
      <c r="L636" s="59"/>
    </row>
    <row r="637" spans="12:12" x14ac:dyDescent="0.3">
      <c r="L637" s="59"/>
    </row>
    <row r="638" spans="12:12" x14ac:dyDescent="0.3">
      <c r="L638" s="59"/>
    </row>
    <row r="639" spans="12:12" x14ac:dyDescent="0.3">
      <c r="L639" s="59"/>
    </row>
    <row r="640" spans="12:12" x14ac:dyDescent="0.3">
      <c r="L640" s="59"/>
    </row>
    <row r="641" spans="12:12" x14ac:dyDescent="0.3">
      <c r="L641" s="59"/>
    </row>
    <row r="642" spans="12:12" x14ac:dyDescent="0.3">
      <c r="L642" s="59"/>
    </row>
    <row r="643" spans="12:12" x14ac:dyDescent="0.3">
      <c r="L643" s="59"/>
    </row>
    <row r="644" spans="12:12" x14ac:dyDescent="0.3">
      <c r="L644" s="59"/>
    </row>
    <row r="645" spans="12:12" x14ac:dyDescent="0.3">
      <c r="L645" s="59"/>
    </row>
    <row r="646" spans="12:12" x14ac:dyDescent="0.3">
      <c r="L646" s="59"/>
    </row>
    <row r="647" spans="12:12" x14ac:dyDescent="0.3">
      <c r="L647" s="59"/>
    </row>
    <row r="648" spans="12:12" x14ac:dyDescent="0.3">
      <c r="L648" s="59"/>
    </row>
    <row r="649" spans="12:12" x14ac:dyDescent="0.3">
      <c r="L649" s="59"/>
    </row>
    <row r="650" spans="12:12" x14ac:dyDescent="0.3">
      <c r="L650" s="59"/>
    </row>
    <row r="651" spans="12:12" x14ac:dyDescent="0.3">
      <c r="L651" s="59"/>
    </row>
    <row r="652" spans="12:12" x14ac:dyDescent="0.3">
      <c r="L652" s="59"/>
    </row>
    <row r="653" spans="12:12" x14ac:dyDescent="0.3">
      <c r="L653" s="59"/>
    </row>
    <row r="654" spans="12:12" x14ac:dyDescent="0.3">
      <c r="L654" s="59"/>
    </row>
    <row r="655" spans="12:12" x14ac:dyDescent="0.3">
      <c r="L655" s="59"/>
    </row>
    <row r="656" spans="12:12" x14ac:dyDescent="0.3">
      <c r="L656" s="59"/>
    </row>
    <row r="657" spans="12:12" x14ac:dyDescent="0.3">
      <c r="L657" s="59"/>
    </row>
    <row r="658" spans="12:12" x14ac:dyDescent="0.3">
      <c r="L658" s="59"/>
    </row>
    <row r="659" spans="12:12" x14ac:dyDescent="0.3">
      <c r="L659" s="59"/>
    </row>
    <row r="660" spans="12:12" x14ac:dyDescent="0.3">
      <c r="L660" s="59"/>
    </row>
    <row r="661" spans="12:12" x14ac:dyDescent="0.3">
      <c r="L661" s="59"/>
    </row>
    <row r="662" spans="12:12" x14ac:dyDescent="0.3">
      <c r="L662" s="59"/>
    </row>
    <row r="663" spans="12:12" x14ac:dyDescent="0.3">
      <c r="L663" s="59"/>
    </row>
    <row r="664" spans="12:12" x14ac:dyDescent="0.3">
      <c r="L664" s="59"/>
    </row>
    <row r="665" spans="12:12" x14ac:dyDescent="0.3">
      <c r="L665" s="59"/>
    </row>
    <row r="666" spans="12:12" x14ac:dyDescent="0.3">
      <c r="L666" s="59"/>
    </row>
    <row r="667" spans="12:12" x14ac:dyDescent="0.3">
      <c r="L667" s="59"/>
    </row>
    <row r="668" spans="12:12" x14ac:dyDescent="0.3">
      <c r="L668" s="59"/>
    </row>
    <row r="669" spans="12:12" x14ac:dyDescent="0.3">
      <c r="L669" s="59"/>
    </row>
    <row r="670" spans="12:12" x14ac:dyDescent="0.3">
      <c r="L670" s="59"/>
    </row>
    <row r="671" spans="12:12" x14ac:dyDescent="0.3">
      <c r="L671" s="59"/>
    </row>
    <row r="672" spans="12:12" x14ac:dyDescent="0.3">
      <c r="L672" s="59"/>
    </row>
    <row r="673" spans="12:12" x14ac:dyDescent="0.3">
      <c r="L673" s="59"/>
    </row>
    <row r="674" spans="12:12" x14ac:dyDescent="0.3">
      <c r="L674" s="59"/>
    </row>
    <row r="675" spans="12:12" x14ac:dyDescent="0.3">
      <c r="L675" s="59"/>
    </row>
    <row r="676" spans="12:12" x14ac:dyDescent="0.3">
      <c r="L676" s="59"/>
    </row>
    <row r="677" spans="12:12" x14ac:dyDescent="0.3">
      <c r="L677" s="59"/>
    </row>
    <row r="678" spans="12:12" x14ac:dyDescent="0.3">
      <c r="L678" s="59"/>
    </row>
    <row r="679" spans="12:12" x14ac:dyDescent="0.3">
      <c r="L679" s="59"/>
    </row>
    <row r="680" spans="12:12" x14ac:dyDescent="0.3">
      <c r="L680" s="59"/>
    </row>
    <row r="681" spans="12:12" x14ac:dyDescent="0.3">
      <c r="L681" s="59"/>
    </row>
    <row r="682" spans="12:12" x14ac:dyDescent="0.3">
      <c r="L682" s="59"/>
    </row>
    <row r="683" spans="12:12" x14ac:dyDescent="0.3">
      <c r="L683" s="59"/>
    </row>
    <row r="684" spans="12:12" x14ac:dyDescent="0.3">
      <c r="L684" s="59"/>
    </row>
    <row r="685" spans="12:12" x14ac:dyDescent="0.3">
      <c r="L685" s="59"/>
    </row>
    <row r="686" spans="12:12" x14ac:dyDescent="0.3">
      <c r="L686" s="59"/>
    </row>
    <row r="687" spans="12:12" x14ac:dyDescent="0.3">
      <c r="L687" s="59"/>
    </row>
    <row r="688" spans="12:12" x14ac:dyDescent="0.3">
      <c r="L688" s="59"/>
    </row>
    <row r="689" spans="12:12" x14ac:dyDescent="0.3">
      <c r="L689" s="59"/>
    </row>
    <row r="690" spans="12:12" x14ac:dyDescent="0.3">
      <c r="L690" s="59"/>
    </row>
    <row r="691" spans="12:12" x14ac:dyDescent="0.3">
      <c r="L691" s="59"/>
    </row>
    <row r="692" spans="12:12" x14ac:dyDescent="0.3">
      <c r="L692" s="59"/>
    </row>
    <row r="693" spans="12:12" x14ac:dyDescent="0.3">
      <c r="L693" s="59"/>
    </row>
    <row r="694" spans="12:12" x14ac:dyDescent="0.3">
      <c r="L694" s="59"/>
    </row>
    <row r="695" spans="12:12" x14ac:dyDescent="0.3">
      <c r="L695" s="59"/>
    </row>
    <row r="696" spans="12:12" x14ac:dyDescent="0.3">
      <c r="L696" s="59"/>
    </row>
    <row r="697" spans="12:12" x14ac:dyDescent="0.3">
      <c r="L697" s="59"/>
    </row>
    <row r="698" spans="12:12" x14ac:dyDescent="0.3">
      <c r="L698" s="59"/>
    </row>
    <row r="699" spans="12:12" x14ac:dyDescent="0.3">
      <c r="L699" s="59"/>
    </row>
    <row r="700" spans="12:12" x14ac:dyDescent="0.3">
      <c r="L700" s="59"/>
    </row>
    <row r="701" spans="12:12" x14ac:dyDescent="0.3">
      <c r="L701" s="59"/>
    </row>
    <row r="702" spans="12:12" x14ac:dyDescent="0.3">
      <c r="L702" s="59"/>
    </row>
    <row r="703" spans="12:12" x14ac:dyDescent="0.3">
      <c r="L703" s="59"/>
    </row>
    <row r="704" spans="12:12" x14ac:dyDescent="0.3">
      <c r="L704" s="59"/>
    </row>
    <row r="705" spans="12:12" x14ac:dyDescent="0.3">
      <c r="L705" s="59"/>
    </row>
    <row r="706" spans="12:12" x14ac:dyDescent="0.3">
      <c r="L706" s="59"/>
    </row>
    <row r="707" spans="12:12" x14ac:dyDescent="0.3">
      <c r="L707" s="59"/>
    </row>
    <row r="708" spans="12:12" x14ac:dyDescent="0.3">
      <c r="L708" s="59"/>
    </row>
    <row r="709" spans="12:12" x14ac:dyDescent="0.3">
      <c r="L709" s="59"/>
    </row>
    <row r="710" spans="12:12" x14ac:dyDescent="0.3">
      <c r="L710" s="59"/>
    </row>
    <row r="711" spans="12:12" x14ac:dyDescent="0.3">
      <c r="L711" s="59"/>
    </row>
    <row r="712" spans="12:12" x14ac:dyDescent="0.3">
      <c r="L712" s="59"/>
    </row>
    <row r="713" spans="12:12" x14ac:dyDescent="0.3">
      <c r="L713" s="59"/>
    </row>
    <row r="714" spans="12:12" x14ac:dyDescent="0.3">
      <c r="L714" s="59"/>
    </row>
    <row r="715" spans="12:12" x14ac:dyDescent="0.3">
      <c r="L715" s="59"/>
    </row>
    <row r="716" spans="12:12" x14ac:dyDescent="0.3">
      <c r="L716" s="59"/>
    </row>
    <row r="717" spans="12:12" x14ac:dyDescent="0.3">
      <c r="L717" s="59"/>
    </row>
    <row r="718" spans="12:12" x14ac:dyDescent="0.3">
      <c r="L718" s="59"/>
    </row>
    <row r="719" spans="12:12" x14ac:dyDescent="0.3">
      <c r="L719" s="59"/>
    </row>
    <row r="720" spans="12:12" x14ac:dyDescent="0.3">
      <c r="L720" s="59"/>
    </row>
    <row r="721" spans="12:12" x14ac:dyDescent="0.3">
      <c r="L721" s="59"/>
    </row>
    <row r="722" spans="12:12" x14ac:dyDescent="0.3">
      <c r="L722" s="59"/>
    </row>
    <row r="723" spans="12:12" x14ac:dyDescent="0.3">
      <c r="L723" s="59"/>
    </row>
    <row r="724" spans="12:12" x14ac:dyDescent="0.3">
      <c r="L724" s="59"/>
    </row>
    <row r="725" spans="12:12" x14ac:dyDescent="0.3">
      <c r="L725" s="59"/>
    </row>
    <row r="726" spans="12:12" x14ac:dyDescent="0.3">
      <c r="L726" s="59"/>
    </row>
    <row r="727" spans="12:12" x14ac:dyDescent="0.3">
      <c r="L727" s="59"/>
    </row>
    <row r="728" spans="12:12" x14ac:dyDescent="0.3">
      <c r="L728" s="59"/>
    </row>
    <row r="729" spans="12:12" x14ac:dyDescent="0.3">
      <c r="L729" s="59"/>
    </row>
    <row r="730" spans="12:12" x14ac:dyDescent="0.3">
      <c r="L730" s="59"/>
    </row>
    <row r="731" spans="12:12" x14ac:dyDescent="0.3">
      <c r="L731" s="59"/>
    </row>
    <row r="732" spans="12:12" x14ac:dyDescent="0.3">
      <c r="L732" s="59"/>
    </row>
    <row r="733" spans="12:12" x14ac:dyDescent="0.3">
      <c r="L733" s="59"/>
    </row>
    <row r="734" spans="12:12" x14ac:dyDescent="0.3">
      <c r="L734" s="59"/>
    </row>
    <row r="735" spans="12:12" x14ac:dyDescent="0.3">
      <c r="L735" s="59"/>
    </row>
    <row r="736" spans="12:12" x14ac:dyDescent="0.3">
      <c r="L736" s="59"/>
    </row>
    <row r="737" spans="12:12" x14ac:dyDescent="0.3">
      <c r="L737" s="59"/>
    </row>
    <row r="738" spans="12:12" x14ac:dyDescent="0.3">
      <c r="L738" s="59"/>
    </row>
    <row r="739" spans="12:12" x14ac:dyDescent="0.3">
      <c r="L739" s="59"/>
    </row>
    <row r="740" spans="12:12" x14ac:dyDescent="0.3">
      <c r="L740" s="59"/>
    </row>
    <row r="741" spans="12:12" x14ac:dyDescent="0.3">
      <c r="L741" s="59"/>
    </row>
  </sheetData>
  <autoFilter ref="B2:H10" xr:uid="{00000000-0009-0000-0000-000001000000}"/>
  <sortState ref="B7:H15366">
    <sortCondition descending="1" ref="B7:B15366"/>
    <sortCondition ref="C7:C15366"/>
  </sortState>
  <mergeCells count="6">
    <mergeCell ref="Y37:Z37"/>
    <mergeCell ref="Y42:Y43"/>
    <mergeCell ref="L2:M2"/>
    <mergeCell ref="L4:M4"/>
    <mergeCell ref="O4:P4"/>
    <mergeCell ref="N2:O2"/>
  </mergeCells>
  <conditionalFormatting sqref="B1:H2 B11:H1048576">
    <cfRule type="expression" dxfId="33" priority="379">
      <formula>AND(MONTH($B1)/2=TRUNC(MONTH($B1)/2),$B1&lt;&gt;"")</formula>
    </cfRule>
    <cfRule type="expression" dxfId="32" priority="380">
      <formula>AND(MONTH($B1)/2&lt;&gt;TRUNC(MONTH($B1)/2),$B1&lt;&gt;"")</formula>
    </cfRule>
  </conditionalFormatting>
  <conditionalFormatting sqref="B10:D10 F10:H10">
    <cfRule type="expression" dxfId="31" priority="31">
      <formula>AND(MONTH($B10)/2=TRUNC(MONTH($B10)/2),$B10&lt;&gt;"")</formula>
    </cfRule>
    <cfRule type="expression" dxfId="30" priority="32">
      <formula>AND(MONTH($B10)/2&lt;&gt;TRUNC(MONTH($B10)/2),$B10&lt;&gt;"")</formula>
    </cfRule>
  </conditionalFormatting>
  <conditionalFormatting sqref="E10">
    <cfRule type="expression" dxfId="29" priority="29">
      <formula>AND(MONTH($B10)/2=TRUNC(MONTH($B10)/2),$B10&lt;&gt;"")</formula>
    </cfRule>
    <cfRule type="expression" dxfId="28" priority="30">
      <formula>AND(MONTH($B10)/2&lt;&gt;TRUNC(MONTH($B10)/2),$B10&lt;&gt;"")</formula>
    </cfRule>
  </conditionalFormatting>
  <conditionalFormatting sqref="B9:D9 F9:H9">
    <cfRule type="expression" dxfId="27" priority="27">
      <formula>AND(MONTH($B9)/2=TRUNC(MONTH($B9)/2),$B9&lt;&gt;"")</formula>
    </cfRule>
    <cfRule type="expression" dxfId="26" priority="28">
      <formula>AND(MONTH($B9)/2&lt;&gt;TRUNC(MONTH($B9)/2),$B9&lt;&gt;"")</formula>
    </cfRule>
  </conditionalFormatting>
  <conditionalFormatting sqref="E9">
    <cfRule type="expression" dxfId="25" priority="25">
      <formula>AND(MONTH($B9)/2=TRUNC(MONTH($B9)/2),$B9&lt;&gt;"")</formula>
    </cfRule>
    <cfRule type="expression" dxfId="24" priority="26">
      <formula>AND(MONTH($B9)/2&lt;&gt;TRUNC(MONTH($B9)/2),$B9&lt;&gt;"")</formula>
    </cfRule>
  </conditionalFormatting>
  <conditionalFormatting sqref="B8:D8 F8:H8">
    <cfRule type="expression" dxfId="23" priority="23">
      <formula>AND(MONTH($B8)/2=TRUNC(MONTH($B8)/2),$B8&lt;&gt;"")</formula>
    </cfRule>
    <cfRule type="expression" dxfId="22" priority="24">
      <formula>AND(MONTH($B8)/2&lt;&gt;TRUNC(MONTH($B8)/2),$B8&lt;&gt;"")</formula>
    </cfRule>
  </conditionalFormatting>
  <conditionalFormatting sqref="E8">
    <cfRule type="expression" dxfId="21" priority="21">
      <formula>AND(MONTH($B8)/2=TRUNC(MONTH($B8)/2),$B8&lt;&gt;"")</formula>
    </cfRule>
    <cfRule type="expression" dxfId="20" priority="22">
      <formula>AND(MONTH($B8)/2&lt;&gt;TRUNC(MONTH($B8)/2),$B8&lt;&gt;"")</formula>
    </cfRule>
  </conditionalFormatting>
  <conditionalFormatting sqref="B7:D7 F7:H7">
    <cfRule type="expression" dxfId="19" priority="19">
      <formula>AND(MONTH($B7)/2=TRUNC(MONTH($B7)/2),$B7&lt;&gt;"")</formula>
    </cfRule>
    <cfRule type="expression" dxfId="18" priority="20">
      <formula>AND(MONTH($B7)/2&lt;&gt;TRUNC(MONTH($B7)/2),$B7&lt;&gt;"")</formula>
    </cfRule>
  </conditionalFormatting>
  <conditionalFormatting sqref="E7">
    <cfRule type="expression" dxfId="17" priority="17">
      <formula>AND(MONTH($B7)/2=TRUNC(MONTH($B7)/2),$B7&lt;&gt;"")</formula>
    </cfRule>
    <cfRule type="expression" dxfId="16" priority="18">
      <formula>AND(MONTH($B7)/2&lt;&gt;TRUNC(MONTH($B7)/2),$B7&lt;&gt;"")</formula>
    </cfRule>
  </conditionalFormatting>
  <conditionalFormatting sqref="B6:D6 F6:H6">
    <cfRule type="expression" dxfId="15" priority="15">
      <formula>AND(MONTH($B6)/2=TRUNC(MONTH($B6)/2),$B6&lt;&gt;"")</formula>
    </cfRule>
    <cfRule type="expression" dxfId="14" priority="16">
      <formula>AND(MONTH($B6)/2&lt;&gt;TRUNC(MONTH($B6)/2),$B6&lt;&gt;"")</formula>
    </cfRule>
  </conditionalFormatting>
  <conditionalFormatting sqref="E6">
    <cfRule type="expression" dxfId="13" priority="13">
      <formula>AND(MONTH($B6)/2=TRUNC(MONTH($B6)/2),$B6&lt;&gt;"")</formula>
    </cfRule>
    <cfRule type="expression" dxfId="12" priority="14">
      <formula>AND(MONTH($B6)/2&lt;&gt;TRUNC(MONTH($B6)/2),$B6&lt;&gt;"")</formula>
    </cfRule>
  </conditionalFormatting>
  <conditionalFormatting sqref="B5:D5 F5:H5">
    <cfRule type="expression" dxfId="11" priority="11">
      <formula>AND(MONTH($B5)/2=TRUNC(MONTH($B5)/2),$B5&lt;&gt;"")</formula>
    </cfRule>
    <cfRule type="expression" dxfId="10" priority="12">
      <formula>AND(MONTH($B5)/2&lt;&gt;TRUNC(MONTH($B5)/2),$B5&lt;&gt;"")</formula>
    </cfRule>
  </conditionalFormatting>
  <conditionalFormatting sqref="E5">
    <cfRule type="expression" dxfId="9" priority="9">
      <formula>AND(MONTH($B5)/2=TRUNC(MONTH($B5)/2),$B5&lt;&gt;"")</formula>
    </cfRule>
    <cfRule type="expression" dxfId="8" priority="10">
      <formula>AND(MONTH($B5)/2&lt;&gt;TRUNC(MONTH($B5)/2),$B5&lt;&gt;"")</formula>
    </cfRule>
  </conditionalFormatting>
  <conditionalFormatting sqref="B4:D4 F4:H4">
    <cfRule type="expression" dxfId="7" priority="7">
      <formula>AND(MONTH($B4)/2=TRUNC(MONTH($B4)/2),$B4&lt;&gt;"")</formula>
    </cfRule>
    <cfRule type="expression" dxfId="6" priority="8">
      <formula>AND(MONTH($B4)/2&lt;&gt;TRUNC(MONTH($B4)/2),$B4&lt;&gt;"")</formula>
    </cfRule>
  </conditionalFormatting>
  <conditionalFormatting sqref="E4">
    <cfRule type="expression" dxfId="5" priority="5">
      <formula>AND(MONTH($B4)/2=TRUNC(MONTH($B4)/2),$B4&lt;&gt;"")</formula>
    </cfRule>
    <cfRule type="expression" dxfId="4" priority="6">
      <formula>AND(MONTH($B4)/2&lt;&gt;TRUNC(MONTH($B4)/2),$B4&lt;&gt;"")</formula>
    </cfRule>
  </conditionalFormatting>
  <conditionalFormatting sqref="B3:D3 F3:H3">
    <cfRule type="expression" dxfId="3" priority="3">
      <formula>AND(MONTH($B3)/2=TRUNC(MONTH($B3)/2),$B3&lt;&gt;"")</formula>
    </cfRule>
    <cfRule type="expression" dxfId="2" priority="4">
      <formula>AND(MONTH($B3)/2&lt;&gt;TRUNC(MONTH($B3)/2),$B3&lt;&gt;"")</formula>
    </cfRule>
  </conditionalFormatting>
  <conditionalFormatting sqref="E3">
    <cfRule type="expression" dxfId="1" priority="1">
      <formula>AND(MONTH($B3)/2=TRUNC(MONTH($B3)/2),$B3&lt;&gt;"")</formula>
    </cfRule>
    <cfRule type="expression" dxfId="0" priority="2">
      <formula>AND(MONTH($B3)/2&lt;&gt;TRUNC(MONTH($B3)/2),$B3&lt;&gt;"")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SYNTHESE</vt:lpstr>
      <vt:lpstr>Sommaire</vt:lpstr>
      <vt:lpstr>SYNTHESE!Zone_d_impression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DELCASSE</dc:creator>
  <cp:lastModifiedBy>Anthony DELCASSE</cp:lastModifiedBy>
  <cp:lastPrinted>2017-07-27T15:31:55Z</cp:lastPrinted>
  <dcterms:created xsi:type="dcterms:W3CDTF">2017-04-19T06:30:42Z</dcterms:created>
  <dcterms:modified xsi:type="dcterms:W3CDTF">2018-01-03T10:54:06Z</dcterms:modified>
</cp:coreProperties>
</file>