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8010"/>
  </bookViews>
  <sheets>
    <sheet name="Détail Matériel" sheetId="1" r:id="rId1"/>
    <sheet name="Taux rotation" sheetId="2" r:id="rId2"/>
  </sheets>
  <definedNames>
    <definedName name="_xlnm._FilterDatabase" localSheetId="0" hidden="1">'Détail Matériel'!$A$1:$V$66</definedName>
  </definedNames>
  <calcPr calcId="145621"/>
</workbook>
</file>

<file path=xl/calcChain.xml><?xml version="1.0" encoding="utf-8"?>
<calcChain xmlns="http://schemas.openxmlformats.org/spreadsheetml/2006/main">
  <c r="L66" i="1" l="1"/>
  <c r="V65" i="1"/>
  <c r="U65" i="1"/>
  <c r="T65" i="1"/>
  <c r="L65" i="1"/>
  <c r="V64" i="1"/>
  <c r="U64" i="1"/>
  <c r="T64" i="1"/>
  <c r="L64" i="1"/>
  <c r="V63" i="1"/>
  <c r="U63" i="1"/>
  <c r="T63" i="1"/>
  <c r="L63" i="1"/>
  <c r="V62" i="1"/>
  <c r="U62" i="1"/>
  <c r="T62" i="1"/>
  <c r="L62" i="1"/>
  <c r="V61" i="1"/>
  <c r="U61" i="1"/>
  <c r="T61" i="1"/>
  <c r="L61" i="1"/>
  <c r="V60" i="1"/>
  <c r="U60" i="1"/>
  <c r="T60" i="1"/>
  <c r="L60" i="1"/>
  <c r="V59" i="1"/>
  <c r="U59" i="1"/>
  <c r="T59" i="1"/>
  <c r="L59" i="1"/>
  <c r="V58" i="1"/>
  <c r="U58" i="1"/>
  <c r="T58" i="1"/>
  <c r="L58" i="1"/>
  <c r="V57" i="1"/>
  <c r="U57" i="1"/>
  <c r="T57" i="1"/>
  <c r="L57" i="1"/>
  <c r="V56" i="1"/>
  <c r="U56" i="1"/>
  <c r="T56" i="1"/>
  <c r="L56" i="1"/>
  <c r="V55" i="1"/>
  <c r="U55" i="1"/>
  <c r="T55" i="1"/>
  <c r="L55" i="1"/>
  <c r="V54" i="1"/>
  <c r="U54" i="1"/>
  <c r="T54" i="1"/>
  <c r="L54" i="1"/>
  <c r="V53" i="1"/>
  <c r="U53" i="1"/>
  <c r="T53" i="1"/>
  <c r="L53" i="1"/>
  <c r="V52" i="1"/>
  <c r="U52" i="1"/>
  <c r="T52" i="1"/>
  <c r="L52" i="1"/>
  <c r="V51" i="1"/>
  <c r="U51" i="1"/>
  <c r="T51" i="1"/>
  <c r="L51" i="1"/>
  <c r="V50" i="1"/>
  <c r="U50" i="1"/>
  <c r="T50" i="1"/>
  <c r="L50" i="1"/>
  <c r="V49" i="1"/>
  <c r="U49" i="1"/>
  <c r="T49" i="1"/>
  <c r="L49" i="1"/>
  <c r="V48" i="1"/>
  <c r="U48" i="1"/>
  <c r="T48" i="1"/>
  <c r="L48" i="1"/>
  <c r="V47" i="1"/>
  <c r="U47" i="1"/>
  <c r="T47" i="1"/>
  <c r="L47" i="1"/>
  <c r="V46" i="1"/>
  <c r="U46" i="1"/>
  <c r="T46" i="1"/>
  <c r="L46" i="1"/>
  <c r="V45" i="1"/>
  <c r="U45" i="1"/>
  <c r="T45" i="1"/>
  <c r="L45" i="1"/>
  <c r="V44" i="1"/>
  <c r="U44" i="1"/>
  <c r="T44" i="1"/>
  <c r="L44" i="1"/>
  <c r="V43" i="1"/>
  <c r="U43" i="1"/>
  <c r="T43" i="1"/>
  <c r="L43" i="1"/>
  <c r="V42" i="1"/>
  <c r="U42" i="1"/>
  <c r="T42" i="1"/>
  <c r="L42" i="1"/>
  <c r="V41" i="1"/>
  <c r="U41" i="1"/>
  <c r="T41" i="1"/>
  <c r="L41" i="1"/>
  <c r="V40" i="1"/>
  <c r="U40" i="1"/>
  <c r="T40" i="1"/>
  <c r="L40" i="1"/>
  <c r="V39" i="1"/>
  <c r="U39" i="1"/>
  <c r="T39" i="1"/>
  <c r="L39" i="1"/>
  <c r="V38" i="1"/>
  <c r="U38" i="1"/>
  <c r="T38" i="1"/>
  <c r="L38" i="1"/>
  <c r="V37" i="1"/>
  <c r="U37" i="1"/>
  <c r="T37" i="1"/>
  <c r="L37" i="1"/>
  <c r="V36" i="1"/>
  <c r="U36" i="1"/>
  <c r="T36" i="1"/>
  <c r="L36" i="1"/>
  <c r="V35" i="1"/>
  <c r="U35" i="1"/>
  <c r="T35" i="1"/>
  <c r="L35" i="1"/>
  <c r="V34" i="1"/>
  <c r="U34" i="1"/>
  <c r="T34" i="1"/>
  <c r="L34" i="1"/>
  <c r="V33" i="1"/>
  <c r="U33" i="1"/>
  <c r="T33" i="1"/>
  <c r="L33" i="1"/>
  <c r="V32" i="1"/>
  <c r="U32" i="1"/>
  <c r="T32" i="1"/>
  <c r="L32" i="1"/>
  <c r="V31" i="1"/>
  <c r="U31" i="1"/>
  <c r="T31" i="1"/>
  <c r="L31" i="1"/>
  <c r="V30" i="1"/>
  <c r="U30" i="1"/>
  <c r="T30" i="1"/>
  <c r="L30" i="1"/>
  <c r="V29" i="1"/>
  <c r="U29" i="1"/>
  <c r="T29" i="1"/>
  <c r="L29" i="1"/>
  <c r="V28" i="1"/>
  <c r="U28" i="1"/>
  <c r="T28" i="1"/>
  <c r="L28" i="1"/>
  <c r="V27" i="1"/>
  <c r="U27" i="1"/>
  <c r="T27" i="1"/>
  <c r="L27" i="1"/>
  <c r="V26" i="1"/>
  <c r="U26" i="1"/>
  <c r="T26" i="1"/>
  <c r="L26" i="1"/>
  <c r="V25" i="1"/>
  <c r="U25" i="1"/>
  <c r="T25" i="1"/>
  <c r="L25" i="1"/>
  <c r="V24" i="1"/>
  <c r="U24" i="1"/>
  <c r="T24" i="1"/>
  <c r="L24" i="1"/>
  <c r="V23" i="1"/>
  <c r="U23" i="1"/>
  <c r="T23" i="1"/>
  <c r="L23" i="1"/>
  <c r="V22" i="1"/>
  <c r="U22" i="1"/>
  <c r="T22" i="1"/>
  <c r="L22" i="1"/>
  <c r="V21" i="1"/>
  <c r="U21" i="1"/>
  <c r="T21" i="1"/>
  <c r="L21" i="1"/>
  <c r="V20" i="1"/>
  <c r="U20" i="1"/>
  <c r="T20" i="1"/>
  <c r="L20" i="1"/>
  <c r="V19" i="1"/>
  <c r="U19" i="1"/>
  <c r="T19" i="1"/>
  <c r="L19" i="1"/>
  <c r="V18" i="1"/>
  <c r="U18" i="1"/>
  <c r="T18" i="1"/>
  <c r="L18" i="1"/>
  <c r="V17" i="1"/>
  <c r="U17" i="1"/>
  <c r="T17" i="1"/>
  <c r="L17" i="1"/>
  <c r="V16" i="1"/>
  <c r="U16" i="1"/>
  <c r="T16" i="1"/>
  <c r="L16" i="1"/>
  <c r="V15" i="1"/>
  <c r="U15" i="1"/>
  <c r="T15" i="1"/>
  <c r="L15" i="1"/>
  <c r="V14" i="1"/>
  <c r="U14" i="1"/>
  <c r="T14" i="1"/>
  <c r="L14" i="1"/>
  <c r="V13" i="1"/>
  <c r="U13" i="1"/>
  <c r="T13" i="1"/>
  <c r="L13" i="1"/>
  <c r="V12" i="1"/>
  <c r="U12" i="1"/>
  <c r="T12" i="1"/>
  <c r="L12" i="1"/>
  <c r="V11" i="1"/>
  <c r="U11" i="1"/>
  <c r="T11" i="1"/>
  <c r="L11" i="1"/>
  <c r="V10" i="1"/>
  <c r="U10" i="1"/>
  <c r="T10" i="1"/>
  <c r="L10" i="1"/>
  <c r="V9" i="1"/>
  <c r="U9" i="1"/>
  <c r="T9" i="1"/>
  <c r="L9" i="1"/>
  <c r="V8" i="1"/>
  <c r="U8" i="1"/>
  <c r="T8" i="1"/>
  <c r="L8" i="1"/>
  <c r="V7" i="1"/>
  <c r="U7" i="1"/>
  <c r="T7" i="1"/>
  <c r="L7" i="1"/>
  <c r="V6" i="1"/>
  <c r="U6" i="1"/>
  <c r="T6" i="1"/>
  <c r="L6" i="1"/>
  <c r="V5" i="1"/>
  <c r="U5" i="1"/>
  <c r="T5" i="1"/>
  <c r="L5" i="1"/>
  <c r="V4" i="1"/>
  <c r="U4" i="1"/>
  <c r="T4" i="1"/>
  <c r="L4" i="1"/>
  <c r="V3" i="1"/>
  <c r="U3" i="1"/>
  <c r="T3" i="1"/>
  <c r="L3" i="1"/>
  <c r="V2" i="1"/>
  <c r="T2" i="1"/>
  <c r="L2" i="1"/>
</calcChain>
</file>

<file path=xl/sharedStrings.xml><?xml version="1.0" encoding="utf-8"?>
<sst xmlns="http://schemas.openxmlformats.org/spreadsheetml/2006/main" count="1233" uniqueCount="553">
  <si>
    <t>Agence Gérante</t>
  </si>
  <si>
    <t>Agence Propriétaire</t>
  </si>
  <si>
    <t>Région Propriétaire</t>
  </si>
  <si>
    <t>Matériel</t>
  </si>
  <si>
    <t>CatClasseDésignation</t>
  </si>
  <si>
    <t>Modèle</t>
  </si>
  <si>
    <t>Marque</t>
  </si>
  <si>
    <t>Date Mise en Service</t>
  </si>
  <si>
    <t>Dernière Loc</t>
  </si>
  <si>
    <t>Age (Mois)</t>
  </si>
  <si>
    <t>Age Réforme (Mois)</t>
  </si>
  <si>
    <t>MOIS DEPASSEMENT REFORME</t>
  </si>
  <si>
    <t>CA</t>
  </si>
  <si>
    <t>Nb Jours Fac</t>
  </si>
  <si>
    <t>Nb Jours VLG</t>
  </si>
  <si>
    <t>Valeur nette comptable</t>
  </si>
  <si>
    <t>Prix Budget</t>
  </si>
  <si>
    <t>Pay Back (Prix Budget)</t>
  </si>
  <si>
    <t>taux de rotation moyen Région</t>
  </si>
  <si>
    <t>taux de rotation Agence</t>
  </si>
  <si>
    <t>taux de rotation moyen France</t>
  </si>
  <si>
    <t>0735</t>
  </si>
  <si>
    <t>0735 - LOXAM CHAUMONT</t>
  </si>
  <si>
    <t>69 - CHAMPAGNE ARDENNE</t>
  </si>
  <si>
    <t>01014358</t>
  </si>
  <si>
    <t>0010001COMPRESSEUR2000L/MN7B</t>
  </si>
  <si>
    <t>S38K</t>
  </si>
  <si>
    <t>SULLAIR</t>
  </si>
  <si>
    <t>0825</t>
  </si>
  <si>
    <t>0825 - LOXAM CHARLEVILLE-M. CENTRE</t>
  </si>
  <si>
    <t>01014717</t>
  </si>
  <si>
    <t>M20</t>
  </si>
  <si>
    <t>KAESER</t>
  </si>
  <si>
    <t>0824</t>
  </si>
  <si>
    <t>0824 - LOXAM EPERNAY</t>
  </si>
  <si>
    <t>01014816</t>
  </si>
  <si>
    <t>7042</t>
  </si>
  <si>
    <t>0820 - LOXAM REIMS SUD</t>
  </si>
  <si>
    <t>01014817</t>
  </si>
  <si>
    <t>7040</t>
  </si>
  <si>
    <t>7040 - LOXAM CHARLEVILLE-M. NORD</t>
  </si>
  <si>
    <t>01014918</t>
  </si>
  <si>
    <t>7045</t>
  </si>
  <si>
    <t>7045 - LOXAM SAINT-DIZIER EST</t>
  </si>
  <si>
    <t>01015144</t>
  </si>
  <si>
    <t>01015145</t>
  </si>
  <si>
    <t>01015218</t>
  </si>
  <si>
    <t>M26</t>
  </si>
  <si>
    <t>0822</t>
  </si>
  <si>
    <t>0822 - LOXAM VITRY LE FRANCOIS</t>
  </si>
  <si>
    <t>01015396</t>
  </si>
  <si>
    <t>7046</t>
  </si>
  <si>
    <t>7046 - LOXAM BAR-LE-DUC</t>
  </si>
  <si>
    <t>01015573</t>
  </si>
  <si>
    <t>01015574</t>
  </si>
  <si>
    <t>0821</t>
  </si>
  <si>
    <t>01015578</t>
  </si>
  <si>
    <t>0823</t>
  </si>
  <si>
    <t>0823 - LOXAM CHALONS EN CH. SUD</t>
  </si>
  <si>
    <t>01015635</t>
  </si>
  <si>
    <t>0821 - LOXAM REIMS NORD</t>
  </si>
  <si>
    <t>01015691</t>
  </si>
  <si>
    <t>01015692</t>
  </si>
  <si>
    <t>7041 - LOXAM SEDAN</t>
  </si>
  <si>
    <t>01015727</t>
  </si>
  <si>
    <t>01015743</t>
  </si>
  <si>
    <t>01015788</t>
  </si>
  <si>
    <t>01015966</t>
  </si>
  <si>
    <t>7042 - LOXAM REIMS OUEST</t>
  </si>
  <si>
    <t>01015967</t>
  </si>
  <si>
    <t>01015968</t>
  </si>
  <si>
    <t>7034</t>
  </si>
  <si>
    <t>7034 - LOXAM CHATEAU-THIERRY</t>
  </si>
  <si>
    <t>01016002</t>
  </si>
  <si>
    <t>01016003</t>
  </si>
  <si>
    <t>01016009</t>
  </si>
  <si>
    <t>0820</t>
  </si>
  <si>
    <t>01016056</t>
  </si>
  <si>
    <t>7041</t>
  </si>
  <si>
    <t>01016082</t>
  </si>
  <si>
    <t>7/20</t>
  </si>
  <si>
    <t>INGERSOLLR</t>
  </si>
  <si>
    <t>01016112</t>
  </si>
  <si>
    <t>01016123</t>
  </si>
  <si>
    <t>01016261</t>
  </si>
  <si>
    <t>7/21</t>
  </si>
  <si>
    <t>DOOSAN</t>
  </si>
  <si>
    <t>01016269</t>
  </si>
  <si>
    <t>01016279</t>
  </si>
  <si>
    <t>01016301</t>
  </si>
  <si>
    <t>01016409</t>
  </si>
  <si>
    <t>01030725</t>
  </si>
  <si>
    <t>0010003COMPRESSEUR3000L/MN7B</t>
  </si>
  <si>
    <t>S58K</t>
  </si>
  <si>
    <t>01051208</t>
  </si>
  <si>
    <t>0010005COMPRESSEUR5000L/MN7B</t>
  </si>
  <si>
    <t>7/51</t>
  </si>
  <si>
    <t>01051222</t>
  </si>
  <si>
    <t>7318</t>
  </si>
  <si>
    <t>7318 - LOXAM VERDUN</t>
  </si>
  <si>
    <t>01051389</t>
  </si>
  <si>
    <t>M50</t>
  </si>
  <si>
    <t>01051424</t>
  </si>
  <si>
    <t>01051444</t>
  </si>
  <si>
    <t>01051451</t>
  </si>
  <si>
    <t>XAS87NF</t>
  </si>
  <si>
    <t>ATLASCOPCO</t>
  </si>
  <si>
    <t>0724</t>
  </si>
  <si>
    <t>0727 - LOXAM BESANCON CENTRE</t>
  </si>
  <si>
    <t>62 - BOURGOGNE FRANCHE COMTE</t>
  </si>
  <si>
    <t>01051466</t>
  </si>
  <si>
    <t>0722 - LOXAM DIJON NORD</t>
  </si>
  <si>
    <t>01051496</t>
  </si>
  <si>
    <t>01051607</t>
  </si>
  <si>
    <t>XAS97</t>
  </si>
  <si>
    <t>01100224</t>
  </si>
  <si>
    <t>0010010COMPRESSEUR11000L/MN&lt;=10B</t>
  </si>
  <si>
    <t>M100</t>
  </si>
  <si>
    <t>2011</t>
  </si>
  <si>
    <t>2011 - LOXAM MOLSHEIM</t>
  </si>
  <si>
    <t>63 - ALSACE</t>
  </si>
  <si>
    <t>01100243</t>
  </si>
  <si>
    <t>XAS186FR</t>
  </si>
  <si>
    <t>01110038</t>
  </si>
  <si>
    <t>0010011COMPRESSEUR11000L/MN12B</t>
  </si>
  <si>
    <t>XAHS186</t>
  </si>
  <si>
    <t>0737</t>
  </si>
  <si>
    <t>0724 - LOXAM DIJON SUD</t>
  </si>
  <si>
    <t>01110063</t>
  </si>
  <si>
    <t>XAHS186FR</t>
  </si>
  <si>
    <t>01130068</t>
  </si>
  <si>
    <t>M121</t>
  </si>
  <si>
    <t>02050693</t>
  </si>
  <si>
    <t>0020005PIQUEURPNEUMATIQUE5KG</t>
  </si>
  <si>
    <t>GV5</t>
  </si>
  <si>
    <t>ROCKAIR</t>
  </si>
  <si>
    <t>02050825</t>
  </si>
  <si>
    <t>02050982</t>
  </si>
  <si>
    <t>SK5S</t>
  </si>
  <si>
    <t>02050983</t>
  </si>
  <si>
    <t>02051066</t>
  </si>
  <si>
    <t>02051067</t>
  </si>
  <si>
    <t>02051207</t>
  </si>
  <si>
    <t>02051208</t>
  </si>
  <si>
    <t>02051209</t>
  </si>
  <si>
    <t>02102432</t>
  </si>
  <si>
    <t>0020010PIQUEURPNEUMATIQUE8KG</t>
  </si>
  <si>
    <t>GAV9</t>
  </si>
  <si>
    <t>6901</t>
  </si>
  <si>
    <t>6901 - LOXAM C.O. CHAMPAGNE ARDENNE</t>
  </si>
  <si>
    <t>02120251</t>
  </si>
  <si>
    <t>0020012PIQUEURELEC.10KG</t>
  </si>
  <si>
    <t>D25941K</t>
  </si>
  <si>
    <t>DEWALT</t>
  </si>
  <si>
    <t>02153317</t>
  </si>
  <si>
    <t>0020015PIQUEURPNEUMATIQUE13KG</t>
  </si>
  <si>
    <t>PK13S</t>
  </si>
  <si>
    <t>02153318</t>
  </si>
  <si>
    <t>02153326</t>
  </si>
  <si>
    <t>02153706</t>
  </si>
  <si>
    <t>P43</t>
  </si>
  <si>
    <t>02153775</t>
  </si>
  <si>
    <t>0020020BRISEBETONPNEUMATIQUE=&lt;25KG</t>
  </si>
  <si>
    <t>7352 - LOXAM LANGRES</t>
  </si>
  <si>
    <t>0020026BRISEBETONELEC.20KG</t>
  </si>
  <si>
    <t>0020030BRISEBETONPNEUMATIQUE30KG</t>
  </si>
  <si>
    <t>0020062BRISEBETONESSENCE23KG</t>
  </si>
  <si>
    <t>0030002PERFO.BURINEURELEC.2.5KG</t>
  </si>
  <si>
    <t>0030003PERFO.BURINEURSANSFIL5KG</t>
  </si>
  <si>
    <t>0030004PERFO.BURINEURELEC.6KG</t>
  </si>
  <si>
    <t>0030025PERFO.PIQUEURELEC.10KG</t>
  </si>
  <si>
    <t>0050052FUSEEDEFONCAGED&gt;100</t>
  </si>
  <si>
    <t>0050060CAROTTEUSE230VDIAM250MM</t>
  </si>
  <si>
    <t>0050064CAROTTEUSE230VDIAM&gt;300MM</t>
  </si>
  <si>
    <t>0050069FOREUSEPORTABLE230V</t>
  </si>
  <si>
    <t>0050079POMPEAVIDEPOURCAROTTEUSE</t>
  </si>
  <si>
    <t>0060001SABLEUSE50LEQUIPEE</t>
  </si>
  <si>
    <t>0060010HYDROGOMMEUSE</t>
  </si>
  <si>
    <t>0200009PLAQUEVIBRANTEPQ1&lt;80KGESS</t>
  </si>
  <si>
    <t>0200026PLAQUEVIB.PQ3/PQ4400KG</t>
  </si>
  <si>
    <t>0720030SHAMPOUINEUSEPROFESSIONNELLE</t>
  </si>
  <si>
    <t>0350009FEUXDECHANTIERSEUL</t>
  </si>
  <si>
    <t>0100014BETONNIEREELEC.DEMONTABLE</t>
  </si>
  <si>
    <t>0580005CHAR.ARTICULEE700L</t>
  </si>
  <si>
    <t>0580094FOURCHESP/CHARGEUSE</t>
  </si>
  <si>
    <t>0160031PONCEUSE/SURFACEUSESOLD450MM</t>
  </si>
  <si>
    <t>0100016BETONNIEREELECTRIQUE&lt;300L</t>
  </si>
  <si>
    <t>0600055CONTENEUR32M3</t>
  </si>
  <si>
    <t>0390032ARMOIREDEDISTRIBUTION63A</t>
  </si>
  <si>
    <t>0570004MINIPELLE2.3TÀ2.8T</t>
  </si>
  <si>
    <t>0770001GODET150/350MM</t>
  </si>
  <si>
    <t>0770003GODET400/450MM</t>
  </si>
  <si>
    <t>0770011GODETCURAGE&lt;1500MM</t>
  </si>
  <si>
    <t>0760005BRISEROCHEPOURMINIPELLE2,5T</t>
  </si>
  <si>
    <t>0570001MINIPELLE&lt;1T</t>
  </si>
  <si>
    <t>0360004CHAUFFAGEFIOUL50000KCAL/H</t>
  </si>
  <si>
    <t>0100031BETONNIERETHERM.&gt;300L</t>
  </si>
  <si>
    <t>0360005CHAUFFAGEFIOUL65000KCAL/H</t>
  </si>
  <si>
    <t>0520090BENNEDEREPRISEP/CHARIOT</t>
  </si>
  <si>
    <t>0600020SANITAIRE1WC1DOUCHE</t>
  </si>
  <si>
    <t>0360030CHAUFFAGEINFRAROUGE</t>
  </si>
  <si>
    <t>0490074PLATEFORMEAUTOM.ELECT.10M</t>
  </si>
  <si>
    <t>0420023POMPECENTR.ACABLE70M3/H</t>
  </si>
  <si>
    <t>0210060ROULEAUDUPLEXPV1/PV2&lt;=65CM</t>
  </si>
  <si>
    <t>0700043TAILLEHAIESURPERCHE</t>
  </si>
  <si>
    <t>0570005MINIPELLE3,5T</t>
  </si>
  <si>
    <t>0770004GODET500/900MM</t>
  </si>
  <si>
    <t>0570002MINIPELLE1,5T</t>
  </si>
  <si>
    <t>0520033CHARIOTTELESC.12M</t>
  </si>
  <si>
    <t>0520039CHARIOTTELESC.&gt;=17M</t>
  </si>
  <si>
    <t>0370015MATECLAIRTRACTABLE4200M2</t>
  </si>
  <si>
    <t>0490041NACELLEAUTOM.ART.DIESEL16M</t>
  </si>
  <si>
    <t>0520024CHARIOTTELESC.=&lt;6M</t>
  </si>
  <si>
    <t>0550034PLATEFORMEINDIV.&lt;=5MARCHES</t>
  </si>
  <si>
    <t>0550035PLATEFORMEINDIV.=&gt;6MARCHES</t>
  </si>
  <si>
    <t>0710007PONCEUSEDEPLAFFINI+ASPI+CHARIOT</t>
  </si>
  <si>
    <t>0450020LASERTOURNANT</t>
  </si>
  <si>
    <t>0390076COFFRETDEDISTRIB.230/440V</t>
  </si>
  <si>
    <t>0240012ROULEAUTANDEMPV32.6T1.20M</t>
  </si>
  <si>
    <t>0160042ASPIRATEURMIXTE&gt;=2KW</t>
  </si>
  <si>
    <t>0330010GRPESOUDAGE/BROUETTEESS180A</t>
  </si>
  <si>
    <t>0380042NETTOYEUREAUFROIDETHERM.</t>
  </si>
  <si>
    <t>0300005GPEELE.ESS230V7KVA</t>
  </si>
  <si>
    <t>0300003GROUPEELECTROGENE230V3.5KVA</t>
  </si>
  <si>
    <t>0710057MEULEUSEDANGLEELEC.D230MM</t>
  </si>
  <si>
    <t>0700053SOUFFLEURP/FEUILLES</t>
  </si>
  <si>
    <t>0310010GROUPEELECTROGENE100KVA</t>
  </si>
  <si>
    <t>0490007NACELLEAMATVERTICAL10M</t>
  </si>
  <si>
    <t>0600005CONST.MOBILE6MSTD</t>
  </si>
  <si>
    <t>0170010AIGUILLEVIBRANTEELEC</t>
  </si>
  <si>
    <t>0790041CAMIONBENNESIMPLECAB/CU1.1T</t>
  </si>
  <si>
    <t>0210094ROULEAUPIEDDAM.PV2=&lt;85CM</t>
  </si>
  <si>
    <t>0050066CAROTTEUSETHERM.P/TRANCHEE</t>
  </si>
  <si>
    <t>0200027PLAQUEVIBRANTEPQ4500KG</t>
  </si>
  <si>
    <t>0240010ROULEAUTANDEMPV32.5T1.00M</t>
  </si>
  <si>
    <t>0240081COMP.MIXTEPV2/PV32.5T1.20M</t>
  </si>
  <si>
    <t>0300004GROUPEELECTROGENE230V5KVA</t>
  </si>
  <si>
    <t>0160020TALOCHEUSEAUTONOME</t>
  </si>
  <si>
    <t>0490033NACELLEELECTRIQUE=&lt;12M</t>
  </si>
  <si>
    <t>0570008MINIPELLE7.5TÀ8.5T</t>
  </si>
  <si>
    <t>0770013GODETCURAGE&gt;1500MM</t>
  </si>
  <si>
    <t>0140009SCIEASOLESSENCE13CV</t>
  </si>
  <si>
    <t>0230005PILONNEUSEPN2/PN3&lt;=70KGESS</t>
  </si>
  <si>
    <t>0710017PERCEUSEAPERCUSSIONSANSFIL</t>
  </si>
  <si>
    <t>0160001REGLEVIB.SURFACEUSEESS2/3M</t>
  </si>
  <si>
    <t>0490070PLATEFORMEAUTOM.ELECT.8M</t>
  </si>
  <si>
    <t>0570007MINIPELLE5TÀ6T</t>
  </si>
  <si>
    <t>0520032CHARIOTTELESC.9M</t>
  </si>
  <si>
    <t>0760008BRISEROCHEP.MINIPELLE7T/10T</t>
  </si>
  <si>
    <t>0170022AIGUILLEVIBRANTEPNEU.D40MM</t>
  </si>
  <si>
    <t>0110034TRANSPORTEUR/CHEN.2500KG</t>
  </si>
  <si>
    <t>0150002TRONCONNEUSEAMATERIAUXTHERM</t>
  </si>
  <si>
    <t>0790042CAMIONBENNEDOUBLECAB/CU0.7T</t>
  </si>
  <si>
    <t>0230056PILONNEUSEPN2/PN3&lt;=70KGDIE</t>
  </si>
  <si>
    <t>0160063PONCEUSEABETONPORTATIVE</t>
  </si>
  <si>
    <t>0160028PONCEUSE/RECTIFIEUSEDESOL</t>
  </si>
  <si>
    <t>0380099NETTOYEURHPAUTONOMESURRR</t>
  </si>
  <si>
    <t>0020016MARTEAUDEMOLISSEURELEC.15KG</t>
  </si>
  <si>
    <t>0550038ECHAFAUDAGECOMPACTPLIABLE&lt;4M</t>
  </si>
  <si>
    <t>0240013ROULEAUTANDEMPV34T1.30M</t>
  </si>
  <si>
    <t>0110070DUMPERGIRAB.CU1T/600L</t>
  </si>
  <si>
    <t>0110071DUMPERGIRAB.CU2T/1200L</t>
  </si>
  <si>
    <t>0110072DUMPERGIRAB.CU3T/1800L</t>
  </si>
  <si>
    <t>0760006BRISEROCHEPOURMINIPELLE3.5T</t>
  </si>
  <si>
    <t>0110075DUMPERGIRAB.CU6T/3600L</t>
  </si>
  <si>
    <t>0490047NACELLEARTICULEEDIESEL20M</t>
  </si>
  <si>
    <t>0720053LEVEPANNEAU</t>
  </si>
  <si>
    <t>0540044PLATEFORMEACREMAILLERE</t>
  </si>
  <si>
    <t>0220005REMORQUECUMAX2.8T</t>
  </si>
  <si>
    <t>0490016NACELLESURVL16M</t>
  </si>
  <si>
    <t>0760007BRISEROCHEP.MINIPELLE5.1/5.9T</t>
  </si>
  <si>
    <t>0200057PLAQUEVIB.TELEC.PQ4&gt;600KG</t>
  </si>
  <si>
    <t>0150001SCIECARREL.PORT.D200/230MM</t>
  </si>
  <si>
    <t>0550022ECHAFAUDAGEROUL.9MHT</t>
  </si>
  <si>
    <t>0700004DRESSEBORDUREGAZONAUTOTRACT</t>
  </si>
  <si>
    <t>0580007CHAR.ARTICULEE1000L</t>
  </si>
  <si>
    <t>0240008ROULEAUTANDEMPV21.5T&lt;=1M</t>
  </si>
  <si>
    <t>0200025PLAQUEVIB.PQ3/PQ4300KG</t>
  </si>
  <si>
    <t>0490018NACELLESURVL20M</t>
  </si>
  <si>
    <t>0710008BORDUREUSEAPARQUET</t>
  </si>
  <si>
    <t>0710002PONCEUSEAPARQUET</t>
  </si>
  <si>
    <t>0450030LASERDECANAL.AVECCIBLE</t>
  </si>
  <si>
    <t>0620025ABRIS/RVEST/REFECT/SAN.</t>
  </si>
  <si>
    <t>0720061DECOLLEUSEPAPIERSELECTRIQUE</t>
  </si>
  <si>
    <t>0680084CAMERAINSPECT.CANALISATION</t>
  </si>
  <si>
    <t>0360050CHAUFFAGEELEC.230V3.3KW</t>
  </si>
  <si>
    <t>0360045DESHUMIDIFICATEUR230V/1500W</t>
  </si>
  <si>
    <t>0490039NACELLEELECTRIQUE15M</t>
  </si>
  <si>
    <t>0160041ASPIRATEURELECTROPOR.1.5KW</t>
  </si>
  <si>
    <t>0710023PERCEUSEVISSEUSESANSFIL</t>
  </si>
  <si>
    <t>0710039SCIECIRCULAIREELEC.</t>
  </si>
  <si>
    <t>0170023AIGUILLEVIBRANTEPNEU.D50MM</t>
  </si>
  <si>
    <t>0150009SCIESURTABLE230VDIAM350MM</t>
  </si>
  <si>
    <t>0190042VENTIL.ELE.1500/2000M3/H</t>
  </si>
  <si>
    <t>0360051CHAUFFAGEELECTR.380V=&lt;15KW</t>
  </si>
  <si>
    <t>0190061ENSEMBLEENTONNOIR+GOULOTTE</t>
  </si>
  <si>
    <t>0550021ECHAFAUDAGEROUL.&lt;=5MHT</t>
  </si>
  <si>
    <t>0390025ARMOIREDECOMPTAGE</t>
  </si>
  <si>
    <t>0390075COFFRETDEDISTRIB.230V</t>
  </si>
  <si>
    <t>0140003SCIEASOLELECTRIQUE&lt;8CV</t>
  </si>
  <si>
    <t>0700084DEBROUSAILLEUSEELECLITHIUM</t>
  </si>
  <si>
    <t>0700087TRONCONNEUSEABOISBATLITIUM</t>
  </si>
  <si>
    <t>0700082ELAGUEUSEELECLITHIUM</t>
  </si>
  <si>
    <t>0700005MOTOCULTEURPORTEOUTILS20CV</t>
  </si>
  <si>
    <t>0700009HERSEROTATIVEP/MOTOCULT</t>
  </si>
  <si>
    <t>0270060PREPARATEURDESOLP/MOTOCULT</t>
  </si>
  <si>
    <t>0700018BROYEURDERONCESP/MOTOCULT</t>
  </si>
  <si>
    <t>0700067ROGNEUSEDESOUCHE25CV</t>
  </si>
  <si>
    <t>0220031REMORQUEESPVERTSBASCUL&lt;1T</t>
  </si>
  <si>
    <t>0110061DUMPERHYDROSKIPCU1T</t>
  </si>
  <si>
    <t>0110030TRANSPORTEUR/CHEN.=&lt;1500KG</t>
  </si>
  <si>
    <t>0700074ENGAZONNEUSEESSENCE80CM</t>
  </si>
  <si>
    <t>0700065FENDEUSEDEBUCHES/REMORQUE</t>
  </si>
  <si>
    <t>0770071ENFONCEPIEUXP/MINIPELLE</t>
  </si>
  <si>
    <t>0580091TARIEREHYDRAULIQUE</t>
  </si>
  <si>
    <t>0700003ROTOVATORESSENCE&gt;13CV</t>
  </si>
  <si>
    <t>0710001TARIEREAUTONOME</t>
  </si>
  <si>
    <t>0700006MOTOBINEUSE4/8CV</t>
  </si>
  <si>
    <t>0700030DEBROUSSAILLEUSEPORTEEESS.</t>
  </si>
  <si>
    <t>0700032DEBROUSSAILLEUSEADOS</t>
  </si>
  <si>
    <t>0700048TRONCONNEUSEELAGAGE</t>
  </si>
  <si>
    <t>0700058TAILLEHAIEMONOLAME0,75M</t>
  </si>
  <si>
    <t>0700055SOUFFLEURDEFEUILLEADOS</t>
  </si>
  <si>
    <t>0700022TONDEUSEGAZONTRACTEEESS</t>
  </si>
  <si>
    <t>0700035TRONCONNEUSEABOIS45CM3</t>
  </si>
  <si>
    <t>0700031TRONCONNEUSEABOIS55/60CM3</t>
  </si>
  <si>
    <t>0700039PERCHEELAGUEUSE</t>
  </si>
  <si>
    <t>0700040TAILLEHAIEBILAME0.60M</t>
  </si>
  <si>
    <t>0270032PORTEURP/TRANCH/TARIERE30CV</t>
  </si>
  <si>
    <t>0270041TRANCHEUSEPOURPORTEUR30CV</t>
  </si>
  <si>
    <t>0270042TARIEREPOURPORTEUR30CV</t>
  </si>
  <si>
    <t>0270043GODETPOURPORTEUR30CV</t>
  </si>
  <si>
    <t>0700045SCARIFICATEURESSENCE</t>
  </si>
  <si>
    <t>0700070BROY.MULTIVEGET.200MM65/75CV</t>
  </si>
  <si>
    <t>0700057ASPIRATEURDEFEUILLESTRACTE</t>
  </si>
  <si>
    <t>0700029ROULEAUAGAZON</t>
  </si>
  <si>
    <t>0700066BROYEURVEGETAUXESSENCED55MMMAXI</t>
  </si>
  <si>
    <t>0600019SANITAIRE1DOUCHE</t>
  </si>
  <si>
    <t>0490079PLATEFORMEAUTOM.DIESEL12M</t>
  </si>
  <si>
    <t>0560022TRACTOPELLESTANDARD800/1000L</t>
  </si>
  <si>
    <t>0560095GODET200/500MM</t>
  </si>
  <si>
    <t>0560096GODET550/900MM</t>
  </si>
  <si>
    <t>0560091GODETDECURAGE</t>
  </si>
  <si>
    <t>0720033NETTOYEURAVAPEUR</t>
  </si>
  <si>
    <t>0760001BRISEROCHEPOURMINIPELLE&lt;1T</t>
  </si>
  <si>
    <t>0240041COMP.MONOC.VM311.5/13T2.1M</t>
  </si>
  <si>
    <t>0370064BALLONECLAIRANT</t>
  </si>
  <si>
    <t>0600075WCAUTONOME</t>
  </si>
  <si>
    <t>0600051CONTENEUR9M3</t>
  </si>
  <si>
    <t>0160030PONCEUSEDESOLBETON/MARBRE</t>
  </si>
  <si>
    <t>0520027CHARIOTTELESC.7M</t>
  </si>
  <si>
    <t>0490038NACELLEAUTOM.DIESEL12M</t>
  </si>
  <si>
    <t>0490083PLATEFORMEAUTOM.DIESEL15M</t>
  </si>
  <si>
    <t>0520037CHARIOTTELESC.14M</t>
  </si>
  <si>
    <t>0760067PINCEDEMOLITION&amp;TRI8T</t>
  </si>
  <si>
    <t>0600021SANITAIRE2WC2DOUCHES</t>
  </si>
  <si>
    <t>0310004GROUPEELECTROGENE25KVA</t>
  </si>
  <si>
    <t>0570020PELLESURPNEUS10T</t>
  </si>
  <si>
    <t>0220007REMORQUESPECIALEPELLE2.5T</t>
  </si>
  <si>
    <t>0590024ELEV.MECANIQUE300KG/8M</t>
  </si>
  <si>
    <t>0170011AIGUILLEVIBRANTEELECTRIQUEHF</t>
  </si>
  <si>
    <t>0170021AIGUILLEVIBRANTEPNEU.D&lt;=35MM</t>
  </si>
  <si>
    <t>0220004REMORQUECUMAX2T</t>
  </si>
  <si>
    <t>0240035COMP.MONOC.VM27/11T1.7/2.1M</t>
  </si>
  <si>
    <t>0380037NETTOYEURHPEAUFROIDEELEC.</t>
  </si>
  <si>
    <t>0280065CLIMATISEURMOBILE2600W/40M3</t>
  </si>
  <si>
    <t>0160044ASPIRATEURMIXTE&lt;2KW</t>
  </si>
  <si>
    <t>0770005GODET1000/1250MM</t>
  </si>
  <si>
    <t>0600104SANITAIRE1WC</t>
  </si>
  <si>
    <t>0750003ECHAFAUDAGEETROIT</t>
  </si>
  <si>
    <t>0300061GPEELECT.230V3KWSUPERINSON</t>
  </si>
  <si>
    <t>0710034RAINUREUSEELEC.1500W</t>
  </si>
  <si>
    <t>0400010POMPEIMMERGEE&lt;=10M3/H</t>
  </si>
  <si>
    <t>0310015GROUPEELECTROGENE150KVA</t>
  </si>
  <si>
    <t>0310025GROUPEELECTROGENE250KVA</t>
  </si>
  <si>
    <t>0310007GROUPEELECTROGENE60KVA</t>
  </si>
  <si>
    <t>0390019TOURETPOURCABLEELECTRIQUE</t>
  </si>
  <si>
    <t>0190070CUVEAFUEL&lt;=1000L</t>
  </si>
  <si>
    <t>0400020POMPEIMMERGEE20M3/H</t>
  </si>
  <si>
    <t>0360014CHAUFFAGEGAZ45000KCAL</t>
  </si>
  <si>
    <t>0390054VALISEDE4ADAPTATEURSM12</t>
  </si>
  <si>
    <t>0390049VALISE4PINCESEDF400/800A</t>
  </si>
  <si>
    <t>0190050CITERNEAEAUSURREM.500L</t>
  </si>
  <si>
    <t>0190051CITERNEAEAUSURREM.&gt;=1000L</t>
  </si>
  <si>
    <t>0680086CAMERADINSPECTIONPORTATIVE</t>
  </si>
  <si>
    <t>0150016DECOUPEUSEMURALEELEC230V</t>
  </si>
  <si>
    <t>0260031RABOTEUSEBETONELECTLARG200</t>
  </si>
  <si>
    <t>0030005PERFORATEURPNEUMATIQUE5KG</t>
  </si>
  <si>
    <t>0500095POTENCEDEMANUTENTION</t>
  </si>
  <si>
    <t>0700068ROGNEUSEDESOUCHE10CV</t>
  </si>
  <si>
    <t>0700069BROYEURMULTIVEGETAUX&lt;180MM</t>
  </si>
  <si>
    <t>0270022TRANCHEUSE20/25CV</t>
  </si>
  <si>
    <t>0200011PLAQUEVIBRANTEPQ1100KG</t>
  </si>
  <si>
    <t>0560073TRACTEUR30/39CV</t>
  </si>
  <si>
    <t>0700017TONDOBROYEURP/TRACTEUR</t>
  </si>
  <si>
    <t>0270061PREPARATEURDESOLP/TRACTEUR</t>
  </si>
  <si>
    <t>0710003CIREUSEAPARQUET</t>
  </si>
  <si>
    <t>0450027LASERDOUBLEPENTE+TREPIED</t>
  </si>
  <si>
    <t>0710015COUPECARREAUXCOUPEMAXI900MM</t>
  </si>
  <si>
    <t>0720060PULVERISATEURELECT.</t>
  </si>
  <si>
    <t>0700034DEBROUSSAILLEUSETRACTEE</t>
  </si>
  <si>
    <t>0520009FOURCHESABALLEP/CHARIOT</t>
  </si>
  <si>
    <t>0720090ENSEMBLEPISTOLETHPAIRLESS</t>
  </si>
  <si>
    <t>0520029CHARIOTTELESC.7MAGR.IMMAT.</t>
  </si>
  <si>
    <t>0510097GODETAGRAPPINP/CHARIOT</t>
  </si>
  <si>
    <t>0520010PINCEABALLE1T/1.2T</t>
  </si>
  <si>
    <t>0220002REMORQUECUMAX1T</t>
  </si>
  <si>
    <t>0160047ASPIRATEURPOUSSIERESFINES</t>
  </si>
  <si>
    <t>0590022ELEV.MECANIQUE300KG/5M</t>
  </si>
  <si>
    <t>0150013SCIESURTABLE230VD750MM</t>
  </si>
  <si>
    <t>0410010POMPEIMMERGEE100M3/H</t>
  </si>
  <si>
    <t>0720032MONOBROSSE</t>
  </si>
  <si>
    <t>0500072GERBEUR1.2TELECTRIQUE</t>
  </si>
  <si>
    <t>0490006NACELLEAMATVERTICAL8M</t>
  </si>
  <si>
    <t>0220033PLATEAUBASC.SPEC.EVCU1T5</t>
  </si>
  <si>
    <t>0490078PLATEFORMEELEC.COMPACT12M</t>
  </si>
  <si>
    <t>0620001ABRISURROUESSTANDARD</t>
  </si>
  <si>
    <t>0490110NACELLEMATVERT&lt;=5MMANUEL</t>
  </si>
  <si>
    <t>0680048DESEMBOUEURCANAL.ELEC230V</t>
  </si>
  <si>
    <t>0220001REMORQUECUMAX&lt;500KG</t>
  </si>
  <si>
    <t>0490002NACELLEVERTI.ELECFIXE&lt;=11M</t>
  </si>
  <si>
    <t>0220032REMORQUEESPVERTSBASCU1T5</t>
  </si>
  <si>
    <t>0500052CHARIOTIND.ELEC.1.5T/4.3M</t>
  </si>
  <si>
    <t>0500015CHARIOTIND.THERM.1.5T/4.3M</t>
  </si>
  <si>
    <t>0580013CHAR.COMP.1,40M300L</t>
  </si>
  <si>
    <t>0620013ABRISURROUESISOLE</t>
  </si>
  <si>
    <t>0310005GROUPEELECTROGENE40KVA</t>
  </si>
  <si>
    <t>0500025CHARIOTIND.THERM.2.5T/4.3M</t>
  </si>
  <si>
    <t>0710083DIABLEESCALIER</t>
  </si>
  <si>
    <t>0710020VISSEUSEELEC.</t>
  </si>
  <si>
    <t>0710043SCIESABREELEC.</t>
  </si>
  <si>
    <t>0710055MEULEUSEDANGLEELEC.D&lt;125MM</t>
  </si>
  <si>
    <t>0300006GPEELE.ESS400V7KVA</t>
  </si>
  <si>
    <t>0710030COUPECARREAUXCOUPEMAXI600MM</t>
  </si>
  <si>
    <t>0760002BRISEROCHEPOURMINIPELLE1,5T</t>
  </si>
  <si>
    <t>0620021MINIABRIS/ROUESRS=&lt;750KG</t>
  </si>
  <si>
    <t>0220081REMORQUEPTC7/9TP/G.E.</t>
  </si>
  <si>
    <t>0570071MINIPELLE&lt;1TPREEQUIPHYDRAU</t>
  </si>
  <si>
    <t>0580011CHAR.COMP.0,90M150L</t>
  </si>
  <si>
    <t>0700096DESHERBEURBROSSEAUTON.THERM.</t>
  </si>
  <si>
    <t>0680083DEBOUCH.CANAL.ELEC.20/200MM</t>
  </si>
  <si>
    <t>0020035PIOCHEAAIR</t>
  </si>
  <si>
    <t>0720012PROJETEURENDUITEXTERIEUR</t>
  </si>
  <si>
    <t>0710085VENTOUSEPOURDEMENAGEMENT</t>
  </si>
  <si>
    <t>0370065BALLONECLAIRANT/VALISEBATT.</t>
  </si>
  <si>
    <t>0240018ROULEAUTANDEMVT29T1.60M</t>
  </si>
  <si>
    <t>0570006MINIPELLE4TÀ4.9T</t>
  </si>
  <si>
    <t>0720093SOUFFLEURDEPRODUITSISOLELECT</t>
  </si>
  <si>
    <t>0240045COMP.MONOC.VM414/17T2.1M</t>
  </si>
  <si>
    <t>0240046COMP.MONOC.VM518/20T2.1M</t>
  </si>
  <si>
    <t>0370088LANTERNECHANTIERALED230V</t>
  </si>
  <si>
    <t>0490113NACELLEMATVERTICALELECT.5M</t>
  </si>
  <si>
    <t>0540001TREUILELECTRIQUE200KG</t>
  </si>
  <si>
    <t>0720084PISTOLETPEINTUREBP</t>
  </si>
  <si>
    <t>0240082COMP.MIXTEVX0/PL03.5T1.30M</t>
  </si>
  <si>
    <t>0720077DECOLLEUSEREVET.SOLS</t>
  </si>
  <si>
    <t>0400030POMPEIMMERGEE30M3/H</t>
  </si>
  <si>
    <t>0400050POMPEIMMERGEE60M3/H</t>
  </si>
  <si>
    <t>0590001TRANSPALETTE</t>
  </si>
  <si>
    <t>0710009PONCEUSEPARQUETMULTIPLATEAU</t>
  </si>
  <si>
    <t>0550040PLATEFORMEINDIVI.TELESCOP</t>
  </si>
  <si>
    <t>0140004SCIEASOLESSENCE&lt;=8CV</t>
  </si>
  <si>
    <t>0680087CAMERADIAGNOST.THERM.</t>
  </si>
  <si>
    <t>0160061PONCEUSEAPLAFOND/ASPIRATEUR</t>
  </si>
  <si>
    <t>0710016SCIESAUTEUSESANSFIL</t>
  </si>
  <si>
    <t>0710028SCIESABRESANSFIL</t>
  </si>
  <si>
    <t>0710045SCIESAUTEUSEELEC.</t>
  </si>
  <si>
    <t>0710056MEULEUSEDANGLEELEC.D125MM</t>
  </si>
  <si>
    <t>0030001PERFO.SANSFIL3KG</t>
  </si>
  <si>
    <t>0710024SCIECIRCULAIRESANSFIL</t>
  </si>
  <si>
    <t>0710027MEULEUSEDANGLED125SANSFIL</t>
  </si>
  <si>
    <t>0700063FENDEUSEDEBUCHES230VPORT.</t>
  </si>
  <si>
    <t>0710031COUPEPAVES</t>
  </si>
  <si>
    <t>0610010RACK15CLOTURES3M50&amp;ACCES.</t>
  </si>
  <si>
    <t>0370009MATECLAIRTRACTABLE2800M2LED</t>
  </si>
  <si>
    <t>0520021CHARIOTTELES.1T5/2TCOMPACT</t>
  </si>
  <si>
    <t>0490017NACELLESURVL18M</t>
  </si>
  <si>
    <t>0550042PLATEFORMEINDIV.=&gt;9MARCHES</t>
  </si>
  <si>
    <t>0280070CLIMATISEURMOBILE6150W/120M3</t>
  </si>
  <si>
    <t>0100036BETONNIEREELECTRIQUE&gt;300L</t>
  </si>
  <si>
    <t>0530005BANDETRANSPORTEUSE3M/230V</t>
  </si>
  <si>
    <t>0720001PROJETEURDENDUITMURAL</t>
  </si>
  <si>
    <t>0350003FEUXTRICOLORESDECHANTIER</t>
  </si>
  <si>
    <t>0220050REMORQUEBAGAGERE&lt;1T</t>
  </si>
  <si>
    <t>0310001GROUPEELECTROGENE&lt;=20KVA</t>
  </si>
  <si>
    <t>0310006GROUPEELECTROGENE50KVA</t>
  </si>
  <si>
    <t>0520096PINCEPOSEBORDURE</t>
  </si>
  <si>
    <t>0200024PLAQUEVIB.PQ3/PQ4&lt;200KG</t>
  </si>
  <si>
    <t>0770006GODET1300/1500MM</t>
  </si>
  <si>
    <t>0340010POSTEASOUDEROXYACETY.500L</t>
  </si>
  <si>
    <t>0360003CHAUFFAGEFIOUL&lt;50000KCAL/H</t>
  </si>
  <si>
    <t>0360044DESHUMIDIFICATEUR230V/750W</t>
  </si>
  <si>
    <t>0720074DECOLLEUSEDEMOQUETTE</t>
  </si>
  <si>
    <t>0580012CHAR.COMP.1,20M200L</t>
  </si>
  <si>
    <t>0380014BALAYEUSEP/CHARGEUSE1000L</t>
  </si>
  <si>
    <t>0580055CHARGEUSECHENILLES1,7M450L</t>
  </si>
  <si>
    <t>0420021POMPECENTRIF.ES/DIE&lt;=50M3/H</t>
  </si>
  <si>
    <t>0380012BALAYEUSE/CHARGEURCOMPACT</t>
  </si>
  <si>
    <t>0600052CONTENEUR15M3</t>
  </si>
  <si>
    <t>0260042RABOTEUSEBETONTHERMLARG300</t>
  </si>
  <si>
    <t>0300001GROUPEELECTROGENE230V&lt;=3KVA</t>
  </si>
  <si>
    <t>0450001NIVEAUAUTOMATIQUEDECHANTIER</t>
  </si>
  <si>
    <t>0490014NACELLESURVL&lt;15M</t>
  </si>
  <si>
    <t>0490040NACELLEBIENERGIE16M</t>
  </si>
  <si>
    <t>0490075PLATEFORMEAUTOM.DIESEL10M</t>
  </si>
  <si>
    <t>0520023CHARIOTMATVERT=&lt;2.5T</t>
  </si>
  <si>
    <t>0520025CHARIOTMATVERT5.4M2,5T</t>
  </si>
  <si>
    <t>0550030ECHAFAUDAGECOMPLET/REMORQUE</t>
  </si>
  <si>
    <t>0570017MINIPELLESURPNEUS5T</t>
  </si>
  <si>
    <t>0570031PELLESURCHENILLES10T</t>
  </si>
  <si>
    <t>0570075MINIPELLEBIENERGIE1.9T</t>
  </si>
  <si>
    <t>0580031CHARGEUSESURPNEUS1100L</t>
  </si>
  <si>
    <t>0580089GODET4X1P/CHARGEUSE</t>
  </si>
  <si>
    <t>0580093GODETADEVERSEMENTLATERAL</t>
  </si>
  <si>
    <t>0600015CONST.MODULAIRER/R+1</t>
  </si>
  <si>
    <t>0600016CONST.MODULAIRER/R+2</t>
  </si>
  <si>
    <t>0680021FILIEREELECTROPORTATIVE</t>
  </si>
  <si>
    <t>0680029CINTREUSEELECTROPORTATIVE</t>
  </si>
  <si>
    <t>0680041GELETUYAUTERIEELECTRIQUE</t>
  </si>
  <si>
    <t>0680085CAMERADIAGNOST.THERM.HTE.PERF.</t>
  </si>
  <si>
    <t>0710060CLOUEURAGAZPLAQUISTE</t>
  </si>
  <si>
    <t>0710066CLOUEURAPOUDRE</t>
  </si>
  <si>
    <t>0720038MALAXEURPORTATIF1800W</t>
  </si>
  <si>
    <t>0770023GODETTALUTAGE&gt;1500MM</t>
  </si>
  <si>
    <t>Total</t>
  </si>
  <si>
    <t>Gamme</t>
  </si>
  <si>
    <t>RotationparAgence</t>
  </si>
  <si>
    <t>Réf. LOXAM</t>
  </si>
  <si>
    <t>Réf. Région</t>
  </si>
  <si>
    <t>COMPRESSEURS</t>
  </si>
  <si>
    <t>DIVERS RENTAL</t>
  </si>
  <si>
    <t>PETITS MATERIELS</t>
  </si>
  <si>
    <t>ESPACES VERTS</t>
  </si>
  <si>
    <t>DUMPERS</t>
  </si>
  <si>
    <t>PLAQUES VIBRANTES</t>
  </si>
  <si>
    <t>ROULEAUX</t>
  </si>
  <si>
    <t>REMORQUE</t>
  </si>
  <si>
    <t>COMPACTEURS</t>
  </si>
  <si>
    <t>GROUPES ELECTROGÈNES</t>
  </si>
  <si>
    <t>POMPES</t>
  </si>
  <si>
    <t>NACELLES</t>
  </si>
  <si>
    <t>NACELLES SUR VL</t>
  </si>
  <si>
    <t>PLATES-FORMES</t>
  </si>
  <si>
    <t>CHARIOTS DE CHANTIERS</t>
  </si>
  <si>
    <t>0520097POSEBORDURESANSPINCE</t>
  </si>
  <si>
    <t>TRACTOPELLES</t>
  </si>
  <si>
    <t>MINIPELLES &lt;5T</t>
  </si>
  <si>
    <t>PELLES 5T ET +</t>
  </si>
  <si>
    <t>CHARGEUSES</t>
  </si>
  <si>
    <t>CHARG. COMPACTES</t>
  </si>
  <si>
    <t>CONST. MOBILES</t>
  </si>
  <si>
    <t>CAMIONS BENNES</t>
  </si>
  <si>
    <t>TauxdeRotationMoyen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</si>
</sst>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/mm\/yyyy"/>
    <numFmt numFmtId="165" formatCode="#,##0.00;\-#,##0.00;0.00"/>
    <numFmt numFmtId="166" formatCode="#,##0%"/>
  </numFmts>
  <fonts count="12" x14ac:knownFonts="1">
    <font>
      <sz val="10"/>
      <name val="Arial"/>
      <family val="2"/>
    </font>
    <font>
      <sz val="7"/>
      <color indexed="10"/>
      <name val="Arial"/>
      <family val="2"/>
    </font>
    <font>
      <sz val="6"/>
      <color indexed="8"/>
      <name val="Arial"/>
      <family val="2"/>
    </font>
    <font>
      <sz val="7"/>
      <color indexed="8"/>
      <name val="Arial"/>
      <family val="2"/>
    </font>
    <font>
      <b/>
      <i/>
      <sz val="10"/>
      <name val="Arial"/>
      <family val="2"/>
    </font>
    <font>
      <b/>
      <sz val="7"/>
      <color indexed="8"/>
      <name val="Arial"/>
      <family val="2"/>
    </font>
    <font>
      <sz val="11"/>
      <color indexed="8"/>
      <name val="Arial"/>
      <family val="2"/>
    </font>
    <font>
      <sz val="8"/>
      <color indexed="10"/>
      <name val="Arial"/>
      <family val="2"/>
    </font>
    <font>
      <sz val="6"/>
      <color indexed="10"/>
      <name val="Arial"/>
      <family val="2"/>
    </font>
    <font>
      <sz val="7"/>
      <color indexed="57"/>
      <name val="Arial"/>
      <family val="2"/>
    </font>
    <font>
      <b/>
      <sz val="7"/>
      <color indexed="10"/>
      <name val="Arial"/>
      <family val="2"/>
    </font>
    <font>
      <b/>
      <sz val="7"/>
      <color indexed="57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32"/>
        <bgColor indexed="9"/>
      </patternFill>
    </fill>
    <fill>
      <patternFill patternType="solid">
        <fgColor indexed="9"/>
        <bgColor indexed="9"/>
      </patternFill>
    </fill>
    <fill>
      <patternFill patternType="solid">
        <fgColor indexed="65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theme="6" tint="0.59999389629810485"/>
        <bgColor indexed="9"/>
      </patternFill>
    </fill>
    <fill>
      <patternFill patternType="solid">
        <fgColor rgb="FFFFFF00"/>
        <bgColor indexed="9"/>
      </patternFill>
    </fill>
  </fills>
  <borders count="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3">
    <xf numFmtId="0" fontId="0" fillId="0" borderId="0" xfId="0"/>
    <xf numFmtId="0" fontId="2" fillId="3" borderId="0" xfId="0" applyFont="1" applyFill="1" applyAlignment="1">
      <alignment horizontal="left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1" fontId="3" fillId="3" borderId="1" xfId="0" applyNumberFormat="1" applyFont="1" applyFill="1" applyBorder="1" applyAlignment="1">
      <alignment horizontal="right" vertical="center" wrapText="1"/>
    </xf>
    <xf numFmtId="9" fontId="2" fillId="3" borderId="0" xfId="1" applyFont="1" applyFill="1" applyAlignment="1">
      <alignment horizontal="center" vertical="center"/>
    </xf>
    <xf numFmtId="49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165" fontId="5" fillId="3" borderId="1" xfId="0" applyNumberFormat="1" applyFont="1" applyFill="1" applyBorder="1" applyAlignment="1">
      <alignment horizontal="right" vertical="center"/>
    </xf>
    <xf numFmtId="1" fontId="5" fillId="3" borderId="1" xfId="0" applyNumberFormat="1" applyFont="1" applyFill="1" applyBorder="1" applyAlignment="1">
      <alignment horizontal="right" vertical="center"/>
    </xf>
    <xf numFmtId="0" fontId="2" fillId="4" borderId="0" xfId="0" applyFont="1" applyFill="1" applyAlignment="1">
      <alignment horizontal="left"/>
    </xf>
    <xf numFmtId="49" fontId="2" fillId="3" borderId="2" xfId="0" applyNumberFormat="1" applyFont="1" applyFill="1" applyBorder="1" applyAlignment="1">
      <alignment horizontal="left" vertical="center" wrapText="1"/>
    </xf>
    <xf numFmtId="166" fontId="5" fillId="5" borderId="2" xfId="0" applyNumberFormat="1" applyFont="1" applyFill="1" applyBorder="1" applyAlignment="1">
      <alignment horizontal="center" vertical="center"/>
    </xf>
    <xf numFmtId="166" fontId="3" fillId="3" borderId="2" xfId="0" applyNumberFormat="1" applyFont="1" applyFill="1" applyBorder="1" applyAlignment="1">
      <alignment horizontal="center" vertical="center"/>
    </xf>
    <xf numFmtId="166" fontId="9" fillId="3" borderId="2" xfId="0" applyNumberFormat="1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>
      <alignment horizontal="center" vertical="center"/>
    </xf>
    <xf numFmtId="166" fontId="10" fillId="5" borderId="2" xfId="0" applyNumberFormat="1" applyFont="1" applyFill="1" applyBorder="1" applyAlignment="1">
      <alignment horizontal="center" vertical="center"/>
    </xf>
    <xf numFmtId="166" fontId="11" fillId="5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166" fontId="5" fillId="2" borderId="2" xfId="0" applyNumberFormat="1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left"/>
    </xf>
    <xf numFmtId="49" fontId="7" fillId="6" borderId="2" xfId="0" applyNumberFormat="1" applyFont="1" applyFill="1" applyBorder="1" applyAlignment="1">
      <alignment horizontal="center" vertical="center" wrapText="1"/>
    </xf>
    <xf numFmtId="49" fontId="8" fillId="6" borderId="2" xfId="0" applyNumberFormat="1" applyFont="1" applyFill="1" applyBorder="1" applyAlignment="1">
      <alignment horizontal="center" vertical="center" wrapText="1"/>
    </xf>
    <xf numFmtId="9" fontId="2" fillId="7" borderId="0" xfId="1" applyFont="1" applyFill="1" applyAlignment="1">
      <alignment horizontal="center" vertical="center"/>
    </xf>
    <xf numFmtId="49" fontId="6" fillId="3" borderId="0" xfId="0" applyNumberFormat="1" applyFont="1" applyFill="1" applyAlignment="1">
      <alignment horizontal="left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V67"/>
  <sheetViews>
    <sheetView tabSelected="1" topLeftCell="B62" zoomScale="130" zoomScaleNormal="130" workbookViewId="0">
      <selection activeCell="E71" sqref="E71"/>
    </sheetView>
  </sheetViews>
  <sheetFormatPr baseColWidth="10" defaultRowHeight="12.75" x14ac:dyDescent="0.2"/>
  <cols>
    <col min="1" max="1" width="5.5703125" customWidth="1"/>
    <col min="2" max="2" width="13" customWidth="1"/>
    <col min="3" max="3" width="11.5703125" customWidth="1"/>
    <col min="4" max="4" width="7.42578125" customWidth="1"/>
    <col min="5" max="5" width="16.5703125" customWidth="1"/>
    <col min="6" max="6" width="14.7109375" hidden="1" customWidth="1"/>
    <col min="7" max="7" width="11.28515625" hidden="1" customWidth="1"/>
    <col min="8" max="9" width="7.7109375" hidden="1" customWidth="1"/>
    <col min="10" max="10" width="7.140625" customWidth="1"/>
    <col min="11" max="11" width="6" customWidth="1"/>
    <col min="12" max="12" width="10.85546875" customWidth="1"/>
    <col min="13" max="13" width="9" customWidth="1"/>
    <col min="14" max="14" width="6" customWidth="1"/>
    <col min="15" max="15" width="7.140625" customWidth="1"/>
    <col min="16" max="16" width="7.28515625" customWidth="1"/>
    <col min="17" max="17" width="5.28515625" bestFit="1" customWidth="1"/>
    <col min="18" max="18" width="5.7109375" bestFit="1" customWidth="1"/>
    <col min="19" max="19" width="4.7109375" customWidth="1"/>
    <col min="20" max="21" width="11.28515625" customWidth="1"/>
    <col min="22" max="256" width="9.140625" customWidth="1"/>
  </cols>
  <sheetData>
    <row r="1" spans="1:22" s="1" customFormat="1" ht="36" customHeight="1" x14ac:dyDescent="0.15">
      <c r="A1" s="27" t="s">
        <v>0</v>
      </c>
      <c r="B1" s="27" t="s">
        <v>1</v>
      </c>
      <c r="C1" s="27" t="s">
        <v>2</v>
      </c>
      <c r="D1" s="27" t="s">
        <v>3</v>
      </c>
      <c r="E1" s="27" t="s">
        <v>4</v>
      </c>
      <c r="F1" s="27" t="s">
        <v>5</v>
      </c>
      <c r="G1" s="27" t="s">
        <v>6</v>
      </c>
      <c r="H1" s="27" t="s">
        <v>7</v>
      </c>
      <c r="I1" s="27" t="s">
        <v>8</v>
      </c>
      <c r="J1" s="27" t="s">
        <v>9</v>
      </c>
      <c r="K1" s="27" t="s">
        <v>10</v>
      </c>
      <c r="L1" s="27" t="s">
        <v>11</v>
      </c>
      <c r="M1" s="27" t="s">
        <v>12</v>
      </c>
      <c r="N1" s="27" t="s">
        <v>13</v>
      </c>
      <c r="O1" s="27" t="s">
        <v>14</v>
      </c>
      <c r="P1" s="27" t="s">
        <v>15</v>
      </c>
      <c r="Q1" s="27" t="s">
        <v>16</v>
      </c>
      <c r="R1" s="27" t="s">
        <v>17</v>
      </c>
      <c r="S1" s="28"/>
      <c r="T1" s="27" t="s">
        <v>18</v>
      </c>
      <c r="U1" s="27" t="s">
        <v>19</v>
      </c>
      <c r="V1" s="27" t="s">
        <v>20</v>
      </c>
    </row>
    <row r="2" spans="1:22" s="1" customFormat="1" ht="27.6" customHeight="1" x14ac:dyDescent="0.15">
      <c r="A2" s="2" t="s">
        <v>21</v>
      </c>
      <c r="B2" s="3" t="s">
        <v>22</v>
      </c>
      <c r="C2" s="3" t="s">
        <v>23</v>
      </c>
      <c r="D2" s="3" t="s">
        <v>24</v>
      </c>
      <c r="E2" s="3" t="s">
        <v>25</v>
      </c>
      <c r="F2" s="3" t="s">
        <v>26</v>
      </c>
      <c r="G2" s="3" t="s">
        <v>27</v>
      </c>
      <c r="H2" s="4">
        <v>40127</v>
      </c>
      <c r="I2" s="4">
        <v>43000</v>
      </c>
      <c r="J2" s="5">
        <v>158</v>
      </c>
      <c r="K2" s="5">
        <v>120</v>
      </c>
      <c r="L2" s="5">
        <f>J2-K2</f>
        <v>38</v>
      </c>
      <c r="M2" s="6">
        <v>1007.1000000000001</v>
      </c>
      <c r="N2" s="7">
        <v>60</v>
      </c>
      <c r="O2" s="7">
        <v>168</v>
      </c>
      <c r="P2" s="7">
        <v>0</v>
      </c>
      <c r="Q2" s="7">
        <v>5700</v>
      </c>
      <c r="R2" s="8">
        <v>45.278522490318728</v>
      </c>
      <c r="T2" s="9">
        <f>VLOOKUP(E2,'Taux rotation'!$C$5:$E$375,3,FALSE)</f>
        <v>0.45237918491574491</v>
      </c>
      <c r="U2" s="31"/>
      <c r="V2" s="9">
        <f>VLOOKUP(E2,'Taux rotation'!$C$5:$E$375,2,FALSE)</f>
        <v>0.46889894315120534</v>
      </c>
    </row>
    <row r="3" spans="1:22" s="1" customFormat="1" ht="27.6" customHeight="1" x14ac:dyDescent="0.15">
      <c r="A3" s="2" t="s">
        <v>28</v>
      </c>
      <c r="B3" s="3" t="s">
        <v>29</v>
      </c>
      <c r="C3" s="3" t="s">
        <v>23</v>
      </c>
      <c r="D3" s="3" t="s">
        <v>30</v>
      </c>
      <c r="E3" s="3" t="s">
        <v>25</v>
      </c>
      <c r="F3" s="3" t="s">
        <v>31</v>
      </c>
      <c r="G3" s="3" t="s">
        <v>32</v>
      </c>
      <c r="H3" s="4">
        <v>38757</v>
      </c>
      <c r="I3" s="4">
        <v>43000</v>
      </c>
      <c r="J3" s="5">
        <v>137.74</v>
      </c>
      <c r="K3" s="5">
        <v>120</v>
      </c>
      <c r="L3" s="5">
        <f t="shared" ref="L3:L65" si="0">J3-K3</f>
        <v>17.740000000000009</v>
      </c>
      <c r="M3" s="6">
        <v>1643.89</v>
      </c>
      <c r="N3" s="7">
        <v>90</v>
      </c>
      <c r="O3" s="7">
        <v>168</v>
      </c>
      <c r="P3" s="7">
        <v>0</v>
      </c>
      <c r="Q3" s="7">
        <v>5700</v>
      </c>
      <c r="R3" s="8">
        <v>27.739082298693951</v>
      </c>
      <c r="T3" s="9">
        <f>VLOOKUP(E3,'Taux rotation'!$C$5:$E$375,3,FALSE)</f>
        <v>0.45237918491574491</v>
      </c>
      <c r="U3" s="9">
        <f>HLOOKUP(B3,'Taux rotation'!$C$4:$T$376,2,FALSE)</f>
        <v>0.52002762430939231</v>
      </c>
      <c r="V3" s="9">
        <f>VLOOKUP(E3,'Taux rotation'!$C$5:$E$375,2,FALSE)</f>
        <v>0.46889894315120534</v>
      </c>
    </row>
    <row r="4" spans="1:22" s="1" customFormat="1" ht="27.6" customHeight="1" x14ac:dyDescent="0.15">
      <c r="A4" s="2" t="s">
        <v>33</v>
      </c>
      <c r="B4" s="3" t="s">
        <v>34</v>
      </c>
      <c r="C4" s="3" t="s">
        <v>23</v>
      </c>
      <c r="D4" s="3" t="s">
        <v>35</v>
      </c>
      <c r="E4" s="3" t="s">
        <v>25</v>
      </c>
      <c r="F4" s="3" t="s">
        <v>31</v>
      </c>
      <c r="G4" s="3" t="s">
        <v>32</v>
      </c>
      <c r="H4" s="4">
        <v>38825</v>
      </c>
      <c r="I4" s="4">
        <v>43003</v>
      </c>
      <c r="J4" s="5">
        <v>135.44999999999999</v>
      </c>
      <c r="K4" s="5">
        <v>120</v>
      </c>
      <c r="L4" s="5">
        <f t="shared" si="0"/>
        <v>15.449999999999989</v>
      </c>
      <c r="M4" s="6">
        <v>1973.63</v>
      </c>
      <c r="N4" s="7">
        <v>94</v>
      </c>
      <c r="O4" s="7">
        <v>168</v>
      </c>
      <c r="P4" s="7">
        <v>0</v>
      </c>
      <c r="Q4" s="7">
        <v>5700</v>
      </c>
      <c r="R4" s="8">
        <v>23.005045665024383</v>
      </c>
      <c r="T4" s="9">
        <f>VLOOKUP(E4,'Taux rotation'!$C$5:$E$375,3,FALSE)</f>
        <v>0.45237918491574491</v>
      </c>
      <c r="U4" s="9">
        <f>HLOOKUP(B4,'Taux rotation'!$C$4:$T$376,2,FALSE)</f>
        <v>0.4642857142857143</v>
      </c>
      <c r="V4" s="9">
        <f>VLOOKUP(E4,'Taux rotation'!$C$5:$E$375,2,FALSE)</f>
        <v>0.46889894315120534</v>
      </c>
    </row>
    <row r="5" spans="1:22" s="1" customFormat="1" ht="27.6" customHeight="1" x14ac:dyDescent="0.15">
      <c r="A5" s="2" t="s">
        <v>36</v>
      </c>
      <c r="B5" s="3" t="s">
        <v>37</v>
      </c>
      <c r="C5" s="3" t="s">
        <v>23</v>
      </c>
      <c r="D5" s="3" t="s">
        <v>38</v>
      </c>
      <c r="E5" s="3" t="s">
        <v>25</v>
      </c>
      <c r="F5" s="3" t="s">
        <v>31</v>
      </c>
      <c r="G5" s="3" t="s">
        <v>32</v>
      </c>
      <c r="H5" s="4">
        <v>38825</v>
      </c>
      <c r="I5" s="4">
        <v>43006</v>
      </c>
      <c r="J5" s="5">
        <v>135.44999999999999</v>
      </c>
      <c r="K5" s="5">
        <v>120</v>
      </c>
      <c r="L5" s="5">
        <f t="shared" si="0"/>
        <v>15.449999999999989</v>
      </c>
      <c r="M5" s="6">
        <v>1495.6</v>
      </c>
      <c r="N5" s="7">
        <v>69</v>
      </c>
      <c r="O5" s="7">
        <v>168</v>
      </c>
      <c r="P5" s="7">
        <v>0</v>
      </c>
      <c r="Q5" s="7">
        <v>5700</v>
      </c>
      <c r="R5" s="8">
        <v>30.489435677988766</v>
      </c>
      <c r="T5" s="9">
        <f>VLOOKUP(E5,'Taux rotation'!$C$5:$E$375,3,FALSE)</f>
        <v>0.45237918491574491</v>
      </c>
      <c r="U5" s="9">
        <f>HLOOKUP(B5,'Taux rotation'!$C$4:$T$376,2,FALSE)</f>
        <v>0.40513833992094861</v>
      </c>
      <c r="V5" s="9">
        <f>VLOOKUP(E5,'Taux rotation'!$C$5:$E$375,2,FALSE)</f>
        <v>0.46889894315120534</v>
      </c>
    </row>
    <row r="6" spans="1:22" s="1" customFormat="1" ht="27.6" customHeight="1" x14ac:dyDescent="0.15">
      <c r="A6" s="2" t="s">
        <v>39</v>
      </c>
      <c r="B6" s="3" t="s">
        <v>40</v>
      </c>
      <c r="C6" s="3" t="s">
        <v>23</v>
      </c>
      <c r="D6" s="3" t="s">
        <v>41</v>
      </c>
      <c r="E6" s="3" t="s">
        <v>25</v>
      </c>
      <c r="F6" s="3" t="s">
        <v>31</v>
      </c>
      <c r="G6" s="3" t="s">
        <v>32</v>
      </c>
      <c r="H6" s="4">
        <v>38929</v>
      </c>
      <c r="I6" s="4">
        <v>42996</v>
      </c>
      <c r="J6" s="5">
        <v>132.03</v>
      </c>
      <c r="K6" s="5">
        <v>120</v>
      </c>
      <c r="L6" s="5">
        <f t="shared" si="0"/>
        <v>12.030000000000001</v>
      </c>
      <c r="M6" s="6">
        <v>1452.95</v>
      </c>
      <c r="N6" s="7">
        <v>56</v>
      </c>
      <c r="O6" s="7">
        <v>168</v>
      </c>
      <c r="P6" s="7">
        <v>0</v>
      </c>
      <c r="Q6" s="7">
        <v>5700</v>
      </c>
      <c r="R6" s="8">
        <v>31.21924360783234</v>
      </c>
      <c r="T6" s="9">
        <f>VLOOKUP(E6,'Taux rotation'!$C$5:$E$375,3,FALSE)</f>
        <v>0.45237918491574491</v>
      </c>
      <c r="U6" s="9">
        <f>HLOOKUP(B6,'Taux rotation'!$C$4:$T$376,2,FALSE)</f>
        <v>0.54476479514415777</v>
      </c>
      <c r="V6" s="9">
        <f>VLOOKUP(E6,'Taux rotation'!$C$5:$E$375,2,FALSE)</f>
        <v>0.46889894315120534</v>
      </c>
    </row>
    <row r="7" spans="1:22" s="1" customFormat="1" ht="27.6" customHeight="1" x14ac:dyDescent="0.15">
      <c r="A7" s="2" t="s">
        <v>42</v>
      </c>
      <c r="B7" s="3" t="s">
        <v>43</v>
      </c>
      <c r="C7" s="3" t="s">
        <v>23</v>
      </c>
      <c r="D7" s="3" t="s">
        <v>44</v>
      </c>
      <c r="E7" s="3" t="s">
        <v>25</v>
      </c>
      <c r="F7" s="3" t="s">
        <v>31</v>
      </c>
      <c r="G7" s="3" t="s">
        <v>32</v>
      </c>
      <c r="H7" s="4">
        <v>39185</v>
      </c>
      <c r="I7" s="4">
        <v>42979</v>
      </c>
      <c r="J7" s="5">
        <v>123.61</v>
      </c>
      <c r="K7" s="5">
        <v>120</v>
      </c>
      <c r="L7" s="5">
        <f t="shared" si="0"/>
        <v>3.6099999999999994</v>
      </c>
      <c r="M7" s="6">
        <v>1708.5</v>
      </c>
      <c r="N7" s="7">
        <v>96</v>
      </c>
      <c r="O7" s="7">
        <v>168</v>
      </c>
      <c r="P7" s="7">
        <v>0</v>
      </c>
      <c r="Q7" s="7">
        <v>5700</v>
      </c>
      <c r="R7" s="8">
        <v>26.832047522089177</v>
      </c>
      <c r="T7" s="9">
        <f>VLOOKUP(E7,'Taux rotation'!$C$5:$E$375,3,FALSE)</f>
        <v>0.45237918491574491</v>
      </c>
      <c r="U7" s="9">
        <f>HLOOKUP(B7,'Taux rotation'!$C$4:$T$376,2,FALSE)</f>
        <v>0.49273607748184017</v>
      </c>
      <c r="V7" s="9">
        <f>VLOOKUP(E7,'Taux rotation'!$C$5:$E$375,2,FALSE)</f>
        <v>0.46889894315120534</v>
      </c>
    </row>
    <row r="8" spans="1:22" s="1" customFormat="1" ht="27.6" customHeight="1" x14ac:dyDescent="0.15">
      <c r="A8" s="2" t="s">
        <v>42</v>
      </c>
      <c r="B8" s="3" t="s">
        <v>43</v>
      </c>
      <c r="C8" s="3" t="s">
        <v>23</v>
      </c>
      <c r="D8" s="3" t="s">
        <v>45</v>
      </c>
      <c r="E8" s="3" t="s">
        <v>25</v>
      </c>
      <c r="F8" s="3" t="s">
        <v>31</v>
      </c>
      <c r="G8" s="3" t="s">
        <v>32</v>
      </c>
      <c r="H8" s="4">
        <v>39185</v>
      </c>
      <c r="I8" s="4">
        <v>43005</v>
      </c>
      <c r="J8" s="5">
        <v>123.61</v>
      </c>
      <c r="K8" s="5">
        <v>120</v>
      </c>
      <c r="L8" s="5">
        <f t="shared" si="0"/>
        <v>3.6099999999999994</v>
      </c>
      <c r="M8" s="6">
        <v>1255.52</v>
      </c>
      <c r="N8" s="7">
        <v>56</v>
      </c>
      <c r="O8" s="7">
        <v>168</v>
      </c>
      <c r="P8" s="7">
        <v>0</v>
      </c>
      <c r="Q8" s="7">
        <v>5700</v>
      </c>
      <c r="R8" s="8">
        <v>36.859681179509799</v>
      </c>
      <c r="T8" s="9">
        <f>VLOOKUP(E8,'Taux rotation'!$C$5:$E$375,3,FALSE)</f>
        <v>0.45237918491574491</v>
      </c>
      <c r="U8" s="9">
        <f>HLOOKUP(B8,'Taux rotation'!$C$4:$T$376,2,FALSE)</f>
        <v>0.49273607748184017</v>
      </c>
      <c r="V8" s="9">
        <f>VLOOKUP(E8,'Taux rotation'!$C$5:$E$375,2,FALSE)</f>
        <v>0.46889894315120534</v>
      </c>
    </row>
    <row r="9" spans="1:22" s="1" customFormat="1" ht="27.6" customHeight="1" x14ac:dyDescent="0.15">
      <c r="A9" s="2" t="s">
        <v>33</v>
      </c>
      <c r="B9" s="3" t="s">
        <v>34</v>
      </c>
      <c r="C9" s="3" t="s">
        <v>23</v>
      </c>
      <c r="D9" s="3" t="s">
        <v>46</v>
      </c>
      <c r="E9" s="3" t="s">
        <v>25</v>
      </c>
      <c r="F9" s="3" t="s">
        <v>47</v>
      </c>
      <c r="G9" s="3" t="s">
        <v>32</v>
      </c>
      <c r="H9" s="4">
        <v>39113</v>
      </c>
      <c r="I9" s="4">
        <v>42983</v>
      </c>
      <c r="J9" s="5">
        <v>126.03</v>
      </c>
      <c r="K9" s="5">
        <v>120</v>
      </c>
      <c r="L9" s="5">
        <f t="shared" si="0"/>
        <v>6.0300000000000011</v>
      </c>
      <c r="M9" s="6">
        <v>1064.5</v>
      </c>
      <c r="N9" s="7">
        <v>55</v>
      </c>
      <c r="O9" s="7">
        <v>168</v>
      </c>
      <c r="P9" s="7">
        <v>0</v>
      </c>
      <c r="Q9" s="7">
        <v>5700</v>
      </c>
      <c r="R9" s="8">
        <v>42.525470771595714</v>
      </c>
      <c r="T9" s="9">
        <f>VLOOKUP(E9,'Taux rotation'!$C$5:$E$375,3,FALSE)</f>
        <v>0.45237918491574491</v>
      </c>
      <c r="U9" s="9">
        <f>HLOOKUP(B9,'Taux rotation'!$C$4:$T$376,2,FALSE)</f>
        <v>0.4642857142857143</v>
      </c>
      <c r="V9" s="9">
        <f>VLOOKUP(E9,'Taux rotation'!$C$5:$E$375,2,FALSE)</f>
        <v>0.46889894315120534</v>
      </c>
    </row>
    <row r="10" spans="1:22" s="1" customFormat="1" ht="27.6" customHeight="1" x14ac:dyDescent="0.15">
      <c r="A10" s="2" t="s">
        <v>48</v>
      </c>
      <c r="B10" s="3" t="s">
        <v>49</v>
      </c>
      <c r="C10" s="3" t="s">
        <v>23</v>
      </c>
      <c r="D10" s="3" t="s">
        <v>50</v>
      </c>
      <c r="E10" s="3" t="s">
        <v>25</v>
      </c>
      <c r="F10" s="3" t="s">
        <v>31</v>
      </c>
      <c r="G10" s="3" t="s">
        <v>32</v>
      </c>
      <c r="H10" s="4">
        <v>39217</v>
      </c>
      <c r="I10" s="4">
        <v>43003</v>
      </c>
      <c r="J10" s="5">
        <v>122.55</v>
      </c>
      <c r="K10" s="5">
        <v>120</v>
      </c>
      <c r="L10" s="5">
        <f>J10-K10</f>
        <v>2.5499999999999972</v>
      </c>
      <c r="M10" s="6">
        <v>1076.6000000000001</v>
      </c>
      <c r="N10" s="7">
        <v>68</v>
      </c>
      <c r="O10" s="7">
        <v>168</v>
      </c>
      <c r="P10" s="7">
        <v>0</v>
      </c>
      <c r="Q10" s="7">
        <v>5700</v>
      </c>
      <c r="R10" s="8">
        <v>42.355563812000739</v>
      </c>
      <c r="T10" s="9">
        <f>VLOOKUP(E10,'Taux rotation'!$C$5:$E$375,3,FALSE)</f>
        <v>0.45237918491574491</v>
      </c>
      <c r="U10" s="9">
        <f>HLOOKUP(B10,'Taux rotation'!$C$4:$T$376,2,FALSE)</f>
        <v>0.55728689275893672</v>
      </c>
      <c r="V10" s="9">
        <f>VLOOKUP(E10,'Taux rotation'!$C$5:$E$375,2,FALSE)</f>
        <v>0.46889894315120534</v>
      </c>
    </row>
    <row r="11" spans="1:22" s="1" customFormat="1" ht="27.6" customHeight="1" x14ac:dyDescent="0.15">
      <c r="A11" s="2" t="s">
        <v>51</v>
      </c>
      <c r="B11" s="3" t="s">
        <v>52</v>
      </c>
      <c r="C11" s="3" t="s">
        <v>23</v>
      </c>
      <c r="D11" s="3" t="s">
        <v>53</v>
      </c>
      <c r="E11" s="3" t="s">
        <v>25</v>
      </c>
      <c r="F11" s="3" t="s">
        <v>31</v>
      </c>
      <c r="G11" s="3" t="s">
        <v>32</v>
      </c>
      <c r="H11" s="4">
        <v>39468</v>
      </c>
      <c r="I11" s="4">
        <v>42985</v>
      </c>
      <c r="J11" s="5">
        <v>114.35</v>
      </c>
      <c r="K11" s="5">
        <v>120</v>
      </c>
      <c r="L11" s="5">
        <f t="shared" si="0"/>
        <v>-5.6500000000000057</v>
      </c>
      <c r="M11" s="6">
        <v>516.45000000000005</v>
      </c>
      <c r="N11" s="7">
        <v>23</v>
      </c>
      <c r="O11" s="7">
        <v>168</v>
      </c>
      <c r="P11" s="7">
        <v>0</v>
      </c>
      <c r="Q11" s="7">
        <v>5700</v>
      </c>
      <c r="R11" s="8">
        <v>88.295091489979654</v>
      </c>
      <c r="T11" s="9">
        <f>VLOOKUP(E11,'Taux rotation'!$C$5:$E$375,3,FALSE)</f>
        <v>0.45237918491574491</v>
      </c>
      <c r="U11" s="9">
        <f>HLOOKUP(B11,'Taux rotation'!$C$4:$T$376,2,FALSE)</f>
        <v>0.30232558139534882</v>
      </c>
      <c r="V11" s="9">
        <f>VLOOKUP(E11,'Taux rotation'!$C$5:$E$375,2,FALSE)</f>
        <v>0.46889894315120534</v>
      </c>
    </row>
    <row r="12" spans="1:22" s="1" customFormat="1" ht="27.6" customHeight="1" x14ac:dyDescent="0.15">
      <c r="A12" s="2" t="s">
        <v>42</v>
      </c>
      <c r="B12" s="3" t="s">
        <v>43</v>
      </c>
      <c r="C12" s="3" t="s">
        <v>23</v>
      </c>
      <c r="D12" s="3" t="s">
        <v>54</v>
      </c>
      <c r="E12" s="3" t="s">
        <v>25</v>
      </c>
      <c r="F12" s="3" t="s">
        <v>31</v>
      </c>
      <c r="G12" s="3" t="s">
        <v>32</v>
      </c>
      <c r="H12" s="4">
        <v>39468</v>
      </c>
      <c r="I12" s="4">
        <v>43003</v>
      </c>
      <c r="J12" s="5">
        <v>114.35</v>
      </c>
      <c r="K12" s="5">
        <v>120</v>
      </c>
      <c r="L12" s="5">
        <f t="shared" si="0"/>
        <v>-5.6500000000000057</v>
      </c>
      <c r="M12" s="6">
        <v>1343.46</v>
      </c>
      <c r="N12" s="7">
        <v>77</v>
      </c>
      <c r="O12" s="7">
        <v>168</v>
      </c>
      <c r="P12" s="7">
        <v>0</v>
      </c>
      <c r="Q12" s="7">
        <v>5700</v>
      </c>
      <c r="R12" s="8">
        <v>33.94220892322808</v>
      </c>
      <c r="T12" s="9">
        <f>VLOOKUP(E12,'Taux rotation'!$C$5:$E$375,3,FALSE)</f>
        <v>0.45237918491574491</v>
      </c>
      <c r="U12" s="9">
        <f>HLOOKUP(B12,'Taux rotation'!$C$4:$T$376,2,FALSE)</f>
        <v>0.49273607748184017</v>
      </c>
      <c r="V12" s="9">
        <f>VLOOKUP(E12,'Taux rotation'!$C$5:$E$375,2,FALSE)</f>
        <v>0.46889894315120534</v>
      </c>
    </row>
    <row r="13" spans="1:22" s="1" customFormat="1" ht="27.6" customHeight="1" x14ac:dyDescent="0.15">
      <c r="A13" s="2" t="s">
        <v>55</v>
      </c>
      <c r="B13" s="3" t="s">
        <v>34</v>
      </c>
      <c r="C13" s="3" t="s">
        <v>23</v>
      </c>
      <c r="D13" s="3" t="s">
        <v>56</v>
      </c>
      <c r="E13" s="3" t="s">
        <v>25</v>
      </c>
      <c r="F13" s="3" t="s">
        <v>31</v>
      </c>
      <c r="G13" s="3" t="s">
        <v>32</v>
      </c>
      <c r="H13" s="4">
        <v>39468</v>
      </c>
      <c r="I13" s="4">
        <v>42982</v>
      </c>
      <c r="J13" s="5">
        <v>114.35</v>
      </c>
      <c r="K13" s="5">
        <v>120</v>
      </c>
      <c r="L13" s="5">
        <f t="shared" si="0"/>
        <v>-5.6500000000000057</v>
      </c>
      <c r="M13" s="6">
        <v>1101</v>
      </c>
      <c r="N13" s="7">
        <v>84</v>
      </c>
      <c r="O13" s="7">
        <v>168</v>
      </c>
      <c r="P13" s="7">
        <v>0</v>
      </c>
      <c r="Q13" s="7">
        <v>5700</v>
      </c>
      <c r="R13" s="8">
        <v>41.186158948942342</v>
      </c>
      <c r="T13" s="9">
        <f>VLOOKUP(E13,'Taux rotation'!$C$5:$E$375,3,FALSE)</f>
        <v>0.45237918491574491</v>
      </c>
      <c r="U13" s="9">
        <f>HLOOKUP(B13,'Taux rotation'!$C$4:$T$376,2,FALSE)</f>
        <v>0.4642857142857143</v>
      </c>
      <c r="V13" s="9">
        <f>VLOOKUP(E13,'Taux rotation'!$C$5:$E$375,2,FALSE)</f>
        <v>0.46889894315120534</v>
      </c>
    </row>
    <row r="14" spans="1:22" s="1" customFormat="1" ht="27.6" customHeight="1" x14ac:dyDescent="0.15">
      <c r="A14" s="2" t="s">
        <v>57</v>
      </c>
      <c r="B14" s="3" t="s">
        <v>58</v>
      </c>
      <c r="C14" s="3" t="s">
        <v>23</v>
      </c>
      <c r="D14" s="3" t="s">
        <v>59</v>
      </c>
      <c r="E14" s="3" t="s">
        <v>25</v>
      </c>
      <c r="F14" s="3" t="s">
        <v>31</v>
      </c>
      <c r="G14" s="3" t="s">
        <v>32</v>
      </c>
      <c r="H14" s="4">
        <v>39493</v>
      </c>
      <c r="I14" s="4">
        <v>43000</v>
      </c>
      <c r="J14" s="5">
        <v>113.55</v>
      </c>
      <c r="K14" s="5">
        <v>120</v>
      </c>
      <c r="L14" s="5">
        <f t="shared" si="0"/>
        <v>-6.4500000000000028</v>
      </c>
      <c r="M14" s="6">
        <v>1167.5999999999999</v>
      </c>
      <c r="N14" s="7">
        <v>78</v>
      </c>
      <c r="O14" s="7">
        <v>168</v>
      </c>
      <c r="P14" s="7">
        <v>0</v>
      </c>
      <c r="Q14" s="7">
        <v>5700</v>
      </c>
      <c r="R14" s="8">
        <v>39.054470709146969</v>
      </c>
      <c r="T14" s="9">
        <f>VLOOKUP(E14,'Taux rotation'!$C$5:$E$375,3,FALSE)</f>
        <v>0.45237918491574491</v>
      </c>
      <c r="U14" s="9">
        <f>HLOOKUP(B14,'Taux rotation'!$C$4:$T$376,2,FALSE)</f>
        <v>0.44039408866995072</v>
      </c>
      <c r="V14" s="9">
        <f>VLOOKUP(E14,'Taux rotation'!$C$5:$E$375,2,FALSE)</f>
        <v>0.46889894315120534</v>
      </c>
    </row>
    <row r="15" spans="1:22" s="1" customFormat="1" ht="27.6" customHeight="1" x14ac:dyDescent="0.15">
      <c r="A15" s="2" t="s">
        <v>55</v>
      </c>
      <c r="B15" s="3" t="s">
        <v>60</v>
      </c>
      <c r="C15" s="3" t="s">
        <v>23</v>
      </c>
      <c r="D15" s="3" t="s">
        <v>61</v>
      </c>
      <c r="E15" s="3" t="s">
        <v>25</v>
      </c>
      <c r="F15" s="3" t="s">
        <v>31</v>
      </c>
      <c r="G15" s="3" t="s">
        <v>32</v>
      </c>
      <c r="H15" s="4">
        <v>39518</v>
      </c>
      <c r="I15" s="4">
        <v>42999</v>
      </c>
      <c r="J15" s="5">
        <v>112.68</v>
      </c>
      <c r="K15" s="5">
        <v>120</v>
      </c>
      <c r="L15" s="5">
        <f t="shared" si="0"/>
        <v>-7.3199999999999932</v>
      </c>
      <c r="M15" s="6">
        <v>166</v>
      </c>
      <c r="N15" s="7">
        <v>19</v>
      </c>
      <c r="O15" s="7">
        <v>168</v>
      </c>
      <c r="P15" s="7">
        <v>0</v>
      </c>
      <c r="Q15" s="7">
        <v>5700</v>
      </c>
      <c r="R15" s="8">
        <v>273.25301204819277</v>
      </c>
      <c r="T15" s="9">
        <f>VLOOKUP(E15,'Taux rotation'!$C$5:$E$375,3,FALSE)</f>
        <v>0.45237918491574491</v>
      </c>
      <c r="U15" s="9">
        <f>HLOOKUP(B15,'Taux rotation'!$C$4:$T$376,2,FALSE)</f>
        <v>0.4802547770700637</v>
      </c>
      <c r="V15" s="9">
        <f>VLOOKUP(E15,'Taux rotation'!$C$5:$E$375,2,FALSE)</f>
        <v>0.46889894315120534</v>
      </c>
    </row>
    <row r="16" spans="1:22" s="1" customFormat="1" ht="27.6" customHeight="1" x14ac:dyDescent="0.15">
      <c r="A16" s="2" t="s">
        <v>36</v>
      </c>
      <c r="B16" s="3" t="s">
        <v>60</v>
      </c>
      <c r="C16" s="3" t="s">
        <v>23</v>
      </c>
      <c r="D16" s="3" t="s">
        <v>62</v>
      </c>
      <c r="E16" s="3" t="s">
        <v>25</v>
      </c>
      <c r="F16" s="3" t="s">
        <v>31</v>
      </c>
      <c r="G16" s="3" t="s">
        <v>32</v>
      </c>
      <c r="H16" s="4">
        <v>39518</v>
      </c>
      <c r="I16" s="4">
        <v>42997</v>
      </c>
      <c r="J16" s="5">
        <v>112.68</v>
      </c>
      <c r="K16" s="5">
        <v>120</v>
      </c>
      <c r="L16" s="5">
        <f t="shared" si="0"/>
        <v>-7.3199999999999932</v>
      </c>
      <c r="M16" s="6">
        <v>140.55000000000001</v>
      </c>
      <c r="N16" s="7">
        <v>5</v>
      </c>
      <c r="O16" s="7">
        <v>168</v>
      </c>
      <c r="P16" s="7">
        <v>0</v>
      </c>
      <c r="Q16" s="7">
        <v>5700</v>
      </c>
      <c r="R16" s="8">
        <v>324.43970117395941</v>
      </c>
      <c r="T16" s="9">
        <f>VLOOKUP(E16,'Taux rotation'!$C$5:$E$375,3,FALSE)</f>
        <v>0.45237918491574491</v>
      </c>
      <c r="U16" s="9">
        <f>HLOOKUP(B16,'Taux rotation'!$C$4:$T$376,2,FALSE)</f>
        <v>0.4802547770700637</v>
      </c>
      <c r="V16" s="9">
        <f>VLOOKUP(E16,'Taux rotation'!$C$5:$E$375,2,FALSE)</f>
        <v>0.46889894315120534</v>
      </c>
    </row>
    <row r="17" spans="1:22" s="1" customFormat="1" ht="27.6" customHeight="1" x14ac:dyDescent="0.15">
      <c r="A17" s="2" t="s">
        <v>28</v>
      </c>
      <c r="B17" s="3" t="s">
        <v>63</v>
      </c>
      <c r="C17" s="3" t="s">
        <v>23</v>
      </c>
      <c r="D17" s="3" t="s">
        <v>64</v>
      </c>
      <c r="E17" s="3" t="s">
        <v>25</v>
      </c>
      <c r="F17" s="3" t="s">
        <v>31</v>
      </c>
      <c r="G17" s="3" t="s">
        <v>32</v>
      </c>
      <c r="H17" s="4">
        <v>39540</v>
      </c>
      <c r="I17" s="4">
        <v>42984</v>
      </c>
      <c r="J17" s="5">
        <v>111.97</v>
      </c>
      <c r="K17" s="5">
        <v>120</v>
      </c>
      <c r="L17" s="5">
        <f t="shared" si="0"/>
        <v>-8.0300000000000011</v>
      </c>
      <c r="M17" s="6">
        <v>914.29000000000008</v>
      </c>
      <c r="N17" s="7">
        <v>52</v>
      </c>
      <c r="O17" s="7">
        <v>168</v>
      </c>
      <c r="P17" s="7">
        <v>0</v>
      </c>
      <c r="Q17" s="7">
        <v>5700</v>
      </c>
      <c r="R17" s="8">
        <v>49.874766212033379</v>
      </c>
      <c r="T17" s="9">
        <f>VLOOKUP(E17,'Taux rotation'!$C$5:$E$375,3,FALSE)</f>
        <v>0.45237918491574491</v>
      </c>
      <c r="U17" s="9">
        <f>HLOOKUP(B17,'Taux rotation'!$C$4:$T$376,2,FALSE)</f>
        <v>0.49779735682819382</v>
      </c>
      <c r="V17" s="9">
        <f>VLOOKUP(E17,'Taux rotation'!$C$5:$E$375,2,FALSE)</f>
        <v>0.46889894315120534</v>
      </c>
    </row>
    <row r="18" spans="1:22" s="1" customFormat="1" ht="27.6" customHeight="1" x14ac:dyDescent="0.15">
      <c r="A18" s="2" t="s">
        <v>28</v>
      </c>
      <c r="B18" s="3" t="s">
        <v>29</v>
      </c>
      <c r="C18" s="3" t="s">
        <v>23</v>
      </c>
      <c r="D18" s="3" t="s">
        <v>65</v>
      </c>
      <c r="E18" s="3" t="s">
        <v>25</v>
      </c>
      <c r="F18" s="3" t="s">
        <v>31</v>
      </c>
      <c r="G18" s="3" t="s">
        <v>32</v>
      </c>
      <c r="H18" s="4">
        <v>39554</v>
      </c>
      <c r="I18" s="4">
        <v>42978</v>
      </c>
      <c r="J18" s="5">
        <v>111.52</v>
      </c>
      <c r="K18" s="5">
        <v>120</v>
      </c>
      <c r="L18" s="5">
        <f t="shared" si="0"/>
        <v>-8.480000000000004</v>
      </c>
      <c r="M18" s="6">
        <v>2118.9700000000003</v>
      </c>
      <c r="N18" s="7">
        <v>135</v>
      </c>
      <c r="O18" s="7">
        <v>165</v>
      </c>
      <c r="P18" s="7">
        <v>0</v>
      </c>
      <c r="Q18" s="7">
        <v>5700</v>
      </c>
      <c r="R18" s="8">
        <v>20.954184133634769</v>
      </c>
      <c r="T18" s="9">
        <f>VLOOKUP(E18,'Taux rotation'!$C$5:$E$375,3,FALSE)</f>
        <v>0.45237918491574491</v>
      </c>
      <c r="U18" s="9">
        <f>HLOOKUP(B18,'Taux rotation'!$C$4:$T$376,2,FALSE)</f>
        <v>0.52002762430939231</v>
      </c>
      <c r="V18" s="9">
        <f>VLOOKUP(E18,'Taux rotation'!$C$5:$E$375,2,FALSE)</f>
        <v>0.46889894315120534</v>
      </c>
    </row>
    <row r="19" spans="1:22" s="1" customFormat="1" ht="27.6" customHeight="1" x14ac:dyDescent="0.15">
      <c r="A19" s="2" t="s">
        <v>55</v>
      </c>
      <c r="B19" s="3" t="s">
        <v>60</v>
      </c>
      <c r="C19" s="3" t="s">
        <v>23</v>
      </c>
      <c r="D19" s="3" t="s">
        <v>66</v>
      </c>
      <c r="E19" s="3" t="s">
        <v>25</v>
      </c>
      <c r="F19" s="3" t="s">
        <v>31</v>
      </c>
      <c r="G19" s="3" t="s">
        <v>32</v>
      </c>
      <c r="H19" s="4">
        <v>39560</v>
      </c>
      <c r="I19" s="4">
        <v>43003</v>
      </c>
      <c r="J19" s="5">
        <v>111.32</v>
      </c>
      <c r="K19" s="5">
        <v>120</v>
      </c>
      <c r="L19" s="5">
        <f t="shared" si="0"/>
        <v>-8.6800000000000068</v>
      </c>
      <c r="M19" s="6">
        <v>275.5</v>
      </c>
      <c r="N19" s="7">
        <v>53</v>
      </c>
      <c r="O19" s="7">
        <v>168</v>
      </c>
      <c r="P19" s="7">
        <v>0</v>
      </c>
      <c r="Q19" s="7">
        <v>5700</v>
      </c>
      <c r="R19" s="8">
        <v>164.64609800362976</v>
      </c>
      <c r="T19" s="9">
        <f>VLOOKUP(E19,'Taux rotation'!$C$5:$E$375,3,FALSE)</f>
        <v>0.45237918491574491</v>
      </c>
      <c r="U19" s="9">
        <f>HLOOKUP(B19,'Taux rotation'!$C$4:$T$376,2,FALSE)</f>
        <v>0.4802547770700637</v>
      </c>
      <c r="V19" s="9">
        <f>VLOOKUP(E19,'Taux rotation'!$C$5:$E$375,2,FALSE)</f>
        <v>0.46889894315120534</v>
      </c>
    </row>
    <row r="20" spans="1:22" s="1" customFormat="1" ht="27.6" customHeight="1" x14ac:dyDescent="0.15">
      <c r="A20" s="2" t="s">
        <v>57</v>
      </c>
      <c r="B20" s="3" t="s">
        <v>58</v>
      </c>
      <c r="C20" s="3" t="s">
        <v>23</v>
      </c>
      <c r="D20" s="3" t="s">
        <v>67</v>
      </c>
      <c r="E20" s="3" t="s">
        <v>25</v>
      </c>
      <c r="F20" s="3" t="s">
        <v>31</v>
      </c>
      <c r="G20" s="3" t="s">
        <v>32</v>
      </c>
      <c r="H20" s="4">
        <v>40345</v>
      </c>
      <c r="I20" s="4">
        <v>43005</v>
      </c>
      <c r="J20" s="5">
        <v>85.52</v>
      </c>
      <c r="K20" s="5">
        <v>120</v>
      </c>
      <c r="L20" s="5">
        <f t="shared" si="0"/>
        <v>-34.480000000000004</v>
      </c>
      <c r="M20" s="6">
        <v>2208.9499999999998</v>
      </c>
      <c r="N20" s="7">
        <v>85</v>
      </c>
      <c r="O20" s="7">
        <v>168</v>
      </c>
      <c r="P20" s="7">
        <v>0</v>
      </c>
      <c r="Q20" s="7">
        <v>5700</v>
      </c>
      <c r="R20" s="8">
        <v>20.864075934158475</v>
      </c>
      <c r="T20" s="9">
        <f>VLOOKUP(E20,'Taux rotation'!$C$5:$E$375,3,FALSE)</f>
        <v>0.45237918491574491</v>
      </c>
      <c r="U20" s="9">
        <f>HLOOKUP(B20,'Taux rotation'!$C$4:$T$376,2,FALSE)</f>
        <v>0.44039408866995072</v>
      </c>
      <c r="V20" s="9">
        <f>VLOOKUP(E20,'Taux rotation'!$C$5:$E$375,2,FALSE)</f>
        <v>0.46889894315120534</v>
      </c>
    </row>
    <row r="21" spans="1:22" s="1" customFormat="1" ht="27.6" customHeight="1" x14ac:dyDescent="0.15">
      <c r="A21" s="2" t="s">
        <v>55</v>
      </c>
      <c r="B21" s="3" t="s">
        <v>68</v>
      </c>
      <c r="C21" s="3" t="s">
        <v>23</v>
      </c>
      <c r="D21" s="3" t="s">
        <v>69</v>
      </c>
      <c r="E21" s="3" t="s">
        <v>25</v>
      </c>
      <c r="F21" s="3" t="s">
        <v>31</v>
      </c>
      <c r="G21" s="3" t="s">
        <v>32</v>
      </c>
      <c r="H21" s="4">
        <v>40345</v>
      </c>
      <c r="I21" s="4">
        <v>42978</v>
      </c>
      <c r="J21" s="5">
        <v>85.52</v>
      </c>
      <c r="K21" s="5">
        <v>120</v>
      </c>
      <c r="L21" s="5">
        <f t="shared" si="0"/>
        <v>-34.480000000000004</v>
      </c>
      <c r="M21" s="6">
        <v>1073.9000000000001</v>
      </c>
      <c r="N21" s="7">
        <v>74</v>
      </c>
      <c r="O21" s="7">
        <v>157</v>
      </c>
      <c r="P21" s="7">
        <v>0</v>
      </c>
      <c r="Q21" s="7">
        <v>5700</v>
      </c>
      <c r="R21" s="8">
        <v>39.681800646508712</v>
      </c>
      <c r="T21" s="9">
        <f>VLOOKUP(E21,'Taux rotation'!$C$5:$E$375,3,FALSE)</f>
        <v>0.45237918491574491</v>
      </c>
      <c r="U21" s="9">
        <f>HLOOKUP(B21,'Taux rotation'!$C$4:$T$376,2,FALSE)</f>
        <v>0.47031963470319632</v>
      </c>
      <c r="V21" s="9">
        <f>VLOOKUP(E21,'Taux rotation'!$C$5:$E$375,2,FALSE)</f>
        <v>0.46889894315120534</v>
      </c>
    </row>
    <row r="22" spans="1:22" s="1" customFormat="1" ht="27.6" customHeight="1" x14ac:dyDescent="0.15">
      <c r="A22" s="2" t="s">
        <v>28</v>
      </c>
      <c r="B22" s="3" t="s">
        <v>29</v>
      </c>
      <c r="C22" s="3" t="s">
        <v>23</v>
      </c>
      <c r="D22" s="3" t="s">
        <v>70</v>
      </c>
      <c r="E22" s="3" t="s">
        <v>25</v>
      </c>
      <c r="F22" s="3" t="s">
        <v>31</v>
      </c>
      <c r="G22" s="3" t="s">
        <v>32</v>
      </c>
      <c r="H22" s="4">
        <v>40345</v>
      </c>
      <c r="I22" s="4">
        <v>42950</v>
      </c>
      <c r="J22" s="5">
        <v>85.52</v>
      </c>
      <c r="K22" s="5">
        <v>120</v>
      </c>
      <c r="L22" s="5">
        <f t="shared" si="0"/>
        <v>-34.480000000000004</v>
      </c>
      <c r="M22" s="6">
        <v>36</v>
      </c>
      <c r="N22" s="7">
        <v>2</v>
      </c>
      <c r="O22" s="7">
        <v>146</v>
      </c>
      <c r="P22" s="7">
        <v>0</v>
      </c>
      <c r="Q22" s="7">
        <v>5700</v>
      </c>
      <c r="R22" s="8">
        <v>1091.3447782546496</v>
      </c>
      <c r="T22" s="9">
        <f>VLOOKUP(E22,'Taux rotation'!$C$5:$E$375,3,FALSE)</f>
        <v>0.45237918491574491</v>
      </c>
      <c r="U22" s="9">
        <f>HLOOKUP(B22,'Taux rotation'!$C$4:$T$376,2,FALSE)</f>
        <v>0.52002762430939231</v>
      </c>
      <c r="V22" s="9">
        <f>VLOOKUP(E22,'Taux rotation'!$C$5:$E$375,2,FALSE)</f>
        <v>0.46889894315120534</v>
      </c>
    </row>
    <row r="23" spans="1:22" s="1" customFormat="1" ht="27.6" customHeight="1" x14ac:dyDescent="0.15">
      <c r="A23" s="2" t="s">
        <v>71</v>
      </c>
      <c r="B23" s="3" t="s">
        <v>72</v>
      </c>
      <c r="C23" s="3" t="s">
        <v>23</v>
      </c>
      <c r="D23" s="3" t="s">
        <v>73</v>
      </c>
      <c r="E23" s="3" t="s">
        <v>25</v>
      </c>
      <c r="F23" s="3" t="s">
        <v>31</v>
      </c>
      <c r="G23" s="3" t="s">
        <v>32</v>
      </c>
      <c r="H23" s="4">
        <v>40326</v>
      </c>
      <c r="I23" s="4">
        <v>43006</v>
      </c>
      <c r="J23" s="5">
        <v>86.13</v>
      </c>
      <c r="K23" s="5">
        <v>120</v>
      </c>
      <c r="L23" s="5">
        <f t="shared" si="0"/>
        <v>-33.870000000000005</v>
      </c>
      <c r="M23" s="6">
        <v>825.3</v>
      </c>
      <c r="N23" s="7">
        <v>36</v>
      </c>
      <c r="O23" s="7">
        <v>168</v>
      </c>
      <c r="P23" s="7">
        <v>0</v>
      </c>
      <c r="Q23" s="7">
        <v>5700</v>
      </c>
      <c r="R23" s="8">
        <v>55.252635405307167</v>
      </c>
      <c r="T23" s="9">
        <f>VLOOKUP(E23,'Taux rotation'!$C$5:$E$375,3,FALSE)</f>
        <v>0.45237918491574491</v>
      </c>
      <c r="U23" s="9">
        <f>HLOOKUP(B23,'Taux rotation'!$C$4:$T$376,2,FALSE)</f>
        <v>0.407673860911271</v>
      </c>
      <c r="V23" s="9">
        <f>VLOOKUP(E23,'Taux rotation'!$C$5:$E$375,2,FALSE)</f>
        <v>0.46889894315120534</v>
      </c>
    </row>
    <row r="24" spans="1:22" s="1" customFormat="1" ht="27.6" customHeight="1" x14ac:dyDescent="0.15">
      <c r="A24" s="2" t="s">
        <v>36</v>
      </c>
      <c r="B24" s="3" t="s">
        <v>68</v>
      </c>
      <c r="C24" s="3" t="s">
        <v>23</v>
      </c>
      <c r="D24" s="3" t="s">
        <v>74</v>
      </c>
      <c r="E24" s="3" t="s">
        <v>25</v>
      </c>
      <c r="F24" s="3" t="s">
        <v>31</v>
      </c>
      <c r="G24" s="3" t="s">
        <v>32</v>
      </c>
      <c r="H24" s="4">
        <v>40345</v>
      </c>
      <c r="I24" s="4">
        <v>43003</v>
      </c>
      <c r="J24" s="5">
        <v>85.52</v>
      </c>
      <c r="K24" s="5">
        <v>120</v>
      </c>
      <c r="L24" s="5">
        <f t="shared" si="0"/>
        <v>-34.480000000000004</v>
      </c>
      <c r="M24" s="6">
        <v>1551.11</v>
      </c>
      <c r="N24" s="7">
        <v>80</v>
      </c>
      <c r="O24" s="7">
        <v>168</v>
      </c>
      <c r="P24" s="7">
        <v>0</v>
      </c>
      <c r="Q24" s="7">
        <v>5700</v>
      </c>
      <c r="R24" s="8">
        <v>29.090466239664003</v>
      </c>
      <c r="T24" s="9">
        <f>VLOOKUP(E24,'Taux rotation'!$C$5:$E$375,3,FALSE)</f>
        <v>0.45237918491574491</v>
      </c>
      <c r="U24" s="9">
        <f>HLOOKUP(B24,'Taux rotation'!$C$4:$T$376,2,FALSE)</f>
        <v>0.47031963470319632</v>
      </c>
      <c r="V24" s="9">
        <f>VLOOKUP(E24,'Taux rotation'!$C$5:$E$375,2,FALSE)</f>
        <v>0.46889894315120534</v>
      </c>
    </row>
    <row r="25" spans="1:22" s="1" customFormat="1" ht="27.6" customHeight="1" x14ac:dyDescent="0.15">
      <c r="A25" s="2" t="s">
        <v>57</v>
      </c>
      <c r="B25" s="3" t="s">
        <v>58</v>
      </c>
      <c r="C25" s="3" t="s">
        <v>23</v>
      </c>
      <c r="D25" s="3" t="s">
        <v>75</v>
      </c>
      <c r="E25" s="3" t="s">
        <v>25</v>
      </c>
      <c r="F25" s="3" t="s">
        <v>31</v>
      </c>
      <c r="G25" s="3" t="s">
        <v>32</v>
      </c>
      <c r="H25" s="4">
        <v>40326</v>
      </c>
      <c r="I25" s="4">
        <v>42943</v>
      </c>
      <c r="J25" s="5">
        <v>86.13</v>
      </c>
      <c r="K25" s="5">
        <v>120</v>
      </c>
      <c r="L25" s="5">
        <f t="shared" si="0"/>
        <v>-33.870000000000005</v>
      </c>
      <c r="M25" s="6">
        <v>596.88</v>
      </c>
      <c r="N25" s="7">
        <v>69</v>
      </c>
      <c r="O25" s="7">
        <v>168</v>
      </c>
      <c r="P25" s="7">
        <v>0</v>
      </c>
      <c r="Q25" s="7">
        <v>5700</v>
      </c>
      <c r="R25" s="8">
        <v>76.035193432388695</v>
      </c>
      <c r="T25" s="9">
        <f>VLOOKUP(E25,'Taux rotation'!$C$5:$E$375,3,FALSE)</f>
        <v>0.45237918491574491</v>
      </c>
      <c r="U25" s="9">
        <f>HLOOKUP(B25,'Taux rotation'!$C$4:$T$376,2,FALSE)</f>
        <v>0.44039408866995072</v>
      </c>
      <c r="V25" s="9">
        <f>VLOOKUP(E25,'Taux rotation'!$C$5:$E$375,2,FALSE)</f>
        <v>0.46889894315120534</v>
      </c>
    </row>
    <row r="26" spans="1:22" s="1" customFormat="1" ht="27.6" customHeight="1" x14ac:dyDescent="0.15">
      <c r="A26" s="2" t="s">
        <v>76</v>
      </c>
      <c r="B26" s="3" t="s">
        <v>37</v>
      </c>
      <c r="C26" s="3" t="s">
        <v>23</v>
      </c>
      <c r="D26" s="3" t="s">
        <v>77</v>
      </c>
      <c r="E26" s="3" t="s">
        <v>25</v>
      </c>
      <c r="F26" s="3" t="s">
        <v>31</v>
      </c>
      <c r="G26" s="3" t="s">
        <v>32</v>
      </c>
      <c r="H26" s="4">
        <v>40329</v>
      </c>
      <c r="I26" s="4">
        <v>43006</v>
      </c>
      <c r="J26" s="5">
        <v>86.03</v>
      </c>
      <c r="K26" s="5">
        <v>120</v>
      </c>
      <c r="L26" s="5">
        <f t="shared" si="0"/>
        <v>-33.97</v>
      </c>
      <c r="M26" s="6">
        <v>1261.6500000000001</v>
      </c>
      <c r="N26" s="7">
        <v>67</v>
      </c>
      <c r="O26" s="7">
        <v>168</v>
      </c>
      <c r="P26" s="7">
        <v>0</v>
      </c>
      <c r="Q26" s="7">
        <v>5700</v>
      </c>
      <c r="R26" s="8">
        <v>35.952918796813691</v>
      </c>
      <c r="T26" s="9">
        <f>VLOOKUP(E26,'Taux rotation'!$C$5:$E$375,3,FALSE)</f>
        <v>0.45237918491574491</v>
      </c>
      <c r="U26" s="9">
        <f>HLOOKUP(B26,'Taux rotation'!$C$4:$T$376,2,FALSE)</f>
        <v>0.40513833992094861</v>
      </c>
      <c r="V26" s="9">
        <f>VLOOKUP(E26,'Taux rotation'!$C$5:$E$375,2,FALSE)</f>
        <v>0.46889894315120534</v>
      </c>
    </row>
    <row r="27" spans="1:22" s="1" customFormat="1" ht="27.6" customHeight="1" x14ac:dyDescent="0.15">
      <c r="A27" s="2" t="s">
        <v>78</v>
      </c>
      <c r="B27" s="3" t="s">
        <v>63</v>
      </c>
      <c r="C27" s="3" t="s">
        <v>23</v>
      </c>
      <c r="D27" s="3" t="s">
        <v>79</v>
      </c>
      <c r="E27" s="3" t="s">
        <v>25</v>
      </c>
      <c r="F27" s="3" t="s">
        <v>80</v>
      </c>
      <c r="G27" s="3" t="s">
        <v>81</v>
      </c>
      <c r="H27" s="4">
        <v>40417</v>
      </c>
      <c r="I27" s="4">
        <v>43003</v>
      </c>
      <c r="J27" s="5">
        <v>83.16</v>
      </c>
      <c r="K27" s="5">
        <v>120</v>
      </c>
      <c r="L27" s="5">
        <f t="shared" si="0"/>
        <v>-36.840000000000003</v>
      </c>
      <c r="M27" s="6">
        <v>1666.9299999999998</v>
      </c>
      <c r="N27" s="7">
        <v>107</v>
      </c>
      <c r="O27" s="7">
        <v>168</v>
      </c>
      <c r="P27" s="7">
        <v>0</v>
      </c>
      <c r="Q27" s="7">
        <v>5700</v>
      </c>
      <c r="R27" s="8">
        <v>27.211700551312894</v>
      </c>
      <c r="T27" s="9">
        <f>VLOOKUP(E27,'Taux rotation'!$C$5:$E$375,3,FALSE)</f>
        <v>0.45237918491574491</v>
      </c>
      <c r="U27" s="9">
        <f>HLOOKUP(B27,'Taux rotation'!$C$4:$T$376,2,FALSE)</f>
        <v>0.49779735682819382</v>
      </c>
      <c r="V27" s="9">
        <f>VLOOKUP(E27,'Taux rotation'!$C$5:$E$375,2,FALSE)</f>
        <v>0.46889894315120534</v>
      </c>
    </row>
    <row r="28" spans="1:22" s="1" customFormat="1" ht="27.6" customHeight="1" x14ac:dyDescent="0.15">
      <c r="A28" s="2" t="s">
        <v>39</v>
      </c>
      <c r="B28" s="3" t="s">
        <v>40</v>
      </c>
      <c r="C28" s="3" t="s">
        <v>23</v>
      </c>
      <c r="D28" s="3" t="s">
        <v>82</v>
      </c>
      <c r="E28" s="3" t="s">
        <v>25</v>
      </c>
      <c r="F28" s="3" t="s">
        <v>31</v>
      </c>
      <c r="G28" s="3" t="s">
        <v>32</v>
      </c>
      <c r="H28" s="4">
        <v>40359</v>
      </c>
      <c r="I28" s="4">
        <v>42997</v>
      </c>
      <c r="J28" s="5">
        <v>85.06</v>
      </c>
      <c r="K28" s="5">
        <v>120</v>
      </c>
      <c r="L28" s="5">
        <f t="shared" si="0"/>
        <v>-34.94</v>
      </c>
      <c r="M28" s="6">
        <v>2184.9500000000003</v>
      </c>
      <c r="N28" s="7">
        <v>113</v>
      </c>
      <c r="O28" s="7">
        <v>168</v>
      </c>
      <c r="P28" s="7">
        <v>0</v>
      </c>
      <c r="Q28" s="7">
        <v>5700</v>
      </c>
      <c r="R28" s="8">
        <v>20.870042792741248</v>
      </c>
      <c r="T28" s="9">
        <f>VLOOKUP(E28,'Taux rotation'!$C$5:$E$375,3,FALSE)</f>
        <v>0.45237918491574491</v>
      </c>
      <c r="U28" s="9">
        <f>HLOOKUP(B28,'Taux rotation'!$C$4:$T$376,2,FALSE)</f>
        <v>0.54476479514415777</v>
      </c>
      <c r="V28" s="9">
        <f>VLOOKUP(E28,'Taux rotation'!$C$5:$E$375,2,FALSE)</f>
        <v>0.46889894315120534</v>
      </c>
    </row>
    <row r="29" spans="1:22" s="1" customFormat="1" ht="27.6" customHeight="1" x14ac:dyDescent="0.15">
      <c r="A29" s="2" t="s">
        <v>55</v>
      </c>
      <c r="B29" s="3" t="s">
        <v>60</v>
      </c>
      <c r="C29" s="3" t="s">
        <v>23</v>
      </c>
      <c r="D29" s="3" t="s">
        <v>83</v>
      </c>
      <c r="E29" s="3" t="s">
        <v>25</v>
      </c>
      <c r="F29" s="3" t="s">
        <v>31</v>
      </c>
      <c r="G29" s="3" t="s">
        <v>32</v>
      </c>
      <c r="H29" s="4">
        <v>40365</v>
      </c>
      <c r="I29" s="4">
        <v>43005</v>
      </c>
      <c r="J29" s="5">
        <v>84.84</v>
      </c>
      <c r="K29" s="5">
        <v>120</v>
      </c>
      <c r="L29" s="5">
        <f t="shared" si="0"/>
        <v>-35.159999999999997</v>
      </c>
      <c r="M29" s="6">
        <v>509.23</v>
      </c>
      <c r="N29" s="7">
        <v>38</v>
      </c>
      <c r="O29" s="7">
        <v>168</v>
      </c>
      <c r="P29" s="7">
        <v>0</v>
      </c>
      <c r="Q29" s="7">
        <v>5700</v>
      </c>
      <c r="R29" s="8">
        <v>89.546963061877733</v>
      </c>
      <c r="T29" s="9">
        <f>VLOOKUP(E29,'Taux rotation'!$C$5:$E$375,3,FALSE)</f>
        <v>0.45237918491574491</v>
      </c>
      <c r="U29" s="9">
        <f>HLOOKUP(B29,'Taux rotation'!$C$4:$T$376,2,FALSE)</f>
        <v>0.4802547770700637</v>
      </c>
      <c r="V29" s="9">
        <f>VLOOKUP(E29,'Taux rotation'!$C$5:$E$375,2,FALSE)</f>
        <v>0.46889894315120534</v>
      </c>
    </row>
    <row r="30" spans="1:22" s="1" customFormat="1" ht="27.6" customHeight="1" x14ac:dyDescent="0.15">
      <c r="A30" s="2" t="s">
        <v>57</v>
      </c>
      <c r="B30" s="3" t="s">
        <v>58</v>
      </c>
      <c r="C30" s="3" t="s">
        <v>23</v>
      </c>
      <c r="D30" s="3" t="s">
        <v>84</v>
      </c>
      <c r="E30" s="3" t="s">
        <v>25</v>
      </c>
      <c r="F30" s="3" t="s">
        <v>85</v>
      </c>
      <c r="G30" s="3" t="s">
        <v>86</v>
      </c>
      <c r="H30" s="4">
        <v>40616</v>
      </c>
      <c r="I30" s="4">
        <v>43000</v>
      </c>
      <c r="J30" s="5">
        <v>76.58</v>
      </c>
      <c r="K30" s="5">
        <v>120</v>
      </c>
      <c r="L30" s="5">
        <f t="shared" si="0"/>
        <v>-43.42</v>
      </c>
      <c r="M30" s="6">
        <v>1491.95</v>
      </c>
      <c r="N30" s="7">
        <v>85</v>
      </c>
      <c r="O30" s="7">
        <v>168</v>
      </c>
      <c r="P30" s="7">
        <v>48.84</v>
      </c>
      <c r="Q30" s="7">
        <v>5700</v>
      </c>
      <c r="R30" s="8">
        <v>30.564026944602702</v>
      </c>
      <c r="T30" s="9">
        <f>VLOOKUP(E30,'Taux rotation'!$C$5:$E$375,3,FALSE)</f>
        <v>0.45237918491574491</v>
      </c>
      <c r="U30" s="9">
        <f>HLOOKUP(B30,'Taux rotation'!$C$4:$T$376,2,FALSE)</f>
        <v>0.44039408866995072</v>
      </c>
      <c r="V30" s="9">
        <f>VLOOKUP(E30,'Taux rotation'!$C$5:$E$375,2,FALSE)</f>
        <v>0.46889894315120534</v>
      </c>
    </row>
    <row r="31" spans="1:22" s="1" customFormat="1" ht="27.6" customHeight="1" x14ac:dyDescent="0.15">
      <c r="A31" s="2" t="s">
        <v>78</v>
      </c>
      <c r="B31" s="3" t="s">
        <v>63</v>
      </c>
      <c r="C31" s="3" t="s">
        <v>23</v>
      </c>
      <c r="D31" s="3" t="s">
        <v>87</v>
      </c>
      <c r="E31" s="3" t="s">
        <v>25</v>
      </c>
      <c r="F31" s="3" t="s">
        <v>85</v>
      </c>
      <c r="G31" s="3" t="s">
        <v>81</v>
      </c>
      <c r="H31" s="4">
        <v>40641</v>
      </c>
      <c r="I31" s="4">
        <v>42956</v>
      </c>
      <c r="J31" s="5">
        <v>75.77</v>
      </c>
      <c r="K31" s="5">
        <v>120</v>
      </c>
      <c r="L31" s="5">
        <f t="shared" si="0"/>
        <v>-44.230000000000004</v>
      </c>
      <c r="M31" s="6">
        <v>900.42</v>
      </c>
      <c r="N31" s="7">
        <v>49</v>
      </c>
      <c r="O31" s="7">
        <v>168</v>
      </c>
      <c r="P31" s="7">
        <v>71.11</v>
      </c>
      <c r="Q31" s="7">
        <v>5700</v>
      </c>
      <c r="R31" s="8">
        <v>50.643033251149461</v>
      </c>
      <c r="T31" s="9">
        <f>VLOOKUP(E31,'Taux rotation'!$C$5:$E$375,3,FALSE)</f>
        <v>0.45237918491574491</v>
      </c>
      <c r="U31" s="9">
        <f>HLOOKUP(B31,'Taux rotation'!$C$4:$T$376,2,FALSE)</f>
        <v>0.49779735682819382</v>
      </c>
      <c r="V31" s="9">
        <f>VLOOKUP(E31,'Taux rotation'!$C$5:$E$375,2,FALSE)</f>
        <v>0.46889894315120534</v>
      </c>
    </row>
    <row r="32" spans="1:22" s="1" customFormat="1" ht="27.6" customHeight="1" x14ac:dyDescent="0.15">
      <c r="A32" s="2" t="s">
        <v>28</v>
      </c>
      <c r="B32" s="3" t="s">
        <v>29</v>
      </c>
      <c r="C32" s="3" t="s">
        <v>23</v>
      </c>
      <c r="D32" s="3" t="s">
        <v>88</v>
      </c>
      <c r="E32" s="3" t="s">
        <v>25</v>
      </c>
      <c r="F32" s="3" t="s">
        <v>47</v>
      </c>
      <c r="G32" s="3" t="s">
        <v>32</v>
      </c>
      <c r="H32" s="4">
        <v>40681</v>
      </c>
      <c r="I32" s="4">
        <v>42989</v>
      </c>
      <c r="J32" s="5">
        <v>74.45</v>
      </c>
      <c r="K32" s="5">
        <v>120</v>
      </c>
      <c r="L32" s="5">
        <f t="shared" si="0"/>
        <v>-45.55</v>
      </c>
      <c r="M32" s="6">
        <v>1370.2</v>
      </c>
      <c r="N32" s="7">
        <v>81</v>
      </c>
      <c r="O32" s="7">
        <v>168</v>
      </c>
      <c r="P32" s="7">
        <v>159.64000000000001</v>
      </c>
      <c r="Q32" s="7">
        <v>5700</v>
      </c>
      <c r="R32" s="8">
        <v>33.279813165961173</v>
      </c>
      <c r="T32" s="9">
        <f>VLOOKUP(E32,'Taux rotation'!$C$5:$E$375,3,FALSE)</f>
        <v>0.45237918491574491</v>
      </c>
      <c r="U32" s="9">
        <f>HLOOKUP(B32,'Taux rotation'!$C$4:$T$376,2,FALSE)</f>
        <v>0.52002762430939231</v>
      </c>
      <c r="V32" s="9">
        <f>VLOOKUP(E32,'Taux rotation'!$C$5:$E$375,2,FALSE)</f>
        <v>0.46889894315120534</v>
      </c>
    </row>
    <row r="33" spans="1:22" s="1" customFormat="1" ht="27.6" customHeight="1" x14ac:dyDescent="0.15">
      <c r="A33" s="2" t="s">
        <v>28</v>
      </c>
      <c r="B33" s="3" t="s">
        <v>29</v>
      </c>
      <c r="C33" s="3" t="s">
        <v>23</v>
      </c>
      <c r="D33" s="3" t="s">
        <v>89</v>
      </c>
      <c r="E33" s="3" t="s">
        <v>25</v>
      </c>
      <c r="F33" s="3" t="s">
        <v>31</v>
      </c>
      <c r="G33" s="3" t="s">
        <v>32</v>
      </c>
      <c r="H33" s="4">
        <v>40711</v>
      </c>
      <c r="I33" s="4">
        <v>43000</v>
      </c>
      <c r="J33" s="5">
        <v>73.48</v>
      </c>
      <c r="K33" s="5">
        <v>120</v>
      </c>
      <c r="L33" s="5">
        <f t="shared" si="0"/>
        <v>-46.519999999999996</v>
      </c>
      <c r="M33" s="6">
        <v>1503.73</v>
      </c>
      <c r="N33" s="7">
        <v>95</v>
      </c>
      <c r="O33" s="7">
        <v>168</v>
      </c>
      <c r="P33" s="7">
        <v>148.15</v>
      </c>
      <c r="Q33" s="7">
        <v>5700</v>
      </c>
      <c r="R33" s="8">
        <v>30.485893871565612</v>
      </c>
      <c r="T33" s="9">
        <f>VLOOKUP(E33,'Taux rotation'!$C$5:$E$375,3,FALSE)</f>
        <v>0.45237918491574491</v>
      </c>
      <c r="U33" s="9">
        <f>HLOOKUP(B33,'Taux rotation'!$C$4:$T$376,2,FALSE)</f>
        <v>0.52002762430939231</v>
      </c>
      <c r="V33" s="9">
        <f>VLOOKUP(E33,'Taux rotation'!$C$5:$E$375,2,FALSE)</f>
        <v>0.46889894315120534</v>
      </c>
    </row>
    <row r="34" spans="1:22" s="1" customFormat="1" ht="27.6" customHeight="1" x14ac:dyDescent="0.15">
      <c r="A34" s="2" t="s">
        <v>39</v>
      </c>
      <c r="B34" s="3" t="s">
        <v>40</v>
      </c>
      <c r="C34" s="3" t="s">
        <v>23</v>
      </c>
      <c r="D34" s="3" t="s">
        <v>90</v>
      </c>
      <c r="E34" s="3" t="s">
        <v>25</v>
      </c>
      <c r="F34" s="3" t="s">
        <v>31</v>
      </c>
      <c r="G34" s="3" t="s">
        <v>32</v>
      </c>
      <c r="H34" s="4">
        <v>41061</v>
      </c>
      <c r="I34" s="4">
        <v>42982</v>
      </c>
      <c r="J34" s="5">
        <v>86</v>
      </c>
      <c r="K34" s="5">
        <v>120</v>
      </c>
      <c r="L34" s="5">
        <f t="shared" si="0"/>
        <v>-34</v>
      </c>
      <c r="M34" s="6">
        <v>1655.85</v>
      </c>
      <c r="N34" s="7">
        <v>71</v>
      </c>
      <c r="O34" s="7">
        <v>168</v>
      </c>
      <c r="P34" s="7">
        <v>0</v>
      </c>
      <c r="Q34" s="7">
        <v>5700</v>
      </c>
      <c r="R34" s="8">
        <v>27.538726333907057</v>
      </c>
      <c r="T34" s="9">
        <f>VLOOKUP(E34,'Taux rotation'!$C$5:$E$375,3,FALSE)</f>
        <v>0.45237918491574491</v>
      </c>
      <c r="U34" s="9">
        <f>HLOOKUP(B34,'Taux rotation'!$C$4:$T$376,2,FALSE)</f>
        <v>0.54476479514415777</v>
      </c>
      <c r="V34" s="9">
        <f>VLOOKUP(E34,'Taux rotation'!$C$5:$E$375,2,FALSE)</f>
        <v>0.46889894315120534</v>
      </c>
    </row>
    <row r="35" spans="1:22" s="1" customFormat="1" ht="27.6" customHeight="1" x14ac:dyDescent="0.15">
      <c r="A35" s="2" t="s">
        <v>36</v>
      </c>
      <c r="B35" s="3" t="s">
        <v>72</v>
      </c>
      <c r="C35" s="3" t="s">
        <v>23</v>
      </c>
      <c r="D35" s="3" t="s">
        <v>91</v>
      </c>
      <c r="E35" s="3" t="s">
        <v>92</v>
      </c>
      <c r="F35" s="3" t="s">
        <v>93</v>
      </c>
      <c r="G35" s="3" t="s">
        <v>27</v>
      </c>
      <c r="H35" s="4">
        <v>38797</v>
      </c>
      <c r="I35" s="4">
        <v>42978</v>
      </c>
      <c r="J35" s="5">
        <v>136.35</v>
      </c>
      <c r="K35" s="5">
        <v>120</v>
      </c>
      <c r="L35" s="5">
        <f t="shared" si="0"/>
        <v>16.349999999999994</v>
      </c>
      <c r="M35" s="6">
        <v>1600.6</v>
      </c>
      <c r="N35" s="7">
        <v>82</v>
      </c>
      <c r="O35" s="7">
        <v>168</v>
      </c>
      <c r="P35" s="7">
        <v>0</v>
      </c>
      <c r="Q35" s="7">
        <v>9000</v>
      </c>
      <c r="R35" s="8">
        <v>44.983131325752836</v>
      </c>
      <c r="T35" s="9">
        <f>VLOOKUP(E35,'Taux rotation'!$C$5:$E$375,3,FALSE)</f>
        <v>0.36755646817248461</v>
      </c>
      <c r="U35" s="9">
        <f>HLOOKUP(B35,'Taux rotation'!$C$4:$T$376,2,FALSE)</f>
        <v>0.407673860911271</v>
      </c>
      <c r="V35" s="9">
        <f>VLOOKUP(E35,'Taux rotation'!$C$5:$E$375,2,FALSE)</f>
        <v>0.47287275565964093</v>
      </c>
    </row>
    <row r="36" spans="1:22" s="1" customFormat="1" ht="27.6" customHeight="1" x14ac:dyDescent="0.15">
      <c r="A36" s="2" t="s">
        <v>71</v>
      </c>
      <c r="B36" s="3" t="s">
        <v>72</v>
      </c>
      <c r="C36" s="3" t="s">
        <v>23</v>
      </c>
      <c r="D36" s="3" t="s">
        <v>94</v>
      </c>
      <c r="E36" s="3" t="s">
        <v>95</v>
      </c>
      <c r="F36" s="3" t="s">
        <v>96</v>
      </c>
      <c r="G36" s="3" t="s">
        <v>81</v>
      </c>
      <c r="H36" s="4">
        <v>39227</v>
      </c>
      <c r="I36" s="4">
        <v>43003</v>
      </c>
      <c r="J36" s="5">
        <v>122.23</v>
      </c>
      <c r="K36" s="5">
        <v>120</v>
      </c>
      <c r="L36" s="5">
        <f t="shared" si="0"/>
        <v>2.230000000000004</v>
      </c>
      <c r="M36" s="6">
        <v>1756.9</v>
      </c>
      <c r="N36" s="7">
        <v>45</v>
      </c>
      <c r="O36" s="7">
        <v>168</v>
      </c>
      <c r="P36" s="7">
        <v>0</v>
      </c>
      <c r="Q36" s="7">
        <v>11000</v>
      </c>
      <c r="R36" s="8">
        <v>50.088223575616141</v>
      </c>
      <c r="T36" s="9">
        <f>VLOOKUP(E36,'Taux rotation'!$C$5:$E$375,3,FALSE)</f>
        <v>0.51076515402451139</v>
      </c>
      <c r="U36" s="9">
        <f>HLOOKUP(B36,'Taux rotation'!$C$4:$T$376,2,FALSE)</f>
        <v>0.407673860911271</v>
      </c>
      <c r="V36" s="9">
        <f>VLOOKUP(E36,'Taux rotation'!$C$5:$E$375,2,FALSE)</f>
        <v>0.53440334821875568</v>
      </c>
    </row>
    <row r="37" spans="1:22" s="1" customFormat="1" ht="27.6" customHeight="1" x14ac:dyDescent="0.15">
      <c r="A37" s="2" t="s">
        <v>21</v>
      </c>
      <c r="B37" s="3" t="s">
        <v>22</v>
      </c>
      <c r="C37" s="3" t="s">
        <v>23</v>
      </c>
      <c r="D37" s="3" t="s">
        <v>97</v>
      </c>
      <c r="E37" s="3" t="s">
        <v>95</v>
      </c>
      <c r="F37" s="3" t="s">
        <v>96</v>
      </c>
      <c r="G37" s="3" t="s">
        <v>81</v>
      </c>
      <c r="H37" s="4">
        <v>39223</v>
      </c>
      <c r="I37" s="4">
        <v>42978</v>
      </c>
      <c r="J37" s="5">
        <v>122.35</v>
      </c>
      <c r="K37" s="5">
        <v>120</v>
      </c>
      <c r="L37" s="5">
        <f t="shared" si="0"/>
        <v>2.3499999999999943</v>
      </c>
      <c r="M37" s="6">
        <v>3707</v>
      </c>
      <c r="N37" s="7">
        <v>173</v>
      </c>
      <c r="O37" s="7">
        <v>168</v>
      </c>
      <c r="P37" s="7">
        <v>0</v>
      </c>
      <c r="Q37" s="7">
        <v>11000</v>
      </c>
      <c r="R37" s="8">
        <v>23.73887240356083</v>
      </c>
      <c r="T37" s="9">
        <f>VLOOKUP(E37,'Taux rotation'!$C$5:$E$375,3,FALSE)</f>
        <v>0.51076515402451139</v>
      </c>
      <c r="U37" s="9">
        <f>IF((VLOOKUP(E37,'Taux rotation'!$C$5:$T$376,3)),(HLOOKUP(B37,'Taux rotation'!$C$4:$T$376,2,FALSE)),"")</f>
        <v>0.38723404255319149</v>
      </c>
      <c r="V37" s="9">
        <f>VLOOKUP(E37,'Taux rotation'!$C$5:$E$375,2,FALSE)</f>
        <v>0.53440334821875568</v>
      </c>
    </row>
    <row r="38" spans="1:22" s="1" customFormat="1" ht="27.6" customHeight="1" x14ac:dyDescent="0.15">
      <c r="A38" s="2" t="s">
        <v>98</v>
      </c>
      <c r="B38" s="3" t="s">
        <v>99</v>
      </c>
      <c r="C38" s="3" t="s">
        <v>23</v>
      </c>
      <c r="D38" s="3" t="s">
        <v>100</v>
      </c>
      <c r="E38" s="3" t="s">
        <v>95</v>
      </c>
      <c r="F38" s="3" t="s">
        <v>101</v>
      </c>
      <c r="G38" s="3" t="s">
        <v>32</v>
      </c>
      <c r="H38" s="4">
        <v>39686</v>
      </c>
      <c r="I38" s="4">
        <v>42986</v>
      </c>
      <c r="J38" s="5">
        <v>107.19</v>
      </c>
      <c r="K38" s="5">
        <v>120</v>
      </c>
      <c r="L38" s="5">
        <f t="shared" si="0"/>
        <v>-12.810000000000002</v>
      </c>
      <c r="M38" s="6">
        <v>2393.9500000000003</v>
      </c>
      <c r="N38" s="7">
        <v>58</v>
      </c>
      <c r="O38" s="7">
        <v>168</v>
      </c>
      <c r="P38" s="7">
        <v>0</v>
      </c>
      <c r="Q38" s="7">
        <v>11000</v>
      </c>
      <c r="R38" s="8">
        <v>36.759330813091331</v>
      </c>
      <c r="T38" s="9">
        <f>VLOOKUP(E38,'Taux rotation'!$C$5:$E$375,3,FALSE)</f>
        <v>0.51076515402451139</v>
      </c>
      <c r="U38" s="9">
        <f>HLOOKUP(B38,'Taux rotation'!$C$4:$T$376,2,FALSE)</f>
        <v>0.16895874263261296</v>
      </c>
      <c r="V38" s="9">
        <f>VLOOKUP(E38,'Taux rotation'!$C$5:$E$375,2,FALSE)</f>
        <v>0.53440334821875568</v>
      </c>
    </row>
    <row r="39" spans="1:22" s="1" customFormat="1" ht="27.6" customHeight="1" x14ac:dyDescent="0.15">
      <c r="A39" s="2" t="s">
        <v>55</v>
      </c>
      <c r="B39" s="3" t="s">
        <v>60</v>
      </c>
      <c r="C39" s="3" t="s">
        <v>23</v>
      </c>
      <c r="D39" s="3" t="s">
        <v>102</v>
      </c>
      <c r="E39" s="3" t="s">
        <v>95</v>
      </c>
      <c r="F39" s="3" t="s">
        <v>101</v>
      </c>
      <c r="G39" s="3" t="s">
        <v>32</v>
      </c>
      <c r="H39" s="4">
        <v>40022</v>
      </c>
      <c r="I39" s="4">
        <v>43005</v>
      </c>
      <c r="J39" s="5">
        <v>110</v>
      </c>
      <c r="K39" s="5">
        <v>120</v>
      </c>
      <c r="L39" s="5">
        <f t="shared" si="0"/>
        <v>-10</v>
      </c>
      <c r="M39" s="6">
        <v>1572.75</v>
      </c>
      <c r="N39" s="7">
        <v>54</v>
      </c>
      <c r="O39" s="7">
        <v>168</v>
      </c>
      <c r="P39" s="7">
        <v>0</v>
      </c>
      <c r="Q39" s="7">
        <v>11000</v>
      </c>
      <c r="R39" s="8">
        <v>55.952948656811316</v>
      </c>
      <c r="T39" s="9">
        <f>VLOOKUP(E39,'Taux rotation'!$C$5:$E$375,3,FALSE)</f>
        <v>0.51076515402451139</v>
      </c>
      <c r="U39" s="9">
        <f>HLOOKUP(B39,'Taux rotation'!$C$4:$T$376,2,FALSE)</f>
        <v>0.4802547770700637</v>
      </c>
      <c r="V39" s="9">
        <f>VLOOKUP(E39,'Taux rotation'!$C$5:$E$375,2,FALSE)</f>
        <v>0.53440334821875568</v>
      </c>
    </row>
    <row r="40" spans="1:22" s="1" customFormat="1" ht="27.6" customHeight="1" x14ac:dyDescent="0.15">
      <c r="A40" s="2" t="s">
        <v>76</v>
      </c>
      <c r="B40" s="3" t="s">
        <v>37</v>
      </c>
      <c r="C40" s="3" t="s">
        <v>23</v>
      </c>
      <c r="D40" s="3" t="s">
        <v>103</v>
      </c>
      <c r="E40" s="3" t="s">
        <v>95</v>
      </c>
      <c r="F40" s="3" t="s">
        <v>101</v>
      </c>
      <c r="G40" s="3" t="s">
        <v>32</v>
      </c>
      <c r="H40" s="4">
        <v>40288</v>
      </c>
      <c r="I40" s="4">
        <v>42993</v>
      </c>
      <c r="J40" s="5">
        <v>87.39</v>
      </c>
      <c r="K40" s="5">
        <v>120</v>
      </c>
      <c r="L40" s="5">
        <f t="shared" si="0"/>
        <v>-32.61</v>
      </c>
      <c r="M40" s="6">
        <v>1427.5</v>
      </c>
      <c r="N40" s="7">
        <v>34</v>
      </c>
      <c r="O40" s="7">
        <v>168</v>
      </c>
      <c r="P40" s="7">
        <v>0</v>
      </c>
      <c r="Q40" s="7">
        <v>11000</v>
      </c>
      <c r="R40" s="8">
        <v>61.321780809291184</v>
      </c>
      <c r="T40" s="9">
        <f>VLOOKUP(E40,'Taux rotation'!$C$5:$E$375,3,FALSE)</f>
        <v>0.51076515402451139</v>
      </c>
      <c r="U40" s="9">
        <f>HLOOKUP(B40,'Taux rotation'!$C$4:$T$376,2,FALSE)</f>
        <v>0.40513833992094861</v>
      </c>
      <c r="V40" s="9">
        <f>VLOOKUP(E40,'Taux rotation'!$C$5:$E$375,2,FALSE)</f>
        <v>0.53440334821875568</v>
      </c>
    </row>
    <row r="41" spans="1:22" s="1" customFormat="1" ht="27.6" customHeight="1" x14ac:dyDescent="0.15">
      <c r="A41" s="2" t="s">
        <v>48</v>
      </c>
      <c r="B41" s="3" t="s">
        <v>43</v>
      </c>
      <c r="C41" s="3" t="s">
        <v>23</v>
      </c>
      <c r="D41" s="3" t="s">
        <v>104</v>
      </c>
      <c r="E41" s="3" t="s">
        <v>95</v>
      </c>
      <c r="F41" s="3" t="s">
        <v>105</v>
      </c>
      <c r="G41" s="3" t="s">
        <v>106</v>
      </c>
      <c r="H41" s="4">
        <v>40400</v>
      </c>
      <c r="I41" s="4">
        <v>43005</v>
      </c>
      <c r="J41" s="5">
        <v>83.71</v>
      </c>
      <c r="K41" s="5">
        <v>120</v>
      </c>
      <c r="L41" s="5">
        <f t="shared" si="0"/>
        <v>-36.290000000000006</v>
      </c>
      <c r="M41" s="6">
        <v>3162.5000000000005</v>
      </c>
      <c r="N41" s="7">
        <v>92</v>
      </c>
      <c r="O41" s="7">
        <v>168</v>
      </c>
      <c r="P41" s="7">
        <v>0</v>
      </c>
      <c r="Q41" s="7">
        <v>11000</v>
      </c>
      <c r="R41" s="8">
        <v>27.826086956521735</v>
      </c>
      <c r="T41" s="9">
        <f>VLOOKUP(E41,'Taux rotation'!$C$5:$E$375,3,FALSE)</f>
        <v>0.51076515402451139</v>
      </c>
      <c r="U41" s="9">
        <f>HLOOKUP(B41,'Taux rotation'!$C$4:$T$376,2,FALSE)</f>
        <v>0.49273607748184017</v>
      </c>
      <c r="V41" s="9">
        <f>VLOOKUP(E41,'Taux rotation'!$C$5:$E$375,2,FALSE)</f>
        <v>0.53440334821875568</v>
      </c>
    </row>
    <row r="42" spans="1:22" s="1" customFormat="1" ht="35.85" customHeight="1" x14ac:dyDescent="0.15">
      <c r="A42" s="2" t="s">
        <v>107</v>
      </c>
      <c r="B42" s="3" t="s">
        <v>108</v>
      </c>
      <c r="C42" s="3" t="s">
        <v>109</v>
      </c>
      <c r="D42" s="3" t="s">
        <v>110</v>
      </c>
      <c r="E42" s="3" t="s">
        <v>95</v>
      </c>
      <c r="F42" s="3" t="s">
        <v>105</v>
      </c>
      <c r="G42" s="3" t="s">
        <v>106</v>
      </c>
      <c r="H42" s="4">
        <v>40350</v>
      </c>
      <c r="I42" s="4">
        <v>42986</v>
      </c>
      <c r="J42" s="5">
        <v>85.35</v>
      </c>
      <c r="K42" s="5">
        <v>120</v>
      </c>
      <c r="L42" s="5">
        <f t="shared" si="0"/>
        <v>-34.650000000000006</v>
      </c>
      <c r="M42" s="6">
        <v>1629.75</v>
      </c>
      <c r="N42" s="7">
        <v>39</v>
      </c>
      <c r="O42" s="7">
        <v>58</v>
      </c>
      <c r="P42" s="7">
        <v>0</v>
      </c>
      <c r="Q42" s="7">
        <v>11000</v>
      </c>
      <c r="R42" s="8">
        <v>48.933885565270749</v>
      </c>
      <c r="T42" s="9">
        <f>VLOOKUP(E42,'Taux rotation'!$C$5:$E$375,3,FALSE)</f>
        <v>0.51076515402451139</v>
      </c>
      <c r="U42" s="9" t="e">
        <f>HLOOKUP(B42,'Taux rotation'!$C$4:$T$376,2,FALSE)</f>
        <v>#N/A</v>
      </c>
      <c r="V42" s="9">
        <f>VLOOKUP(E42,'Taux rotation'!$C$5:$E$375,2,FALSE)</f>
        <v>0.53440334821875568</v>
      </c>
    </row>
    <row r="43" spans="1:22" s="1" customFormat="1" ht="35.85" customHeight="1" x14ac:dyDescent="0.15">
      <c r="A43" s="2" t="s">
        <v>21</v>
      </c>
      <c r="B43" s="3" t="s">
        <v>111</v>
      </c>
      <c r="C43" s="3" t="s">
        <v>109</v>
      </c>
      <c r="D43" s="3" t="s">
        <v>112</v>
      </c>
      <c r="E43" s="3" t="s">
        <v>95</v>
      </c>
      <c r="F43" s="3" t="s">
        <v>105</v>
      </c>
      <c r="G43" s="3" t="s">
        <v>106</v>
      </c>
      <c r="H43" s="4">
        <v>40350</v>
      </c>
      <c r="I43" s="4">
        <v>42978</v>
      </c>
      <c r="J43" s="5">
        <v>85.35</v>
      </c>
      <c r="K43" s="5">
        <v>120</v>
      </c>
      <c r="L43" s="5">
        <f t="shared" si="0"/>
        <v>-34.650000000000006</v>
      </c>
      <c r="M43" s="6">
        <v>1242</v>
      </c>
      <c r="N43" s="7">
        <v>92</v>
      </c>
      <c r="O43" s="7">
        <v>65</v>
      </c>
      <c r="P43" s="7">
        <v>0</v>
      </c>
      <c r="Q43" s="7">
        <v>11000</v>
      </c>
      <c r="R43" s="8">
        <v>54.827083812591056</v>
      </c>
      <c r="T43" s="9">
        <f>VLOOKUP(E43,'Taux rotation'!$C$5:$E$375,3,FALSE)</f>
        <v>0.51076515402451139</v>
      </c>
      <c r="U43" s="9" t="e">
        <f>HLOOKUP(B43,'Taux rotation'!$C$4:$T$376,2,FALSE)</f>
        <v>#N/A</v>
      </c>
      <c r="V43" s="9">
        <f>VLOOKUP(E43,'Taux rotation'!$C$5:$E$375,2,FALSE)</f>
        <v>0.53440334821875568</v>
      </c>
    </row>
    <row r="44" spans="1:22" s="1" customFormat="1" ht="27.6" customHeight="1" x14ac:dyDescent="0.15">
      <c r="A44" s="2" t="s">
        <v>42</v>
      </c>
      <c r="B44" s="3" t="s">
        <v>43</v>
      </c>
      <c r="C44" s="3" t="s">
        <v>23</v>
      </c>
      <c r="D44" s="3" t="s">
        <v>113</v>
      </c>
      <c r="E44" s="3" t="s">
        <v>95</v>
      </c>
      <c r="F44" s="3" t="s">
        <v>114</v>
      </c>
      <c r="G44" s="3" t="s">
        <v>106</v>
      </c>
      <c r="H44" s="4">
        <v>41061</v>
      </c>
      <c r="I44" s="4">
        <v>43004</v>
      </c>
      <c r="J44" s="5">
        <v>110</v>
      </c>
      <c r="K44" s="5">
        <v>120</v>
      </c>
      <c r="L44" s="5">
        <f t="shared" si="0"/>
        <v>-10</v>
      </c>
      <c r="M44" s="6">
        <v>1038.33</v>
      </c>
      <c r="N44" s="7">
        <v>21</v>
      </c>
      <c r="O44" s="7">
        <v>168</v>
      </c>
      <c r="P44" s="7">
        <v>0</v>
      </c>
      <c r="Q44" s="7">
        <v>11000</v>
      </c>
      <c r="R44" s="8">
        <v>84.386167841796365</v>
      </c>
      <c r="T44" s="9">
        <f>VLOOKUP(E44,'Taux rotation'!$C$5:$E$375,3,FALSE)</f>
        <v>0.51076515402451139</v>
      </c>
      <c r="U44" s="9">
        <f>HLOOKUP(B44,'Taux rotation'!$C$4:$T$376,2,FALSE)</f>
        <v>0.49273607748184017</v>
      </c>
      <c r="V44" s="9">
        <f>VLOOKUP(E44,'Taux rotation'!$C$5:$E$375,2,FALSE)</f>
        <v>0.53440334821875568</v>
      </c>
    </row>
    <row r="45" spans="1:22" s="1" customFormat="1" ht="27.6" customHeight="1" x14ac:dyDescent="0.15">
      <c r="A45" s="2" t="s">
        <v>33</v>
      </c>
      <c r="B45" s="3" t="s">
        <v>34</v>
      </c>
      <c r="C45" s="3" t="s">
        <v>23</v>
      </c>
      <c r="D45" s="3" t="s">
        <v>115</v>
      </c>
      <c r="E45" s="3" t="s">
        <v>116</v>
      </c>
      <c r="F45" s="3" t="s">
        <v>117</v>
      </c>
      <c r="G45" s="3" t="s">
        <v>32</v>
      </c>
      <c r="H45" s="4">
        <v>39316</v>
      </c>
      <c r="I45" s="4">
        <v>42992</v>
      </c>
      <c r="J45" s="5">
        <v>119.32</v>
      </c>
      <c r="K45" s="5">
        <v>120</v>
      </c>
      <c r="L45" s="5">
        <f t="shared" si="0"/>
        <v>-0.68000000000000682</v>
      </c>
      <c r="M45" s="6">
        <v>3525.65</v>
      </c>
      <c r="N45" s="7">
        <v>40</v>
      </c>
      <c r="O45" s="7">
        <v>168</v>
      </c>
      <c r="P45" s="7">
        <v>0</v>
      </c>
      <c r="Q45" s="7">
        <v>32000</v>
      </c>
      <c r="R45" s="8">
        <v>73.108057991443914</v>
      </c>
      <c r="T45" s="9">
        <f>VLOOKUP(E45,'Taux rotation'!$C$5:$E$375,3,FALSE)</f>
        <v>0.21212121212121213</v>
      </c>
      <c r="U45" s="9">
        <f>HLOOKUP(B45,'Taux rotation'!$C$4:$T$376,2,FALSE)</f>
        <v>0.4642857142857143</v>
      </c>
      <c r="V45" s="9">
        <f>VLOOKUP(E45,'Taux rotation'!$C$5:$E$375,2,FALSE)</f>
        <v>0.37039159503342883</v>
      </c>
    </row>
    <row r="46" spans="1:22" s="1" customFormat="1" ht="27.6" customHeight="1" x14ac:dyDescent="0.15">
      <c r="A46" s="2" t="s">
        <v>118</v>
      </c>
      <c r="B46" s="3" t="s">
        <v>119</v>
      </c>
      <c r="C46" s="3" t="s">
        <v>120</v>
      </c>
      <c r="D46" s="3" t="s">
        <v>121</v>
      </c>
      <c r="E46" s="3" t="s">
        <v>116</v>
      </c>
      <c r="F46" s="3" t="s">
        <v>122</v>
      </c>
      <c r="G46" s="3" t="s">
        <v>106</v>
      </c>
      <c r="H46" s="4">
        <v>40718</v>
      </c>
      <c r="I46" s="4">
        <v>43000</v>
      </c>
      <c r="J46" s="5">
        <v>73.260000000000005</v>
      </c>
      <c r="K46" s="5">
        <v>120</v>
      </c>
      <c r="L46" s="5">
        <f t="shared" si="0"/>
        <v>-46.739999999999995</v>
      </c>
      <c r="M46" s="6">
        <v>272</v>
      </c>
      <c r="N46" s="7">
        <v>2</v>
      </c>
      <c r="O46" s="7">
        <v>8</v>
      </c>
      <c r="P46" s="7">
        <v>0</v>
      </c>
      <c r="Q46" s="7">
        <v>32000</v>
      </c>
      <c r="R46" s="8">
        <v>342.24598930481284</v>
      </c>
      <c r="T46" s="9">
        <f>VLOOKUP(E46,'Taux rotation'!$C$5:$E$375,3,FALSE)</f>
        <v>0.21212121212121213</v>
      </c>
      <c r="U46" s="9" t="e">
        <f>HLOOKUP(B46,'Taux rotation'!$C$4:$T$376,2,FALSE)</f>
        <v>#N/A</v>
      </c>
      <c r="V46" s="9">
        <f>VLOOKUP(E46,'Taux rotation'!$C$5:$E$375,2,FALSE)</f>
        <v>0.37039159503342883</v>
      </c>
    </row>
    <row r="47" spans="1:22" s="1" customFormat="1" ht="27.6" customHeight="1" x14ac:dyDescent="0.15">
      <c r="A47" s="2" t="s">
        <v>48</v>
      </c>
      <c r="B47" s="3" t="s">
        <v>49</v>
      </c>
      <c r="C47" s="3" t="s">
        <v>23</v>
      </c>
      <c r="D47" s="3" t="s">
        <v>123</v>
      </c>
      <c r="E47" s="3" t="s">
        <v>124</v>
      </c>
      <c r="F47" s="3" t="s">
        <v>125</v>
      </c>
      <c r="G47" s="3" t="s">
        <v>106</v>
      </c>
      <c r="H47" s="4">
        <v>39513</v>
      </c>
      <c r="I47" s="4">
        <v>42978</v>
      </c>
      <c r="J47" s="5">
        <v>112.84</v>
      </c>
      <c r="K47" s="5">
        <v>120</v>
      </c>
      <c r="L47" s="5">
        <f t="shared" si="0"/>
        <v>-7.1599999999999966</v>
      </c>
      <c r="M47" s="6">
        <v>8448.4500000000007</v>
      </c>
      <c r="N47" s="7">
        <v>88</v>
      </c>
      <c r="O47" s="7">
        <v>163</v>
      </c>
      <c r="P47" s="7">
        <v>0</v>
      </c>
      <c r="Q47" s="7">
        <v>37000</v>
      </c>
      <c r="R47" s="8">
        <v>33.846751322064577</v>
      </c>
      <c r="T47" s="9">
        <f>VLOOKUP(E47,'Taux rotation'!$C$5:$E$375,3,FALSE)</f>
        <v>0.28296703296703296</v>
      </c>
      <c r="U47" s="9">
        <f>HLOOKUP(B47,'Taux rotation'!$C$4:$T$376,2,FALSE)</f>
        <v>0.55728689275893672</v>
      </c>
      <c r="V47" s="9">
        <f>VLOOKUP(E47,'Taux rotation'!$C$5:$E$375,2,FALSE)</f>
        <v>0.345165913350237</v>
      </c>
    </row>
    <row r="48" spans="1:22" s="1" customFormat="1" ht="35.85" customHeight="1" x14ac:dyDescent="0.15">
      <c r="A48" s="2" t="s">
        <v>126</v>
      </c>
      <c r="B48" s="3" t="s">
        <v>127</v>
      </c>
      <c r="C48" s="3" t="s">
        <v>109</v>
      </c>
      <c r="D48" s="3" t="s">
        <v>128</v>
      </c>
      <c r="E48" s="3" t="s">
        <v>124</v>
      </c>
      <c r="F48" s="3" t="s">
        <v>129</v>
      </c>
      <c r="G48" s="3" t="s">
        <v>106</v>
      </c>
      <c r="H48" s="4">
        <v>39902</v>
      </c>
      <c r="I48" s="4">
        <v>42990</v>
      </c>
      <c r="J48" s="5"/>
      <c r="K48" s="5"/>
      <c r="L48" s="5">
        <f t="shared" si="0"/>
        <v>0</v>
      </c>
      <c r="M48" s="6">
        <v>2067</v>
      </c>
      <c r="N48" s="7">
        <v>13</v>
      </c>
      <c r="O48" s="7">
        <v>19</v>
      </c>
      <c r="P48" s="7">
        <v>0</v>
      </c>
      <c r="Q48" s="7">
        <v>37000</v>
      </c>
      <c r="R48" s="8">
        <v>64.782177989725156</v>
      </c>
      <c r="T48" s="9">
        <f>VLOOKUP(E48,'Taux rotation'!$C$5:$E$375,3,FALSE)</f>
        <v>0.28296703296703296</v>
      </c>
      <c r="U48" s="9" t="e">
        <f>HLOOKUP(B48,'Taux rotation'!$C$4:$T$376,2,FALSE)</f>
        <v>#N/A</v>
      </c>
      <c r="V48" s="9">
        <f>VLOOKUP(E48,'Taux rotation'!$C$5:$E$375,2,FALSE)</f>
        <v>0.345165913350237</v>
      </c>
    </row>
    <row r="49" spans="1:22" s="1" customFormat="1" ht="27.6" customHeight="1" x14ac:dyDescent="0.15">
      <c r="A49" s="2" t="s">
        <v>55</v>
      </c>
      <c r="B49" s="3" t="s">
        <v>60</v>
      </c>
      <c r="C49" s="3" t="s">
        <v>23</v>
      </c>
      <c r="D49" s="3" t="s">
        <v>130</v>
      </c>
      <c r="E49" s="3" t="s">
        <v>124</v>
      </c>
      <c r="F49" s="3" t="s">
        <v>131</v>
      </c>
      <c r="G49" s="3" t="s">
        <v>32</v>
      </c>
      <c r="H49" s="4">
        <v>38467</v>
      </c>
      <c r="I49" s="4">
        <v>42992</v>
      </c>
      <c r="J49" s="5">
        <v>147.22999999999999</v>
      </c>
      <c r="K49" s="5">
        <v>120</v>
      </c>
      <c r="L49" s="5">
        <f t="shared" si="0"/>
        <v>27.22999999999999</v>
      </c>
      <c r="M49" s="6">
        <v>350</v>
      </c>
      <c r="N49" s="7">
        <v>2</v>
      </c>
      <c r="O49" s="7">
        <v>168</v>
      </c>
      <c r="P49" s="7">
        <v>0</v>
      </c>
      <c r="Q49" s="7">
        <v>37000</v>
      </c>
      <c r="R49" s="8">
        <v>845.71428571428567</v>
      </c>
      <c r="T49" s="9">
        <f>VLOOKUP(E49,'Taux rotation'!$C$5:$E$375,3,FALSE)</f>
        <v>0.28296703296703296</v>
      </c>
      <c r="U49" s="9">
        <f>HLOOKUP(B49,'Taux rotation'!$C$4:$T$376,2,FALSE)</f>
        <v>0.4802547770700637</v>
      </c>
      <c r="V49" s="9">
        <f>VLOOKUP(E49,'Taux rotation'!$C$5:$E$375,2,FALSE)</f>
        <v>0.345165913350237</v>
      </c>
    </row>
    <row r="50" spans="1:22" s="1" customFormat="1" ht="27.6" customHeight="1" x14ac:dyDescent="0.15">
      <c r="A50" s="2" t="s">
        <v>21</v>
      </c>
      <c r="B50" s="3" t="s">
        <v>22</v>
      </c>
      <c r="C50" s="3" t="s">
        <v>23</v>
      </c>
      <c r="D50" s="3" t="s">
        <v>132</v>
      </c>
      <c r="E50" s="3" t="s">
        <v>133</v>
      </c>
      <c r="F50" s="3" t="s">
        <v>134</v>
      </c>
      <c r="G50" s="3" t="s">
        <v>135</v>
      </c>
      <c r="H50" s="4">
        <v>39189</v>
      </c>
      <c r="I50" s="4">
        <v>43006</v>
      </c>
      <c r="J50" s="5">
        <v>123.48</v>
      </c>
      <c r="K50" s="5">
        <v>104</v>
      </c>
      <c r="L50" s="5">
        <f t="shared" si="0"/>
        <v>19.480000000000004</v>
      </c>
      <c r="M50" s="6">
        <v>87.410000000000011</v>
      </c>
      <c r="N50" s="7">
        <v>14</v>
      </c>
      <c r="O50" s="7">
        <v>168</v>
      </c>
      <c r="P50" s="7">
        <v>0</v>
      </c>
      <c r="Q50" s="7">
        <v>220</v>
      </c>
      <c r="R50" s="8">
        <v>20.134995995881475</v>
      </c>
      <c r="T50" s="9">
        <f>VLOOKUP(E50,'Taux rotation'!$C$5:$E$375,3,FALSE)</f>
        <v>0.27201484842235513</v>
      </c>
      <c r="U50" s="9">
        <f>HLOOKUP(B50,'Taux rotation'!$C$4:$T$376,2,FALSE)</f>
        <v>0.38723404255319149</v>
      </c>
      <c r="V50" s="9">
        <f>VLOOKUP(E50,'Taux rotation'!$C$5:$E$375,2,FALSE)</f>
        <v>0.23993505729546577</v>
      </c>
    </row>
    <row r="51" spans="1:22" s="1" customFormat="1" ht="27.6" customHeight="1" x14ac:dyDescent="0.15">
      <c r="A51" s="2" t="s">
        <v>71</v>
      </c>
      <c r="B51" s="3" t="s">
        <v>72</v>
      </c>
      <c r="C51" s="3" t="s">
        <v>23</v>
      </c>
      <c r="D51" s="3" t="s">
        <v>136</v>
      </c>
      <c r="E51" s="3" t="s">
        <v>133</v>
      </c>
      <c r="F51" s="3" t="s">
        <v>134</v>
      </c>
      <c r="G51" s="3" t="s">
        <v>135</v>
      </c>
      <c r="H51" s="4">
        <v>39289</v>
      </c>
      <c r="I51" s="4">
        <v>42998</v>
      </c>
      <c r="J51" s="5">
        <v>120.19</v>
      </c>
      <c r="K51" s="5">
        <v>104</v>
      </c>
      <c r="L51" s="5">
        <f t="shared" si="0"/>
        <v>16.189999999999998</v>
      </c>
      <c r="M51" s="6">
        <v>0</v>
      </c>
      <c r="N51" s="7">
        <v>0</v>
      </c>
      <c r="O51" s="7">
        <v>168</v>
      </c>
      <c r="P51" s="7">
        <v>0</v>
      </c>
      <c r="Q51" s="7">
        <v>220</v>
      </c>
      <c r="R51" s="8">
        <v>0</v>
      </c>
      <c r="T51" s="9">
        <f>VLOOKUP(E51,'Taux rotation'!$C$5:$E$375,3,FALSE)</f>
        <v>0.27201484842235513</v>
      </c>
      <c r="U51" s="9">
        <f>HLOOKUP(B51,'Taux rotation'!$C$4:$T$376,2,FALSE)</f>
        <v>0.407673860911271</v>
      </c>
      <c r="V51" s="9">
        <f>VLOOKUP(E51,'Taux rotation'!$C$5:$E$375,2,FALSE)</f>
        <v>0.23993505729546577</v>
      </c>
    </row>
    <row r="52" spans="1:22" s="1" customFormat="1" ht="27.6" customHeight="1" x14ac:dyDescent="0.15">
      <c r="A52" s="2" t="s">
        <v>71</v>
      </c>
      <c r="B52" s="3" t="s">
        <v>72</v>
      </c>
      <c r="C52" s="3" t="s">
        <v>23</v>
      </c>
      <c r="D52" s="3" t="s">
        <v>137</v>
      </c>
      <c r="E52" s="3" t="s">
        <v>133</v>
      </c>
      <c r="F52" s="3" t="s">
        <v>138</v>
      </c>
      <c r="G52" s="3" t="s">
        <v>27</v>
      </c>
      <c r="H52" s="4">
        <v>39581</v>
      </c>
      <c r="I52" s="4">
        <v>42901</v>
      </c>
      <c r="J52" s="5">
        <v>110.61</v>
      </c>
      <c r="K52" s="5">
        <v>104</v>
      </c>
      <c r="L52" s="5">
        <f t="shared" si="0"/>
        <v>6.6099999999999994</v>
      </c>
      <c r="M52" s="6">
        <v>58.05</v>
      </c>
      <c r="N52" s="7">
        <v>11</v>
      </c>
      <c r="O52" s="7">
        <v>168</v>
      </c>
      <c r="P52" s="7">
        <v>0</v>
      </c>
      <c r="Q52" s="7">
        <v>220</v>
      </c>
      <c r="R52" s="8">
        <v>30.318690783807064</v>
      </c>
      <c r="T52" s="9">
        <f>VLOOKUP(E52,'Taux rotation'!$C$5:$E$375,3,FALSE)</f>
        <v>0.27201484842235513</v>
      </c>
      <c r="U52" s="9">
        <f>HLOOKUP(B52,'Taux rotation'!$C$4:$T$376,2,FALSE)</f>
        <v>0.407673860911271</v>
      </c>
      <c r="V52" s="9">
        <f>VLOOKUP(E52,'Taux rotation'!$C$5:$E$375,2,FALSE)</f>
        <v>0.23993505729546577</v>
      </c>
    </row>
    <row r="53" spans="1:22" s="1" customFormat="1" ht="27.6" customHeight="1" x14ac:dyDescent="0.15">
      <c r="A53" s="2" t="s">
        <v>55</v>
      </c>
      <c r="B53" s="3" t="s">
        <v>72</v>
      </c>
      <c r="C53" s="3" t="s">
        <v>23</v>
      </c>
      <c r="D53" s="3" t="s">
        <v>139</v>
      </c>
      <c r="E53" s="3" t="s">
        <v>133</v>
      </c>
      <c r="F53" s="3" t="s">
        <v>138</v>
      </c>
      <c r="G53" s="3" t="s">
        <v>27</v>
      </c>
      <c r="H53" s="4">
        <v>39581</v>
      </c>
      <c r="I53" s="4">
        <v>42978</v>
      </c>
      <c r="J53" s="5">
        <v>110.61</v>
      </c>
      <c r="K53" s="5">
        <v>104</v>
      </c>
      <c r="L53" s="5">
        <f t="shared" si="0"/>
        <v>6.6099999999999994</v>
      </c>
      <c r="M53" s="6">
        <v>82</v>
      </c>
      <c r="N53" s="7">
        <v>41</v>
      </c>
      <c r="O53" s="7">
        <v>168</v>
      </c>
      <c r="P53" s="7">
        <v>0</v>
      </c>
      <c r="Q53" s="7">
        <v>220</v>
      </c>
      <c r="R53" s="8">
        <v>21.279179315398306</v>
      </c>
      <c r="T53" s="9">
        <f>VLOOKUP(E53,'Taux rotation'!$C$5:$E$375,3,FALSE)</f>
        <v>0.27201484842235513</v>
      </c>
      <c r="U53" s="9">
        <f>HLOOKUP(B53,'Taux rotation'!$C$4:$T$376,2,FALSE)</f>
        <v>0.407673860911271</v>
      </c>
      <c r="V53" s="9">
        <f>VLOOKUP(E53,'Taux rotation'!$C$5:$E$375,2,FALSE)</f>
        <v>0.23993505729546577</v>
      </c>
    </row>
    <row r="54" spans="1:22" s="1" customFormat="1" ht="27.6" customHeight="1" x14ac:dyDescent="0.15">
      <c r="A54" s="2" t="s">
        <v>28</v>
      </c>
      <c r="B54" s="3" t="s">
        <v>63</v>
      </c>
      <c r="C54" s="3" t="s">
        <v>23</v>
      </c>
      <c r="D54" s="3" t="s">
        <v>140</v>
      </c>
      <c r="E54" s="3" t="s">
        <v>133</v>
      </c>
      <c r="F54" s="3" t="s">
        <v>134</v>
      </c>
      <c r="G54" s="3" t="s">
        <v>135</v>
      </c>
      <c r="H54" s="4">
        <v>40387</v>
      </c>
      <c r="I54" s="4">
        <v>42954</v>
      </c>
      <c r="J54" s="5">
        <v>84.13</v>
      </c>
      <c r="K54" s="5">
        <v>104</v>
      </c>
      <c r="L54" s="5">
        <f t="shared" si="0"/>
        <v>-19.870000000000005</v>
      </c>
      <c r="M54" s="6">
        <v>42.510000000000005</v>
      </c>
      <c r="N54" s="7">
        <v>6</v>
      </c>
      <c r="O54" s="7">
        <v>168</v>
      </c>
      <c r="P54" s="7">
        <v>0</v>
      </c>
      <c r="Q54" s="7">
        <v>220</v>
      </c>
      <c r="R54" s="8">
        <v>41.184117668907618</v>
      </c>
      <c r="T54" s="9">
        <f>VLOOKUP(E54,'Taux rotation'!$C$5:$E$375,3,FALSE)</f>
        <v>0.27201484842235513</v>
      </c>
      <c r="U54" s="9">
        <f>HLOOKUP(B54,'Taux rotation'!$C$4:$T$376,2,FALSE)</f>
        <v>0.49779735682819382</v>
      </c>
      <c r="V54" s="9">
        <f>VLOOKUP(E54,'Taux rotation'!$C$5:$E$375,2,FALSE)</f>
        <v>0.23993505729546577</v>
      </c>
    </row>
    <row r="55" spans="1:22" s="1" customFormat="1" ht="27.6" customHeight="1" x14ac:dyDescent="0.15">
      <c r="A55" s="2" t="s">
        <v>39</v>
      </c>
      <c r="B55" s="3" t="s">
        <v>40</v>
      </c>
      <c r="C55" s="3" t="s">
        <v>23</v>
      </c>
      <c r="D55" s="3" t="s">
        <v>141</v>
      </c>
      <c r="E55" s="3" t="s">
        <v>133</v>
      </c>
      <c r="F55" s="3" t="s">
        <v>134</v>
      </c>
      <c r="G55" s="3" t="s">
        <v>135</v>
      </c>
      <c r="H55" s="4">
        <v>40387</v>
      </c>
      <c r="I55" s="4">
        <v>42831</v>
      </c>
      <c r="J55" s="5">
        <v>84.13</v>
      </c>
      <c r="K55" s="5">
        <v>104</v>
      </c>
      <c r="L55" s="5">
        <f t="shared" si="0"/>
        <v>-19.870000000000005</v>
      </c>
      <c r="M55" s="6">
        <v>6.2</v>
      </c>
      <c r="N55" s="7">
        <v>3</v>
      </c>
      <c r="O55" s="7">
        <v>168</v>
      </c>
      <c r="P55" s="7">
        <v>0</v>
      </c>
      <c r="Q55" s="7">
        <v>220</v>
      </c>
      <c r="R55" s="8">
        <v>283.87096774193549</v>
      </c>
      <c r="T55" s="9">
        <f>VLOOKUP(E55,'Taux rotation'!$C$5:$E$375,3,FALSE)</f>
        <v>0.27201484842235513</v>
      </c>
      <c r="U55" s="9">
        <f>HLOOKUP(B55,'Taux rotation'!$C$4:$T$376,2,FALSE)</f>
        <v>0.54476479514415777</v>
      </c>
      <c r="V55" s="9">
        <f>VLOOKUP(E55,'Taux rotation'!$C$5:$E$375,2,FALSE)</f>
        <v>0.23993505729546577</v>
      </c>
    </row>
    <row r="56" spans="1:22" s="1" customFormat="1" ht="27.6" customHeight="1" x14ac:dyDescent="0.15">
      <c r="A56" s="2" t="s">
        <v>48</v>
      </c>
      <c r="B56" s="3" t="s">
        <v>49</v>
      </c>
      <c r="C56" s="3" t="s">
        <v>23</v>
      </c>
      <c r="D56" s="3" t="s">
        <v>142</v>
      </c>
      <c r="E56" s="3" t="s">
        <v>133</v>
      </c>
      <c r="F56" s="3" t="s">
        <v>134</v>
      </c>
      <c r="G56" s="3" t="s">
        <v>135</v>
      </c>
      <c r="H56" s="4">
        <v>40743</v>
      </c>
      <c r="I56" s="4">
        <v>43004</v>
      </c>
      <c r="J56" s="5">
        <v>72.42</v>
      </c>
      <c r="K56" s="5">
        <v>104</v>
      </c>
      <c r="L56" s="5">
        <f t="shared" si="0"/>
        <v>-31.58</v>
      </c>
      <c r="M56" s="6">
        <v>88.94</v>
      </c>
      <c r="N56" s="7">
        <v>40</v>
      </c>
      <c r="O56" s="7">
        <v>168</v>
      </c>
      <c r="P56" s="7">
        <v>0</v>
      </c>
      <c r="Q56" s="7">
        <v>220</v>
      </c>
      <c r="R56" s="8">
        <v>19.788621542612997</v>
      </c>
      <c r="T56" s="9">
        <f>VLOOKUP(E56,'Taux rotation'!$C$5:$E$375,3,FALSE)</f>
        <v>0.27201484842235513</v>
      </c>
      <c r="U56" s="9">
        <f>HLOOKUP(B56,'Taux rotation'!$C$4:$T$376,2,FALSE)</f>
        <v>0.55728689275893672</v>
      </c>
      <c r="V56" s="9">
        <f>VLOOKUP(E56,'Taux rotation'!$C$5:$E$375,2,FALSE)</f>
        <v>0.23993505729546577</v>
      </c>
    </row>
    <row r="57" spans="1:22" s="1" customFormat="1" ht="27.6" customHeight="1" x14ac:dyDescent="0.15">
      <c r="A57" s="2" t="s">
        <v>48</v>
      </c>
      <c r="B57" s="3" t="s">
        <v>49</v>
      </c>
      <c r="C57" s="3" t="s">
        <v>23</v>
      </c>
      <c r="D57" s="3" t="s">
        <v>143</v>
      </c>
      <c r="E57" s="3" t="s">
        <v>133</v>
      </c>
      <c r="F57" s="3" t="s">
        <v>134</v>
      </c>
      <c r="G57" s="3" t="s">
        <v>135</v>
      </c>
      <c r="H57" s="4">
        <v>40743</v>
      </c>
      <c r="I57" s="4">
        <v>43006</v>
      </c>
      <c r="J57" s="5">
        <v>72.42</v>
      </c>
      <c r="K57" s="5">
        <v>104</v>
      </c>
      <c r="L57" s="5">
        <f t="shared" si="0"/>
        <v>-31.58</v>
      </c>
      <c r="M57" s="6">
        <v>81.03</v>
      </c>
      <c r="N57" s="7">
        <v>29</v>
      </c>
      <c r="O57" s="7">
        <v>168</v>
      </c>
      <c r="P57" s="7">
        <v>0</v>
      </c>
      <c r="Q57" s="7">
        <v>220</v>
      </c>
      <c r="R57" s="8">
        <v>21.720350487473773</v>
      </c>
      <c r="T57" s="9">
        <f>VLOOKUP(E57,'Taux rotation'!$C$5:$E$375,3,FALSE)</f>
        <v>0.27201484842235513</v>
      </c>
      <c r="U57" s="9">
        <f>HLOOKUP(B57,'Taux rotation'!$C$4:$T$376,2,FALSE)</f>
        <v>0.55728689275893672</v>
      </c>
      <c r="V57" s="9">
        <f>VLOOKUP(E57,'Taux rotation'!$C$5:$E$375,2,FALSE)</f>
        <v>0.23993505729546577</v>
      </c>
    </row>
    <row r="58" spans="1:22" s="1" customFormat="1" ht="27.6" customHeight="1" x14ac:dyDescent="0.15">
      <c r="A58" s="2" t="s">
        <v>48</v>
      </c>
      <c r="B58" s="3" t="s">
        <v>49</v>
      </c>
      <c r="C58" s="3" t="s">
        <v>23</v>
      </c>
      <c r="D58" s="3" t="s">
        <v>144</v>
      </c>
      <c r="E58" s="3" t="s">
        <v>133</v>
      </c>
      <c r="F58" s="3" t="s">
        <v>134</v>
      </c>
      <c r="G58" s="3" t="s">
        <v>135</v>
      </c>
      <c r="H58" s="4">
        <v>40743</v>
      </c>
      <c r="I58" s="4">
        <v>43004</v>
      </c>
      <c r="J58" s="5">
        <v>72.42</v>
      </c>
      <c r="K58" s="5">
        <v>104</v>
      </c>
      <c r="L58" s="5">
        <f t="shared" si="0"/>
        <v>-31.58</v>
      </c>
      <c r="M58" s="6">
        <v>138.57999999999998</v>
      </c>
      <c r="N58" s="7">
        <v>68</v>
      </c>
      <c r="O58" s="7">
        <v>168</v>
      </c>
      <c r="P58" s="7">
        <v>0</v>
      </c>
      <c r="Q58" s="7">
        <v>220</v>
      </c>
      <c r="R58" s="8">
        <v>12.700245345648725</v>
      </c>
      <c r="T58" s="9">
        <f>VLOOKUP(E58,'Taux rotation'!$C$5:$E$375,3,FALSE)</f>
        <v>0.27201484842235513</v>
      </c>
      <c r="U58" s="9">
        <f>HLOOKUP(B58,'Taux rotation'!$C$4:$T$376,2,FALSE)</f>
        <v>0.55728689275893672</v>
      </c>
      <c r="V58" s="9">
        <f>VLOOKUP(E58,'Taux rotation'!$C$5:$E$375,2,FALSE)</f>
        <v>0.23993505729546577</v>
      </c>
    </row>
    <row r="59" spans="1:22" s="1" customFormat="1" ht="27.6" customHeight="1" x14ac:dyDescent="0.15">
      <c r="A59" s="2" t="s">
        <v>78</v>
      </c>
      <c r="B59" s="3" t="s">
        <v>63</v>
      </c>
      <c r="C59" s="3" t="s">
        <v>23</v>
      </c>
      <c r="D59" s="3" t="s">
        <v>145</v>
      </c>
      <c r="E59" s="3" t="s">
        <v>146</v>
      </c>
      <c r="F59" s="3" t="s">
        <v>147</v>
      </c>
      <c r="G59" s="3" t="s">
        <v>135</v>
      </c>
      <c r="H59" s="4">
        <v>41061</v>
      </c>
      <c r="I59" s="4">
        <v>42978</v>
      </c>
      <c r="J59" s="5">
        <v>110</v>
      </c>
      <c r="K59" s="5">
        <v>104</v>
      </c>
      <c r="L59" s="5">
        <f t="shared" si="0"/>
        <v>6</v>
      </c>
      <c r="M59" s="6">
        <v>180.6</v>
      </c>
      <c r="N59" s="7">
        <v>90</v>
      </c>
      <c r="O59" s="7">
        <v>168</v>
      </c>
      <c r="P59" s="7">
        <v>0</v>
      </c>
      <c r="Q59" s="7">
        <v>306</v>
      </c>
      <c r="R59" s="8">
        <v>13.554817275747508</v>
      </c>
      <c r="T59" s="9">
        <f>VLOOKUP(E59,'Taux rotation'!$C$5:$E$375,3,FALSE)</f>
        <v>0.15537084398976983</v>
      </c>
      <c r="U59" s="9">
        <f>HLOOKUP(B59,'Taux rotation'!$C$4:$T$376,2,FALSE)</f>
        <v>0.49779735682819382</v>
      </c>
      <c r="V59" s="9">
        <f>VLOOKUP(E59,'Taux rotation'!$C$5:$E$375,2,FALSE)</f>
        <v>0.2262295081967213</v>
      </c>
    </row>
    <row r="60" spans="1:22" s="1" customFormat="1" ht="27.6" customHeight="1" x14ac:dyDescent="0.15">
      <c r="A60" s="2" t="s">
        <v>148</v>
      </c>
      <c r="B60" s="3" t="s">
        <v>149</v>
      </c>
      <c r="C60" s="3" t="s">
        <v>23</v>
      </c>
      <c r="D60" s="3" t="s">
        <v>150</v>
      </c>
      <c r="E60" s="3" t="s">
        <v>151</v>
      </c>
      <c r="F60" s="3" t="s">
        <v>152</v>
      </c>
      <c r="G60" s="3" t="s">
        <v>153</v>
      </c>
      <c r="H60" s="4">
        <v>41061</v>
      </c>
      <c r="I60" s="4">
        <v>42916</v>
      </c>
      <c r="J60" s="5">
        <v>74</v>
      </c>
      <c r="K60" s="5">
        <v>78</v>
      </c>
      <c r="L60" s="5">
        <f t="shared" si="0"/>
        <v>-4</v>
      </c>
      <c r="M60" s="6">
        <v>0</v>
      </c>
      <c r="N60" s="7">
        <v>0</v>
      </c>
      <c r="O60" s="7">
        <v>168</v>
      </c>
      <c r="P60" s="7">
        <v>0</v>
      </c>
      <c r="Q60" s="7">
        <v>714</v>
      </c>
      <c r="R60" s="8">
        <v>0</v>
      </c>
      <c r="T60" s="9">
        <f>VLOOKUP(E60,'Taux rotation'!$C$5:$E$375,3,FALSE)</f>
        <v>1.4827995255041519E-2</v>
      </c>
      <c r="U60" s="9" t="e">
        <f>HLOOKUP(B60,'Taux rotation'!$C$4:$T$376,2,FALSE)</f>
        <v>#N/A</v>
      </c>
      <c r="V60" s="9">
        <f>VLOOKUP(E60,'Taux rotation'!$C$5:$E$375,2,FALSE)</f>
        <v>9.6924409789906865E-2</v>
      </c>
    </row>
    <row r="61" spans="1:22" s="1" customFormat="1" ht="27.6" customHeight="1" x14ac:dyDescent="0.15">
      <c r="A61" s="2" t="s">
        <v>33</v>
      </c>
      <c r="B61" s="3" t="s">
        <v>34</v>
      </c>
      <c r="C61" s="3" t="s">
        <v>23</v>
      </c>
      <c r="D61" s="3" t="s">
        <v>154</v>
      </c>
      <c r="E61" s="3" t="s">
        <v>155</v>
      </c>
      <c r="F61" s="3" t="s">
        <v>156</v>
      </c>
      <c r="G61" s="3" t="s">
        <v>135</v>
      </c>
      <c r="H61" s="4">
        <v>38776</v>
      </c>
      <c r="I61" s="4">
        <v>42937</v>
      </c>
      <c r="J61" s="5">
        <v>137.13</v>
      </c>
      <c r="K61" s="5">
        <v>104</v>
      </c>
      <c r="L61" s="5">
        <f t="shared" si="0"/>
        <v>33.129999999999995</v>
      </c>
      <c r="M61" s="6">
        <v>10.5</v>
      </c>
      <c r="N61" s="7">
        <v>5</v>
      </c>
      <c r="O61" s="7">
        <v>168</v>
      </c>
      <c r="P61" s="7">
        <v>0</v>
      </c>
      <c r="Q61" s="7">
        <v>380</v>
      </c>
      <c r="R61" s="8">
        <v>289.52380952380952</v>
      </c>
      <c r="T61" s="9">
        <f>VLOOKUP(E61,'Taux rotation'!$C$5:$E$375,3,FALSE)</f>
        <v>0.12924632643387582</v>
      </c>
      <c r="U61" s="9">
        <f>HLOOKUP(B61,'Taux rotation'!$C$4:$T$376,2,FALSE)</f>
        <v>0.4642857142857143</v>
      </c>
      <c r="V61" s="9">
        <f>VLOOKUP(E61,'Taux rotation'!$C$5:$E$375,2,FALSE)</f>
        <v>0.20635903306253323</v>
      </c>
    </row>
    <row r="62" spans="1:22" s="1" customFormat="1" ht="27.6" customHeight="1" x14ac:dyDescent="0.15">
      <c r="A62" s="2" t="s">
        <v>33</v>
      </c>
      <c r="B62" s="3" t="s">
        <v>34</v>
      </c>
      <c r="C62" s="3" t="s">
        <v>23</v>
      </c>
      <c r="D62" s="3" t="s">
        <v>157</v>
      </c>
      <c r="E62" s="3" t="s">
        <v>155</v>
      </c>
      <c r="F62" s="3" t="s">
        <v>156</v>
      </c>
      <c r="G62" s="3" t="s">
        <v>135</v>
      </c>
      <c r="H62" s="4">
        <v>38776</v>
      </c>
      <c r="I62" s="4">
        <v>42887</v>
      </c>
      <c r="J62" s="5">
        <v>137.13</v>
      </c>
      <c r="K62" s="5">
        <v>104</v>
      </c>
      <c r="L62" s="5">
        <f t="shared" si="0"/>
        <v>33.129999999999995</v>
      </c>
      <c r="M62" s="6">
        <v>2.5</v>
      </c>
      <c r="N62" s="7">
        <v>2</v>
      </c>
      <c r="O62" s="7">
        <v>168</v>
      </c>
      <c r="P62" s="7">
        <v>0</v>
      </c>
      <c r="Q62" s="7">
        <v>380</v>
      </c>
      <c r="R62" s="8">
        <v>1216</v>
      </c>
      <c r="T62" s="9">
        <f>VLOOKUP(E62,'Taux rotation'!$C$5:$E$375,3,FALSE)</f>
        <v>0.12924632643387582</v>
      </c>
      <c r="U62" s="9">
        <f>HLOOKUP(B62,'Taux rotation'!$C$4:$T$376,2,FALSE)</f>
        <v>0.4642857142857143</v>
      </c>
      <c r="V62" s="9">
        <f>VLOOKUP(E62,'Taux rotation'!$C$5:$E$375,2,FALSE)</f>
        <v>0.20635903306253323</v>
      </c>
    </row>
    <row r="63" spans="1:22" s="1" customFormat="1" ht="27.6" customHeight="1" x14ac:dyDescent="0.15">
      <c r="A63" s="2" t="s">
        <v>21</v>
      </c>
      <c r="B63" s="3" t="s">
        <v>22</v>
      </c>
      <c r="C63" s="3" t="s">
        <v>23</v>
      </c>
      <c r="D63" s="3" t="s">
        <v>158</v>
      </c>
      <c r="E63" s="3" t="s">
        <v>155</v>
      </c>
      <c r="F63" s="3" t="s">
        <v>156</v>
      </c>
      <c r="G63" s="3" t="s">
        <v>135</v>
      </c>
      <c r="H63" s="4">
        <v>38776</v>
      </c>
      <c r="I63" s="4">
        <v>43006</v>
      </c>
      <c r="J63" s="5">
        <v>137.13</v>
      </c>
      <c r="K63" s="5">
        <v>104</v>
      </c>
      <c r="L63" s="5">
        <f t="shared" si="0"/>
        <v>33.129999999999995</v>
      </c>
      <c r="M63" s="6">
        <v>85.82</v>
      </c>
      <c r="N63" s="7">
        <v>13</v>
      </c>
      <c r="O63" s="7">
        <v>168</v>
      </c>
      <c r="P63" s="7">
        <v>0</v>
      </c>
      <c r="Q63" s="7">
        <v>380</v>
      </c>
      <c r="R63" s="8">
        <v>35.422978326730366</v>
      </c>
      <c r="T63" s="9">
        <f>VLOOKUP(E63,'Taux rotation'!$C$5:$E$375,3,FALSE)</f>
        <v>0.12924632643387582</v>
      </c>
      <c r="U63" s="9">
        <f>HLOOKUP(B63,'Taux rotation'!$C$4:$T$376,2,FALSE)</f>
        <v>0.38723404255319149</v>
      </c>
      <c r="V63" s="9">
        <f>VLOOKUP(E63,'Taux rotation'!$C$5:$E$375,2,FALSE)</f>
        <v>0.20635903306253323</v>
      </c>
    </row>
    <row r="64" spans="1:22" s="1" customFormat="1" ht="27.6" customHeight="1" x14ac:dyDescent="0.15">
      <c r="A64" s="2" t="s">
        <v>42</v>
      </c>
      <c r="B64" s="3" t="s">
        <v>43</v>
      </c>
      <c r="C64" s="3" t="s">
        <v>23</v>
      </c>
      <c r="D64" s="3" t="s">
        <v>159</v>
      </c>
      <c r="E64" s="3" t="s">
        <v>155</v>
      </c>
      <c r="F64" s="3" t="s">
        <v>160</v>
      </c>
      <c r="G64" s="3" t="s">
        <v>27</v>
      </c>
      <c r="H64" s="4">
        <v>39288</v>
      </c>
      <c r="I64" s="4">
        <v>42949</v>
      </c>
      <c r="J64" s="5">
        <v>120.23</v>
      </c>
      <c r="K64" s="5">
        <v>104</v>
      </c>
      <c r="L64" s="5">
        <f t="shared" si="0"/>
        <v>16.230000000000004</v>
      </c>
      <c r="M64" s="6">
        <v>15.14</v>
      </c>
      <c r="N64" s="7">
        <v>5</v>
      </c>
      <c r="O64" s="7">
        <v>168</v>
      </c>
      <c r="P64" s="7">
        <v>0</v>
      </c>
      <c r="Q64" s="7">
        <v>380</v>
      </c>
      <c r="R64" s="8">
        <v>200.79260237780713</v>
      </c>
      <c r="T64" s="9">
        <f>VLOOKUP(E64,'Taux rotation'!$C$5:$E$375,3,FALSE)</f>
        <v>0.12924632643387582</v>
      </c>
      <c r="U64" s="9">
        <f>HLOOKUP(B64,'Taux rotation'!$C$4:$T$376,2,FALSE)</f>
        <v>0.49273607748184017</v>
      </c>
      <c r="V64" s="9">
        <f>VLOOKUP(E64,'Taux rotation'!$C$5:$E$375,2,FALSE)</f>
        <v>0.20635903306253323</v>
      </c>
    </row>
    <row r="65" spans="1:22" s="1" customFormat="1" ht="27.6" customHeight="1" x14ac:dyDescent="0.15">
      <c r="A65" s="2" t="s">
        <v>36</v>
      </c>
      <c r="B65" s="3" t="s">
        <v>68</v>
      </c>
      <c r="C65" s="3" t="s">
        <v>23</v>
      </c>
      <c r="D65" s="3" t="s">
        <v>161</v>
      </c>
      <c r="E65" s="3" t="s">
        <v>155</v>
      </c>
      <c r="F65" s="3" t="s">
        <v>160</v>
      </c>
      <c r="G65" s="3" t="s">
        <v>27</v>
      </c>
      <c r="H65" s="4">
        <v>39234</v>
      </c>
      <c r="I65" s="4">
        <v>42901</v>
      </c>
      <c r="J65" s="5">
        <v>122</v>
      </c>
      <c r="K65" s="5">
        <v>104</v>
      </c>
      <c r="L65" s="5">
        <f t="shared" si="0"/>
        <v>18</v>
      </c>
      <c r="M65" s="6">
        <v>182.04000000000002</v>
      </c>
      <c r="N65" s="7">
        <v>34</v>
      </c>
      <c r="O65" s="7">
        <v>168</v>
      </c>
      <c r="P65" s="7">
        <v>0</v>
      </c>
      <c r="Q65" s="7">
        <v>380</v>
      </c>
      <c r="R65" s="8">
        <v>16.845474721712872</v>
      </c>
      <c r="T65" s="9">
        <f>VLOOKUP(E65,'Taux rotation'!$C$5:$E$375,3,FALSE)</f>
        <v>0.12924632643387582</v>
      </c>
      <c r="U65" s="9">
        <f>HLOOKUP(B65,'Taux rotation'!$C$4:$T$376,2,FALSE)</f>
        <v>0.47031963470319632</v>
      </c>
      <c r="V65" s="9">
        <f>VLOOKUP(E65,'Taux rotation'!$C$5:$E$375,2,FALSE)</f>
        <v>0.20635903306253323</v>
      </c>
    </row>
    <row r="66" spans="1:22" s="1" customFormat="1" ht="11.25" customHeight="1" x14ac:dyDescent="0.15">
      <c r="A66" s="10" t="s">
        <v>524</v>
      </c>
      <c r="B66" s="11"/>
      <c r="C66" s="11"/>
      <c r="D66" s="11">
        <v>6589</v>
      </c>
      <c r="E66" s="12"/>
      <c r="F66" s="13"/>
      <c r="G66" s="13"/>
      <c r="H66" s="13"/>
      <c r="I66" s="13"/>
      <c r="J66" s="12"/>
      <c r="K66" s="12"/>
      <c r="L66" s="5">
        <f t="shared" ref="L66" si="1">J66-K66</f>
        <v>0</v>
      </c>
      <c r="M66" s="14">
        <v>9316228.6100000236</v>
      </c>
      <c r="N66" s="12">
        <v>366303</v>
      </c>
      <c r="O66" s="12">
        <v>1058629</v>
      </c>
      <c r="P66" s="12"/>
      <c r="Q66" s="12"/>
      <c r="R66" s="15">
        <v>37.170415964034476</v>
      </c>
    </row>
    <row r="67" spans="1:22" s="1" customFormat="1" ht="28.35" customHeight="1" x14ac:dyDescent="0.15"/>
  </sheetData>
  <pageMargins left="0.78431372549019618" right="0.78431372549019618" top="0.98039215686274517" bottom="0.98039215686274517" header="0.50980392156862753" footer="0.5098039215686275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7" tint="0.39997558519241921"/>
  </sheetPr>
  <dimension ref="A1:T378"/>
  <sheetViews>
    <sheetView zoomScale="130" zoomScaleNormal="130" workbookViewId="0">
      <selection activeCell="D6" sqref="D6"/>
    </sheetView>
  </sheetViews>
  <sheetFormatPr baseColWidth="10" defaultRowHeight="12.75" x14ac:dyDescent="0.2"/>
  <cols>
    <col min="1" max="1" width="0.5703125" customWidth="1"/>
    <col min="2" max="2" width="16.7109375" customWidth="1"/>
    <col min="3" max="3" width="23.5703125" customWidth="1"/>
    <col min="4" max="4" width="7.7109375" customWidth="1"/>
    <col min="5" max="5" width="6.85546875" customWidth="1"/>
    <col min="6" max="20" width="5" customWidth="1"/>
    <col min="21" max="21" width="4.7109375" customWidth="1"/>
    <col min="22" max="256" width="9.140625" customWidth="1"/>
  </cols>
  <sheetData>
    <row r="1" spans="1:20" s="16" customFormat="1" ht="21" customHeight="1" x14ac:dyDescent="0.15"/>
    <row r="2" spans="1:20" s="16" customFormat="1" ht="15" customHeight="1" x14ac:dyDescent="0.15">
      <c r="A2" s="32" t="s">
        <v>23</v>
      </c>
      <c r="B2" s="32"/>
    </row>
    <row r="3" spans="1:20" s="16" customFormat="1" ht="6" customHeight="1" x14ac:dyDescent="0.15"/>
    <row r="4" spans="1:20" s="16" customFormat="1" ht="45" customHeight="1" x14ac:dyDescent="0.15">
      <c r="B4" s="29" t="s">
        <v>525</v>
      </c>
      <c r="C4" s="29" t="s">
        <v>526</v>
      </c>
      <c r="D4" s="30" t="s">
        <v>527</v>
      </c>
      <c r="E4" s="30" t="s">
        <v>528</v>
      </c>
      <c r="F4" s="30" t="s">
        <v>22</v>
      </c>
      <c r="G4" s="30" t="s">
        <v>37</v>
      </c>
      <c r="H4" s="30" t="s">
        <v>60</v>
      </c>
      <c r="I4" s="30" t="s">
        <v>49</v>
      </c>
      <c r="J4" s="30" t="s">
        <v>58</v>
      </c>
      <c r="K4" s="30" t="s">
        <v>34</v>
      </c>
      <c r="L4" s="30" t="s">
        <v>29</v>
      </c>
      <c r="M4" s="30" t="s">
        <v>72</v>
      </c>
      <c r="N4" s="30" t="s">
        <v>40</v>
      </c>
      <c r="O4" s="30" t="s">
        <v>63</v>
      </c>
      <c r="P4" s="30" t="s">
        <v>68</v>
      </c>
      <c r="Q4" s="30" t="s">
        <v>43</v>
      </c>
      <c r="R4" s="30" t="s">
        <v>52</v>
      </c>
      <c r="S4" s="30" t="s">
        <v>99</v>
      </c>
      <c r="T4" s="30" t="s">
        <v>163</v>
      </c>
    </row>
    <row r="5" spans="1:20" s="16" customFormat="1" ht="18" customHeight="1" x14ac:dyDescent="0.15">
      <c r="B5" s="17" t="s">
        <v>529</v>
      </c>
      <c r="C5" s="17" t="s">
        <v>25</v>
      </c>
      <c r="D5" s="18">
        <v>0.46889894315120534</v>
      </c>
      <c r="E5" s="18">
        <v>0.45237918491574491</v>
      </c>
      <c r="F5" s="19">
        <v>0.38723404255319149</v>
      </c>
      <c r="G5" s="19">
        <v>0.40513833992094861</v>
      </c>
      <c r="H5" s="19">
        <v>0.4802547770700637</v>
      </c>
      <c r="I5" s="20">
        <v>0.55728689275893672</v>
      </c>
      <c r="J5" s="19">
        <v>0.44039408866995072</v>
      </c>
      <c r="K5" s="19">
        <v>0.4642857142857143</v>
      </c>
      <c r="L5" s="20">
        <v>0.52002762430939231</v>
      </c>
      <c r="M5" s="19">
        <v>0.407673860911271</v>
      </c>
      <c r="N5" s="20">
        <v>0.54476479514415777</v>
      </c>
      <c r="O5" s="19">
        <v>0.49779735682819382</v>
      </c>
      <c r="P5" s="19">
        <v>0.47031963470319632</v>
      </c>
      <c r="Q5" s="19">
        <v>0.49273607748184017</v>
      </c>
      <c r="R5" s="21">
        <v>0.30232558139534882</v>
      </c>
      <c r="S5" s="21">
        <v>0.16895874263261296</v>
      </c>
      <c r="T5" s="21">
        <v>0.26642335766423358</v>
      </c>
    </row>
    <row r="6" spans="1:20" s="16" customFormat="1" ht="18" customHeight="1" x14ac:dyDescent="0.15">
      <c r="B6" s="17" t="s">
        <v>529</v>
      </c>
      <c r="C6" s="17" t="s">
        <v>92</v>
      </c>
      <c r="D6" s="18">
        <v>0.47287275565964093</v>
      </c>
      <c r="E6" s="22">
        <v>0.36755646817248461</v>
      </c>
      <c r="F6" s="20">
        <v>0.63636363636363635</v>
      </c>
      <c r="G6" s="21"/>
      <c r="H6" s="21"/>
      <c r="I6" s="21"/>
      <c r="J6" s="21"/>
      <c r="K6" s="21"/>
      <c r="L6" s="21"/>
      <c r="M6" s="21">
        <v>0.11333333333333333</v>
      </c>
      <c r="N6" s="21"/>
      <c r="O6" s="21"/>
      <c r="P6" s="20">
        <v>0.79761904761904767</v>
      </c>
      <c r="Q6" s="21"/>
      <c r="R6" s="21"/>
      <c r="S6" s="21"/>
      <c r="T6" s="21">
        <v>0.13636363636363635</v>
      </c>
    </row>
    <row r="7" spans="1:20" s="16" customFormat="1" ht="18" customHeight="1" x14ac:dyDescent="0.15">
      <c r="B7" s="17" t="s">
        <v>529</v>
      </c>
      <c r="C7" s="17" t="s">
        <v>95</v>
      </c>
      <c r="D7" s="18">
        <v>0.53440334821875568</v>
      </c>
      <c r="E7" s="18">
        <v>0.51076515402451139</v>
      </c>
      <c r="F7" s="20">
        <v>0.78618421052631582</v>
      </c>
      <c r="G7" s="21">
        <v>0.21978021978021978</v>
      </c>
      <c r="H7" s="19">
        <v>0.4576271186440678</v>
      </c>
      <c r="I7" s="21">
        <v>0.37640449438202245</v>
      </c>
      <c r="J7" s="20">
        <v>0.69957081545064381</v>
      </c>
      <c r="K7" s="21">
        <v>0.29268292682926828</v>
      </c>
      <c r="L7" s="20">
        <v>0.57668711656441718</v>
      </c>
      <c r="M7" s="21">
        <v>0.18124999999999999</v>
      </c>
      <c r="N7" s="20">
        <v>0.6853932584269663</v>
      </c>
      <c r="O7" s="21"/>
      <c r="P7" s="20">
        <v>0.58198614318706698</v>
      </c>
      <c r="Q7" s="21">
        <v>0.15537848605577689</v>
      </c>
      <c r="R7" s="21"/>
      <c r="S7" s="21">
        <v>0.33720930232558138</v>
      </c>
      <c r="T7" s="20">
        <v>0.80232558139534882</v>
      </c>
    </row>
    <row r="8" spans="1:20" s="16" customFormat="1" ht="18" customHeight="1" x14ac:dyDescent="0.15">
      <c r="B8" s="17" t="s">
        <v>529</v>
      </c>
      <c r="C8" s="17" t="s">
        <v>116</v>
      </c>
      <c r="D8" s="18">
        <v>0.37039159503342883</v>
      </c>
      <c r="E8" s="22">
        <v>0.21212121212121213</v>
      </c>
      <c r="F8" s="20">
        <v>0.33333333333333331</v>
      </c>
      <c r="G8" s="21"/>
      <c r="H8" s="21"/>
      <c r="I8" s="21"/>
      <c r="J8" s="20">
        <v>0.52941176470588236</v>
      </c>
      <c r="K8" s="19">
        <v>0.13286713286713286</v>
      </c>
      <c r="L8" s="21"/>
      <c r="M8" s="21"/>
      <c r="N8" s="21"/>
      <c r="O8" s="21"/>
      <c r="P8" s="20">
        <v>0.45454545454545453</v>
      </c>
      <c r="Q8" s="21"/>
      <c r="R8" s="21"/>
      <c r="S8" s="21"/>
      <c r="T8" s="21"/>
    </row>
    <row r="9" spans="1:20" s="16" customFormat="1" ht="18" customHeight="1" x14ac:dyDescent="0.15">
      <c r="B9" s="17" t="s">
        <v>529</v>
      </c>
      <c r="C9" s="17" t="s">
        <v>124</v>
      </c>
      <c r="D9" s="18">
        <v>0.345165913350237</v>
      </c>
      <c r="E9" s="22">
        <v>0.28296703296703296</v>
      </c>
      <c r="F9" s="20">
        <v>0.69230769230769229</v>
      </c>
      <c r="G9" s="21"/>
      <c r="H9" s="21">
        <v>1.1904761904761904E-2</v>
      </c>
      <c r="I9" s="20">
        <v>0.4861111111111111</v>
      </c>
      <c r="J9" s="21"/>
      <c r="K9" s="21">
        <v>0</v>
      </c>
      <c r="L9" s="21"/>
      <c r="M9" s="21"/>
      <c r="N9" s="21"/>
      <c r="O9" s="21"/>
      <c r="P9" s="20">
        <v>0.42857142857142855</v>
      </c>
      <c r="Q9" s="20">
        <v>1</v>
      </c>
      <c r="R9" s="21"/>
      <c r="S9" s="21"/>
      <c r="T9" s="21"/>
    </row>
    <row r="10" spans="1:20" s="16" customFormat="1" ht="18" customHeight="1" x14ac:dyDescent="0.15">
      <c r="B10" s="17" t="s">
        <v>530</v>
      </c>
      <c r="C10" s="17" t="s">
        <v>133</v>
      </c>
      <c r="D10" s="18">
        <v>0.23993505729546577</v>
      </c>
      <c r="E10" s="18">
        <v>0.27201484842235513</v>
      </c>
      <c r="F10" s="21">
        <v>8.3333333333333329E-2</v>
      </c>
      <c r="G10" s="20">
        <v>0.34926470588235292</v>
      </c>
      <c r="H10" s="20">
        <v>0.68119266055045868</v>
      </c>
      <c r="I10" s="19">
        <v>0.2718253968253968</v>
      </c>
      <c r="J10" s="21">
        <v>6.5476190476190479E-2</v>
      </c>
      <c r="K10" s="19">
        <v>0.22352941176470589</v>
      </c>
      <c r="L10" s="20">
        <v>0.63080684596577019</v>
      </c>
      <c r="M10" s="21">
        <v>2.4336283185840708E-2</v>
      </c>
      <c r="N10" s="21">
        <v>1.7857142857142856E-2</v>
      </c>
      <c r="O10" s="21">
        <v>9.4161958568738224E-3</v>
      </c>
      <c r="P10" s="20">
        <v>0.61165048543689315</v>
      </c>
      <c r="Q10" s="20">
        <v>0.5892857142857143</v>
      </c>
      <c r="R10" s="19">
        <v>0.18154761904761904</v>
      </c>
      <c r="S10" s="20">
        <v>0.378698224852071</v>
      </c>
      <c r="T10" s="21">
        <v>2.0833333333333332E-2</v>
      </c>
    </row>
    <row r="11" spans="1:20" s="16" customFormat="1" ht="18" customHeight="1" x14ac:dyDescent="0.15">
      <c r="B11" s="17" t="s">
        <v>530</v>
      </c>
      <c r="C11" s="17" t="s">
        <v>146</v>
      </c>
      <c r="D11" s="18">
        <v>0.2262295081967213</v>
      </c>
      <c r="E11" s="22">
        <v>0.15537084398976983</v>
      </c>
      <c r="F11" s="21"/>
      <c r="G11" s="19">
        <v>6.9767441860465115E-2</v>
      </c>
      <c r="H11" s="19">
        <v>6.0240963855421686E-2</v>
      </c>
      <c r="I11" s="21"/>
      <c r="J11" s="21"/>
      <c r="K11" s="21"/>
      <c r="L11" s="21">
        <v>5.9523809523809521E-3</v>
      </c>
      <c r="M11" s="21"/>
      <c r="N11" s="19">
        <v>0.1409090909090909</v>
      </c>
      <c r="O11" s="20">
        <v>0.5357142857142857</v>
      </c>
      <c r="P11" s="19">
        <v>7.7380952380952384E-2</v>
      </c>
      <c r="Q11" s="21"/>
      <c r="R11" s="21"/>
      <c r="S11" s="20">
        <v>0.22619047619047619</v>
      </c>
      <c r="T11" s="21"/>
    </row>
    <row r="12" spans="1:20" s="16" customFormat="1" ht="18" customHeight="1" x14ac:dyDescent="0.15">
      <c r="B12" s="17" t="s">
        <v>531</v>
      </c>
      <c r="C12" s="17" t="s">
        <v>151</v>
      </c>
      <c r="D12" s="18">
        <v>9.6924409789906865E-2</v>
      </c>
      <c r="E12" s="22">
        <v>1.4827995255041519E-2</v>
      </c>
      <c r="F12" s="19"/>
      <c r="G12" s="19"/>
      <c r="H12" s="19"/>
      <c r="I12" s="19"/>
      <c r="J12" s="19">
        <v>5.9523809523809521E-3</v>
      </c>
      <c r="K12" s="19"/>
      <c r="L12" s="19"/>
      <c r="M12" s="19"/>
      <c r="N12" s="19"/>
      <c r="O12" s="19"/>
      <c r="P12" s="19">
        <v>0</v>
      </c>
      <c r="Q12" s="19">
        <v>2.1825396825396824E-2</v>
      </c>
      <c r="R12" s="19">
        <v>1.7857142857142856E-2</v>
      </c>
      <c r="S12" s="19">
        <v>1.3020833333333334E-2</v>
      </c>
      <c r="T12" s="19">
        <v>1.488095238095238E-2</v>
      </c>
    </row>
    <row r="13" spans="1:20" s="16" customFormat="1" ht="18" customHeight="1" x14ac:dyDescent="0.15">
      <c r="B13" s="17" t="s">
        <v>530</v>
      </c>
      <c r="C13" s="17" t="s">
        <v>155</v>
      </c>
      <c r="D13" s="18">
        <v>0.20635903306253323</v>
      </c>
      <c r="E13" s="22">
        <v>0.12924632643387582</v>
      </c>
      <c r="F13" s="19">
        <v>9.7142857142857142E-2</v>
      </c>
      <c r="G13" s="20">
        <v>0.28235294117647058</v>
      </c>
      <c r="H13" s="19">
        <v>0.11671087533156499</v>
      </c>
      <c r="I13" s="19">
        <v>9.5100864553314124E-2</v>
      </c>
      <c r="J13" s="19">
        <v>6.3492063492063489E-2</v>
      </c>
      <c r="K13" s="19">
        <v>0.13180272108843538</v>
      </c>
      <c r="L13" s="20">
        <v>0.35714285714285715</v>
      </c>
      <c r="M13" s="19">
        <v>3.8690476190476192E-2</v>
      </c>
      <c r="N13" s="20">
        <v>0.24328859060402686</v>
      </c>
      <c r="O13" s="20">
        <v>0.18064516129032257</v>
      </c>
      <c r="P13" s="19">
        <v>5.4607508532423209E-2</v>
      </c>
      <c r="Q13" s="21">
        <v>2.4896265560165973E-2</v>
      </c>
      <c r="R13" s="20">
        <v>0.3235294117647059</v>
      </c>
      <c r="S13" s="19">
        <v>8.9285714285714288E-2</v>
      </c>
      <c r="T13" s="19">
        <v>9.9378881987577633E-2</v>
      </c>
    </row>
    <row r="14" spans="1:20" s="16" customFormat="1" ht="18" customHeight="1" x14ac:dyDescent="0.15">
      <c r="B14" s="17" t="s">
        <v>531</v>
      </c>
      <c r="C14" s="17" t="s">
        <v>257</v>
      </c>
      <c r="D14" s="18">
        <v>0.21766379537921526</v>
      </c>
      <c r="E14" s="22">
        <v>0.12084257206208426</v>
      </c>
      <c r="F14" s="19">
        <v>8.3538083538083535E-2</v>
      </c>
      <c r="G14" s="19">
        <v>0.12280701754385964</v>
      </c>
      <c r="H14" s="19">
        <v>0.1130952380952381</v>
      </c>
      <c r="I14" s="19">
        <v>2.9411764705882353E-2</v>
      </c>
      <c r="J14" s="19">
        <v>0.14583333333333334</v>
      </c>
      <c r="K14" s="20">
        <v>0.47619047619047616</v>
      </c>
      <c r="L14" s="19">
        <v>4.7619047619047616E-2</v>
      </c>
      <c r="M14" s="19">
        <v>0.10588235294117647</v>
      </c>
      <c r="N14" s="19">
        <v>4.7619047619047616E-2</v>
      </c>
      <c r="O14" s="20">
        <v>0.1990521327014218</v>
      </c>
      <c r="P14" s="19">
        <v>3.6036036036036036E-2</v>
      </c>
      <c r="Q14" s="19">
        <v>0.12797619047619047</v>
      </c>
      <c r="R14" s="19">
        <v>0.11904761904761904</v>
      </c>
      <c r="S14" s="19">
        <v>0.1130952380952381</v>
      </c>
      <c r="T14" s="20">
        <v>0.18604651162790697</v>
      </c>
    </row>
    <row r="15" spans="1:20" s="16" customFormat="1" ht="18" customHeight="1" x14ac:dyDescent="0.15">
      <c r="B15" s="17" t="s">
        <v>530</v>
      </c>
      <c r="C15" s="17" t="s">
        <v>162</v>
      </c>
      <c r="D15" s="18">
        <v>0.27766388000722336</v>
      </c>
      <c r="E15" s="18">
        <v>0.24620317246034423</v>
      </c>
      <c r="F15" s="21">
        <v>5.5023923444976079E-2</v>
      </c>
      <c r="G15" s="20">
        <v>0.30047443331576174</v>
      </c>
      <c r="H15" s="20">
        <v>0.41502552881108679</v>
      </c>
      <c r="I15" s="20">
        <v>0.45429864253393665</v>
      </c>
      <c r="J15" s="19">
        <v>0.21303841676367868</v>
      </c>
      <c r="K15" s="21">
        <v>0.14571607254534083</v>
      </c>
      <c r="L15" s="20">
        <v>0.32424242424242422</v>
      </c>
      <c r="M15" s="21">
        <v>0.13409961685823754</v>
      </c>
      <c r="N15" s="19">
        <v>0.28599999999999998</v>
      </c>
      <c r="O15" s="20">
        <v>0.3557874762808349</v>
      </c>
      <c r="P15" s="19">
        <v>0.29596774193548386</v>
      </c>
      <c r="Q15" s="19">
        <v>0.19673202614379084</v>
      </c>
      <c r="R15" s="21">
        <v>0.12258064516129032</v>
      </c>
      <c r="S15" s="21">
        <v>7.4860335195530731E-2</v>
      </c>
      <c r="T15" s="21">
        <v>4.3478260869565216E-2</v>
      </c>
    </row>
    <row r="16" spans="1:20" s="16" customFormat="1" ht="18" customHeight="1" x14ac:dyDescent="0.15">
      <c r="B16" s="17" t="s">
        <v>531</v>
      </c>
      <c r="C16" s="17" t="s">
        <v>164</v>
      </c>
      <c r="D16" s="18">
        <v>0.20607428161046928</v>
      </c>
      <c r="E16" s="18">
        <v>0.17285453438831405</v>
      </c>
      <c r="F16" s="19">
        <v>9.4147582697201013E-2</v>
      </c>
      <c r="G16" s="19">
        <v>0.17670682730923695</v>
      </c>
      <c r="H16" s="19">
        <v>0.12614980289093297</v>
      </c>
      <c r="I16" s="21">
        <v>5.2256532066508314E-2</v>
      </c>
      <c r="J16" s="19">
        <v>7.7720207253886009E-2</v>
      </c>
      <c r="K16" s="20">
        <v>0.38267148014440433</v>
      </c>
      <c r="L16" s="20">
        <v>0.2712066905615293</v>
      </c>
      <c r="M16" s="20">
        <v>0.33333333333333331</v>
      </c>
      <c r="N16" s="19">
        <v>0.19700214132762311</v>
      </c>
      <c r="O16" s="19">
        <v>0.21757322175732219</v>
      </c>
      <c r="P16" s="19">
        <v>8.2236842105263164E-2</v>
      </c>
      <c r="Q16" s="21">
        <v>3.125E-2</v>
      </c>
      <c r="R16" s="21">
        <v>6.8452380952380959E-2</v>
      </c>
      <c r="S16" s="19">
        <v>9.5588235294117641E-2</v>
      </c>
      <c r="T16" s="20">
        <v>0.2767857142857143</v>
      </c>
    </row>
    <row r="17" spans="2:20" s="16" customFormat="1" ht="18" customHeight="1" x14ac:dyDescent="0.15">
      <c r="B17" s="17" t="s">
        <v>530</v>
      </c>
      <c r="C17" s="17" t="s">
        <v>165</v>
      </c>
      <c r="D17" s="18">
        <v>0.1919259507081521</v>
      </c>
      <c r="E17" s="22">
        <v>7.0786516853932585E-2</v>
      </c>
      <c r="F17" s="19"/>
      <c r="G17" s="19"/>
      <c r="H17" s="19">
        <v>0</v>
      </c>
      <c r="I17" s="19"/>
      <c r="J17" s="19">
        <v>3.968253968253968E-2</v>
      </c>
      <c r="K17" s="20">
        <v>0.17050691244239632</v>
      </c>
      <c r="L17" s="19">
        <v>3.5714285714285712E-2</v>
      </c>
      <c r="M17" s="19"/>
      <c r="N17" s="19"/>
      <c r="O17" s="19"/>
      <c r="P17" s="19"/>
      <c r="Q17" s="19"/>
      <c r="R17" s="19"/>
      <c r="S17" s="19"/>
      <c r="T17" s="19"/>
    </row>
    <row r="18" spans="2:20" s="16" customFormat="1" ht="18" customHeight="1" x14ac:dyDescent="0.15">
      <c r="B18" s="17" t="s">
        <v>530</v>
      </c>
      <c r="C18" s="17" t="s">
        <v>441</v>
      </c>
      <c r="D18" s="18">
        <v>0.24996001919078842</v>
      </c>
      <c r="E18" s="22">
        <v>0</v>
      </c>
      <c r="F18" s="19"/>
      <c r="G18" s="19"/>
      <c r="H18" s="19"/>
      <c r="I18" s="19"/>
      <c r="J18" s="19">
        <v>0</v>
      </c>
      <c r="K18" s="19"/>
      <c r="L18" s="19"/>
      <c r="M18" s="19"/>
      <c r="N18" s="19"/>
      <c r="O18" s="19"/>
      <c r="P18" s="19"/>
      <c r="Q18" s="19"/>
      <c r="R18" s="19"/>
      <c r="S18" s="19"/>
      <c r="T18" s="19"/>
    </row>
    <row r="19" spans="2:20" s="16" customFormat="1" ht="18" customHeight="1" x14ac:dyDescent="0.15">
      <c r="B19" s="17" t="s">
        <v>530</v>
      </c>
      <c r="C19" s="17" t="s">
        <v>166</v>
      </c>
      <c r="D19" s="18">
        <v>0.41545989483348633</v>
      </c>
      <c r="E19" s="22">
        <v>0.32443257676902537</v>
      </c>
      <c r="F19" s="20">
        <v>0.5110821382007823</v>
      </c>
      <c r="G19" s="21"/>
      <c r="H19" s="19">
        <v>0.29761904761904762</v>
      </c>
      <c r="I19" s="20">
        <v>0.561038961038961</v>
      </c>
      <c r="J19" s="21">
        <v>0.15142857142857144</v>
      </c>
      <c r="K19" s="19">
        <v>0.36686390532544377</v>
      </c>
      <c r="L19" s="21">
        <v>8.9285714285714281E-3</v>
      </c>
      <c r="M19" s="21"/>
      <c r="N19" s="21">
        <v>7.1428571428571425E-2</v>
      </c>
      <c r="O19" s="19">
        <v>0.35714285714285715</v>
      </c>
      <c r="P19" s="21"/>
      <c r="Q19" s="21">
        <v>0.16071428571428573</v>
      </c>
      <c r="R19" s="21"/>
      <c r="S19" s="21"/>
      <c r="T19" s="19">
        <v>0.305993690851735</v>
      </c>
    </row>
    <row r="20" spans="2:20" s="16" customFormat="1" ht="18" customHeight="1" x14ac:dyDescent="0.15">
      <c r="B20" s="17" t="s">
        <v>531</v>
      </c>
      <c r="C20" s="17" t="s">
        <v>468</v>
      </c>
      <c r="D20" s="18">
        <v>0.11654090310216793</v>
      </c>
      <c r="E20" s="23">
        <v>0.17518248175182483</v>
      </c>
      <c r="F20" s="21"/>
      <c r="G20" s="21"/>
      <c r="H20" s="21"/>
      <c r="I20" s="21"/>
      <c r="J20" s="21"/>
      <c r="K20" s="21"/>
      <c r="L20" s="20">
        <v>0.25912408759124089</v>
      </c>
      <c r="M20" s="21"/>
      <c r="N20" s="21">
        <v>0</v>
      </c>
      <c r="O20" s="21"/>
      <c r="P20" s="21">
        <v>2.0833333333333332E-2</v>
      </c>
      <c r="Q20" s="21"/>
      <c r="R20" s="21"/>
      <c r="S20" s="20">
        <v>0.26785714285714285</v>
      </c>
      <c r="T20" s="21"/>
    </row>
    <row r="21" spans="2:20" s="16" customFormat="1" ht="18" customHeight="1" x14ac:dyDescent="0.15">
      <c r="B21" s="17" t="s">
        <v>531</v>
      </c>
      <c r="C21" s="17" t="s">
        <v>167</v>
      </c>
      <c r="D21" s="18">
        <v>0.18383863710761472</v>
      </c>
      <c r="E21" s="22">
        <v>0.12781297793314397</v>
      </c>
      <c r="F21" s="21">
        <v>2.3809523809523808E-2</v>
      </c>
      <c r="G21" s="20">
        <v>0.45481927710843373</v>
      </c>
      <c r="H21" s="19">
        <v>4.3343653250773995E-2</v>
      </c>
      <c r="I21" s="20">
        <v>0.88690476190476186</v>
      </c>
      <c r="J21" s="21"/>
      <c r="K21" s="20">
        <v>0.26923076923076922</v>
      </c>
      <c r="L21" s="19">
        <v>7.6335877862595422E-2</v>
      </c>
      <c r="M21" s="21">
        <v>0</v>
      </c>
      <c r="N21" s="19">
        <v>6.25E-2</v>
      </c>
      <c r="O21" s="19">
        <v>0.17559523809523808</v>
      </c>
      <c r="P21" s="19">
        <v>5.1948051948051951E-2</v>
      </c>
      <c r="Q21" s="19">
        <v>0.10690423162583519</v>
      </c>
      <c r="R21" s="21">
        <v>5.1679586563307496E-3</v>
      </c>
      <c r="S21" s="19">
        <v>6.6079295154185022E-2</v>
      </c>
      <c r="T21" s="21">
        <v>2.2653721682847898E-2</v>
      </c>
    </row>
    <row r="22" spans="2:20" s="16" customFormat="1" ht="18" customHeight="1" x14ac:dyDescent="0.15">
      <c r="B22" s="17" t="s">
        <v>531</v>
      </c>
      <c r="C22" s="17" t="s">
        <v>168</v>
      </c>
      <c r="D22" s="18">
        <v>0.16585817418955393</v>
      </c>
      <c r="E22" s="23">
        <v>0.23226197695573075</v>
      </c>
      <c r="F22" s="21">
        <v>2.8056112224448898E-2</v>
      </c>
      <c r="G22" s="20">
        <v>0.7857142857142857</v>
      </c>
      <c r="H22" s="20">
        <v>0.32588454376163872</v>
      </c>
      <c r="I22" s="20">
        <v>0.79761904761904767</v>
      </c>
      <c r="J22" s="21">
        <v>2.3809523809523808E-2</v>
      </c>
      <c r="K22" s="20">
        <v>0.58721934369602768</v>
      </c>
      <c r="L22" s="20">
        <v>0.33150183150183149</v>
      </c>
      <c r="M22" s="21">
        <v>0.10714285714285714</v>
      </c>
      <c r="N22" s="19">
        <v>0.18860510805500982</v>
      </c>
      <c r="O22" s="19">
        <v>0.16608996539792387</v>
      </c>
      <c r="P22" s="21">
        <v>0.11570247933884298</v>
      </c>
      <c r="Q22" s="21">
        <v>6.5476190476190479E-2</v>
      </c>
      <c r="R22" s="21">
        <v>4.1666666666666664E-2</v>
      </c>
      <c r="S22" s="21">
        <v>0.11904761904761904</v>
      </c>
      <c r="T22" s="19">
        <v>0.14450867052023122</v>
      </c>
    </row>
    <row r="23" spans="2:20" s="16" customFormat="1" ht="18" customHeight="1" x14ac:dyDescent="0.15">
      <c r="B23" s="17" t="s">
        <v>531</v>
      </c>
      <c r="C23" s="17" t="s">
        <v>169</v>
      </c>
      <c r="D23" s="18">
        <v>0.20918178452425026</v>
      </c>
      <c r="E23" s="18">
        <v>0.19034687075669671</v>
      </c>
      <c r="F23" s="19">
        <v>0.13573883161512026</v>
      </c>
      <c r="G23" s="19">
        <v>0.16322701688555347</v>
      </c>
      <c r="H23" s="19">
        <v>0.16981132075471697</v>
      </c>
      <c r="I23" s="20">
        <v>0.30392156862745096</v>
      </c>
      <c r="J23" s="21">
        <v>8.5872576177285317E-2</v>
      </c>
      <c r="K23" s="20">
        <v>0.62765957446808507</v>
      </c>
      <c r="L23" s="19">
        <v>0.20810055865921787</v>
      </c>
      <c r="M23" s="19">
        <v>0.2003454231433506</v>
      </c>
      <c r="N23" s="20">
        <v>0.27375565610859731</v>
      </c>
      <c r="O23" s="20">
        <v>0.25595238095238093</v>
      </c>
      <c r="P23" s="20">
        <v>0.30952380952380953</v>
      </c>
      <c r="Q23" s="21">
        <v>5.3075995174909532E-2</v>
      </c>
      <c r="R23" s="19">
        <v>0.14285714285714285</v>
      </c>
      <c r="S23" s="20">
        <v>0.41697416974169743</v>
      </c>
      <c r="T23" s="19">
        <v>0.125</v>
      </c>
    </row>
    <row r="24" spans="2:20" s="16" customFormat="1" ht="18" customHeight="1" x14ac:dyDescent="0.15">
      <c r="B24" s="17" t="s">
        <v>530</v>
      </c>
      <c r="C24" s="17" t="s">
        <v>387</v>
      </c>
      <c r="D24" s="18">
        <v>4.5930509281294621E-2</v>
      </c>
      <c r="E24" s="23">
        <v>0.10119047619047619</v>
      </c>
      <c r="F24" s="21"/>
      <c r="G24" s="19">
        <v>0.1</v>
      </c>
      <c r="H24" s="19">
        <v>0.10256410256410256</v>
      </c>
      <c r="I24" s="21"/>
      <c r="J24" s="21"/>
      <c r="K24" s="21"/>
      <c r="L24" s="21"/>
      <c r="M24" s="21"/>
      <c r="N24" s="21"/>
      <c r="O24" s="21"/>
      <c r="P24" s="21">
        <v>0</v>
      </c>
      <c r="Q24" s="21"/>
      <c r="R24" s="21"/>
      <c r="S24" s="21"/>
      <c r="T24" s="21"/>
    </row>
    <row r="25" spans="2:20" s="16" customFormat="1" ht="18" customHeight="1" x14ac:dyDescent="0.15">
      <c r="B25" s="17" t="s">
        <v>531</v>
      </c>
      <c r="C25" s="17" t="s">
        <v>170</v>
      </c>
      <c r="D25" s="18">
        <v>0.23486736136221689</v>
      </c>
      <c r="E25" s="18">
        <v>0.26534653465346536</v>
      </c>
      <c r="F25" s="21">
        <v>5.5469953775038522E-2</v>
      </c>
      <c r="G25" s="19">
        <v>0.25547445255474455</v>
      </c>
      <c r="H25" s="21">
        <v>0.15476190476190477</v>
      </c>
      <c r="I25" s="20">
        <v>0.50720461095100866</v>
      </c>
      <c r="J25" s="19">
        <v>0.28205128205128205</v>
      </c>
      <c r="K25" s="20">
        <v>0.54582319545823199</v>
      </c>
      <c r="L25" s="21">
        <v>7.8758949880668255E-2</v>
      </c>
      <c r="M25" s="20">
        <v>0.36238532110091742</v>
      </c>
      <c r="N25" s="21">
        <v>8.0357142857142863E-2</v>
      </c>
      <c r="O25" s="19">
        <v>0.30434782608695654</v>
      </c>
      <c r="P25" s="19">
        <v>0.24420677361853832</v>
      </c>
      <c r="Q25" s="19">
        <v>0.18864097363083165</v>
      </c>
      <c r="R25" s="21">
        <v>6.1507936507936505E-2</v>
      </c>
      <c r="S25" s="19">
        <v>0.2075098814229249</v>
      </c>
      <c r="T25" s="20">
        <v>0.42411347517730497</v>
      </c>
    </row>
    <row r="26" spans="2:20" s="16" customFormat="1" ht="18" customHeight="1" x14ac:dyDescent="0.15">
      <c r="B26" s="17" t="s">
        <v>530</v>
      </c>
      <c r="C26" s="17" t="s">
        <v>171</v>
      </c>
      <c r="D26" s="18">
        <v>0.15476190476190477</v>
      </c>
      <c r="E26" s="22">
        <v>0</v>
      </c>
      <c r="F26" s="19">
        <v>0</v>
      </c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</row>
    <row r="27" spans="2:20" s="16" customFormat="1" ht="18" customHeight="1" x14ac:dyDescent="0.15">
      <c r="B27" s="17" t="s">
        <v>531</v>
      </c>
      <c r="C27" s="17" t="s">
        <v>172</v>
      </c>
      <c r="D27" s="18">
        <v>0.1656455858079674</v>
      </c>
      <c r="E27" s="18">
        <v>0.1599388379204893</v>
      </c>
      <c r="F27" s="19">
        <v>0.12863070539419086</v>
      </c>
      <c r="G27" s="20">
        <v>0.42105263157894735</v>
      </c>
      <c r="H27" s="21">
        <v>2.6315789473684209E-2</v>
      </c>
      <c r="I27" s="19">
        <v>0.1</v>
      </c>
      <c r="J27" s="21"/>
      <c r="K27" s="20">
        <v>0.44711538461538464</v>
      </c>
      <c r="L27" s="19">
        <v>6.3444108761329304E-2</v>
      </c>
      <c r="M27" s="19">
        <v>6.2176165803108807E-2</v>
      </c>
      <c r="N27" s="19">
        <v>0.15181518151815182</v>
      </c>
      <c r="O27" s="20">
        <v>0.3719806763285024</v>
      </c>
      <c r="P27" s="19">
        <v>9.7087378640776698E-2</v>
      </c>
      <c r="Q27" s="19">
        <v>0.18266978922716628</v>
      </c>
      <c r="R27" s="19">
        <v>0.10909090909090909</v>
      </c>
      <c r="S27" s="21">
        <v>5.9171597633136092E-2</v>
      </c>
      <c r="T27" s="19">
        <v>0.16071428571428573</v>
      </c>
    </row>
    <row r="28" spans="2:20" s="16" customFormat="1" ht="18" customHeight="1" x14ac:dyDescent="0.15">
      <c r="B28" s="17" t="s">
        <v>531</v>
      </c>
      <c r="C28" s="17" t="s">
        <v>173</v>
      </c>
      <c r="D28" s="18">
        <v>0.12594533882441034</v>
      </c>
      <c r="E28" s="18">
        <v>0.13132400430570507</v>
      </c>
      <c r="F28" s="21">
        <v>1.1235955056179775E-2</v>
      </c>
      <c r="G28" s="20">
        <v>0.33846153846153848</v>
      </c>
      <c r="H28" s="20">
        <v>0.5</v>
      </c>
      <c r="I28" s="20">
        <v>0.25</v>
      </c>
      <c r="J28" s="20">
        <v>0.23134328358208955</v>
      </c>
      <c r="K28" s="20">
        <v>0.35714285714285715</v>
      </c>
      <c r="L28" s="19">
        <v>0.15686274509803921</v>
      </c>
      <c r="M28" s="19">
        <v>3.2258064516129031E-2</v>
      </c>
      <c r="N28" s="21"/>
      <c r="O28" s="19">
        <v>0.13333333333333333</v>
      </c>
      <c r="P28" s="19">
        <v>0.12301587301587301</v>
      </c>
      <c r="Q28" s="21"/>
      <c r="R28" s="21"/>
      <c r="S28" s="21">
        <v>1.1904761904761904E-2</v>
      </c>
      <c r="T28" s="21"/>
    </row>
    <row r="29" spans="2:20" s="16" customFormat="1" ht="18" customHeight="1" x14ac:dyDescent="0.15">
      <c r="B29" s="17" t="s">
        <v>530</v>
      </c>
      <c r="C29" s="17" t="s">
        <v>232</v>
      </c>
      <c r="D29" s="18">
        <v>0.14907946039490419</v>
      </c>
      <c r="E29" s="18">
        <v>0.14661354581673305</v>
      </c>
      <c r="F29" s="20">
        <v>0.22448979591836735</v>
      </c>
      <c r="G29" s="19">
        <v>0.19261213720316622</v>
      </c>
      <c r="H29" s="19">
        <v>0.11678832116788321</v>
      </c>
      <c r="I29" s="19">
        <v>5.5793991416309016E-2</v>
      </c>
      <c r="J29" s="21">
        <v>0</v>
      </c>
      <c r="K29" s="20">
        <v>0.40909090909090912</v>
      </c>
      <c r="L29" s="21">
        <v>2.4844720496894408E-2</v>
      </c>
      <c r="M29" s="21"/>
      <c r="N29" s="21">
        <v>0</v>
      </c>
      <c r="O29" s="21"/>
      <c r="P29" s="20">
        <v>0.24924924924924924</v>
      </c>
      <c r="Q29" s="20">
        <v>0.20183486238532111</v>
      </c>
      <c r="R29" s="21">
        <v>3.2258064516129031E-2</v>
      </c>
      <c r="S29" s="19">
        <v>0.14285714285714285</v>
      </c>
      <c r="T29" s="19">
        <v>0.15948275862068967</v>
      </c>
    </row>
    <row r="30" spans="2:20" s="16" customFormat="1" ht="18" customHeight="1" x14ac:dyDescent="0.15">
      <c r="B30" s="17" t="s">
        <v>531</v>
      </c>
      <c r="C30" s="17" t="s">
        <v>174</v>
      </c>
      <c r="D30" s="18">
        <v>0.12903261275921976</v>
      </c>
      <c r="E30" s="18">
        <v>0.13689482470784642</v>
      </c>
      <c r="F30" s="19">
        <v>0.14521452145214522</v>
      </c>
      <c r="G30" s="19">
        <v>0.11956521739130435</v>
      </c>
      <c r="H30" s="20">
        <v>0.30769230769230771</v>
      </c>
      <c r="I30" s="19">
        <v>7.5144508670520235E-2</v>
      </c>
      <c r="J30" s="19">
        <v>0.15476190476190477</v>
      </c>
      <c r="K30" s="19">
        <v>9.2307692307692313E-2</v>
      </c>
      <c r="L30" s="19">
        <v>0.12582781456953643</v>
      </c>
      <c r="M30" s="21">
        <v>1.7857142857142856E-2</v>
      </c>
      <c r="N30" s="20">
        <v>0.25766871165644173</v>
      </c>
      <c r="O30" s="19">
        <v>0.12152777777777778</v>
      </c>
      <c r="P30" s="19">
        <v>0.11869436201780416</v>
      </c>
      <c r="Q30" s="21">
        <v>3.6363636363636362E-2</v>
      </c>
      <c r="R30" s="19">
        <v>6.1224489795918366E-2</v>
      </c>
      <c r="S30" s="20">
        <v>0.30750605326876512</v>
      </c>
      <c r="T30" s="19">
        <v>4.6979865771812082E-2</v>
      </c>
    </row>
    <row r="31" spans="2:20" s="16" customFormat="1" ht="18" customHeight="1" x14ac:dyDescent="0.15">
      <c r="B31" s="17" t="s">
        <v>531</v>
      </c>
      <c r="C31" s="17" t="s">
        <v>175</v>
      </c>
      <c r="D31" s="18">
        <v>1.8378244132621385E-2</v>
      </c>
      <c r="E31" s="18">
        <v>2.976190476190476E-3</v>
      </c>
      <c r="F31" s="19"/>
      <c r="G31" s="19"/>
      <c r="H31" s="19"/>
      <c r="I31" s="19"/>
      <c r="J31" s="19">
        <v>0</v>
      </c>
      <c r="K31" s="19"/>
      <c r="L31" s="19">
        <v>1.1904761904761904E-2</v>
      </c>
      <c r="M31" s="19"/>
      <c r="N31" s="19"/>
      <c r="O31" s="19"/>
      <c r="P31" s="19">
        <v>0</v>
      </c>
      <c r="Q31" s="19"/>
      <c r="R31" s="19"/>
      <c r="S31" s="19">
        <v>0</v>
      </c>
      <c r="T31" s="19"/>
    </row>
    <row r="32" spans="2:20" s="16" customFormat="1" ht="18" customHeight="1" x14ac:dyDescent="0.15">
      <c r="B32" s="17" t="s">
        <v>531</v>
      </c>
      <c r="C32" s="17" t="s">
        <v>176</v>
      </c>
      <c r="D32" s="18">
        <v>0.11193447737909516</v>
      </c>
      <c r="E32" s="18">
        <v>0.14875809935205184</v>
      </c>
      <c r="F32" s="19">
        <v>9.580838323353294E-2</v>
      </c>
      <c r="G32" s="20">
        <v>0.23756906077348067</v>
      </c>
      <c r="H32" s="19">
        <v>9.3167701863354033E-2</v>
      </c>
      <c r="I32" s="21">
        <v>4.6242774566473986E-2</v>
      </c>
      <c r="J32" s="21">
        <v>4.40251572327044E-2</v>
      </c>
      <c r="K32" s="19">
        <v>0.14705882352941177</v>
      </c>
      <c r="L32" s="19">
        <v>0.12921348314606743</v>
      </c>
      <c r="M32" s="19">
        <v>0.11904761904761904</v>
      </c>
      <c r="N32" s="20">
        <v>0.23162583518930957</v>
      </c>
      <c r="O32" s="19">
        <v>5.5172413793103448E-2</v>
      </c>
      <c r="P32" s="20">
        <v>0.29556650246305421</v>
      </c>
      <c r="Q32" s="21">
        <v>3.8076152304609222E-2</v>
      </c>
      <c r="R32" s="21">
        <v>4.1666666666666664E-2</v>
      </c>
      <c r="S32" s="19">
        <v>0.11764705882352941</v>
      </c>
      <c r="T32" s="20">
        <v>0.53409090909090906</v>
      </c>
    </row>
    <row r="33" spans="2:20" s="16" customFormat="1" ht="18" customHeight="1" x14ac:dyDescent="0.15">
      <c r="B33" s="17" t="s">
        <v>531</v>
      </c>
      <c r="C33" s="17" t="s">
        <v>177</v>
      </c>
      <c r="D33" s="18">
        <v>0.10409711684370258</v>
      </c>
      <c r="E33" s="23">
        <v>0.2073085031623331</v>
      </c>
      <c r="F33" s="20">
        <v>0.44565217391304346</v>
      </c>
      <c r="G33" s="21"/>
      <c r="H33" s="21">
        <v>9.7345132743362831E-2</v>
      </c>
      <c r="I33" s="21">
        <v>3.125E-2</v>
      </c>
      <c r="J33" s="19">
        <v>0.12182741116751269</v>
      </c>
      <c r="K33" s="20">
        <v>0.36363636363636365</v>
      </c>
      <c r="L33" s="21"/>
      <c r="M33" s="21"/>
      <c r="N33" s="21">
        <v>5.3571428571428568E-2</v>
      </c>
      <c r="O33" s="21"/>
      <c r="P33" s="20">
        <v>0.61818181818181817</v>
      </c>
      <c r="Q33" s="21">
        <v>8.2644628099173556E-3</v>
      </c>
      <c r="R33" s="21"/>
      <c r="S33" s="21">
        <v>1.7647058823529412E-2</v>
      </c>
      <c r="T33" s="21"/>
    </row>
    <row r="34" spans="2:20" s="16" customFormat="1" ht="18" customHeight="1" x14ac:dyDescent="0.15">
      <c r="B34" s="17" t="s">
        <v>531</v>
      </c>
      <c r="C34" s="17" t="s">
        <v>182</v>
      </c>
      <c r="D34" s="18">
        <v>0.24335614713759243</v>
      </c>
      <c r="E34" s="22">
        <v>0.17631783952220204</v>
      </c>
      <c r="F34" s="21">
        <v>3.5714285714285712E-2</v>
      </c>
      <c r="G34" s="19">
        <v>0.220873786407767</v>
      </c>
      <c r="H34" s="19">
        <v>0.14792899408284024</v>
      </c>
      <c r="I34" s="21"/>
      <c r="J34" s="19">
        <v>8.3333333333333329E-2</v>
      </c>
      <c r="K34" s="20">
        <v>0.5214067278287462</v>
      </c>
      <c r="L34" s="19">
        <v>0.15192307692307691</v>
      </c>
      <c r="M34" s="19">
        <v>0.18932038834951456</v>
      </c>
      <c r="N34" s="21"/>
      <c r="O34" s="21"/>
      <c r="P34" s="21">
        <v>4.464285714285714E-3</v>
      </c>
      <c r="Q34" s="21"/>
      <c r="R34" s="21"/>
      <c r="S34" s="19">
        <v>8.8235294117647065E-2</v>
      </c>
      <c r="T34" s="21">
        <v>3.5714285714285712E-2</v>
      </c>
    </row>
    <row r="35" spans="2:20" s="16" customFormat="1" ht="18" customHeight="1" x14ac:dyDescent="0.15">
      <c r="B35" s="17" t="s">
        <v>531</v>
      </c>
      <c r="C35" s="17" t="s">
        <v>186</v>
      </c>
      <c r="D35" s="18">
        <v>0.22951823030514995</v>
      </c>
      <c r="E35" s="22">
        <v>4.3650793650793648E-2</v>
      </c>
      <c r="F35" s="19"/>
      <c r="G35" s="19"/>
      <c r="H35" s="19"/>
      <c r="I35" s="19"/>
      <c r="J35" s="19"/>
      <c r="K35" s="19"/>
      <c r="L35" s="20">
        <v>0.11976047904191617</v>
      </c>
      <c r="M35" s="19"/>
      <c r="N35" s="19">
        <v>0</v>
      </c>
      <c r="O35" s="19"/>
      <c r="P35" s="19"/>
      <c r="Q35" s="19"/>
      <c r="R35" s="19">
        <v>5.9523809523809521E-3</v>
      </c>
      <c r="S35" s="19"/>
      <c r="T35" s="19"/>
    </row>
    <row r="36" spans="2:20" s="16" customFormat="1" ht="18" customHeight="1" x14ac:dyDescent="0.15">
      <c r="B36" s="17" t="s">
        <v>531</v>
      </c>
      <c r="C36" s="17" t="s">
        <v>196</v>
      </c>
      <c r="D36" s="18">
        <v>0.22172888142598812</v>
      </c>
      <c r="E36" s="18">
        <v>0.20561330561330562</v>
      </c>
      <c r="F36" s="19">
        <v>0.1437125748502994</v>
      </c>
      <c r="G36" s="20">
        <v>0.45238095238095238</v>
      </c>
      <c r="H36" s="21">
        <v>8.4337349397590355E-2</v>
      </c>
      <c r="I36" s="19">
        <v>0.1513353115727003</v>
      </c>
      <c r="J36" s="19">
        <v>0.12121212121212122</v>
      </c>
      <c r="K36" s="20">
        <v>0.34183673469387754</v>
      </c>
      <c r="L36" s="19">
        <v>0.12277227722772277</v>
      </c>
      <c r="M36" s="19">
        <v>0.21495327102803738</v>
      </c>
      <c r="N36" s="19">
        <v>0.16257668711656442</v>
      </c>
      <c r="O36" s="20">
        <v>0.2693409742120344</v>
      </c>
      <c r="P36" s="20">
        <v>0.539651837524178</v>
      </c>
      <c r="Q36" s="21">
        <v>2.766798418972332E-2</v>
      </c>
      <c r="R36" s="21">
        <v>2.0833333333333332E-2</v>
      </c>
      <c r="S36" s="20">
        <v>0.38095238095238093</v>
      </c>
      <c r="T36" s="19">
        <v>0.13068181818181818</v>
      </c>
    </row>
    <row r="37" spans="2:20" s="16" customFormat="1" ht="18" customHeight="1" x14ac:dyDescent="0.15">
      <c r="B37" s="17" t="s">
        <v>531</v>
      </c>
      <c r="C37" s="17" t="s">
        <v>479</v>
      </c>
      <c r="D37" s="18">
        <v>0.22857142857142856</v>
      </c>
      <c r="E37" s="22">
        <v>5.2631578947368418E-2</v>
      </c>
      <c r="F37" s="19"/>
      <c r="G37" s="19"/>
      <c r="H37" s="19"/>
      <c r="I37" s="19"/>
      <c r="J37" s="19"/>
      <c r="K37" s="19">
        <v>5.2631578947368418E-2</v>
      </c>
      <c r="L37" s="19"/>
      <c r="M37" s="19"/>
      <c r="N37" s="19"/>
      <c r="O37" s="19"/>
      <c r="P37" s="19"/>
      <c r="Q37" s="19"/>
      <c r="R37" s="19"/>
      <c r="S37" s="19"/>
      <c r="T37" s="19"/>
    </row>
    <row r="38" spans="2:20" s="16" customFormat="1" ht="18" customHeight="1" x14ac:dyDescent="0.15">
      <c r="B38" s="17" t="s">
        <v>532</v>
      </c>
      <c r="C38" s="17" t="s">
        <v>310</v>
      </c>
      <c r="D38" s="18">
        <v>0.21276249767701172</v>
      </c>
      <c r="E38" s="23">
        <v>0.28450555261766264</v>
      </c>
      <c r="F38" s="19">
        <v>0.26627218934911245</v>
      </c>
      <c r="G38" s="20">
        <v>0.43666666666666665</v>
      </c>
      <c r="H38" s="20">
        <v>0.875</v>
      </c>
      <c r="I38" s="21">
        <v>0</v>
      </c>
      <c r="J38" s="21">
        <v>6.1224489795918366E-2</v>
      </c>
      <c r="K38" s="19">
        <v>0.28695652173913044</v>
      </c>
      <c r="L38" s="21"/>
      <c r="M38" s="20">
        <v>0.3577981651376147</v>
      </c>
      <c r="N38" s="20">
        <v>0.38405797101449274</v>
      </c>
      <c r="O38" s="20">
        <v>0.5</v>
      </c>
      <c r="P38" s="21"/>
      <c r="Q38" s="19">
        <v>0.2</v>
      </c>
      <c r="R38" s="21">
        <v>0.10317460317460317</v>
      </c>
      <c r="S38" s="21">
        <v>9.0277777777777776E-2</v>
      </c>
      <c r="T38" s="21">
        <v>0.11041009463722397</v>
      </c>
    </row>
    <row r="39" spans="2:20" s="16" customFormat="1" ht="18" customHeight="1" x14ac:dyDescent="0.15">
      <c r="B39" s="17" t="s">
        <v>533</v>
      </c>
      <c r="C39" s="17" t="s">
        <v>250</v>
      </c>
      <c r="D39" s="18">
        <v>0.22711864406779661</v>
      </c>
      <c r="E39" s="23">
        <v>0.86206896551724133</v>
      </c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19">
        <v>0.86206896551724133</v>
      </c>
    </row>
    <row r="40" spans="2:20" s="16" customFormat="1" ht="18" customHeight="1" x14ac:dyDescent="0.15">
      <c r="B40" s="17" t="s">
        <v>532</v>
      </c>
      <c r="C40" s="17" t="s">
        <v>309</v>
      </c>
      <c r="D40" s="18">
        <v>0.340649618738678</v>
      </c>
      <c r="E40" s="18">
        <v>0.35841232227488151</v>
      </c>
      <c r="F40" s="19">
        <v>0.28846153846153844</v>
      </c>
      <c r="G40" s="20">
        <v>0.5803571428571429</v>
      </c>
      <c r="H40" s="21"/>
      <c r="I40" s="19">
        <v>0.30172413793103448</v>
      </c>
      <c r="J40" s="20">
        <v>0.64021164021164023</v>
      </c>
      <c r="K40" s="20">
        <v>0.43558282208588955</v>
      </c>
      <c r="L40" s="20">
        <v>0.7142857142857143</v>
      </c>
      <c r="M40" s="19">
        <v>0.2986111111111111</v>
      </c>
      <c r="N40" s="21">
        <v>0.16541353383458646</v>
      </c>
      <c r="O40" s="19">
        <v>0.3611111111111111</v>
      </c>
      <c r="P40" s="21">
        <v>0.23076923076923078</v>
      </c>
      <c r="Q40" s="20">
        <v>0.51923076923076927</v>
      </c>
      <c r="R40" s="19">
        <v>0.30357142857142855</v>
      </c>
      <c r="S40" s="21">
        <v>0.08</v>
      </c>
      <c r="T40" s="21">
        <v>0.11851851851851852</v>
      </c>
    </row>
    <row r="41" spans="2:20" s="16" customFormat="1" ht="18" customHeight="1" x14ac:dyDescent="0.15">
      <c r="B41" s="17" t="s">
        <v>533</v>
      </c>
      <c r="C41" s="17" t="s">
        <v>260</v>
      </c>
      <c r="D41" s="18">
        <v>0.42496388902724508</v>
      </c>
      <c r="E41" s="23">
        <v>0.48858447488584472</v>
      </c>
      <c r="F41" s="19">
        <v>0.47682119205298013</v>
      </c>
      <c r="G41" s="19">
        <v>0.49171270718232046</v>
      </c>
      <c r="H41" s="21">
        <v>0.12820512820512819</v>
      </c>
      <c r="I41" s="21">
        <v>0.30630630630630629</v>
      </c>
      <c r="J41" s="20">
        <v>0.86224489795918369</v>
      </c>
      <c r="K41" s="19">
        <v>0.4563106796116505</v>
      </c>
      <c r="L41" s="21"/>
      <c r="M41" s="19">
        <v>0.5</v>
      </c>
      <c r="N41" s="21"/>
      <c r="O41" s="21"/>
      <c r="P41" s="19">
        <v>0.52564102564102566</v>
      </c>
      <c r="Q41" s="19">
        <v>0.45454545454545453</v>
      </c>
      <c r="R41" s="21">
        <v>0.3</v>
      </c>
      <c r="S41" s="21">
        <v>2.9411764705882353E-2</v>
      </c>
      <c r="T41" s="19">
        <v>0.5</v>
      </c>
    </row>
    <row r="42" spans="2:20" s="16" customFormat="1" ht="18" customHeight="1" x14ac:dyDescent="0.15">
      <c r="B42" s="17" t="s">
        <v>533</v>
      </c>
      <c r="C42" s="17" t="s">
        <v>261</v>
      </c>
      <c r="D42" s="18">
        <v>0.51804670912951167</v>
      </c>
      <c r="E42" s="22">
        <v>0.46551724137931033</v>
      </c>
      <c r="F42" s="21">
        <v>0.25</v>
      </c>
      <c r="G42" s="21"/>
      <c r="H42" s="21"/>
      <c r="I42" s="21"/>
      <c r="J42" s="21"/>
      <c r="K42" s="21"/>
      <c r="L42" s="20">
        <v>0.76470588235294112</v>
      </c>
      <c r="M42" s="21"/>
      <c r="N42" s="21"/>
      <c r="O42" s="19">
        <v>0.43790849673202614</v>
      </c>
      <c r="P42" s="21"/>
      <c r="Q42" s="21"/>
      <c r="R42" s="21"/>
      <c r="S42" s="21"/>
      <c r="T42" s="21"/>
    </row>
    <row r="43" spans="2:20" s="16" customFormat="1" ht="18" customHeight="1" x14ac:dyDescent="0.15">
      <c r="B43" s="17" t="s">
        <v>533</v>
      </c>
      <c r="C43" s="17" t="s">
        <v>262</v>
      </c>
      <c r="D43" s="18">
        <v>0.50086017203440691</v>
      </c>
      <c r="E43" s="23">
        <v>0.6211180124223602</v>
      </c>
      <c r="F43" s="19">
        <v>0.62264150943396224</v>
      </c>
      <c r="G43" s="19">
        <v>0.65079365079365081</v>
      </c>
      <c r="H43" s="21"/>
      <c r="I43" s="21"/>
      <c r="J43" s="21"/>
      <c r="K43" s="21">
        <v>0.38461538461538464</v>
      </c>
      <c r="L43" s="19">
        <v>0.6</v>
      </c>
      <c r="M43" s="21"/>
      <c r="N43" s="21"/>
      <c r="O43" s="19">
        <v>0.60377358490566035</v>
      </c>
      <c r="P43" s="21"/>
      <c r="Q43" s="21"/>
      <c r="R43" s="21">
        <v>0</v>
      </c>
      <c r="S43" s="19">
        <v>0.61635220125786161</v>
      </c>
      <c r="T43" s="21"/>
    </row>
    <row r="44" spans="2:20" s="16" customFormat="1" ht="18" customHeight="1" x14ac:dyDescent="0.15">
      <c r="B44" s="17" t="s">
        <v>533</v>
      </c>
      <c r="C44" s="17" t="s">
        <v>264</v>
      </c>
      <c r="D44" s="18">
        <v>0.57833752143911288</v>
      </c>
      <c r="E44" s="23">
        <v>0.68932038834951459</v>
      </c>
      <c r="F44" s="21">
        <v>0.42857142857142855</v>
      </c>
      <c r="G44" s="21"/>
      <c r="H44" s="21"/>
      <c r="I44" s="21"/>
      <c r="J44" s="20">
        <v>0.84313725490196079</v>
      </c>
      <c r="K44" s="21"/>
      <c r="L44" s="21"/>
      <c r="M44" s="21"/>
      <c r="N44" s="21"/>
      <c r="O44" s="19">
        <v>0.72222222222222221</v>
      </c>
      <c r="P44" s="21"/>
      <c r="Q44" s="21">
        <v>0.45</v>
      </c>
      <c r="R44" s="21"/>
      <c r="S44" s="21"/>
      <c r="T44" s="21"/>
    </row>
    <row r="45" spans="2:20" s="16" customFormat="1" ht="18" customHeight="1" x14ac:dyDescent="0.15">
      <c r="B45" s="17" t="s">
        <v>531</v>
      </c>
      <c r="C45" s="17" t="s">
        <v>299</v>
      </c>
      <c r="D45" s="18">
        <v>0.17844311377245509</v>
      </c>
      <c r="E45" s="18">
        <v>0.14880952380952381</v>
      </c>
      <c r="F45" s="21"/>
      <c r="G45" s="21"/>
      <c r="H45" s="21"/>
      <c r="I45" s="21"/>
      <c r="J45" s="21"/>
      <c r="K45" s="19">
        <v>0.10638297872340426</v>
      </c>
      <c r="L45" s="21"/>
      <c r="M45" s="21"/>
      <c r="N45" s="21"/>
      <c r="O45" s="21"/>
      <c r="P45" s="21"/>
      <c r="Q45" s="20">
        <v>0.20270270270270271</v>
      </c>
      <c r="R45" s="21"/>
      <c r="S45" s="21"/>
      <c r="T45" s="21"/>
    </row>
    <row r="46" spans="2:20" s="16" customFormat="1" ht="18" customHeight="1" x14ac:dyDescent="0.15">
      <c r="B46" s="17" t="s">
        <v>531</v>
      </c>
      <c r="C46" s="17" t="s">
        <v>461</v>
      </c>
      <c r="D46" s="18">
        <v>0.23868055097871219</v>
      </c>
      <c r="E46" s="22">
        <v>9.2885375494071151E-2</v>
      </c>
      <c r="F46" s="19"/>
      <c r="G46" s="19">
        <v>0</v>
      </c>
      <c r="H46" s="20">
        <v>0.5</v>
      </c>
      <c r="I46" s="19"/>
      <c r="J46" s="19"/>
      <c r="K46" s="19"/>
      <c r="L46" s="19">
        <v>8.2758620689655171E-2</v>
      </c>
      <c r="M46" s="19"/>
      <c r="N46" s="19"/>
      <c r="O46" s="20">
        <v>0.17391304347826086</v>
      </c>
      <c r="P46" s="19">
        <v>0.10429447852760736</v>
      </c>
      <c r="Q46" s="19"/>
      <c r="R46" s="19"/>
      <c r="S46" s="19">
        <v>7.6470588235294124E-2</v>
      </c>
      <c r="T46" s="19"/>
    </row>
    <row r="47" spans="2:20" s="16" customFormat="1" ht="18" customHeight="1" x14ac:dyDescent="0.15">
      <c r="B47" s="17" t="s">
        <v>530</v>
      </c>
      <c r="C47" s="17" t="s">
        <v>241</v>
      </c>
      <c r="D47" s="18">
        <v>0.24089088752001078</v>
      </c>
      <c r="E47" s="18">
        <v>0.23080921850632471</v>
      </c>
      <c r="F47" s="21">
        <v>0.11019283746556474</v>
      </c>
      <c r="G47" s="20">
        <v>0.38196286472148538</v>
      </c>
      <c r="H47" s="20">
        <v>0.35416666666666669</v>
      </c>
      <c r="I47" s="21">
        <v>9.6982758620689655E-2</v>
      </c>
      <c r="J47" s="19">
        <v>0.27826086956521739</v>
      </c>
      <c r="K47" s="20">
        <v>0.36340852130325813</v>
      </c>
      <c r="L47" s="19">
        <v>0.21639344262295082</v>
      </c>
      <c r="M47" s="20">
        <v>0.375</v>
      </c>
      <c r="N47" s="20">
        <v>0.41812865497076024</v>
      </c>
      <c r="O47" s="19">
        <v>0.19597989949748743</v>
      </c>
      <c r="P47" s="19">
        <v>0.21287128712871287</v>
      </c>
      <c r="Q47" s="19">
        <v>0.15873015873015872</v>
      </c>
      <c r="R47" s="21">
        <v>0.11531190926275993</v>
      </c>
      <c r="S47" s="21">
        <v>7.650273224043716E-2</v>
      </c>
      <c r="T47" s="19">
        <v>0.15674603174603174</v>
      </c>
    </row>
    <row r="48" spans="2:20" s="16" customFormat="1" ht="18" customHeight="1" x14ac:dyDescent="0.15">
      <c r="B48" s="17" t="s">
        <v>531</v>
      </c>
      <c r="C48" s="17" t="s">
        <v>272</v>
      </c>
      <c r="D48" s="18">
        <v>0.17917461663486681</v>
      </c>
      <c r="E48" s="18">
        <v>0.13252314814814814</v>
      </c>
      <c r="F48" s="21">
        <v>1.1904761904761904E-2</v>
      </c>
      <c r="G48" s="20">
        <v>0.21336760925449871</v>
      </c>
      <c r="H48" s="20">
        <v>0.38461538461538464</v>
      </c>
      <c r="I48" s="21"/>
      <c r="J48" s="21">
        <v>0</v>
      </c>
      <c r="K48" s="21"/>
      <c r="L48" s="20">
        <v>0.1864406779661017</v>
      </c>
      <c r="M48" s="21"/>
      <c r="N48" s="21"/>
      <c r="O48" s="21"/>
      <c r="P48" s="19">
        <v>4.7058823529411764E-2</v>
      </c>
      <c r="Q48" s="21"/>
      <c r="R48" s="21"/>
      <c r="S48" s="19">
        <v>9.0116279069767435E-2</v>
      </c>
      <c r="T48" s="21"/>
    </row>
    <row r="49" spans="2:20" s="16" customFormat="1" ht="18" customHeight="1" x14ac:dyDescent="0.15">
      <c r="B49" s="17" t="s">
        <v>530</v>
      </c>
      <c r="C49" s="17" t="s">
        <v>251</v>
      </c>
      <c r="D49" s="18">
        <v>0.44180150695470588</v>
      </c>
      <c r="E49" s="22">
        <v>0.38741900647948163</v>
      </c>
      <c r="F49" s="21">
        <v>0.21187308085977483</v>
      </c>
      <c r="G49" s="19">
        <v>0.42963653308480892</v>
      </c>
      <c r="H49" s="21">
        <v>0.26112759643916916</v>
      </c>
      <c r="I49" s="20">
        <v>0.6095744680851064</v>
      </c>
      <c r="J49" s="20">
        <v>0.47511312217194568</v>
      </c>
      <c r="K49" s="20">
        <v>0.66225165562913912</v>
      </c>
      <c r="L49" s="21">
        <v>0.19251925192519251</v>
      </c>
      <c r="M49" s="21">
        <v>0.24342105263157895</v>
      </c>
      <c r="N49" s="20">
        <v>0.5448179271708683</v>
      </c>
      <c r="O49" s="19">
        <v>0.41863699582753827</v>
      </c>
      <c r="P49" s="19">
        <v>0.37070938215102978</v>
      </c>
      <c r="Q49" s="20">
        <v>0.52116788321167884</v>
      </c>
      <c r="R49" s="21">
        <v>0.18055555555555555</v>
      </c>
      <c r="S49" s="20">
        <v>0.53221288515406162</v>
      </c>
      <c r="T49" s="21">
        <v>0.18002466091245375</v>
      </c>
    </row>
    <row r="50" spans="2:20" s="16" customFormat="1" ht="18" customHeight="1" x14ac:dyDescent="0.15">
      <c r="B50" s="17" t="s">
        <v>531</v>
      </c>
      <c r="C50" s="17" t="s">
        <v>292</v>
      </c>
      <c r="D50" s="18">
        <v>6.1355913624904092E-2</v>
      </c>
      <c r="E50" s="23">
        <v>0.11260957518543493</v>
      </c>
      <c r="F50" s="21">
        <v>1.1904761904761904E-2</v>
      </c>
      <c r="G50" s="21"/>
      <c r="H50" s="21">
        <v>1.2048192771084338E-2</v>
      </c>
      <c r="I50" s="19">
        <v>1.7857142857142856E-2</v>
      </c>
      <c r="J50" s="19">
        <v>3.5087719298245612E-2</v>
      </c>
      <c r="K50" s="19">
        <v>6.4327485380116955E-2</v>
      </c>
      <c r="L50" s="21">
        <v>0</v>
      </c>
      <c r="M50" s="19">
        <v>1.7857142857142856E-2</v>
      </c>
      <c r="N50" s="20">
        <v>1</v>
      </c>
      <c r="O50" s="21">
        <v>0</v>
      </c>
      <c r="P50" s="19">
        <v>5.9880239520958084E-2</v>
      </c>
      <c r="Q50" s="21">
        <v>1.1904761904761904E-2</v>
      </c>
      <c r="R50" s="19">
        <v>2.3809523809523808E-2</v>
      </c>
      <c r="S50" s="20">
        <v>0.40145985401459855</v>
      </c>
      <c r="T50" s="19">
        <v>1.483679525222552E-2</v>
      </c>
    </row>
    <row r="51" spans="2:20" s="16" customFormat="1" ht="18" customHeight="1" x14ac:dyDescent="0.15">
      <c r="B51" s="17" t="s">
        <v>531</v>
      </c>
      <c r="C51" s="17" t="s">
        <v>409</v>
      </c>
      <c r="D51" s="18">
        <v>0.16928251121076232</v>
      </c>
      <c r="E51" s="22">
        <v>2.3809523809523808E-2</v>
      </c>
      <c r="F51" s="19"/>
      <c r="G51" s="19"/>
      <c r="H51" s="19"/>
      <c r="I51" s="19"/>
      <c r="J51" s="19">
        <v>2.3809523809523808E-2</v>
      </c>
      <c r="K51" s="19"/>
      <c r="L51" s="19"/>
      <c r="M51" s="19"/>
      <c r="N51" s="19"/>
      <c r="O51" s="19"/>
      <c r="P51" s="19"/>
      <c r="Q51" s="19"/>
      <c r="R51" s="19"/>
      <c r="S51" s="19"/>
      <c r="T51" s="19"/>
    </row>
    <row r="52" spans="2:20" s="16" customFormat="1" ht="18" customHeight="1" x14ac:dyDescent="0.15">
      <c r="B52" s="17" t="s">
        <v>531</v>
      </c>
      <c r="C52" s="17" t="s">
        <v>385</v>
      </c>
      <c r="D52" s="18">
        <v>8.2855307745121926E-2</v>
      </c>
      <c r="E52" s="18">
        <v>9.8378378378378373E-2</v>
      </c>
      <c r="F52" s="19">
        <v>7.926829268292683E-2</v>
      </c>
      <c r="G52" s="20">
        <v>0.35714285714285715</v>
      </c>
      <c r="H52" s="19"/>
      <c r="I52" s="19"/>
      <c r="J52" s="20">
        <v>0.33333333333333331</v>
      </c>
      <c r="K52" s="19">
        <v>8.1836327345309379E-2</v>
      </c>
      <c r="L52" s="19">
        <v>5.3731343283582089E-2</v>
      </c>
      <c r="M52" s="19"/>
      <c r="N52" s="19">
        <v>0</v>
      </c>
      <c r="O52" s="19"/>
      <c r="P52" s="19">
        <v>0.12732919254658384</v>
      </c>
      <c r="Q52" s="20">
        <v>0.19047619047619047</v>
      </c>
      <c r="R52" s="19">
        <v>6.5476190476190479E-2</v>
      </c>
      <c r="S52" s="19">
        <v>0.11242603550295859</v>
      </c>
      <c r="T52" s="20">
        <v>0.2</v>
      </c>
    </row>
    <row r="53" spans="2:20" s="16" customFormat="1" ht="18" customHeight="1" x14ac:dyDescent="0.15">
      <c r="B53" s="17" t="s">
        <v>531</v>
      </c>
      <c r="C53" s="17" t="s">
        <v>244</v>
      </c>
      <c r="D53" s="18">
        <v>6.1198644168808436E-2</v>
      </c>
      <c r="E53" s="18">
        <v>8.2118561710398441E-2</v>
      </c>
      <c r="F53" s="19">
        <v>1.8404907975460124E-2</v>
      </c>
      <c r="G53" s="20">
        <v>0.44444444444444442</v>
      </c>
      <c r="H53" s="19"/>
      <c r="I53" s="19">
        <v>6.1728395061728392E-3</v>
      </c>
      <c r="J53" s="20">
        <v>0.22500000000000001</v>
      </c>
      <c r="K53" s="19">
        <v>8.9820359281437126E-2</v>
      </c>
      <c r="L53" s="19">
        <v>4.7058823529411764E-2</v>
      </c>
      <c r="M53" s="19">
        <v>4.0404040404040407E-2</v>
      </c>
      <c r="N53" s="20">
        <v>0.13864818024263431</v>
      </c>
      <c r="O53" s="19"/>
      <c r="P53" s="19">
        <v>0.1</v>
      </c>
      <c r="Q53" s="19">
        <v>2.5477707006369428E-2</v>
      </c>
      <c r="R53" s="19">
        <v>9.0909090909090912E-2</v>
      </c>
      <c r="S53" s="19">
        <v>1.1764705882352941E-2</v>
      </c>
      <c r="T53" s="20">
        <v>0.4</v>
      </c>
    </row>
    <row r="54" spans="2:20" s="16" customFormat="1" ht="18" customHeight="1" x14ac:dyDescent="0.15">
      <c r="B54" s="17" t="s">
        <v>531</v>
      </c>
      <c r="C54" s="17" t="s">
        <v>237</v>
      </c>
      <c r="D54" s="18">
        <v>0.10233254604115531</v>
      </c>
      <c r="E54" s="18">
        <v>0.11258422082156053</v>
      </c>
      <c r="F54" s="19">
        <v>5.8823529411764705E-2</v>
      </c>
      <c r="G54" s="19">
        <v>0.11940298507462686</v>
      </c>
      <c r="H54" s="19">
        <v>5.8823529411764705E-2</v>
      </c>
      <c r="I54" s="19">
        <v>3.8690476190476192E-2</v>
      </c>
      <c r="J54" s="19">
        <v>7.6687116564417179E-2</v>
      </c>
      <c r="K54" s="20">
        <v>0.16809116809116809</v>
      </c>
      <c r="L54" s="19">
        <v>6.1797752808988762E-2</v>
      </c>
      <c r="M54" s="20">
        <v>0.33333333333333331</v>
      </c>
      <c r="N54" s="20">
        <v>0.20682730923694778</v>
      </c>
      <c r="O54" s="19">
        <v>8.8019559902200492E-2</v>
      </c>
      <c r="P54" s="19">
        <v>0.12582781456953643</v>
      </c>
      <c r="Q54" s="19">
        <v>5.9523809523809521E-2</v>
      </c>
      <c r="R54" s="19">
        <v>9.5238095238095233E-2</v>
      </c>
      <c r="S54" s="19">
        <v>0.12721893491124261</v>
      </c>
      <c r="T54" s="19">
        <v>8.4337349397590355E-2</v>
      </c>
    </row>
    <row r="55" spans="2:20" s="16" customFormat="1" ht="18" customHeight="1" x14ac:dyDescent="0.15">
      <c r="B55" s="17" t="s">
        <v>531</v>
      </c>
      <c r="C55" s="17" t="s">
        <v>255</v>
      </c>
      <c r="D55" s="18">
        <v>0.10659645473063754</v>
      </c>
      <c r="E55" s="23">
        <v>0.16117311186088762</v>
      </c>
      <c r="F55" s="20">
        <v>0.21813031161473087</v>
      </c>
      <c r="G55" s="19">
        <v>0.16556291390728478</v>
      </c>
      <c r="H55" s="19">
        <v>0.11834319526627218</v>
      </c>
      <c r="I55" s="19">
        <v>9.8837209302325577E-2</v>
      </c>
      <c r="J55" s="19">
        <v>7.4404761904761904E-2</v>
      </c>
      <c r="K55" s="19">
        <v>0.1270718232044199</v>
      </c>
      <c r="L55" s="20">
        <v>0.27230046948356806</v>
      </c>
      <c r="M55" s="19">
        <v>9.0909090909090912E-2</v>
      </c>
      <c r="N55" s="20">
        <v>0.31213872832369943</v>
      </c>
      <c r="O55" s="19">
        <v>9.9009900990099015E-2</v>
      </c>
      <c r="P55" s="19">
        <v>0.20496894409937888</v>
      </c>
      <c r="Q55" s="20">
        <v>0.3577981651376147</v>
      </c>
      <c r="R55" s="19">
        <v>0.11731843575418995</v>
      </c>
      <c r="S55" s="19">
        <v>6.4327485380116955E-2</v>
      </c>
      <c r="T55" s="21">
        <v>4.0935672514619881E-2</v>
      </c>
    </row>
    <row r="56" spans="2:20" s="16" customFormat="1" ht="18" customHeight="1" x14ac:dyDescent="0.15">
      <c r="B56" s="17" t="s">
        <v>531</v>
      </c>
      <c r="C56" s="17" t="s">
        <v>349</v>
      </c>
      <c r="D56" s="18">
        <v>0.10564663023679417</v>
      </c>
      <c r="E56" s="23">
        <v>0.20238095238095238</v>
      </c>
      <c r="F56" s="21"/>
      <c r="G56" s="20">
        <v>0.27272727272727271</v>
      </c>
      <c r="H56" s="21"/>
      <c r="I56" s="21"/>
      <c r="J56" s="21"/>
      <c r="K56" s="19">
        <v>0.19178082191780821</v>
      </c>
      <c r="L56" s="21"/>
      <c r="M56" s="21"/>
      <c r="N56" s="21"/>
      <c r="O56" s="21"/>
      <c r="P56" s="21"/>
      <c r="Q56" s="21"/>
      <c r="R56" s="21"/>
      <c r="S56" s="21"/>
      <c r="T56" s="21"/>
    </row>
    <row r="57" spans="2:20" s="16" customFormat="1" ht="18" customHeight="1" x14ac:dyDescent="0.15">
      <c r="B57" s="17" t="s">
        <v>531</v>
      </c>
      <c r="C57" s="17" t="s">
        <v>185</v>
      </c>
      <c r="D57" s="18">
        <v>0.13447561996211954</v>
      </c>
      <c r="E57" s="18">
        <v>0.14710252600297177</v>
      </c>
      <c r="F57" s="21"/>
      <c r="G57" s="21"/>
      <c r="H57" s="21">
        <v>2.3809523809523808E-2</v>
      </c>
      <c r="I57" s="21"/>
      <c r="J57" s="21"/>
      <c r="K57" s="21"/>
      <c r="L57" s="19">
        <v>0.13017751479289941</v>
      </c>
      <c r="M57" s="21"/>
      <c r="N57" s="21"/>
      <c r="O57" s="21">
        <v>0</v>
      </c>
      <c r="P57" s="19">
        <v>9.5238095238095233E-2</v>
      </c>
      <c r="Q57" s="20">
        <v>0.84126984126984128</v>
      </c>
      <c r="R57" s="21"/>
      <c r="S57" s="19">
        <v>0.10526315789473684</v>
      </c>
      <c r="T57" s="21"/>
    </row>
    <row r="58" spans="2:20" s="16" customFormat="1" ht="18" customHeight="1" x14ac:dyDescent="0.15">
      <c r="B58" s="17" t="s">
        <v>531</v>
      </c>
      <c r="C58" s="17" t="s">
        <v>288</v>
      </c>
      <c r="D58" s="18">
        <v>6.5917658915307376E-2</v>
      </c>
      <c r="E58" s="23">
        <v>0.11666666666666667</v>
      </c>
      <c r="F58" s="21"/>
      <c r="G58" s="21"/>
      <c r="H58" s="21"/>
      <c r="I58" s="21"/>
      <c r="J58" s="21"/>
      <c r="K58" s="21"/>
      <c r="L58" s="21"/>
      <c r="M58" s="20">
        <v>0.5</v>
      </c>
      <c r="N58" s="21">
        <v>0</v>
      </c>
      <c r="O58" s="21"/>
      <c r="P58" s="21"/>
      <c r="Q58" s="19">
        <v>8.3832335329341312E-2</v>
      </c>
      <c r="R58" s="21">
        <v>0</v>
      </c>
      <c r="S58" s="21"/>
      <c r="T58" s="21">
        <v>0</v>
      </c>
    </row>
    <row r="59" spans="2:20" s="16" customFormat="1" ht="18" customHeight="1" x14ac:dyDescent="0.15">
      <c r="B59" s="17" t="s">
        <v>531</v>
      </c>
      <c r="C59" s="17" t="s">
        <v>219</v>
      </c>
      <c r="D59" s="18">
        <v>0.14334394274514034</v>
      </c>
      <c r="E59" s="18">
        <v>0.11970217640320734</v>
      </c>
      <c r="F59" s="20">
        <v>0.19272727272727272</v>
      </c>
      <c r="G59" s="21">
        <v>0</v>
      </c>
      <c r="H59" s="19">
        <v>0.15384615384615385</v>
      </c>
      <c r="I59" s="19">
        <v>6.4814814814814811E-2</v>
      </c>
      <c r="J59" s="21"/>
      <c r="K59" s="20">
        <v>0.20535714285714285</v>
      </c>
      <c r="L59" s="20">
        <v>0.30232558139534882</v>
      </c>
      <c r="M59" s="19">
        <v>9.5238095238095233E-2</v>
      </c>
      <c r="N59" s="19">
        <v>5.6547619047619048E-2</v>
      </c>
      <c r="O59" s="19">
        <v>3.7698412698412696E-2</v>
      </c>
      <c r="P59" s="19">
        <v>0.10119047619047619</v>
      </c>
      <c r="Q59" s="19">
        <v>0.16809605488850771</v>
      </c>
      <c r="R59" s="19">
        <v>8.8757396449704137E-2</v>
      </c>
      <c r="S59" s="19">
        <v>6.5476190476190479E-2</v>
      </c>
      <c r="T59" s="21"/>
    </row>
    <row r="60" spans="2:20" s="16" customFormat="1" ht="18" customHeight="1" x14ac:dyDescent="0.15">
      <c r="B60" s="17" t="s">
        <v>531</v>
      </c>
      <c r="C60" s="17" t="s">
        <v>366</v>
      </c>
      <c r="D60" s="18">
        <v>8.6834807179111503E-2</v>
      </c>
      <c r="E60" s="18">
        <v>7.6504431659150982E-2</v>
      </c>
      <c r="F60" s="19">
        <v>3.9603960396039604E-2</v>
      </c>
      <c r="G60" s="19">
        <v>3.1746031746031744E-2</v>
      </c>
      <c r="H60" s="19">
        <v>3.5714285714285712E-2</v>
      </c>
      <c r="I60" s="19">
        <v>1.1904761904761904E-2</v>
      </c>
      <c r="J60" s="19">
        <v>0.11011904761904762</v>
      </c>
      <c r="K60" s="19">
        <v>0.1024390243902439</v>
      </c>
      <c r="L60" s="19">
        <v>9.4086021505376344E-2</v>
      </c>
      <c r="M60" s="19">
        <v>2.5793650793650792E-2</v>
      </c>
      <c r="N60" s="19">
        <v>1.5576323987538941E-2</v>
      </c>
      <c r="O60" s="19">
        <v>4.0752351097178681E-2</v>
      </c>
      <c r="P60" s="20">
        <v>0.17261904761904762</v>
      </c>
      <c r="Q60" s="20">
        <v>0.25854383358098071</v>
      </c>
      <c r="R60" s="19">
        <v>0</v>
      </c>
      <c r="S60" s="19">
        <v>2.3988005997001498E-2</v>
      </c>
      <c r="T60" s="20">
        <v>0.18452380952380953</v>
      </c>
    </row>
    <row r="61" spans="2:20" s="16" customFormat="1" ht="18" customHeight="1" x14ac:dyDescent="0.15">
      <c r="B61" s="17" t="s">
        <v>531</v>
      </c>
      <c r="C61" s="17" t="s">
        <v>407</v>
      </c>
      <c r="D61" s="18">
        <v>0.10285280455007528</v>
      </c>
      <c r="E61" s="18">
        <v>9.6079938508839349E-2</v>
      </c>
      <c r="F61" s="19">
        <v>6.5476190476190479E-2</v>
      </c>
      <c r="G61" s="19">
        <v>3.5714285714285712E-2</v>
      </c>
      <c r="H61" s="19">
        <v>0.1130952380952381</v>
      </c>
      <c r="I61" s="19">
        <v>2.976190476190476E-2</v>
      </c>
      <c r="J61" s="19">
        <v>6.5476190476190479E-2</v>
      </c>
      <c r="K61" s="19">
        <v>3.968253968253968E-2</v>
      </c>
      <c r="L61" s="19">
        <v>5.9171597633136092E-2</v>
      </c>
      <c r="M61" s="19">
        <v>0</v>
      </c>
      <c r="N61" s="20">
        <v>0.19221411192214111</v>
      </c>
      <c r="O61" s="19">
        <v>4.142011834319527E-2</v>
      </c>
      <c r="P61" s="20">
        <v>0.36666666666666664</v>
      </c>
      <c r="Q61" s="19">
        <v>0</v>
      </c>
      <c r="R61" s="19">
        <v>0.10714285714285714</v>
      </c>
      <c r="S61" s="19">
        <v>2.3391812865497075E-2</v>
      </c>
      <c r="T61" s="19">
        <v>5.2941176470588235E-2</v>
      </c>
    </row>
    <row r="62" spans="2:20" s="16" customFormat="1" ht="18" customHeight="1" x14ac:dyDescent="0.15">
      <c r="B62" s="17" t="s">
        <v>531</v>
      </c>
      <c r="C62" s="17" t="s">
        <v>463</v>
      </c>
      <c r="D62" s="18">
        <v>0.41633273455851871</v>
      </c>
      <c r="E62" s="18">
        <v>0.37262357414448671</v>
      </c>
      <c r="F62" s="21"/>
      <c r="G62" s="19">
        <v>0.32098765432098764</v>
      </c>
      <c r="H62" s="20">
        <v>1</v>
      </c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</row>
    <row r="63" spans="2:20" s="16" customFormat="1" ht="18" customHeight="1" x14ac:dyDescent="0.15">
      <c r="B63" s="17" t="s">
        <v>531</v>
      </c>
      <c r="C63" s="17" t="s">
        <v>254</v>
      </c>
      <c r="D63" s="18">
        <v>7.9659230634112066E-2</v>
      </c>
      <c r="E63" s="18">
        <v>5.165912518853695E-2</v>
      </c>
      <c r="F63" s="19">
        <v>2.2624434389140271E-2</v>
      </c>
      <c r="G63" s="19">
        <v>8.0808080808080815E-2</v>
      </c>
      <c r="H63" s="19">
        <v>3.5714285714285712E-2</v>
      </c>
      <c r="I63" s="19">
        <v>1.1904761904761904E-2</v>
      </c>
      <c r="J63" s="20">
        <v>0.18143459915611815</v>
      </c>
      <c r="K63" s="19"/>
      <c r="L63" s="19">
        <v>1.0638297872340425E-2</v>
      </c>
      <c r="M63" s="19"/>
      <c r="N63" s="19">
        <v>8.1395348837209308E-2</v>
      </c>
      <c r="O63" s="19">
        <v>9.285714285714286E-2</v>
      </c>
      <c r="P63" s="19">
        <v>1.5873015873015872E-2</v>
      </c>
      <c r="Q63" s="19">
        <v>1.7964071856287425E-2</v>
      </c>
      <c r="R63" s="19">
        <v>3.5294117647058823E-2</v>
      </c>
      <c r="S63" s="19">
        <v>6.1855670103092786E-2</v>
      </c>
      <c r="T63" s="19">
        <v>6.1349693251533744E-3</v>
      </c>
    </row>
    <row r="64" spans="2:20" s="16" customFormat="1" ht="18" customHeight="1" x14ac:dyDescent="0.15">
      <c r="B64" s="17" t="s">
        <v>531</v>
      </c>
      <c r="C64" s="17" t="s">
        <v>229</v>
      </c>
      <c r="D64" s="18">
        <v>0.11236726676610891</v>
      </c>
      <c r="E64" s="18">
        <v>0.1618101545253863</v>
      </c>
      <c r="F64" s="19">
        <v>8.4745762711864403E-2</v>
      </c>
      <c r="G64" s="20">
        <v>0.30769230769230771</v>
      </c>
      <c r="H64" s="20">
        <v>0.27004219409282698</v>
      </c>
      <c r="I64" s="21">
        <v>3.308270676691729E-2</v>
      </c>
      <c r="J64" s="19">
        <v>0.10518518518518519</v>
      </c>
      <c r="K64" s="20">
        <v>0.4861111111111111</v>
      </c>
      <c r="L64" s="19">
        <v>7.1782178217821777E-2</v>
      </c>
      <c r="M64" s="21">
        <v>4.4642857142857144E-2</v>
      </c>
      <c r="N64" s="19">
        <v>0.16044776119402984</v>
      </c>
      <c r="O64" s="20">
        <v>0.36309523809523808</v>
      </c>
      <c r="P64" s="19">
        <v>0.125</v>
      </c>
      <c r="Q64" s="20">
        <v>0.24038461538461539</v>
      </c>
      <c r="R64" s="21">
        <v>5.0675675675675678E-2</v>
      </c>
      <c r="S64" s="19">
        <v>7.575757575757576E-2</v>
      </c>
      <c r="T64" s="19">
        <v>9.4339622641509441E-2</v>
      </c>
    </row>
    <row r="65" spans="2:20" s="16" customFormat="1" ht="18" customHeight="1" x14ac:dyDescent="0.15">
      <c r="B65" s="17" t="s">
        <v>531</v>
      </c>
      <c r="C65" s="17" t="s">
        <v>360</v>
      </c>
      <c r="D65" s="18">
        <v>0.10766040556506642</v>
      </c>
      <c r="E65" s="18">
        <v>6.6346696781479392E-2</v>
      </c>
      <c r="F65" s="19">
        <v>5.9523809523809521E-3</v>
      </c>
      <c r="G65" s="20">
        <v>0.34351145038167941</v>
      </c>
      <c r="H65" s="19">
        <v>0.115</v>
      </c>
      <c r="I65" s="19">
        <v>5.9523809523809521E-3</v>
      </c>
      <c r="J65" s="19">
        <v>1.1904761904761904E-2</v>
      </c>
      <c r="K65" s="19">
        <v>2.4960998439937598E-2</v>
      </c>
      <c r="L65" s="20">
        <v>0.21212121212121213</v>
      </c>
      <c r="M65" s="19">
        <v>7.1428571428571425E-2</v>
      </c>
      <c r="N65" s="19">
        <v>5.2631578947368418E-2</v>
      </c>
      <c r="O65" s="19">
        <v>8.3086053412462904E-2</v>
      </c>
      <c r="P65" s="19">
        <v>0.1111111111111111</v>
      </c>
      <c r="Q65" s="19">
        <v>2.976190476190476E-2</v>
      </c>
      <c r="R65" s="19">
        <v>2.976190476190476E-3</v>
      </c>
      <c r="S65" s="20">
        <v>0.19047619047619047</v>
      </c>
      <c r="T65" s="19">
        <v>3.8610038610038609E-2</v>
      </c>
    </row>
    <row r="66" spans="2:20" s="16" customFormat="1" ht="18" customHeight="1" x14ac:dyDescent="0.15">
      <c r="B66" s="17" t="s">
        <v>531</v>
      </c>
      <c r="C66" s="17" t="s">
        <v>361</v>
      </c>
      <c r="D66" s="18">
        <v>6.6269052352551355E-3</v>
      </c>
      <c r="E66" s="18">
        <v>2.3809523809523808E-2</v>
      </c>
      <c r="F66" s="19"/>
      <c r="G66" s="19"/>
      <c r="H66" s="19"/>
      <c r="I66" s="19"/>
      <c r="J66" s="19"/>
      <c r="K66" s="19"/>
      <c r="L66" s="20">
        <v>0.25</v>
      </c>
      <c r="M66" s="19"/>
      <c r="N66" s="19"/>
      <c r="O66" s="19">
        <v>6.41025641025641E-3</v>
      </c>
      <c r="P66" s="19"/>
      <c r="Q66" s="19"/>
      <c r="R66" s="19"/>
      <c r="S66" s="19"/>
      <c r="T66" s="19"/>
    </row>
    <row r="67" spans="2:20" s="16" customFormat="1" ht="18" customHeight="1" x14ac:dyDescent="0.15">
      <c r="B67" s="17" t="s">
        <v>531</v>
      </c>
      <c r="C67" s="17" t="s">
        <v>249</v>
      </c>
      <c r="D67" s="18">
        <v>2.5673940949935817E-2</v>
      </c>
      <c r="E67" s="18">
        <v>5.4249547920433995E-2</v>
      </c>
      <c r="F67" s="19"/>
      <c r="G67" s="19"/>
      <c r="H67" s="20">
        <v>0.16666666666666666</v>
      </c>
      <c r="I67" s="19"/>
      <c r="J67" s="19">
        <v>0</v>
      </c>
      <c r="K67" s="19"/>
      <c r="L67" s="19"/>
      <c r="M67" s="19">
        <v>1.1904761904761904E-2</v>
      </c>
      <c r="N67" s="19"/>
      <c r="O67" s="19"/>
      <c r="P67" s="19">
        <v>0</v>
      </c>
      <c r="Q67" s="19"/>
      <c r="R67" s="19"/>
      <c r="S67" s="19"/>
      <c r="T67" s="19"/>
    </row>
    <row r="68" spans="2:20" s="16" customFormat="1" ht="18" customHeight="1" x14ac:dyDescent="0.15">
      <c r="B68" s="17" t="s">
        <v>531</v>
      </c>
      <c r="C68" s="17" t="s">
        <v>291</v>
      </c>
      <c r="D68" s="18">
        <v>4.863742613644613E-2</v>
      </c>
      <c r="E68" s="18">
        <v>2.3716951788491446E-2</v>
      </c>
      <c r="F68" s="19">
        <v>1.1904761904761904E-2</v>
      </c>
      <c r="G68" s="19"/>
      <c r="H68" s="19">
        <v>1.1904761904761904E-2</v>
      </c>
      <c r="I68" s="20">
        <v>0.10714285714285714</v>
      </c>
      <c r="J68" s="19">
        <v>2.3809523809523808E-2</v>
      </c>
      <c r="K68" s="20">
        <v>0.1130952380952381</v>
      </c>
      <c r="L68" s="19">
        <v>3.125E-2</v>
      </c>
      <c r="M68" s="19">
        <v>1.7857142857142856E-2</v>
      </c>
      <c r="N68" s="19">
        <v>4.5454545454545452E-3</v>
      </c>
      <c r="O68" s="19">
        <v>0</v>
      </c>
      <c r="P68" s="19">
        <v>1.7857142857142856E-2</v>
      </c>
      <c r="Q68" s="19"/>
      <c r="R68" s="19">
        <v>0</v>
      </c>
      <c r="S68" s="19">
        <v>0</v>
      </c>
      <c r="T68" s="19">
        <v>5.9523809523809521E-3</v>
      </c>
    </row>
    <row r="69" spans="2:20" s="16" customFormat="1" ht="18" customHeight="1" x14ac:dyDescent="0.15">
      <c r="B69" s="17" t="s">
        <v>531</v>
      </c>
      <c r="C69" s="17" t="s">
        <v>293</v>
      </c>
      <c r="D69" s="18">
        <v>0.14753860220291043</v>
      </c>
      <c r="E69" s="23">
        <v>0.20261162594776749</v>
      </c>
      <c r="F69" s="19">
        <v>0.15559772296015181</v>
      </c>
      <c r="G69" s="20">
        <v>0.28652751423149903</v>
      </c>
      <c r="H69" s="20">
        <v>0.43524416135881105</v>
      </c>
      <c r="I69" s="19">
        <v>0.14117647058823529</v>
      </c>
      <c r="J69" s="21">
        <v>1.171875E-2</v>
      </c>
      <c r="K69" s="20">
        <v>0.55084745762711862</v>
      </c>
      <c r="L69" s="21">
        <v>7.2727272727272724E-2</v>
      </c>
      <c r="M69" s="21">
        <v>0</v>
      </c>
      <c r="N69" s="21">
        <v>2.3696682464454975E-2</v>
      </c>
      <c r="O69" s="19">
        <v>0.13930348258706468</v>
      </c>
      <c r="P69" s="20">
        <v>0.36785714285714288</v>
      </c>
      <c r="Q69" s="19">
        <v>0.24566473988439305</v>
      </c>
      <c r="R69" s="21">
        <v>0</v>
      </c>
      <c r="S69" s="21">
        <v>4.1666666666666664E-2</v>
      </c>
      <c r="T69" s="19">
        <v>0.16759776536312848</v>
      </c>
    </row>
    <row r="70" spans="2:20" s="16" customFormat="1" ht="18" customHeight="1" x14ac:dyDescent="0.15">
      <c r="B70" s="17" t="s">
        <v>530</v>
      </c>
      <c r="C70" s="17" t="s">
        <v>382</v>
      </c>
      <c r="D70" s="18">
        <v>0.46846344347515673</v>
      </c>
      <c r="E70" s="23">
        <v>0.5755677368833203</v>
      </c>
      <c r="F70" s="21"/>
      <c r="G70" s="21">
        <v>0.4642857142857143</v>
      </c>
      <c r="H70" s="21">
        <v>0.36029411764705882</v>
      </c>
      <c r="I70" s="21">
        <v>0.1</v>
      </c>
      <c r="J70" s="20">
        <v>0.77245508982035926</v>
      </c>
      <c r="K70" s="21">
        <v>0.33962264150943394</v>
      </c>
      <c r="L70" s="20">
        <v>0.8405405405405405</v>
      </c>
      <c r="M70" s="21">
        <v>0.42045454545454547</v>
      </c>
      <c r="N70" s="20">
        <v>0.70471464019851116</v>
      </c>
      <c r="O70" s="21">
        <v>0.3473684210526316</v>
      </c>
      <c r="P70" s="20">
        <v>0.782258064516129</v>
      </c>
      <c r="Q70" s="21">
        <v>0.33447098976109213</v>
      </c>
      <c r="R70" s="20">
        <v>0.75141242937853103</v>
      </c>
      <c r="S70" s="21">
        <v>0.24404761904761904</v>
      </c>
      <c r="T70" s="21"/>
    </row>
    <row r="71" spans="2:20" s="16" customFormat="1" ht="18" customHeight="1" x14ac:dyDescent="0.15">
      <c r="B71" s="17" t="s">
        <v>530</v>
      </c>
      <c r="C71" s="17" t="s">
        <v>383</v>
      </c>
      <c r="D71" s="18">
        <v>0.41160340597488815</v>
      </c>
      <c r="E71" s="18">
        <v>0.37890625</v>
      </c>
      <c r="F71" s="21">
        <v>0.22556390977443608</v>
      </c>
      <c r="G71" s="20">
        <v>0.73295454545454541</v>
      </c>
      <c r="H71" s="20">
        <v>0.97560975609756095</v>
      </c>
      <c r="I71" s="21">
        <v>0.2</v>
      </c>
      <c r="J71" s="19">
        <v>0.4236111111111111</v>
      </c>
      <c r="K71" s="21">
        <v>0</v>
      </c>
      <c r="L71" s="21"/>
      <c r="M71" s="21"/>
      <c r="N71" s="21"/>
      <c r="O71" s="21"/>
      <c r="P71" s="20">
        <v>0.64227642276422769</v>
      </c>
      <c r="Q71" s="21">
        <v>6.6666666666666666E-2</v>
      </c>
      <c r="R71" s="21">
        <v>0</v>
      </c>
      <c r="S71" s="19">
        <v>0.32432432432432434</v>
      </c>
      <c r="T71" s="19">
        <v>0.39069767441860465</v>
      </c>
    </row>
    <row r="72" spans="2:20" s="16" customFormat="1" ht="18" customHeight="1" x14ac:dyDescent="0.15">
      <c r="B72" s="17" t="s">
        <v>531</v>
      </c>
      <c r="C72" s="17" t="s">
        <v>295</v>
      </c>
      <c r="D72" s="18">
        <v>6.3063311882600975E-2</v>
      </c>
      <c r="E72" s="18">
        <v>4.2174549000487567E-2</v>
      </c>
      <c r="F72" s="19">
        <v>4.7520661157024795E-2</v>
      </c>
      <c r="G72" s="19">
        <v>3.0837004405286344E-2</v>
      </c>
      <c r="H72" s="20">
        <v>0.15178571428571427</v>
      </c>
      <c r="I72" s="19">
        <v>5.0980392156862744E-2</v>
      </c>
      <c r="J72" s="19">
        <v>0</v>
      </c>
      <c r="K72" s="19">
        <v>4.5267489711934158E-2</v>
      </c>
      <c r="L72" s="19">
        <v>1.7777777777777778E-2</v>
      </c>
      <c r="M72" s="19">
        <v>2.0576131687242798E-2</v>
      </c>
      <c r="N72" s="19">
        <v>1.3483146067415731E-2</v>
      </c>
      <c r="O72" s="20">
        <v>0.16319444444444445</v>
      </c>
      <c r="P72" s="19">
        <v>7.1428571428571425E-2</v>
      </c>
      <c r="Q72" s="19">
        <v>2.4691358024691357E-2</v>
      </c>
      <c r="R72" s="19">
        <v>3.3195020746887967E-2</v>
      </c>
      <c r="S72" s="19">
        <v>2.9045643153526972E-2</v>
      </c>
      <c r="T72" s="19">
        <v>4.11522633744856E-3</v>
      </c>
    </row>
    <row r="73" spans="2:20" s="16" customFormat="1" ht="18" customHeight="1" x14ac:dyDescent="0.15">
      <c r="B73" s="17" t="s">
        <v>530</v>
      </c>
      <c r="C73" s="17" t="s">
        <v>377</v>
      </c>
      <c r="D73" s="18">
        <v>0.67647643913962452</v>
      </c>
      <c r="E73" s="23">
        <v>0.79484709848302437</v>
      </c>
      <c r="F73" s="19">
        <v>0.71370143149284249</v>
      </c>
      <c r="G73" s="19">
        <v>0.78127659574468089</v>
      </c>
      <c r="H73" s="21"/>
      <c r="I73" s="20">
        <v>0.97533039647577091</v>
      </c>
      <c r="J73" s="21">
        <v>0.42236024844720499</v>
      </c>
      <c r="K73" s="21"/>
      <c r="L73" s="19">
        <v>0.79378531073446323</v>
      </c>
      <c r="M73" s="21"/>
      <c r="N73" s="21">
        <v>0.30833333333333335</v>
      </c>
      <c r="O73" s="20">
        <v>0.97499999999999998</v>
      </c>
      <c r="P73" s="21">
        <v>0</v>
      </c>
      <c r="Q73" s="21">
        <v>0</v>
      </c>
      <c r="R73" s="21"/>
      <c r="S73" s="21"/>
      <c r="T73" s="19">
        <v>0.83250414593698174</v>
      </c>
    </row>
    <row r="74" spans="2:20" s="16" customFormat="1" ht="18" customHeight="1" x14ac:dyDescent="0.15">
      <c r="B74" s="17" t="s">
        <v>534</v>
      </c>
      <c r="C74" s="17" t="s">
        <v>178</v>
      </c>
      <c r="D74" s="18">
        <v>0.37858252541019044</v>
      </c>
      <c r="E74" s="23">
        <v>0.44284781188765515</v>
      </c>
      <c r="F74" s="20">
        <v>0.53309608540925268</v>
      </c>
      <c r="G74" s="20">
        <v>0.54155955441302484</v>
      </c>
      <c r="H74" s="19">
        <v>0.39768339768339767</v>
      </c>
      <c r="I74" s="19">
        <v>0.47312588401697314</v>
      </c>
      <c r="J74" s="19">
        <v>0.48044009779951102</v>
      </c>
      <c r="K74" s="20">
        <v>0.56568196103079826</v>
      </c>
      <c r="L74" s="21">
        <v>0.28037383177570091</v>
      </c>
      <c r="M74" s="21">
        <v>0.31057638500279799</v>
      </c>
      <c r="N74" s="19">
        <v>0.38231552162849874</v>
      </c>
      <c r="O74" s="19">
        <v>0.45618107951247822</v>
      </c>
      <c r="P74" s="21">
        <v>0.32425531914893618</v>
      </c>
      <c r="Q74" s="19">
        <v>0.46633416458852867</v>
      </c>
      <c r="R74" s="19">
        <v>0.37575301204819278</v>
      </c>
      <c r="S74" s="20">
        <v>0.54224698235840296</v>
      </c>
      <c r="T74" s="19">
        <v>0.46941176470588236</v>
      </c>
    </row>
    <row r="75" spans="2:20" s="16" customFormat="1" ht="18" customHeight="1" x14ac:dyDescent="0.15">
      <c r="B75" s="17" t="s">
        <v>534</v>
      </c>
      <c r="C75" s="17" t="s">
        <v>392</v>
      </c>
      <c r="D75" s="18">
        <v>0.32537994709269152</v>
      </c>
      <c r="E75" s="23">
        <v>0.48070175438596491</v>
      </c>
      <c r="F75" s="21"/>
      <c r="G75" s="21"/>
      <c r="H75" s="21"/>
      <c r="I75" s="19">
        <v>0.48070175438596491</v>
      </c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</row>
    <row r="76" spans="2:20" s="16" customFormat="1" ht="18" customHeight="1" x14ac:dyDescent="0.15">
      <c r="B76" s="17" t="s">
        <v>534</v>
      </c>
      <c r="C76" s="17" t="s">
        <v>487</v>
      </c>
      <c r="D76" s="18">
        <v>0.27074640704682429</v>
      </c>
      <c r="E76" s="18">
        <v>0.28869047619047616</v>
      </c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0">
        <v>0.45238095238095238</v>
      </c>
      <c r="S76" s="21">
        <v>0.125</v>
      </c>
      <c r="T76" s="21"/>
    </row>
    <row r="77" spans="2:20" s="16" customFormat="1" ht="18" customHeight="1" x14ac:dyDescent="0.15">
      <c r="B77" s="17" t="s">
        <v>534</v>
      </c>
      <c r="C77" s="17" t="s">
        <v>277</v>
      </c>
      <c r="D77" s="18">
        <v>0.32918025151374009</v>
      </c>
      <c r="E77" s="22">
        <v>0.14705882352941177</v>
      </c>
      <c r="F77" s="19">
        <v>9.2261904761904767E-2</v>
      </c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0">
        <v>0.22159090909090909</v>
      </c>
      <c r="R77" s="19">
        <v>0.17857142857142858</v>
      </c>
      <c r="S77" s="21"/>
      <c r="T77" s="21"/>
    </row>
    <row r="78" spans="2:20" s="16" customFormat="1" ht="18" customHeight="1" x14ac:dyDescent="0.15">
      <c r="B78" s="17" t="s">
        <v>534</v>
      </c>
      <c r="C78" s="17" t="s">
        <v>179</v>
      </c>
      <c r="D78" s="18">
        <v>0.47070199387771988</v>
      </c>
      <c r="E78" s="22">
        <v>0.33436832912866293</v>
      </c>
      <c r="F78" s="19">
        <v>0.30806845965770169</v>
      </c>
      <c r="G78" s="20">
        <v>0.44755244755244755</v>
      </c>
      <c r="H78" s="21"/>
      <c r="I78" s="20">
        <v>0.39087947882736157</v>
      </c>
      <c r="J78" s="21">
        <v>3.5087719298245612E-2</v>
      </c>
      <c r="K78" s="21"/>
      <c r="L78" s="19">
        <v>0.31670445956160242</v>
      </c>
      <c r="M78" s="19">
        <v>0.30900243309002434</v>
      </c>
      <c r="N78" s="21">
        <v>0.15032679738562091</v>
      </c>
      <c r="O78" s="21"/>
      <c r="P78" s="21">
        <v>0.10317460317460317</v>
      </c>
      <c r="Q78" s="20">
        <v>0.42777777777777776</v>
      </c>
      <c r="R78" s="21"/>
      <c r="S78" s="19">
        <v>0.28621908127208479</v>
      </c>
      <c r="T78" s="20">
        <v>0.47502774694783573</v>
      </c>
    </row>
    <row r="79" spans="2:20" s="16" customFormat="1" ht="18" customHeight="1" x14ac:dyDescent="0.15">
      <c r="B79" s="17" t="s">
        <v>534</v>
      </c>
      <c r="C79" s="17" t="s">
        <v>233</v>
      </c>
      <c r="D79" s="18">
        <v>0.44065180102915952</v>
      </c>
      <c r="E79" s="22">
        <v>0.31425364758698093</v>
      </c>
      <c r="F79" s="19">
        <v>0.22844827586206898</v>
      </c>
      <c r="G79" s="20">
        <v>0.9375</v>
      </c>
      <c r="H79" s="21"/>
      <c r="I79" s="21"/>
      <c r="J79" s="21"/>
      <c r="K79" s="21"/>
      <c r="L79" s="21"/>
      <c r="M79" s="21"/>
      <c r="N79" s="21"/>
      <c r="O79" s="21"/>
      <c r="P79" s="21"/>
      <c r="Q79" s="21">
        <v>0.18139534883720931</v>
      </c>
      <c r="R79" s="21">
        <v>0.13186813186813187</v>
      </c>
      <c r="S79" s="21"/>
      <c r="T79" s="20">
        <v>0.88387096774193552</v>
      </c>
    </row>
    <row r="80" spans="2:20" s="16" customFormat="1" ht="18" customHeight="1" x14ac:dyDescent="0.15">
      <c r="B80" s="17" t="s">
        <v>534</v>
      </c>
      <c r="C80" s="17" t="s">
        <v>271</v>
      </c>
      <c r="D80" s="18">
        <v>0.40876755858881308</v>
      </c>
      <c r="E80" s="22">
        <v>0.24383561643835616</v>
      </c>
      <c r="F80" s="21">
        <v>0</v>
      </c>
      <c r="G80" s="21">
        <v>0.11386138613861387</v>
      </c>
      <c r="H80" s="21"/>
      <c r="I80" s="21"/>
      <c r="J80" s="21"/>
      <c r="K80" s="21"/>
      <c r="L80" s="21"/>
      <c r="M80" s="21"/>
      <c r="N80" s="20">
        <v>0.67346938775510201</v>
      </c>
      <c r="O80" s="21"/>
      <c r="P80" s="21"/>
      <c r="Q80" s="21"/>
      <c r="R80" s="21"/>
      <c r="S80" s="21"/>
      <c r="T80" s="21">
        <v>0</v>
      </c>
    </row>
    <row r="81" spans="2:20" s="16" customFormat="1" ht="18" customHeight="1" x14ac:dyDescent="0.15">
      <c r="B81" s="17" t="s">
        <v>535</v>
      </c>
      <c r="C81" s="17" t="s">
        <v>203</v>
      </c>
      <c r="D81" s="18">
        <v>0.3627758647011925</v>
      </c>
      <c r="E81" s="18">
        <v>0.38381918039712715</v>
      </c>
      <c r="F81" s="21">
        <v>0.14151925078043703</v>
      </c>
      <c r="G81" s="20">
        <v>0.44982394366197181</v>
      </c>
      <c r="H81" s="19">
        <v>0.3771186440677966</v>
      </c>
      <c r="I81" s="21">
        <v>0.20900900900900901</v>
      </c>
      <c r="J81" s="19">
        <v>0.37185929648241206</v>
      </c>
      <c r="K81" s="20">
        <v>0.52491694352159468</v>
      </c>
      <c r="L81" s="21">
        <v>0.27980922098569155</v>
      </c>
      <c r="M81" s="19">
        <v>0.32902670111972437</v>
      </c>
      <c r="N81" s="20">
        <v>0.48118494795836669</v>
      </c>
      <c r="O81" s="20">
        <v>0.5391169635941131</v>
      </c>
      <c r="P81" s="21">
        <v>0.272140221402214</v>
      </c>
      <c r="Q81" s="20">
        <v>0.44934640522875818</v>
      </c>
      <c r="R81" s="20">
        <v>0.56761904761904758</v>
      </c>
      <c r="S81" s="19">
        <v>0.36649214659685864</v>
      </c>
      <c r="T81" s="19">
        <v>0.3110539845758355</v>
      </c>
    </row>
    <row r="82" spans="2:20" s="16" customFormat="1" ht="18" customHeight="1" x14ac:dyDescent="0.15">
      <c r="B82" s="17" t="s">
        <v>535</v>
      </c>
      <c r="C82" s="17" t="s">
        <v>231</v>
      </c>
      <c r="D82" s="18">
        <v>0.48320755874593535</v>
      </c>
      <c r="E82" s="23">
        <v>0.6273536105938341</v>
      </c>
      <c r="F82" s="21">
        <v>0.38461538461538464</v>
      </c>
      <c r="G82" s="20">
        <v>0.74882995319812795</v>
      </c>
      <c r="H82" s="19">
        <v>0.61497326203208558</v>
      </c>
      <c r="I82" s="21">
        <v>0.47181008902077154</v>
      </c>
      <c r="J82" s="19">
        <v>0.60928961748633881</v>
      </c>
      <c r="K82" s="20">
        <v>0.70952380952380956</v>
      </c>
      <c r="L82" s="19">
        <v>0.6645962732919255</v>
      </c>
      <c r="M82" s="19">
        <v>0.66502463054187189</v>
      </c>
      <c r="N82" s="19">
        <v>0.57440476190476186</v>
      </c>
      <c r="O82" s="21">
        <v>0.5078125</v>
      </c>
      <c r="P82" s="19">
        <v>0.58764940239043828</v>
      </c>
      <c r="Q82" s="21">
        <v>0.45299145299145299</v>
      </c>
      <c r="R82" s="21">
        <v>0.3125</v>
      </c>
      <c r="S82" s="21">
        <v>0.41975308641975306</v>
      </c>
      <c r="T82" s="20">
        <v>0.93644067796610164</v>
      </c>
    </row>
    <row r="83" spans="2:20" s="16" customFormat="1" ht="18" customHeight="1" x14ac:dyDescent="0.15">
      <c r="B83" s="17" t="s">
        <v>536</v>
      </c>
      <c r="C83" s="17" t="s">
        <v>419</v>
      </c>
      <c r="D83" s="18">
        <v>0.10998376623376624</v>
      </c>
      <c r="E83" s="22">
        <v>2.976190476190476E-2</v>
      </c>
      <c r="F83" s="19"/>
      <c r="G83" s="19"/>
      <c r="H83" s="19">
        <v>2.976190476190476E-2</v>
      </c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</row>
    <row r="84" spans="2:20" s="16" customFormat="1" ht="18" customHeight="1" x14ac:dyDescent="0.15">
      <c r="B84" s="17" t="s">
        <v>536</v>
      </c>
      <c r="C84" s="17" t="s">
        <v>406</v>
      </c>
      <c r="D84" s="18">
        <v>0.1657871474109989</v>
      </c>
      <c r="E84" s="23">
        <v>0.22365833099185164</v>
      </c>
      <c r="F84" s="21">
        <v>0.11572700296735905</v>
      </c>
      <c r="G84" s="20">
        <v>0.30625000000000002</v>
      </c>
      <c r="H84" s="21">
        <v>6.0109289617486336E-2</v>
      </c>
      <c r="I84" s="21">
        <v>8.8235294117647065E-2</v>
      </c>
      <c r="J84" s="19">
        <v>0.1746987951807229</v>
      </c>
      <c r="K84" s="20">
        <v>0.62189054726368154</v>
      </c>
      <c r="L84" s="19">
        <v>0.2611607142857143</v>
      </c>
      <c r="M84" s="21">
        <v>7.1428571428571425E-2</v>
      </c>
      <c r="N84" s="20">
        <v>0.40154440154440152</v>
      </c>
      <c r="O84" s="19">
        <v>0.21383647798742139</v>
      </c>
      <c r="P84" s="21">
        <v>7.9754601226993863E-2</v>
      </c>
      <c r="Q84" s="19">
        <v>0.26627218934911245</v>
      </c>
      <c r="R84" s="21">
        <v>5.9523809523809521E-2</v>
      </c>
      <c r="S84" s="19">
        <v>0.12609970674486803</v>
      </c>
      <c r="T84" s="21">
        <v>0.11904761904761904</v>
      </c>
    </row>
    <row r="85" spans="2:20" s="16" customFormat="1" ht="18" customHeight="1" x14ac:dyDescent="0.15">
      <c r="B85" s="17" t="s">
        <v>536</v>
      </c>
      <c r="C85" s="17" t="s">
        <v>362</v>
      </c>
      <c r="D85" s="18">
        <v>0.35174336077631818</v>
      </c>
      <c r="E85" s="22">
        <v>0.2413793103448276</v>
      </c>
      <c r="F85" s="20">
        <v>0.29166666666666669</v>
      </c>
      <c r="G85" s="21"/>
      <c r="H85" s="21"/>
      <c r="I85" s="21"/>
      <c r="J85" s="21"/>
      <c r="K85" s="21"/>
      <c r="L85" s="21"/>
      <c r="M85" s="19">
        <v>0.220873786407767</v>
      </c>
      <c r="N85" s="21"/>
      <c r="O85" s="21"/>
      <c r="P85" s="21"/>
      <c r="Q85" s="21"/>
      <c r="R85" s="21"/>
      <c r="S85" s="21"/>
      <c r="T85" s="21"/>
    </row>
    <row r="86" spans="2:20" s="16" customFormat="1" ht="18" customHeight="1" x14ac:dyDescent="0.15">
      <c r="B86" s="17" t="s">
        <v>536</v>
      </c>
      <c r="C86" s="17" t="s">
        <v>268</v>
      </c>
      <c r="D86" s="18">
        <v>0.48585724974613864</v>
      </c>
      <c r="E86" s="18">
        <v>0.44548387096774195</v>
      </c>
      <c r="F86" s="20">
        <v>0.5233219567690558</v>
      </c>
      <c r="G86" s="21">
        <v>0.32035928143712578</v>
      </c>
      <c r="H86" s="20">
        <v>0.5</v>
      </c>
      <c r="I86" s="20">
        <v>0.51510574018126887</v>
      </c>
      <c r="J86" s="19">
        <v>0.38385826771653542</v>
      </c>
      <c r="K86" s="19">
        <v>0.47294117647058825</v>
      </c>
      <c r="L86" s="20">
        <v>0.5402542372881356</v>
      </c>
      <c r="M86" s="21">
        <v>0.31938633193863319</v>
      </c>
      <c r="N86" s="20">
        <v>0.55027422303473494</v>
      </c>
      <c r="O86" s="21">
        <v>0.20338983050847459</v>
      </c>
      <c r="P86" s="21">
        <v>0.2608695652173913</v>
      </c>
      <c r="Q86" s="19">
        <v>0.39182692307692307</v>
      </c>
      <c r="R86" s="20">
        <v>0.5070093457943925</v>
      </c>
      <c r="S86" s="19">
        <v>0.40091116173120728</v>
      </c>
      <c r="T86" s="19">
        <v>0.45155038759689925</v>
      </c>
    </row>
    <row r="87" spans="2:20" s="16" customFormat="1" ht="18" customHeight="1" x14ac:dyDescent="0.15">
      <c r="B87" s="17" t="s">
        <v>536</v>
      </c>
      <c r="C87" s="17" t="s">
        <v>358</v>
      </c>
      <c r="D87" s="18">
        <v>0.32904746598092788</v>
      </c>
      <c r="E87" s="22">
        <v>0.22359657469077068</v>
      </c>
      <c r="F87" s="20">
        <v>0.33333333333333331</v>
      </c>
      <c r="G87" s="19">
        <v>0.17948717948717949</v>
      </c>
      <c r="H87" s="19">
        <v>0.15204678362573099</v>
      </c>
      <c r="I87" s="21"/>
      <c r="J87" s="21">
        <v>0.10227272727272728</v>
      </c>
      <c r="K87" s="20">
        <v>0.3888888888888889</v>
      </c>
      <c r="L87" s="21">
        <v>1.935483870967742E-2</v>
      </c>
      <c r="M87" s="21">
        <v>0</v>
      </c>
      <c r="N87" s="21">
        <v>0</v>
      </c>
      <c r="O87" s="21">
        <v>0</v>
      </c>
      <c r="P87" s="21">
        <v>5.128205128205128E-2</v>
      </c>
      <c r="Q87" s="20">
        <v>0.95081967213114749</v>
      </c>
      <c r="R87" s="20">
        <v>0.65573770491803274</v>
      </c>
      <c r="S87" s="20">
        <v>0.35643564356435642</v>
      </c>
      <c r="T87" s="19">
        <v>0.2</v>
      </c>
    </row>
    <row r="88" spans="2:20" s="16" customFormat="1" ht="18" customHeight="1" x14ac:dyDescent="0.15">
      <c r="B88" s="17" t="s">
        <v>532</v>
      </c>
      <c r="C88" s="17" t="s">
        <v>308</v>
      </c>
      <c r="D88" s="18">
        <v>0.10272983565976758</v>
      </c>
      <c r="E88" s="23">
        <v>0.39181649101053939</v>
      </c>
      <c r="F88" s="19">
        <v>0.4175824175824176</v>
      </c>
      <c r="G88" s="21">
        <v>7.4999999999999997E-2</v>
      </c>
      <c r="H88" s="21"/>
      <c r="I88" s="21">
        <v>2.5974025974025976E-2</v>
      </c>
      <c r="J88" s="21">
        <v>3.0769230769230771E-2</v>
      </c>
      <c r="K88" s="20">
        <v>0.46938775510204084</v>
      </c>
      <c r="L88" s="21"/>
      <c r="M88" s="21"/>
      <c r="N88" s="20">
        <v>0.806640625</v>
      </c>
      <c r="O88" s="21"/>
      <c r="P88" s="19">
        <v>0.375</v>
      </c>
      <c r="Q88" s="21"/>
      <c r="R88" s="21">
        <v>5.3571428571428568E-2</v>
      </c>
      <c r="S88" s="21">
        <v>0.125</v>
      </c>
      <c r="T88" s="21"/>
    </row>
    <row r="89" spans="2:20" s="16" customFormat="1" ht="18" customHeight="1" x14ac:dyDescent="0.15">
      <c r="B89" s="17" t="s">
        <v>532</v>
      </c>
      <c r="C89" s="17" t="s">
        <v>421</v>
      </c>
      <c r="D89" s="18">
        <v>0.17792494481236204</v>
      </c>
      <c r="E89" s="22">
        <v>0.11904761904761904</v>
      </c>
      <c r="F89" s="21"/>
      <c r="G89" s="21"/>
      <c r="H89" s="21"/>
      <c r="I89" s="21"/>
      <c r="J89" s="21"/>
      <c r="K89" s="19">
        <v>0.11904761904761904</v>
      </c>
      <c r="L89" s="21"/>
      <c r="M89" s="21"/>
      <c r="N89" s="21"/>
      <c r="O89" s="21"/>
      <c r="P89" s="21"/>
      <c r="Q89" s="21"/>
      <c r="R89" s="21"/>
      <c r="S89" s="21"/>
      <c r="T89" s="21"/>
    </row>
    <row r="90" spans="2:20" s="16" customFormat="1" ht="18" customHeight="1" x14ac:dyDescent="0.15">
      <c r="B90" s="17" t="s">
        <v>532</v>
      </c>
      <c r="C90" s="17" t="s">
        <v>414</v>
      </c>
      <c r="D90" s="18">
        <v>8.85845414147301E-2</v>
      </c>
      <c r="E90" s="18">
        <v>6.8047337278106509E-2</v>
      </c>
      <c r="F90" s="19">
        <v>0</v>
      </c>
      <c r="G90" s="19">
        <v>0.1130952380952381</v>
      </c>
      <c r="H90" s="19"/>
      <c r="I90" s="19"/>
      <c r="J90" s="19"/>
      <c r="K90" s="19">
        <v>5.4216867469879519E-2</v>
      </c>
      <c r="L90" s="19"/>
      <c r="M90" s="19">
        <v>1.7857142857142856E-2</v>
      </c>
      <c r="N90" s="19"/>
      <c r="O90" s="19"/>
      <c r="P90" s="20">
        <v>0.5</v>
      </c>
      <c r="Q90" s="19"/>
      <c r="R90" s="19"/>
      <c r="S90" s="19"/>
      <c r="T90" s="19">
        <v>8.3832335329341312E-2</v>
      </c>
    </row>
    <row r="91" spans="2:20" s="16" customFormat="1" ht="18" customHeight="1" x14ac:dyDescent="0.15">
      <c r="B91" s="17" t="s">
        <v>536</v>
      </c>
      <c r="C91" s="17" t="s">
        <v>483</v>
      </c>
      <c r="D91" s="18">
        <v>0.13230571612074501</v>
      </c>
      <c r="E91" s="22">
        <v>0</v>
      </c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>
        <v>0</v>
      </c>
    </row>
    <row r="92" spans="2:20" s="16" customFormat="1" ht="18" customHeight="1" x14ac:dyDescent="0.15">
      <c r="B92" s="17" t="s">
        <v>536</v>
      </c>
      <c r="C92" s="17" t="s">
        <v>436</v>
      </c>
      <c r="D92" s="18">
        <v>0.60998439937597504</v>
      </c>
      <c r="E92" s="22">
        <v>0.30150753768844218</v>
      </c>
      <c r="F92" s="19">
        <v>0.30150753768844218</v>
      </c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</row>
    <row r="93" spans="2:20" s="16" customFormat="1" ht="18" customHeight="1" x14ac:dyDescent="0.15">
      <c r="B93" s="17" t="s">
        <v>530</v>
      </c>
      <c r="C93" s="17" t="s">
        <v>242</v>
      </c>
      <c r="D93" s="18">
        <v>0.50090663373941446</v>
      </c>
      <c r="E93" s="18">
        <v>0.457236209878916</v>
      </c>
      <c r="F93" s="19">
        <v>0.47805212620027437</v>
      </c>
      <c r="G93" s="20">
        <v>0.5556986477784932</v>
      </c>
      <c r="H93" s="19">
        <v>0.46708138932089166</v>
      </c>
      <c r="I93" s="20">
        <v>0.63322185061315495</v>
      </c>
      <c r="J93" s="21">
        <v>0.35307262569832404</v>
      </c>
      <c r="K93" s="19">
        <v>0.46358024691358024</v>
      </c>
      <c r="L93" s="21">
        <v>0.23678290213723285</v>
      </c>
      <c r="M93" s="21">
        <v>0.31285493030459471</v>
      </c>
      <c r="N93" s="19">
        <v>0.43597951344430219</v>
      </c>
      <c r="O93" s="19">
        <v>0.49892933618843682</v>
      </c>
      <c r="P93" s="19">
        <v>0.49355300859598855</v>
      </c>
      <c r="Q93" s="19">
        <v>0.4609544468546638</v>
      </c>
      <c r="R93" s="19">
        <v>0.43897435897435899</v>
      </c>
      <c r="S93" s="20">
        <v>0.61160981448234586</v>
      </c>
      <c r="T93" s="20">
        <v>0.5488997555012225</v>
      </c>
    </row>
    <row r="94" spans="2:20" s="16" customFormat="1" ht="18" customHeight="1" x14ac:dyDescent="0.15">
      <c r="B94" s="17" t="s">
        <v>530</v>
      </c>
      <c r="C94" s="17" t="s">
        <v>253</v>
      </c>
      <c r="D94" s="18">
        <v>0.33931432233258568</v>
      </c>
      <c r="E94" s="22">
        <v>5.8823529411764705E-2</v>
      </c>
      <c r="F94" s="19"/>
      <c r="G94" s="19"/>
      <c r="H94" s="19"/>
      <c r="I94" s="19"/>
      <c r="J94" s="19">
        <v>5.8823529411764705E-2</v>
      </c>
      <c r="K94" s="19"/>
      <c r="L94" s="19"/>
      <c r="M94" s="19"/>
      <c r="N94" s="19"/>
      <c r="O94" s="19"/>
      <c r="P94" s="19"/>
      <c r="Q94" s="19"/>
      <c r="R94" s="19"/>
      <c r="S94" s="19"/>
      <c r="T94" s="19"/>
    </row>
    <row r="95" spans="2:20" s="16" customFormat="1" ht="18" customHeight="1" x14ac:dyDescent="0.15">
      <c r="B95" s="17" t="s">
        <v>537</v>
      </c>
      <c r="C95" s="17" t="s">
        <v>276</v>
      </c>
      <c r="D95" s="18">
        <v>0.34152364273204905</v>
      </c>
      <c r="E95" s="22">
        <v>0.25379090183559455</v>
      </c>
      <c r="F95" s="21"/>
      <c r="G95" s="21"/>
      <c r="H95" s="21">
        <v>2.976190476190476E-2</v>
      </c>
      <c r="I95" s="20">
        <v>0.53333333333333333</v>
      </c>
      <c r="J95" s="20">
        <v>0.43888888888888888</v>
      </c>
      <c r="K95" s="20">
        <v>0.3551912568306011</v>
      </c>
      <c r="L95" s="21">
        <v>9.7560975609756101E-2</v>
      </c>
      <c r="M95" s="21"/>
      <c r="N95" s="20">
        <v>0.5</v>
      </c>
      <c r="O95" s="21"/>
      <c r="P95" s="21"/>
      <c r="Q95" s="20">
        <v>0.3251231527093596</v>
      </c>
      <c r="R95" s="20">
        <v>0.34523809523809523</v>
      </c>
      <c r="S95" s="21">
        <v>0.1130952380952381</v>
      </c>
      <c r="T95" s="21"/>
    </row>
    <row r="96" spans="2:20" s="16" customFormat="1" ht="18" customHeight="1" x14ac:dyDescent="0.15">
      <c r="B96" s="17" t="s">
        <v>537</v>
      </c>
      <c r="C96" s="17" t="s">
        <v>234</v>
      </c>
      <c r="D96" s="18">
        <v>0.34092074038917891</v>
      </c>
      <c r="E96" s="23">
        <v>0.40545697385995039</v>
      </c>
      <c r="F96" s="20">
        <v>0.61401673640167365</v>
      </c>
      <c r="G96" s="19">
        <v>0.36419753086419754</v>
      </c>
      <c r="H96" s="19">
        <v>0.31456953642384106</v>
      </c>
      <c r="I96" s="19">
        <v>0.31578947368421051</v>
      </c>
      <c r="J96" s="21">
        <v>0.28615384615384615</v>
      </c>
      <c r="K96" s="20">
        <v>0.54418604651162794</v>
      </c>
      <c r="L96" s="20">
        <v>0.63095238095238093</v>
      </c>
      <c r="M96" s="21">
        <v>0.17032967032967034</v>
      </c>
      <c r="N96" s="19">
        <v>0.42531645569620252</v>
      </c>
      <c r="O96" s="20">
        <v>0.48214285714285715</v>
      </c>
      <c r="P96" s="19">
        <v>0.31269349845201239</v>
      </c>
      <c r="Q96" s="21">
        <v>0.27123287671232876</v>
      </c>
      <c r="R96" s="19">
        <v>0.31804281345565749</v>
      </c>
      <c r="S96" s="21">
        <v>0.22873900293255131</v>
      </c>
      <c r="T96" s="20">
        <v>0.5251989389920424</v>
      </c>
    </row>
    <row r="97" spans="2:20" s="16" customFormat="1" ht="18" customHeight="1" x14ac:dyDescent="0.15">
      <c r="B97" s="17" t="s">
        <v>537</v>
      </c>
      <c r="C97" s="17" t="s">
        <v>218</v>
      </c>
      <c r="D97" s="18">
        <v>0.37914814814814812</v>
      </c>
      <c r="E97" s="18">
        <v>0.37431100718222815</v>
      </c>
      <c r="F97" s="19">
        <v>0.35918744228993538</v>
      </c>
      <c r="G97" s="20">
        <v>0.49712092130518232</v>
      </c>
      <c r="H97" s="21">
        <v>0.16472545757071547</v>
      </c>
      <c r="I97" s="21">
        <v>0.27027027027027029</v>
      </c>
      <c r="J97" s="20">
        <v>0.56741573033707871</v>
      </c>
      <c r="K97" s="20">
        <v>0.44886363636363635</v>
      </c>
      <c r="L97" s="19">
        <v>0.33846153846153848</v>
      </c>
      <c r="M97" s="21">
        <v>0.18218623481781376</v>
      </c>
      <c r="N97" s="20">
        <v>0.49050632911392406</v>
      </c>
      <c r="O97" s="19">
        <v>0.37967914438502676</v>
      </c>
      <c r="P97" s="20">
        <v>0.44504021447721182</v>
      </c>
      <c r="Q97" s="20">
        <v>0.5</v>
      </c>
      <c r="R97" s="21">
        <v>0.23463687150837989</v>
      </c>
      <c r="S97" s="21">
        <v>0.25732899022801303</v>
      </c>
      <c r="T97" s="20">
        <v>0.52184466019417475</v>
      </c>
    </row>
    <row r="98" spans="2:20" s="16" customFormat="1" ht="18" customHeight="1" x14ac:dyDescent="0.15">
      <c r="B98" s="17" t="s">
        <v>537</v>
      </c>
      <c r="C98" s="17" t="s">
        <v>259</v>
      </c>
      <c r="D98" s="18">
        <v>0.34409005628517825</v>
      </c>
      <c r="E98" s="23">
        <v>0.40215982721382287</v>
      </c>
      <c r="F98" s="21">
        <v>0.27272727272727271</v>
      </c>
      <c r="G98" s="19">
        <v>0.41538461538461541</v>
      </c>
      <c r="H98" s="21">
        <v>0.15151515151515152</v>
      </c>
      <c r="I98" s="21">
        <v>0.24832214765100671</v>
      </c>
      <c r="J98" s="20">
        <v>0.68888888888888888</v>
      </c>
      <c r="K98" s="20">
        <v>0.59610027855153203</v>
      </c>
      <c r="L98" s="19">
        <v>0.43181818181818182</v>
      </c>
      <c r="M98" s="21">
        <v>0.20714285714285716</v>
      </c>
      <c r="N98" s="19">
        <v>0.42857142857142855</v>
      </c>
      <c r="O98" s="20">
        <v>0.50980392156862742</v>
      </c>
      <c r="P98" s="19">
        <v>0.40776699029126212</v>
      </c>
      <c r="Q98" s="19">
        <v>0.38652482269503546</v>
      </c>
      <c r="R98" s="20">
        <v>0.49545454545454548</v>
      </c>
      <c r="S98" s="21">
        <v>0.25324675324675322</v>
      </c>
      <c r="T98" s="21"/>
    </row>
    <row r="99" spans="2:20" s="16" customFormat="1" ht="18" customHeight="1" x14ac:dyDescent="0.15">
      <c r="B99" s="17" t="s">
        <v>537</v>
      </c>
      <c r="C99" s="17" t="s">
        <v>445</v>
      </c>
      <c r="D99" s="18">
        <v>0.21535181236673773</v>
      </c>
      <c r="E99" s="23">
        <v>0.7</v>
      </c>
      <c r="F99" s="21"/>
      <c r="G99" s="21"/>
      <c r="H99" s="21"/>
      <c r="I99" s="19">
        <v>0.7</v>
      </c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</row>
    <row r="100" spans="2:20" s="16" customFormat="1" ht="18" customHeight="1" x14ac:dyDescent="0.15">
      <c r="B100" s="17" t="s">
        <v>537</v>
      </c>
      <c r="C100" s="17" t="s">
        <v>363</v>
      </c>
      <c r="D100" s="18">
        <v>0.29860442733397496</v>
      </c>
      <c r="E100" s="18">
        <v>0.25770308123249297</v>
      </c>
      <c r="F100" s="21"/>
      <c r="G100" s="19">
        <v>0.24096385542168675</v>
      </c>
      <c r="H100" s="21"/>
      <c r="I100" s="21"/>
      <c r="J100" s="21"/>
      <c r="K100" s="21"/>
      <c r="L100" s="21"/>
      <c r="M100" s="21"/>
      <c r="N100" s="21"/>
      <c r="O100" s="21"/>
      <c r="P100" s="20">
        <v>0.75</v>
      </c>
      <c r="Q100" s="21"/>
      <c r="R100" s="21"/>
      <c r="S100" s="19">
        <v>0.26203208556149732</v>
      </c>
      <c r="T100" s="21"/>
    </row>
    <row r="101" spans="2:20" s="16" customFormat="1" ht="18" customHeight="1" x14ac:dyDescent="0.15">
      <c r="B101" s="17" t="s">
        <v>537</v>
      </c>
      <c r="C101" s="17" t="s">
        <v>345</v>
      </c>
      <c r="D101" s="18">
        <v>0.38844958281071057</v>
      </c>
      <c r="E101" s="18">
        <v>0.421875</v>
      </c>
      <c r="F101" s="20">
        <v>0.47692307692307695</v>
      </c>
      <c r="G101" s="21">
        <v>0.28767123287671231</v>
      </c>
      <c r="H101" s="21"/>
      <c r="I101" s="21"/>
      <c r="J101" s="20">
        <v>0.6</v>
      </c>
      <c r="K101" s="21"/>
      <c r="L101" s="21"/>
      <c r="M101" s="21"/>
      <c r="N101" s="21"/>
      <c r="O101" s="21"/>
      <c r="P101" s="20">
        <v>0.7142857142857143</v>
      </c>
      <c r="Q101" s="20">
        <v>0.48905109489051096</v>
      </c>
      <c r="R101" s="20">
        <v>0.5</v>
      </c>
      <c r="S101" s="21"/>
      <c r="T101" s="21"/>
    </row>
    <row r="102" spans="2:20" s="16" customFormat="1" ht="18" customHeight="1" x14ac:dyDescent="0.15">
      <c r="B102" s="17" t="s">
        <v>537</v>
      </c>
      <c r="C102" s="17" t="s">
        <v>448</v>
      </c>
      <c r="D102" s="18">
        <v>0.36433582258429509</v>
      </c>
      <c r="E102" s="18">
        <v>0.40221402214022139</v>
      </c>
      <c r="F102" s="21"/>
      <c r="G102" s="19">
        <v>0.41095890410958902</v>
      </c>
      <c r="H102" s="20">
        <v>0.5714285714285714</v>
      </c>
      <c r="I102" s="21"/>
      <c r="J102" s="20">
        <v>0.92500000000000004</v>
      </c>
      <c r="K102" s="21"/>
      <c r="L102" s="20">
        <v>1</v>
      </c>
      <c r="M102" s="21"/>
      <c r="N102" s="21"/>
      <c r="O102" s="21"/>
      <c r="P102" s="21">
        <v>2.8985507246376812E-2</v>
      </c>
      <c r="Q102" s="21"/>
      <c r="R102" s="21"/>
      <c r="S102" s="21"/>
      <c r="T102" s="21"/>
    </row>
    <row r="103" spans="2:20" s="16" customFormat="1" ht="18" customHeight="1" x14ac:dyDescent="0.15">
      <c r="B103" s="17" t="s">
        <v>537</v>
      </c>
      <c r="C103" s="17" t="s">
        <v>449</v>
      </c>
      <c r="D103" s="18">
        <v>0.44547827073641211</v>
      </c>
      <c r="E103" s="22">
        <v>0.27665706051873201</v>
      </c>
      <c r="F103" s="21"/>
      <c r="G103" s="21"/>
      <c r="H103" s="21"/>
      <c r="I103" s="21"/>
      <c r="J103" s="21"/>
      <c r="K103" s="21"/>
      <c r="L103" s="21">
        <v>0.16279069767441862</v>
      </c>
      <c r="M103" s="21"/>
      <c r="N103" s="21">
        <v>0</v>
      </c>
      <c r="O103" s="21"/>
      <c r="P103" s="20">
        <v>0.41212121212121211</v>
      </c>
      <c r="Q103" s="21"/>
      <c r="R103" s="21"/>
      <c r="S103" s="21"/>
      <c r="T103" s="21"/>
    </row>
    <row r="104" spans="2:20" s="16" customFormat="1" ht="18" customHeight="1" x14ac:dyDescent="0.15">
      <c r="B104" s="17" t="s">
        <v>537</v>
      </c>
      <c r="C104" s="17" t="s">
        <v>235</v>
      </c>
      <c r="D104" s="18">
        <v>0.35549713932271532</v>
      </c>
      <c r="E104" s="18">
        <v>0.36553030303030304</v>
      </c>
      <c r="F104" s="20">
        <v>0.41754385964912283</v>
      </c>
      <c r="G104" s="21"/>
      <c r="H104" s="21"/>
      <c r="I104" s="21">
        <v>0.19375000000000001</v>
      </c>
      <c r="J104" s="21"/>
      <c r="K104" s="21"/>
      <c r="L104" s="21"/>
      <c r="M104" s="21"/>
      <c r="N104" s="21"/>
      <c r="O104" s="21"/>
      <c r="P104" s="21">
        <v>0.24827586206896551</v>
      </c>
      <c r="Q104" s="21"/>
      <c r="R104" s="21"/>
      <c r="S104" s="21"/>
      <c r="T104" s="20">
        <v>0.44751381215469616</v>
      </c>
    </row>
    <row r="105" spans="2:20" s="16" customFormat="1" ht="18" customHeight="1" x14ac:dyDescent="0.15">
      <c r="B105" s="17" t="s">
        <v>537</v>
      </c>
      <c r="C105" s="17" t="s">
        <v>454</v>
      </c>
      <c r="D105" s="18">
        <v>0.27995457126632595</v>
      </c>
      <c r="E105" s="22">
        <v>0.10119047619047619</v>
      </c>
      <c r="F105" s="21"/>
      <c r="G105" s="21"/>
      <c r="H105" s="21"/>
      <c r="I105" s="19">
        <v>8.2758620689655171E-2</v>
      </c>
      <c r="J105" s="21"/>
      <c r="K105" s="21"/>
      <c r="L105" s="21"/>
      <c r="M105" s="21"/>
      <c r="N105" s="21"/>
      <c r="O105" s="21"/>
      <c r="P105" s="21"/>
      <c r="Q105" s="21"/>
      <c r="R105" s="20">
        <v>0.23529411764705882</v>
      </c>
      <c r="S105" s="20">
        <v>0.16666666666666666</v>
      </c>
      <c r="T105" s="21"/>
    </row>
    <row r="106" spans="2:20" s="16" customFormat="1" ht="18" customHeight="1" x14ac:dyDescent="0.15">
      <c r="B106" s="17" t="s">
        <v>531</v>
      </c>
      <c r="C106" s="17" t="s">
        <v>386</v>
      </c>
      <c r="D106" s="18">
        <v>0.11492517721186662</v>
      </c>
      <c r="E106" s="18">
        <v>8.5907744392721114E-2</v>
      </c>
      <c r="F106" s="19">
        <v>5.5214723926380369E-2</v>
      </c>
      <c r="G106" s="19">
        <v>7.0512820512820512E-2</v>
      </c>
      <c r="H106" s="20">
        <v>0.17647058823529413</v>
      </c>
      <c r="I106" s="19">
        <v>6.7484662576687116E-2</v>
      </c>
      <c r="J106" s="20">
        <v>0.4</v>
      </c>
      <c r="K106" s="19">
        <v>0.10416666666666667</v>
      </c>
      <c r="L106" s="19">
        <v>7.32484076433121E-2</v>
      </c>
      <c r="M106" s="20">
        <v>0.23214285714285715</v>
      </c>
      <c r="N106" s="19">
        <v>6.0810810810810814E-2</v>
      </c>
      <c r="O106" s="19">
        <v>6.5217391304347824E-2</v>
      </c>
      <c r="P106" s="19">
        <v>6.8181818181818177E-2</v>
      </c>
      <c r="Q106" s="19">
        <v>0.11235955056179775</v>
      </c>
      <c r="R106" s="19">
        <v>6.2893081761006289E-2</v>
      </c>
      <c r="S106" s="19">
        <v>5.9171597633136092E-2</v>
      </c>
      <c r="T106" s="20">
        <v>0.25</v>
      </c>
    </row>
    <row r="107" spans="2:20" s="16" customFormat="1" ht="18" customHeight="1" x14ac:dyDescent="0.15">
      <c r="B107" s="17" t="s">
        <v>531</v>
      </c>
      <c r="C107" s="17" t="s">
        <v>499</v>
      </c>
      <c r="D107" s="18">
        <v>6.6601371204701276E-2</v>
      </c>
      <c r="E107" s="18">
        <v>4.1666666666666664E-2</v>
      </c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>
        <v>4.1666666666666664E-2</v>
      </c>
      <c r="T107" s="19"/>
    </row>
    <row r="108" spans="2:20" s="16" customFormat="1" ht="18" customHeight="1" x14ac:dyDescent="0.15">
      <c r="B108" s="17" t="s">
        <v>532</v>
      </c>
      <c r="C108" s="17" t="s">
        <v>391</v>
      </c>
      <c r="D108" s="18">
        <v>5.019305019305019E-2</v>
      </c>
      <c r="E108" s="18">
        <v>6.9047619047619052E-2</v>
      </c>
      <c r="F108" s="20">
        <v>0.25</v>
      </c>
      <c r="G108" s="19">
        <v>0.08</v>
      </c>
      <c r="H108" s="19">
        <v>5.5555555555555552E-2</v>
      </c>
      <c r="I108" s="19"/>
      <c r="J108" s="19"/>
      <c r="K108" s="19">
        <v>9.3333333333333338E-2</v>
      </c>
      <c r="L108" s="19"/>
      <c r="M108" s="19">
        <v>5.128205128205128E-2</v>
      </c>
      <c r="N108" s="20">
        <v>0.16774193548387098</v>
      </c>
      <c r="O108" s="19"/>
      <c r="P108" s="19"/>
      <c r="Q108" s="19"/>
      <c r="R108" s="19">
        <v>0.08</v>
      </c>
      <c r="S108" s="19">
        <v>6.993006993006993E-3</v>
      </c>
      <c r="T108" s="19">
        <v>1.8292682926829267E-2</v>
      </c>
    </row>
    <row r="109" spans="2:20" s="16" customFormat="1" ht="18" customHeight="1" x14ac:dyDescent="0.15">
      <c r="B109" s="17" t="s">
        <v>532</v>
      </c>
      <c r="C109" s="17" t="s">
        <v>328</v>
      </c>
      <c r="D109" s="18">
        <v>6.5088757396449703E-2</v>
      </c>
      <c r="E109" s="18">
        <v>2.8148148148148148E-2</v>
      </c>
      <c r="F109" s="19">
        <v>1.7543859649122806E-2</v>
      </c>
      <c r="G109" s="19">
        <v>1.7857142857142856E-2</v>
      </c>
      <c r="H109" s="19">
        <v>4.1666666666666664E-2</v>
      </c>
      <c r="I109" s="19">
        <v>6.9565217391304349E-2</v>
      </c>
      <c r="J109" s="19">
        <v>1.7857142857142856E-2</v>
      </c>
      <c r="K109" s="19"/>
      <c r="L109" s="19"/>
      <c r="M109" s="19"/>
      <c r="N109" s="19"/>
      <c r="O109" s="19"/>
      <c r="P109" s="19"/>
      <c r="Q109" s="19"/>
      <c r="R109" s="19"/>
      <c r="S109" s="19">
        <v>3.4482758620689655E-2</v>
      </c>
      <c r="T109" s="19"/>
    </row>
    <row r="110" spans="2:20" s="16" customFormat="1" ht="18" customHeight="1" x14ac:dyDescent="0.15">
      <c r="B110" s="17" t="s">
        <v>532</v>
      </c>
      <c r="C110" s="17" t="s">
        <v>329</v>
      </c>
      <c r="D110" s="18">
        <v>4.4598309744425212E-2</v>
      </c>
      <c r="E110" s="18">
        <v>1.7857142857142856E-2</v>
      </c>
      <c r="F110" s="19">
        <v>0</v>
      </c>
      <c r="G110" s="19">
        <v>1.7857142857142856E-2</v>
      </c>
      <c r="H110" s="19">
        <v>4.1666666666666664E-2</v>
      </c>
      <c r="I110" s="19">
        <v>4.1666666666666664E-2</v>
      </c>
      <c r="J110" s="19">
        <v>1.1904761904761904E-2</v>
      </c>
      <c r="K110" s="19"/>
      <c r="L110" s="19"/>
      <c r="M110" s="19"/>
      <c r="N110" s="19"/>
      <c r="O110" s="19"/>
      <c r="P110" s="19"/>
      <c r="Q110" s="19"/>
      <c r="R110" s="19"/>
      <c r="S110" s="19"/>
      <c r="T110" s="19"/>
    </row>
    <row r="111" spans="2:20" s="16" customFormat="1" ht="18" customHeight="1" x14ac:dyDescent="0.15">
      <c r="B111" s="17" t="s">
        <v>532</v>
      </c>
      <c r="C111" s="17" t="s">
        <v>330</v>
      </c>
      <c r="D111" s="18">
        <v>1.3811724388597539E-2</v>
      </c>
      <c r="E111" s="18">
        <v>7.4404761904761901E-3</v>
      </c>
      <c r="F111" s="19">
        <v>0</v>
      </c>
      <c r="G111" s="19">
        <v>5.9523809523809521E-3</v>
      </c>
      <c r="H111" s="19"/>
      <c r="I111" s="19">
        <v>1.7857142857142856E-2</v>
      </c>
      <c r="J111" s="19">
        <v>5.9523809523809521E-3</v>
      </c>
      <c r="K111" s="19"/>
      <c r="L111" s="19"/>
      <c r="M111" s="19"/>
      <c r="N111" s="19"/>
      <c r="O111" s="19"/>
      <c r="P111" s="19"/>
      <c r="Q111" s="19"/>
      <c r="R111" s="19"/>
      <c r="S111" s="19"/>
      <c r="T111" s="19"/>
    </row>
    <row r="112" spans="2:20" s="16" customFormat="1" ht="18" customHeight="1" x14ac:dyDescent="0.15">
      <c r="B112" s="17" t="s">
        <v>532</v>
      </c>
      <c r="C112" s="17" t="s">
        <v>331</v>
      </c>
      <c r="D112" s="18">
        <v>1.0838764522527628E-2</v>
      </c>
      <c r="E112" s="18">
        <v>5.9259259259259256E-3</v>
      </c>
      <c r="F112" s="19">
        <v>1.7543859649122806E-2</v>
      </c>
      <c r="G112" s="19">
        <v>0</v>
      </c>
      <c r="H112" s="19"/>
      <c r="I112" s="19">
        <v>7.1942446043165471E-3</v>
      </c>
      <c r="J112" s="19">
        <v>0</v>
      </c>
      <c r="K112" s="19"/>
      <c r="L112" s="19"/>
      <c r="M112" s="19"/>
      <c r="N112" s="19"/>
      <c r="O112" s="19"/>
      <c r="P112" s="19"/>
      <c r="Q112" s="19"/>
      <c r="R112" s="19"/>
      <c r="S112" s="19">
        <v>0</v>
      </c>
      <c r="T112" s="19"/>
    </row>
    <row r="113" spans="2:20" s="16" customFormat="1" ht="18" customHeight="1" x14ac:dyDescent="0.15">
      <c r="B113" s="17" t="s">
        <v>532</v>
      </c>
      <c r="C113" s="17" t="s">
        <v>305</v>
      </c>
      <c r="D113" s="18">
        <v>5.8250146799765118E-2</v>
      </c>
      <c r="E113" s="18">
        <v>3.5874439461883408E-2</v>
      </c>
      <c r="F113" s="19">
        <v>2.3809523809523808E-2</v>
      </c>
      <c r="G113" s="19">
        <v>2.8409090909090908E-2</v>
      </c>
      <c r="H113" s="19"/>
      <c r="I113" s="19">
        <v>0</v>
      </c>
      <c r="J113" s="19"/>
      <c r="K113" s="20">
        <v>0.5</v>
      </c>
      <c r="L113" s="19"/>
      <c r="M113" s="19">
        <v>1.8867924528301886E-2</v>
      </c>
      <c r="N113" s="19">
        <v>8.3333333333333329E-2</v>
      </c>
      <c r="O113" s="19">
        <v>0</v>
      </c>
      <c r="P113" s="19"/>
      <c r="Q113" s="19"/>
      <c r="R113" s="19">
        <v>4.7619047619047616E-2</v>
      </c>
      <c r="S113" s="19">
        <v>6.4705882352941183E-2</v>
      </c>
      <c r="T113" s="19">
        <v>1.8867924528301886E-2</v>
      </c>
    </row>
    <row r="114" spans="2:20" s="16" customFormat="1" ht="18" customHeight="1" x14ac:dyDescent="0.15">
      <c r="B114" s="17" t="s">
        <v>532</v>
      </c>
      <c r="C114" s="17" t="s">
        <v>395</v>
      </c>
      <c r="D114" s="18">
        <v>7.4177610193732937E-2</v>
      </c>
      <c r="E114" s="18">
        <v>5.6547619047619048E-2</v>
      </c>
      <c r="F114" s="19"/>
      <c r="G114" s="19">
        <v>6.6666666666666666E-2</v>
      </c>
      <c r="H114" s="19"/>
      <c r="I114" s="19"/>
      <c r="J114" s="19"/>
      <c r="K114" s="19">
        <v>3.7267080745341616E-2</v>
      </c>
      <c r="L114" s="19"/>
      <c r="M114" s="20">
        <v>0.22222222222222221</v>
      </c>
      <c r="N114" s="19"/>
      <c r="O114" s="19"/>
      <c r="P114" s="19"/>
      <c r="Q114" s="19"/>
      <c r="R114" s="19"/>
      <c r="S114" s="19">
        <v>0</v>
      </c>
      <c r="T114" s="19"/>
    </row>
    <row r="115" spans="2:20" s="16" customFormat="1" ht="18" customHeight="1" x14ac:dyDescent="0.15">
      <c r="B115" s="17" t="s">
        <v>531</v>
      </c>
      <c r="C115" s="17" t="s">
        <v>365</v>
      </c>
      <c r="D115" s="18">
        <v>9.9749639163090542E-2</v>
      </c>
      <c r="E115" s="18">
        <v>0.13032460480270303</v>
      </c>
      <c r="F115" s="19">
        <v>7.9646017699115043E-2</v>
      </c>
      <c r="G115" s="20">
        <v>0.22616822429906541</v>
      </c>
      <c r="H115" s="20">
        <v>0.39014373716632444</v>
      </c>
      <c r="I115" s="20">
        <v>0.27463863337713534</v>
      </c>
      <c r="J115" s="19">
        <v>0.10849056603773585</v>
      </c>
      <c r="K115" s="19">
        <v>8.1761006289308172E-2</v>
      </c>
      <c r="L115" s="21">
        <v>0</v>
      </c>
      <c r="M115" s="20">
        <v>0.25908372827804105</v>
      </c>
      <c r="N115" s="19">
        <v>0.11</v>
      </c>
      <c r="O115" s="21">
        <v>1.4403292181069959E-2</v>
      </c>
      <c r="P115" s="21">
        <v>2.3419203747072601E-2</v>
      </c>
      <c r="Q115" s="19">
        <v>8.098591549295775E-2</v>
      </c>
      <c r="R115" s="21">
        <v>0</v>
      </c>
      <c r="S115" s="19">
        <v>5.2631578947368418E-2</v>
      </c>
      <c r="T115" s="19">
        <v>0.13868613138686131</v>
      </c>
    </row>
    <row r="116" spans="2:20" s="16" customFormat="1" ht="18" customHeight="1" x14ac:dyDescent="0.15">
      <c r="B116" s="17" t="s">
        <v>531</v>
      </c>
      <c r="C116" s="17" t="s">
        <v>478</v>
      </c>
      <c r="D116" s="18">
        <v>0.13825728280484662</v>
      </c>
      <c r="E116" s="23">
        <v>0.21810699588477367</v>
      </c>
      <c r="F116" s="21"/>
      <c r="G116" s="20">
        <v>0.46118721461187212</v>
      </c>
      <c r="H116" s="21">
        <v>5.5096418732782371E-3</v>
      </c>
      <c r="I116" s="21">
        <v>0</v>
      </c>
      <c r="J116" s="20">
        <v>0.85915492957746475</v>
      </c>
      <c r="K116" s="21"/>
      <c r="L116" s="21">
        <v>0</v>
      </c>
      <c r="M116" s="21"/>
      <c r="N116" s="21"/>
      <c r="O116" s="21"/>
      <c r="P116" s="21"/>
      <c r="Q116" s="21"/>
      <c r="R116" s="21"/>
      <c r="S116" s="21"/>
      <c r="T116" s="21"/>
    </row>
    <row r="117" spans="2:20" s="16" customFormat="1" ht="18" customHeight="1" x14ac:dyDescent="0.15">
      <c r="B117" s="17" t="s">
        <v>531</v>
      </c>
      <c r="C117" s="17" t="s">
        <v>500</v>
      </c>
      <c r="D117" s="18">
        <v>0.22767857142857142</v>
      </c>
      <c r="E117" s="22">
        <v>0.10119047619047619</v>
      </c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>
        <v>0</v>
      </c>
      <c r="S117" s="21"/>
      <c r="T117" s="20">
        <v>0.20238095238095238</v>
      </c>
    </row>
    <row r="118" spans="2:20" s="16" customFormat="1" ht="18" customHeight="1" x14ac:dyDescent="0.15">
      <c r="B118" s="17" t="s">
        <v>531</v>
      </c>
      <c r="C118" s="17" t="s">
        <v>223</v>
      </c>
      <c r="D118" s="18">
        <v>0.24583956997025652</v>
      </c>
      <c r="E118" s="18">
        <v>0.26795256092792913</v>
      </c>
      <c r="F118" s="19">
        <v>0.25892857142857145</v>
      </c>
      <c r="G118" s="20">
        <v>0.32738095238095238</v>
      </c>
      <c r="H118" s="20">
        <v>0.52412280701754388</v>
      </c>
      <c r="I118" s="19">
        <v>0.23550724637681159</v>
      </c>
      <c r="J118" s="21">
        <v>0.11178247734138973</v>
      </c>
      <c r="K118" s="20">
        <v>0.57049180327868854</v>
      </c>
      <c r="L118" s="21">
        <v>6.6964285714285712E-2</v>
      </c>
      <c r="M118" s="21">
        <v>0.13043478260869565</v>
      </c>
      <c r="N118" s="21">
        <v>0.15029761904761904</v>
      </c>
      <c r="O118" s="19">
        <v>0.21958456973293769</v>
      </c>
      <c r="P118" s="20">
        <v>0.33747779751332146</v>
      </c>
      <c r="Q118" s="21">
        <v>0.11550151975683891</v>
      </c>
      <c r="R118" s="20">
        <v>0.34126984126984128</v>
      </c>
      <c r="S118" s="19">
        <v>0.27976190476190477</v>
      </c>
      <c r="T118" s="20">
        <v>0.36607142857142855</v>
      </c>
    </row>
    <row r="119" spans="2:20" s="16" customFormat="1" ht="18" customHeight="1" x14ac:dyDescent="0.15">
      <c r="B119" s="17" t="s">
        <v>531</v>
      </c>
      <c r="C119" s="17" t="s">
        <v>236</v>
      </c>
      <c r="D119" s="18">
        <v>0.18001242462217368</v>
      </c>
      <c r="E119" s="18">
        <v>0.16218142933523436</v>
      </c>
      <c r="F119" s="19">
        <v>6.3953488372093026E-2</v>
      </c>
      <c r="G119" s="20">
        <v>0.53051643192488263</v>
      </c>
      <c r="H119" s="21">
        <v>5.128205128205128E-2</v>
      </c>
      <c r="I119" s="19">
        <v>8.7209302325581398E-2</v>
      </c>
      <c r="J119" s="21">
        <v>4.7477744807121663E-2</v>
      </c>
      <c r="K119" s="20">
        <v>0.88690476190476186</v>
      </c>
      <c r="L119" s="19">
        <v>6.8349106203995799E-2</v>
      </c>
      <c r="M119" s="19">
        <v>9.0909090909090912E-2</v>
      </c>
      <c r="N119" s="19">
        <v>0.13392857142857142</v>
      </c>
      <c r="O119" s="20">
        <v>0.24677716390423574</v>
      </c>
      <c r="P119" s="20">
        <v>0.27142857142857141</v>
      </c>
      <c r="Q119" s="21">
        <v>3.8461538461538464E-2</v>
      </c>
      <c r="R119" s="20">
        <v>0.22023809523809523</v>
      </c>
      <c r="S119" s="19">
        <v>0.13017751479289941</v>
      </c>
      <c r="T119" s="19">
        <v>0.1217564870259481</v>
      </c>
    </row>
    <row r="120" spans="2:20" s="16" customFormat="1" ht="18" customHeight="1" x14ac:dyDescent="0.15">
      <c r="B120" s="17" t="s">
        <v>531</v>
      </c>
      <c r="C120" s="17" t="s">
        <v>222</v>
      </c>
      <c r="D120" s="18">
        <v>0.1965313020329621</v>
      </c>
      <c r="E120" s="18">
        <v>0.21654959739592256</v>
      </c>
      <c r="F120" s="19">
        <v>0.1744186046511628</v>
      </c>
      <c r="G120" s="20">
        <v>0.44171779141104295</v>
      </c>
      <c r="H120" s="19">
        <v>0.20945945945945946</v>
      </c>
      <c r="I120" s="19">
        <v>0.16304347826086957</v>
      </c>
      <c r="J120" s="19">
        <v>0.14014251781472684</v>
      </c>
      <c r="K120" s="19">
        <v>0.24852071005917159</v>
      </c>
      <c r="L120" s="20">
        <v>0.35923753665689151</v>
      </c>
      <c r="M120" s="19">
        <v>0.15779092702169625</v>
      </c>
      <c r="N120" s="20">
        <v>0.31758957654723124</v>
      </c>
      <c r="O120" s="21">
        <v>2.7149321266968326E-2</v>
      </c>
      <c r="P120" s="19">
        <v>0.12331838565022421</v>
      </c>
      <c r="Q120" s="19">
        <v>0.23584905660377359</v>
      </c>
      <c r="R120" s="21">
        <v>5.8823529411764705E-3</v>
      </c>
      <c r="S120" s="19">
        <v>0.25146198830409355</v>
      </c>
      <c r="T120" s="19">
        <v>0.18100890207715134</v>
      </c>
    </row>
    <row r="121" spans="2:20" s="16" customFormat="1" ht="18" customHeight="1" x14ac:dyDescent="0.15">
      <c r="B121" s="17" t="s">
        <v>531</v>
      </c>
      <c r="C121" s="17" t="s">
        <v>432</v>
      </c>
      <c r="D121" s="18">
        <v>0.21946855148966629</v>
      </c>
      <c r="E121" s="18">
        <v>0.2168141592920354</v>
      </c>
      <c r="F121" s="21"/>
      <c r="G121" s="21"/>
      <c r="H121" s="21"/>
      <c r="I121" s="20">
        <v>0.48275862068965519</v>
      </c>
      <c r="J121" s="21"/>
      <c r="K121" s="19">
        <v>0.25075528700906347</v>
      </c>
      <c r="L121" s="21"/>
      <c r="M121" s="20">
        <v>0.30656934306569344</v>
      </c>
      <c r="N121" s="21"/>
      <c r="O121" s="21"/>
      <c r="P121" s="19">
        <v>0.12903225806451613</v>
      </c>
      <c r="Q121" s="21">
        <v>2.6666666666666668E-2</v>
      </c>
      <c r="R121" s="21"/>
      <c r="S121" s="21"/>
      <c r="T121" s="21"/>
    </row>
    <row r="122" spans="2:20" s="16" customFormat="1" ht="18" customHeight="1" x14ac:dyDescent="0.15">
      <c r="B122" s="17" t="s">
        <v>531</v>
      </c>
      <c r="C122" s="17" t="s">
        <v>370</v>
      </c>
      <c r="D122" s="18">
        <v>0.2434964051620512</v>
      </c>
      <c r="E122" s="23">
        <v>0.3799873337555415</v>
      </c>
      <c r="F122" s="21"/>
      <c r="G122" s="20">
        <v>0.46296296296296297</v>
      </c>
      <c r="H122" s="20">
        <v>0.48768472906403942</v>
      </c>
      <c r="I122" s="21"/>
      <c r="J122" s="20">
        <v>0.55808656036446469</v>
      </c>
      <c r="K122" s="21"/>
      <c r="L122" s="21">
        <v>4.5454545454545456E-2</v>
      </c>
      <c r="M122" s="21"/>
      <c r="N122" s="21"/>
      <c r="O122" s="21">
        <v>0.13333333333333333</v>
      </c>
      <c r="P122" s="21">
        <v>7.3732718894009217E-2</v>
      </c>
      <c r="Q122" s="21"/>
      <c r="R122" s="21"/>
      <c r="S122" s="20">
        <v>0.54716981132075471</v>
      </c>
      <c r="T122" s="21"/>
    </row>
    <row r="123" spans="2:20" s="16" customFormat="1" ht="18" customHeight="1" x14ac:dyDescent="0.15">
      <c r="B123" s="17" t="s">
        <v>538</v>
      </c>
      <c r="C123" s="17" t="s">
        <v>484</v>
      </c>
      <c r="D123" s="18">
        <v>0.54736875738888713</v>
      </c>
      <c r="E123" s="22">
        <v>0.46689895470383275</v>
      </c>
      <c r="F123" s="20">
        <v>0.71</v>
      </c>
      <c r="G123" s="20">
        <v>0.79104477611940294</v>
      </c>
      <c r="H123" s="21"/>
      <c r="I123" s="21">
        <v>0.23717948717948717</v>
      </c>
      <c r="J123" s="20">
        <v>0.68055555555555558</v>
      </c>
      <c r="K123" s="21">
        <v>0.125</v>
      </c>
      <c r="L123" s="20">
        <v>0.65517241379310343</v>
      </c>
      <c r="M123" s="21">
        <v>0</v>
      </c>
      <c r="N123" s="20">
        <v>0.51724137931034486</v>
      </c>
      <c r="O123" s="21"/>
      <c r="P123" s="21"/>
      <c r="Q123" s="21">
        <v>0.10714285714285714</v>
      </c>
      <c r="R123" s="21">
        <v>0</v>
      </c>
      <c r="S123" s="21"/>
      <c r="T123" s="21">
        <v>0.2857142857142857</v>
      </c>
    </row>
    <row r="124" spans="2:20" s="16" customFormat="1" ht="18" customHeight="1" x14ac:dyDescent="0.15">
      <c r="B124" s="17" t="s">
        <v>538</v>
      </c>
      <c r="C124" s="17" t="s">
        <v>356</v>
      </c>
      <c r="D124" s="18">
        <v>0.5748626920321579</v>
      </c>
      <c r="E124" s="22">
        <v>0.21321961620469082</v>
      </c>
      <c r="F124" s="20">
        <v>0.83653846153846156</v>
      </c>
      <c r="G124" s="21">
        <v>2.6315789473684209E-2</v>
      </c>
      <c r="H124" s="21"/>
      <c r="I124" s="21"/>
      <c r="J124" s="21"/>
      <c r="K124" s="21"/>
      <c r="L124" s="21">
        <v>1.7857142857142856E-2</v>
      </c>
      <c r="M124" s="21"/>
      <c r="N124" s="21"/>
      <c r="O124" s="21"/>
      <c r="P124" s="21"/>
      <c r="Q124" s="21"/>
      <c r="R124" s="21"/>
      <c r="S124" s="21"/>
      <c r="T124" s="21">
        <v>8.4337349397590355E-2</v>
      </c>
    </row>
    <row r="125" spans="2:20" s="16" customFormat="1" ht="18" customHeight="1" x14ac:dyDescent="0.15">
      <c r="B125" s="17" t="s">
        <v>538</v>
      </c>
      <c r="C125" s="17" t="s">
        <v>426</v>
      </c>
      <c r="D125" s="18">
        <v>0.51131857237276934</v>
      </c>
      <c r="E125" s="18">
        <v>0.48333333333333334</v>
      </c>
      <c r="F125" s="20">
        <v>0.58064516129032262</v>
      </c>
      <c r="G125" s="21"/>
      <c r="H125" s="21"/>
      <c r="I125" s="21"/>
      <c r="J125" s="21"/>
      <c r="K125" s="21"/>
      <c r="L125" s="19">
        <v>0.39285714285714285</v>
      </c>
      <c r="M125" s="20">
        <v>0.78048780487804881</v>
      </c>
      <c r="N125" s="21"/>
      <c r="O125" s="21"/>
      <c r="P125" s="21"/>
      <c r="Q125" s="21"/>
      <c r="R125" s="21"/>
      <c r="S125" s="21"/>
      <c r="T125" s="21"/>
    </row>
    <row r="126" spans="2:20" s="16" customFormat="1" ht="18" customHeight="1" x14ac:dyDescent="0.15">
      <c r="B126" s="17" t="s">
        <v>538</v>
      </c>
      <c r="C126" s="17" t="s">
        <v>485</v>
      </c>
      <c r="D126" s="18">
        <v>0.54562401883830458</v>
      </c>
      <c r="E126" s="22">
        <v>8.3333333333333329E-2</v>
      </c>
      <c r="F126" s="19"/>
      <c r="G126" s="19">
        <v>0</v>
      </c>
      <c r="H126" s="19"/>
      <c r="I126" s="20">
        <v>0.55555555555555558</v>
      </c>
      <c r="J126" s="19">
        <v>0</v>
      </c>
      <c r="K126" s="19">
        <v>6.9767441860465115E-2</v>
      </c>
      <c r="L126" s="19"/>
      <c r="M126" s="19">
        <v>0</v>
      </c>
      <c r="N126" s="19"/>
      <c r="O126" s="19"/>
      <c r="P126" s="19"/>
      <c r="Q126" s="19"/>
      <c r="R126" s="19"/>
      <c r="S126" s="19"/>
      <c r="T126" s="19"/>
    </row>
    <row r="127" spans="2:20" s="16" customFormat="1" ht="18" customHeight="1" x14ac:dyDescent="0.15">
      <c r="B127" s="17" t="s">
        <v>538</v>
      </c>
      <c r="C127" s="17" t="s">
        <v>375</v>
      </c>
      <c r="D127" s="18">
        <v>0.42185279909065077</v>
      </c>
      <c r="E127" s="23">
        <v>0.58149316508937965</v>
      </c>
      <c r="F127" s="21">
        <v>0.34</v>
      </c>
      <c r="G127" s="20">
        <v>0.68245125348189417</v>
      </c>
      <c r="H127" s="21"/>
      <c r="I127" s="21">
        <v>0.46153846153846156</v>
      </c>
      <c r="J127" s="21"/>
      <c r="K127" s="21"/>
      <c r="L127" s="19">
        <v>0.59124087591240881</v>
      </c>
      <c r="M127" s="21"/>
      <c r="N127" s="21"/>
      <c r="O127" s="21"/>
      <c r="P127" s="21"/>
      <c r="Q127" s="21"/>
      <c r="R127" s="21"/>
      <c r="S127" s="21"/>
      <c r="T127" s="21">
        <v>0.4</v>
      </c>
    </row>
    <row r="128" spans="2:20" s="16" customFormat="1" ht="18" customHeight="1" x14ac:dyDescent="0.15">
      <c r="B128" s="17" t="s">
        <v>538</v>
      </c>
      <c r="C128" s="17" t="s">
        <v>226</v>
      </c>
      <c r="D128" s="18">
        <v>0.45914430249506988</v>
      </c>
      <c r="E128" s="23">
        <v>0.57822085889570551</v>
      </c>
      <c r="F128" s="19">
        <v>0.48888888888888887</v>
      </c>
      <c r="G128" s="20">
        <v>0.73325062034739452</v>
      </c>
      <c r="H128" s="21"/>
      <c r="I128" s="21">
        <v>0.35</v>
      </c>
      <c r="J128" s="21"/>
      <c r="K128" s="21"/>
      <c r="L128" s="21">
        <v>0.2478386167146974</v>
      </c>
      <c r="M128" s="21"/>
      <c r="N128" s="21"/>
      <c r="O128" s="21"/>
      <c r="P128" s="21"/>
      <c r="Q128" s="21">
        <v>0</v>
      </c>
      <c r="R128" s="21"/>
      <c r="S128" s="21"/>
      <c r="T128" s="20">
        <v>0.92307692307692313</v>
      </c>
    </row>
    <row r="129" spans="2:20" s="16" customFormat="1" ht="18" customHeight="1" x14ac:dyDescent="0.15">
      <c r="B129" s="17" t="s">
        <v>538</v>
      </c>
      <c r="C129" s="17" t="s">
        <v>373</v>
      </c>
      <c r="D129" s="18">
        <v>0.25488816992544661</v>
      </c>
      <c r="E129" s="22">
        <v>0.17073170731707318</v>
      </c>
      <c r="F129" s="20">
        <v>0.77777777777777779</v>
      </c>
      <c r="G129" s="19">
        <v>0.11632653061224489</v>
      </c>
      <c r="H129" s="21"/>
      <c r="I129" s="21"/>
      <c r="J129" s="21"/>
      <c r="K129" s="21"/>
      <c r="L129" s="20">
        <v>0.27777777777777779</v>
      </c>
      <c r="M129" s="21"/>
      <c r="N129" s="21"/>
      <c r="O129" s="21"/>
      <c r="P129" s="21"/>
      <c r="Q129" s="21"/>
      <c r="R129" s="21"/>
      <c r="S129" s="21"/>
      <c r="T129" s="21"/>
    </row>
    <row r="130" spans="2:20" s="16" customFormat="1" ht="18" customHeight="1" x14ac:dyDescent="0.15">
      <c r="B130" s="17" t="s">
        <v>538</v>
      </c>
      <c r="C130" s="17" t="s">
        <v>374</v>
      </c>
      <c r="D130" s="18">
        <v>0.23604887983706721</v>
      </c>
      <c r="E130" s="22">
        <v>0.16182572614107885</v>
      </c>
      <c r="F130" s="21"/>
      <c r="G130" s="19">
        <v>9.5454545454545459E-2</v>
      </c>
      <c r="H130" s="21"/>
      <c r="I130" s="21"/>
      <c r="J130" s="21"/>
      <c r="K130" s="21"/>
      <c r="L130" s="20">
        <v>0.8571428571428571</v>
      </c>
      <c r="M130" s="21"/>
      <c r="N130" s="21"/>
      <c r="O130" s="21"/>
      <c r="P130" s="21"/>
      <c r="Q130" s="21"/>
      <c r="R130" s="21"/>
      <c r="S130" s="21"/>
      <c r="T130" s="21"/>
    </row>
    <row r="131" spans="2:20" s="16" customFormat="1" ht="18" customHeight="1" x14ac:dyDescent="0.15">
      <c r="B131" s="17" t="s">
        <v>531</v>
      </c>
      <c r="C131" s="17" t="s">
        <v>220</v>
      </c>
      <c r="D131" s="18">
        <v>8.4430714454014719E-2</v>
      </c>
      <c r="E131" s="18">
        <v>0.11255090707145501</v>
      </c>
      <c r="F131" s="19">
        <v>1.7857142857142856E-2</v>
      </c>
      <c r="G131" s="20">
        <v>0.36649214659685864</v>
      </c>
      <c r="H131" s="20">
        <v>0.22</v>
      </c>
      <c r="I131" s="19">
        <v>2.9411764705882353E-2</v>
      </c>
      <c r="J131" s="21">
        <v>5.9523809523809521E-3</v>
      </c>
      <c r="K131" s="19">
        <v>1.5384615384615385E-2</v>
      </c>
      <c r="L131" s="19">
        <v>1.6129032258064516E-2</v>
      </c>
      <c r="M131" s="19">
        <v>0.15384615384615385</v>
      </c>
      <c r="N131" s="20">
        <v>0.40094339622641512</v>
      </c>
      <c r="O131" s="19">
        <v>2.0833333333333332E-2</v>
      </c>
      <c r="P131" s="19">
        <v>7.2727272727272724E-2</v>
      </c>
      <c r="Q131" s="21">
        <v>1.1904761904761904E-2</v>
      </c>
      <c r="R131" s="20">
        <v>0.19642857142857142</v>
      </c>
      <c r="S131" s="19">
        <v>9.1428571428571428E-2</v>
      </c>
      <c r="T131" s="21">
        <v>5.9523809523809521E-3</v>
      </c>
    </row>
    <row r="132" spans="2:20" s="16" customFormat="1" ht="18" customHeight="1" x14ac:dyDescent="0.15">
      <c r="B132" s="17" t="s">
        <v>531</v>
      </c>
      <c r="C132" s="17" t="s">
        <v>489</v>
      </c>
      <c r="D132" s="18">
        <v>3.5140562248995984E-2</v>
      </c>
      <c r="E132" s="18">
        <v>0</v>
      </c>
      <c r="F132" s="19"/>
      <c r="G132" s="19"/>
      <c r="H132" s="19">
        <v>0</v>
      </c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</row>
    <row r="133" spans="2:20" s="16" customFormat="1" ht="18" customHeight="1" x14ac:dyDescent="0.15">
      <c r="B133" s="17" t="s">
        <v>530</v>
      </c>
      <c r="C133" s="17" t="s">
        <v>482</v>
      </c>
      <c r="D133" s="18">
        <v>0.35034436039290956</v>
      </c>
      <c r="E133" s="23">
        <v>0.44609327680193822</v>
      </c>
      <c r="F133" s="20">
        <v>0.51546391752577314</v>
      </c>
      <c r="G133" s="21">
        <v>0.23232323232323232</v>
      </c>
      <c r="H133" s="20">
        <v>0.75</v>
      </c>
      <c r="I133" s="20">
        <v>0.58407079646017701</v>
      </c>
      <c r="J133" s="21">
        <v>0.33908045977011492</v>
      </c>
      <c r="K133" s="19">
        <v>0.38043478260869568</v>
      </c>
      <c r="L133" s="19">
        <v>0.38770685579196218</v>
      </c>
      <c r="M133" s="19">
        <v>0.40909090909090912</v>
      </c>
      <c r="N133" s="21">
        <v>0.3125</v>
      </c>
      <c r="O133" s="20">
        <v>0.59375</v>
      </c>
      <c r="P133" s="19">
        <v>0.39170506912442399</v>
      </c>
      <c r="Q133" s="20">
        <v>0.53667953667953672</v>
      </c>
      <c r="R133" s="20">
        <v>0.58064516129032262</v>
      </c>
      <c r="S133" s="21"/>
      <c r="T133" s="19">
        <v>0.43195266272189348</v>
      </c>
    </row>
    <row r="134" spans="2:20" s="16" customFormat="1" ht="18" customHeight="1" x14ac:dyDescent="0.15">
      <c r="B134" s="17" t="s">
        <v>530</v>
      </c>
      <c r="C134" s="17" t="s">
        <v>181</v>
      </c>
      <c r="D134" s="18">
        <v>0.38211046500089307</v>
      </c>
      <c r="E134" s="23">
        <v>0.49784679629387968</v>
      </c>
      <c r="F134" s="20">
        <v>0.5850673194614443</v>
      </c>
      <c r="G134" s="19">
        <v>0.52238805970149249</v>
      </c>
      <c r="H134" s="20">
        <v>0.63888888888888884</v>
      </c>
      <c r="I134" s="20">
        <v>0.66216216216216217</v>
      </c>
      <c r="J134" s="21">
        <v>0.28638497652582162</v>
      </c>
      <c r="K134" s="21">
        <v>0.38235294117647056</v>
      </c>
      <c r="L134" s="21">
        <v>0.38750000000000001</v>
      </c>
      <c r="M134" s="19">
        <v>0.52198852772466542</v>
      </c>
      <c r="N134" s="20">
        <v>0.61165048543689315</v>
      </c>
      <c r="O134" s="20">
        <v>0.61612903225806448</v>
      </c>
      <c r="P134" s="21">
        <v>0.3888888888888889</v>
      </c>
      <c r="Q134" s="20">
        <v>0.66840277777777779</v>
      </c>
      <c r="R134" s="19">
        <v>0.42487046632124353</v>
      </c>
      <c r="S134" s="21">
        <v>0.35946462715105165</v>
      </c>
      <c r="T134" s="19">
        <v>0.5</v>
      </c>
    </row>
    <row r="135" spans="2:20" s="16" customFormat="1" ht="18" customHeight="1" x14ac:dyDescent="0.15">
      <c r="B135" s="17" t="s">
        <v>531</v>
      </c>
      <c r="C135" s="17" t="s">
        <v>490</v>
      </c>
      <c r="D135" s="18">
        <v>4.7827819848545235E-2</v>
      </c>
      <c r="E135" s="18">
        <v>9.3253968253968256E-2</v>
      </c>
      <c r="F135" s="19"/>
      <c r="G135" s="19"/>
      <c r="H135" s="19"/>
      <c r="I135" s="19"/>
      <c r="J135" s="19">
        <v>8.3333333333333329E-2</v>
      </c>
      <c r="K135" s="19"/>
      <c r="L135" s="19">
        <v>0.10714285714285714</v>
      </c>
      <c r="M135" s="19"/>
      <c r="N135" s="19"/>
      <c r="O135" s="19"/>
      <c r="P135" s="19">
        <v>8.9285714285714288E-2</v>
      </c>
      <c r="Q135" s="19"/>
      <c r="R135" s="19"/>
      <c r="S135" s="19"/>
      <c r="T135" s="19"/>
    </row>
    <row r="136" spans="2:20" s="16" customFormat="1" ht="18" customHeight="1" x14ac:dyDescent="0.15">
      <c r="B136" s="17" t="s">
        <v>531</v>
      </c>
      <c r="C136" s="17" t="s">
        <v>195</v>
      </c>
      <c r="D136" s="18">
        <v>8.885729714241633E-2</v>
      </c>
      <c r="E136" s="18">
        <v>0.10047579065211307</v>
      </c>
      <c r="F136" s="20">
        <v>0.23869346733668342</v>
      </c>
      <c r="G136" s="19">
        <v>8.9285714285714288E-2</v>
      </c>
      <c r="H136" s="19">
        <v>3.825136612021858E-2</v>
      </c>
      <c r="I136" s="19">
        <v>5.3571428571428568E-2</v>
      </c>
      <c r="J136" s="19">
        <v>4.7619047619047616E-2</v>
      </c>
      <c r="K136" s="19">
        <v>6.5088757396449703E-2</v>
      </c>
      <c r="L136" s="20">
        <v>0.21524663677130046</v>
      </c>
      <c r="M136" s="19">
        <v>3.7634408602150539E-2</v>
      </c>
      <c r="N136" s="19">
        <v>8.4592145015105744E-2</v>
      </c>
      <c r="O136" s="21">
        <v>0</v>
      </c>
      <c r="P136" s="19">
        <v>1.7647058823529412E-2</v>
      </c>
      <c r="Q136" s="19">
        <v>1.3698630136986301E-2</v>
      </c>
      <c r="R136" s="19">
        <v>5.9523809523809521E-3</v>
      </c>
      <c r="S136" s="20">
        <v>0.28823529411764703</v>
      </c>
      <c r="T136" s="19">
        <v>9.4674556213017749E-2</v>
      </c>
    </row>
    <row r="137" spans="2:20" s="16" customFormat="1" ht="18" customHeight="1" x14ac:dyDescent="0.15">
      <c r="B137" s="17" t="s">
        <v>531</v>
      </c>
      <c r="C137" s="17" t="s">
        <v>197</v>
      </c>
      <c r="D137" s="18">
        <v>9.6312873830837781E-2</v>
      </c>
      <c r="E137" s="18">
        <v>8.7544065804935373E-2</v>
      </c>
      <c r="F137" s="20">
        <v>0.19465648854961831</v>
      </c>
      <c r="G137" s="19">
        <v>0</v>
      </c>
      <c r="H137" s="19">
        <v>0</v>
      </c>
      <c r="I137" s="19">
        <v>6.5476190476190479E-2</v>
      </c>
      <c r="J137" s="19">
        <v>4.7619047619047616E-2</v>
      </c>
      <c r="K137" s="19">
        <v>7.1428571428571425E-2</v>
      </c>
      <c r="L137" s="20">
        <v>0.23749999999999999</v>
      </c>
      <c r="M137" s="20">
        <v>0.2019704433497537</v>
      </c>
      <c r="N137" s="19">
        <v>1.6949152542372881E-2</v>
      </c>
      <c r="O137" s="19">
        <v>7.1428571428571425E-2</v>
      </c>
      <c r="P137" s="19">
        <v>2.3668639053254437E-2</v>
      </c>
      <c r="Q137" s="19">
        <v>5.3571428571428568E-2</v>
      </c>
      <c r="R137" s="19">
        <v>2.976190476190476E-3</v>
      </c>
      <c r="S137" s="19">
        <v>8.2840236686390539E-2</v>
      </c>
      <c r="T137" s="19">
        <v>5.9602649006622516E-2</v>
      </c>
    </row>
    <row r="138" spans="2:20" s="16" customFormat="1" ht="18" customHeight="1" x14ac:dyDescent="0.15">
      <c r="B138" s="17" t="s">
        <v>531</v>
      </c>
      <c r="C138" s="17" t="s">
        <v>379</v>
      </c>
      <c r="D138" s="18">
        <v>0.13516676418958457</v>
      </c>
      <c r="E138" s="18">
        <v>0.13516676418958457</v>
      </c>
      <c r="F138" s="19">
        <v>0.13516676418958457</v>
      </c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</row>
    <row r="139" spans="2:20" s="16" customFormat="1" ht="18" customHeight="1" x14ac:dyDescent="0.15">
      <c r="B139" s="17" t="s">
        <v>530</v>
      </c>
      <c r="C139" s="17" t="s">
        <v>200</v>
      </c>
      <c r="D139" s="18">
        <v>5.3521993232851429E-2</v>
      </c>
      <c r="E139" s="22">
        <v>0</v>
      </c>
      <c r="F139" s="19">
        <v>0</v>
      </c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</row>
    <row r="140" spans="2:20" s="16" customFormat="1" ht="18" customHeight="1" x14ac:dyDescent="0.15">
      <c r="B140" s="17" t="s">
        <v>531</v>
      </c>
      <c r="C140" s="17" t="s">
        <v>491</v>
      </c>
      <c r="D140" s="18">
        <v>0.12511905517810654</v>
      </c>
      <c r="E140" s="18">
        <v>0.10714285714285714</v>
      </c>
      <c r="F140" s="21"/>
      <c r="G140" s="19">
        <v>0.10714285714285714</v>
      </c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</row>
    <row r="141" spans="2:20" s="16" customFormat="1" ht="18" customHeight="1" x14ac:dyDescent="0.15">
      <c r="B141" s="17" t="s">
        <v>531</v>
      </c>
      <c r="C141" s="17" t="s">
        <v>286</v>
      </c>
      <c r="D141" s="18">
        <v>0.18362341819131942</v>
      </c>
      <c r="E141" s="18">
        <v>0.1494553376906318</v>
      </c>
      <c r="F141" s="19">
        <v>0.12686567164179105</v>
      </c>
      <c r="G141" s="21">
        <v>0</v>
      </c>
      <c r="H141" s="19">
        <v>8.943089430894309E-2</v>
      </c>
      <c r="I141" s="21">
        <v>3.7735849056603772E-2</v>
      </c>
      <c r="J141" s="19">
        <v>0.17872340425531916</v>
      </c>
      <c r="K141" s="20">
        <v>0.64579256360078274</v>
      </c>
      <c r="L141" s="21">
        <v>2.3460410557184751E-2</v>
      </c>
      <c r="M141" s="21">
        <v>2.3346303501945526E-2</v>
      </c>
      <c r="N141" s="19">
        <v>0.14792899408284024</v>
      </c>
      <c r="O141" s="21">
        <v>0</v>
      </c>
      <c r="P141" s="19">
        <v>0.11764705882352941</v>
      </c>
      <c r="Q141" s="20">
        <v>0.2388888888888889</v>
      </c>
      <c r="R141" s="21">
        <v>2.976190476190476E-2</v>
      </c>
      <c r="S141" s="19">
        <v>0.12301587301587301</v>
      </c>
      <c r="T141" s="21">
        <v>0</v>
      </c>
    </row>
    <row r="142" spans="2:20" s="16" customFormat="1" ht="18" customHeight="1" x14ac:dyDescent="0.15">
      <c r="B142" s="17" t="s">
        <v>531</v>
      </c>
      <c r="C142" s="17" t="s">
        <v>285</v>
      </c>
      <c r="D142" s="18">
        <v>0.10575256830365096</v>
      </c>
      <c r="E142" s="18">
        <v>8.9518498982744332E-2</v>
      </c>
      <c r="F142" s="19">
        <v>6.6398390342052319E-2</v>
      </c>
      <c r="G142" s="19">
        <v>4.11522633744856E-3</v>
      </c>
      <c r="H142" s="19">
        <v>3.5472972972972971E-2</v>
      </c>
      <c r="I142" s="19">
        <v>1.4285714285714285E-2</v>
      </c>
      <c r="J142" s="19">
        <v>2.2162162162162161E-2</v>
      </c>
      <c r="K142" s="19">
        <v>6.9940476190476192E-2</v>
      </c>
      <c r="L142" s="20">
        <v>0.18333333333333332</v>
      </c>
      <c r="M142" s="19">
        <v>5.7142857142857141E-2</v>
      </c>
      <c r="N142" s="19">
        <v>2.6747195858498704E-2</v>
      </c>
      <c r="O142" s="19">
        <v>1.4513788098693759E-3</v>
      </c>
      <c r="P142" s="19">
        <v>9.6103896103896108E-2</v>
      </c>
      <c r="Q142" s="19">
        <v>0.12301587301587301</v>
      </c>
      <c r="R142" s="19">
        <v>0.13446676970633695</v>
      </c>
      <c r="S142" s="19">
        <v>7.9943899018232817E-2</v>
      </c>
      <c r="T142" s="20">
        <v>0.50814663951120165</v>
      </c>
    </row>
    <row r="143" spans="2:20" s="16" customFormat="1" ht="18" customHeight="1" x14ac:dyDescent="0.15">
      <c r="B143" s="17" t="s">
        <v>531</v>
      </c>
      <c r="C143" s="17" t="s">
        <v>294</v>
      </c>
      <c r="D143" s="18">
        <v>0.16569764450435803</v>
      </c>
      <c r="E143" s="18">
        <v>0.20152931180968564</v>
      </c>
      <c r="F143" s="19">
        <v>0.14723032069970846</v>
      </c>
      <c r="G143" s="21">
        <v>4.0100250626566414E-2</v>
      </c>
      <c r="H143" s="19">
        <v>0.20081967213114754</v>
      </c>
      <c r="I143" s="21">
        <v>0</v>
      </c>
      <c r="J143" s="19">
        <v>0.16027874564459929</v>
      </c>
      <c r="K143" s="20">
        <v>0.44293478260869568</v>
      </c>
      <c r="L143" s="21">
        <v>9.5000000000000001E-2</v>
      </c>
      <c r="M143" s="21">
        <v>4.363636363636364E-2</v>
      </c>
      <c r="N143" s="21">
        <v>0</v>
      </c>
      <c r="O143" s="20">
        <v>0.50867052023121384</v>
      </c>
      <c r="P143" s="19">
        <v>0.19631901840490798</v>
      </c>
      <c r="Q143" s="21">
        <v>6.1349693251533744E-3</v>
      </c>
      <c r="R143" s="19">
        <v>0.1130952380952381</v>
      </c>
      <c r="S143" s="19">
        <v>0.14124293785310735</v>
      </c>
      <c r="T143" s="20">
        <v>0.5269784172661871</v>
      </c>
    </row>
    <row r="144" spans="2:20" s="16" customFormat="1" ht="18" customHeight="1" x14ac:dyDescent="0.15">
      <c r="B144" s="17" t="s">
        <v>530</v>
      </c>
      <c r="C144" s="17" t="s">
        <v>474</v>
      </c>
      <c r="D144" s="18">
        <v>0.97872340425531912</v>
      </c>
      <c r="E144" s="18">
        <v>0.97872340425531912</v>
      </c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19">
        <v>0.97872340425531912</v>
      </c>
      <c r="T144" s="19">
        <v>0.97872340425531912</v>
      </c>
    </row>
    <row r="145" spans="2:20" s="16" customFormat="1" ht="18" customHeight="1" x14ac:dyDescent="0.15">
      <c r="B145" s="17" t="s">
        <v>530</v>
      </c>
      <c r="C145" s="17" t="s">
        <v>210</v>
      </c>
      <c r="D145" s="18">
        <v>0.27023712183156173</v>
      </c>
      <c r="E145" s="23">
        <v>0.48569157392686807</v>
      </c>
      <c r="F145" s="19">
        <v>0.43768996960486323</v>
      </c>
      <c r="G145" s="21">
        <v>0.1</v>
      </c>
      <c r="H145" s="21"/>
      <c r="I145" s="21">
        <v>0.18181818181818182</v>
      </c>
      <c r="J145" s="21"/>
      <c r="K145" s="21"/>
      <c r="L145" s="21">
        <v>4.3668122270742356E-2</v>
      </c>
      <c r="M145" s="21">
        <v>6.25E-2</v>
      </c>
      <c r="N145" s="20">
        <v>0.91176470588235292</v>
      </c>
      <c r="O145" s="21"/>
      <c r="P145" s="21"/>
      <c r="Q145" s="20">
        <v>0.7142857142857143</v>
      </c>
      <c r="R145" s="20">
        <v>0.82317073170731703</v>
      </c>
      <c r="S145" s="20">
        <v>0.8214285714285714</v>
      </c>
      <c r="T145" s="20">
        <v>0.71202531645569622</v>
      </c>
    </row>
    <row r="146" spans="2:20" s="16" customFormat="1" ht="18" customHeight="1" x14ac:dyDescent="0.15">
      <c r="B146" s="17" t="s">
        <v>531</v>
      </c>
      <c r="C146" s="17" t="s">
        <v>346</v>
      </c>
      <c r="D146" s="18">
        <v>0.20405940331022024</v>
      </c>
      <c r="E146" s="23">
        <v>0.2931372549019608</v>
      </c>
      <c r="F146" s="20">
        <v>0.7615384615384615</v>
      </c>
      <c r="G146" s="21">
        <v>0.1</v>
      </c>
      <c r="H146" s="19">
        <v>0.23664122137404581</v>
      </c>
      <c r="I146" s="21">
        <v>0.14117647058823529</v>
      </c>
      <c r="J146" s="21">
        <v>5.844155844155844E-2</v>
      </c>
      <c r="K146" s="21">
        <v>0.11764705882352941</v>
      </c>
      <c r="L146" s="19">
        <v>0.33147632311977715</v>
      </c>
      <c r="M146" s="21"/>
      <c r="N146" s="21"/>
      <c r="O146" s="21">
        <v>5.1094890510948905E-2</v>
      </c>
      <c r="P146" s="21">
        <v>0.14666666666666667</v>
      </c>
      <c r="Q146" s="21"/>
      <c r="R146" s="21"/>
      <c r="S146" s="21">
        <v>0</v>
      </c>
      <c r="T146" s="20">
        <v>0.59891598915989164</v>
      </c>
    </row>
    <row r="147" spans="2:20" s="16" customFormat="1" ht="18" customHeight="1" x14ac:dyDescent="0.15">
      <c r="B147" s="17" t="s">
        <v>531</v>
      </c>
      <c r="C147" s="17" t="s">
        <v>444</v>
      </c>
      <c r="D147" s="18">
        <v>9.5849802371541504E-2</v>
      </c>
      <c r="E147" s="18">
        <v>6.4705882352941183E-2</v>
      </c>
      <c r="F147" s="19"/>
      <c r="G147" s="19"/>
      <c r="H147" s="19">
        <v>8.8235294117647065E-2</v>
      </c>
      <c r="I147" s="20">
        <v>0.3125</v>
      </c>
      <c r="J147" s="19"/>
      <c r="K147" s="19"/>
      <c r="L147" s="19"/>
      <c r="M147" s="19"/>
      <c r="N147" s="19"/>
      <c r="O147" s="19"/>
      <c r="P147" s="19"/>
      <c r="Q147" s="19"/>
      <c r="R147" s="20">
        <v>0.26666666666666666</v>
      </c>
      <c r="S147" s="19">
        <v>8.8888888888888889E-3</v>
      </c>
      <c r="T147" s="19"/>
    </row>
    <row r="148" spans="2:20" s="16" customFormat="1" ht="18" customHeight="1" x14ac:dyDescent="0.15">
      <c r="B148" s="17" t="s">
        <v>531</v>
      </c>
      <c r="C148" s="17" t="s">
        <v>450</v>
      </c>
      <c r="D148" s="18">
        <v>3.4586703815131757E-2</v>
      </c>
      <c r="E148" s="18">
        <v>8.0357142857142849E-3</v>
      </c>
      <c r="F148" s="19"/>
      <c r="G148" s="19">
        <v>8.0357142857142849E-3</v>
      </c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</row>
    <row r="149" spans="2:20" s="16" customFormat="1" ht="18" customHeight="1" x14ac:dyDescent="0.15">
      <c r="B149" s="17" t="s">
        <v>530</v>
      </c>
      <c r="C149" s="17" t="s">
        <v>497</v>
      </c>
      <c r="D149" s="18">
        <v>0.19526627218934911</v>
      </c>
      <c r="E149" s="22">
        <v>3.5714285714285712E-2</v>
      </c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>
        <v>3.5714285714285712E-2</v>
      </c>
      <c r="T149" s="19"/>
    </row>
    <row r="150" spans="2:20" s="16" customFormat="1" ht="18" customHeight="1" x14ac:dyDescent="0.15">
      <c r="B150" s="17" t="s">
        <v>530</v>
      </c>
      <c r="C150" s="17" t="s">
        <v>494</v>
      </c>
      <c r="D150" s="18">
        <v>0.3493975903614458</v>
      </c>
      <c r="E150" s="22">
        <v>0.16666666666666666</v>
      </c>
      <c r="F150" s="19">
        <v>0.16666666666666666</v>
      </c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</row>
    <row r="151" spans="2:20" s="16" customFormat="1" ht="18" customHeight="1" x14ac:dyDescent="0.15">
      <c r="B151" s="17" t="s">
        <v>531</v>
      </c>
      <c r="C151" s="17" t="s">
        <v>364</v>
      </c>
      <c r="D151" s="18">
        <v>0.2553243249220426</v>
      </c>
      <c r="E151" s="18">
        <v>0.21300961978928082</v>
      </c>
      <c r="F151" s="21">
        <v>3.7037037037037035E-2</v>
      </c>
      <c r="G151" s="20">
        <v>0.30104712041884818</v>
      </c>
      <c r="H151" s="20">
        <v>0.84210526315789469</v>
      </c>
      <c r="I151" s="21"/>
      <c r="J151" s="21"/>
      <c r="K151" s="19">
        <v>0.20168067226890757</v>
      </c>
      <c r="L151" s="21">
        <v>2.5793650793650792E-2</v>
      </c>
      <c r="M151" s="20">
        <v>0.41563786008230452</v>
      </c>
      <c r="N151" s="21"/>
      <c r="O151" s="21"/>
      <c r="P151" s="21"/>
      <c r="Q151" s="19">
        <v>0.16470588235294117</v>
      </c>
      <c r="R151" s="21"/>
      <c r="S151" s="20">
        <v>0.42279411764705882</v>
      </c>
      <c r="T151" s="21">
        <v>8.3333333333333329E-2</v>
      </c>
    </row>
    <row r="152" spans="2:20" s="16" customFormat="1" ht="18" customHeight="1" x14ac:dyDescent="0.15">
      <c r="B152" s="17" t="s">
        <v>531</v>
      </c>
      <c r="C152" s="17" t="s">
        <v>221</v>
      </c>
      <c r="D152" s="18">
        <v>0.1704413131496576</v>
      </c>
      <c r="E152" s="23">
        <v>0.24565291510398909</v>
      </c>
      <c r="F152" s="19">
        <v>0.19639278557114229</v>
      </c>
      <c r="G152" s="19">
        <v>0.17209302325581396</v>
      </c>
      <c r="H152" s="20">
        <v>0.29693486590038315</v>
      </c>
      <c r="I152" s="21">
        <v>0.12103746397694524</v>
      </c>
      <c r="J152" s="19">
        <v>0.14592274678111589</v>
      </c>
      <c r="K152" s="20">
        <v>0.42857142857142855</v>
      </c>
      <c r="L152" s="21">
        <v>0.10300429184549356</v>
      </c>
      <c r="M152" s="20">
        <v>0.45523520485584218</v>
      </c>
      <c r="N152" s="19">
        <v>0.23674911660777384</v>
      </c>
      <c r="O152" s="19">
        <v>0.18181818181818182</v>
      </c>
      <c r="P152" s="20">
        <v>0.38487972508591067</v>
      </c>
      <c r="Q152" s="21">
        <v>0.11332007952286283</v>
      </c>
      <c r="R152" s="19">
        <v>0.18639053254437871</v>
      </c>
      <c r="S152" s="19">
        <v>0.14953271028037382</v>
      </c>
      <c r="T152" s="19">
        <v>0.27599243856332706</v>
      </c>
    </row>
    <row r="153" spans="2:20" s="16" customFormat="1" ht="18" customHeight="1" x14ac:dyDescent="0.15">
      <c r="B153" s="17" t="s">
        <v>530</v>
      </c>
      <c r="C153" s="17" t="s">
        <v>256</v>
      </c>
      <c r="D153" s="18">
        <v>0.1952944471675653</v>
      </c>
      <c r="E153" s="23">
        <v>0.28613138686131384</v>
      </c>
      <c r="F153" s="21"/>
      <c r="G153" s="20">
        <v>0.46698113207547171</v>
      </c>
      <c r="H153" s="19">
        <v>0.24637681159420291</v>
      </c>
      <c r="I153" s="19">
        <v>0.25</v>
      </c>
      <c r="J153" s="21">
        <v>1.2500000000000001E-2</v>
      </c>
      <c r="K153" s="20">
        <v>0.48148148148148145</v>
      </c>
      <c r="L153" s="21"/>
      <c r="M153" s="21"/>
      <c r="N153" s="21"/>
      <c r="O153" s="21"/>
      <c r="P153" s="21">
        <v>0.1</v>
      </c>
      <c r="Q153" s="21">
        <v>0.1048951048951049</v>
      </c>
      <c r="R153" s="21"/>
      <c r="S153" s="20">
        <v>0.65714285714285714</v>
      </c>
      <c r="T153" s="21"/>
    </row>
    <row r="154" spans="2:20" s="16" customFormat="1" ht="18" customHeight="1" x14ac:dyDescent="0.15">
      <c r="B154" s="17" t="s">
        <v>530</v>
      </c>
      <c r="C154" s="17" t="s">
        <v>376</v>
      </c>
      <c r="D154" s="18">
        <v>0.13699835074216601</v>
      </c>
      <c r="E154" s="18">
        <v>9.2610837438423646E-2</v>
      </c>
      <c r="F154" s="19"/>
      <c r="G154" s="19">
        <v>7.6458752515090544E-2</v>
      </c>
      <c r="H154" s="19"/>
      <c r="I154" s="19"/>
      <c r="J154" s="19"/>
      <c r="K154" s="19"/>
      <c r="L154" s="20">
        <v>0.8571428571428571</v>
      </c>
      <c r="M154" s="19"/>
      <c r="N154" s="19"/>
      <c r="O154" s="19"/>
      <c r="P154" s="19"/>
      <c r="Q154" s="19"/>
      <c r="R154" s="19"/>
      <c r="S154" s="19"/>
      <c r="T154" s="19"/>
    </row>
    <row r="155" spans="2:20" s="16" customFormat="1" ht="18" customHeight="1" x14ac:dyDescent="0.15">
      <c r="B155" s="17" t="s">
        <v>531</v>
      </c>
      <c r="C155" s="17" t="s">
        <v>297</v>
      </c>
      <c r="D155" s="18">
        <v>0.17683671244822324</v>
      </c>
      <c r="E155" s="23">
        <v>0.29935125115848005</v>
      </c>
      <c r="F155" s="20">
        <v>0.56748466257668717</v>
      </c>
      <c r="G155" s="20">
        <v>0.92</v>
      </c>
      <c r="H155" s="21"/>
      <c r="I155" s="21">
        <v>0</v>
      </c>
      <c r="J155" s="19">
        <v>0.31134564643799473</v>
      </c>
      <c r="K155" s="19">
        <v>0.23214285714285715</v>
      </c>
      <c r="L155" s="21">
        <v>0</v>
      </c>
      <c r="M155" s="20">
        <v>0.4107142857142857</v>
      </c>
      <c r="N155" s="21">
        <v>0</v>
      </c>
      <c r="O155" s="21">
        <v>0</v>
      </c>
      <c r="P155" s="20">
        <v>0.52611940298507465</v>
      </c>
      <c r="Q155" s="21">
        <v>0</v>
      </c>
      <c r="R155" s="21">
        <v>7.1428571428571425E-2</v>
      </c>
      <c r="S155" s="20">
        <v>1</v>
      </c>
      <c r="T155" s="20">
        <v>0.7847533632286996</v>
      </c>
    </row>
    <row r="156" spans="2:20" s="16" customFormat="1" ht="18" customHeight="1" x14ac:dyDescent="0.15">
      <c r="B156" s="17" t="s">
        <v>531</v>
      </c>
      <c r="C156" s="17" t="s">
        <v>188</v>
      </c>
      <c r="D156" s="18">
        <v>0.17337837368841175</v>
      </c>
      <c r="E156" s="22">
        <v>5.9287291075370549E-2</v>
      </c>
      <c r="F156" s="19">
        <v>2.6627218934911243E-2</v>
      </c>
      <c r="G156" s="19">
        <v>5.3475935828877002E-3</v>
      </c>
      <c r="H156" s="19"/>
      <c r="I156" s="19">
        <v>5.8823529411764705E-2</v>
      </c>
      <c r="J156" s="19">
        <v>5.7142857142857141E-2</v>
      </c>
      <c r="K156" s="20">
        <v>0.19033232628398791</v>
      </c>
      <c r="L156" s="20">
        <v>0.14655172413793102</v>
      </c>
      <c r="M156" s="20">
        <v>0.1864406779661017</v>
      </c>
      <c r="N156" s="19">
        <v>0</v>
      </c>
      <c r="O156" s="19">
        <v>0</v>
      </c>
      <c r="P156" s="19">
        <v>5.9523809523809521E-3</v>
      </c>
      <c r="Q156" s="19">
        <v>0</v>
      </c>
      <c r="R156" s="19">
        <v>0</v>
      </c>
      <c r="S156" s="19">
        <v>0</v>
      </c>
      <c r="T156" s="19">
        <v>1.5503875968992248E-2</v>
      </c>
    </row>
    <row r="157" spans="2:20" s="16" customFormat="1" ht="18" customHeight="1" x14ac:dyDescent="0.15">
      <c r="B157" s="17" t="s">
        <v>530</v>
      </c>
      <c r="C157" s="17" t="s">
        <v>381</v>
      </c>
      <c r="D157" s="18">
        <v>7.8431372549019607E-2</v>
      </c>
      <c r="E157" s="22">
        <v>2.0576131687242798E-2</v>
      </c>
      <c r="F157" s="19"/>
      <c r="G157" s="19">
        <v>2.0576131687242798E-2</v>
      </c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</row>
    <row r="158" spans="2:20" s="16" customFormat="1" ht="18" customHeight="1" x14ac:dyDescent="0.15">
      <c r="B158" s="17" t="s">
        <v>530</v>
      </c>
      <c r="C158" s="17" t="s">
        <v>380</v>
      </c>
      <c r="D158" s="18">
        <v>0.1291669615684054</v>
      </c>
      <c r="E158" s="22">
        <v>2.8145695364238412E-2</v>
      </c>
      <c r="F158" s="19"/>
      <c r="G158" s="19">
        <v>2.8145695364238412E-2</v>
      </c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</row>
    <row r="159" spans="2:20" s="16" customFormat="1" ht="18" customHeight="1" x14ac:dyDescent="0.15">
      <c r="B159" s="17" t="s">
        <v>531</v>
      </c>
      <c r="C159" s="17" t="s">
        <v>298</v>
      </c>
      <c r="D159" s="18">
        <v>5.1804823771967143E-2</v>
      </c>
      <c r="E159" s="18">
        <v>2.8909329829172142E-2</v>
      </c>
      <c r="F159" s="20">
        <v>0.16939890710382513</v>
      </c>
      <c r="G159" s="19">
        <v>3.5294117647058823E-2</v>
      </c>
      <c r="H159" s="19"/>
      <c r="I159" s="19">
        <v>2.1164021164021163E-2</v>
      </c>
      <c r="J159" s="19">
        <v>6.4516129032258064E-3</v>
      </c>
      <c r="K159" s="19">
        <v>5.9523809523809521E-3</v>
      </c>
      <c r="L159" s="19">
        <v>0</v>
      </c>
      <c r="M159" s="19"/>
      <c r="N159" s="19">
        <v>0</v>
      </c>
      <c r="O159" s="19"/>
      <c r="P159" s="19"/>
      <c r="Q159" s="19"/>
      <c r="R159" s="19"/>
      <c r="S159" s="19">
        <v>5.9523809523809521E-3</v>
      </c>
      <c r="T159" s="19">
        <v>0</v>
      </c>
    </row>
    <row r="160" spans="2:20" s="16" customFormat="1" ht="18" customHeight="1" x14ac:dyDescent="0.15">
      <c r="B160" s="17" t="s">
        <v>531</v>
      </c>
      <c r="C160" s="17" t="s">
        <v>217</v>
      </c>
      <c r="D160" s="18">
        <v>9.5594256701424907E-2</v>
      </c>
      <c r="E160" s="22">
        <v>3.9633027522935779E-2</v>
      </c>
      <c r="F160" s="19">
        <v>1.8264840182648401E-2</v>
      </c>
      <c r="G160" s="20">
        <v>0.23668639053254437</v>
      </c>
      <c r="H160" s="19">
        <v>0</v>
      </c>
      <c r="I160" s="19">
        <v>0</v>
      </c>
      <c r="J160" s="20">
        <v>0.19138755980861244</v>
      </c>
      <c r="K160" s="19">
        <v>2.4390243902439025E-2</v>
      </c>
      <c r="L160" s="19">
        <v>2.3809523809523808E-2</v>
      </c>
      <c r="M160" s="19">
        <v>3.0456852791878174E-2</v>
      </c>
      <c r="N160" s="19">
        <v>1.1494252873563218E-2</v>
      </c>
      <c r="O160" s="19">
        <v>0</v>
      </c>
      <c r="P160" s="19">
        <v>5.9523809523809521E-3</v>
      </c>
      <c r="Q160" s="19">
        <v>0</v>
      </c>
      <c r="R160" s="19">
        <v>0</v>
      </c>
      <c r="S160" s="19">
        <v>5.9523809523809521E-3</v>
      </c>
      <c r="T160" s="19">
        <v>0</v>
      </c>
    </row>
    <row r="161" spans="2:20" s="16" customFormat="1" ht="18" customHeight="1" x14ac:dyDescent="0.15">
      <c r="B161" s="17" t="s">
        <v>531</v>
      </c>
      <c r="C161" s="17" t="s">
        <v>372</v>
      </c>
      <c r="D161" s="18">
        <v>0.14662281811282571</v>
      </c>
      <c r="E161" s="18">
        <v>0.10984848484848485</v>
      </c>
      <c r="F161" s="19">
        <v>2.976190476190476E-2</v>
      </c>
      <c r="G161" s="21"/>
      <c r="H161" s="21">
        <v>0</v>
      </c>
      <c r="I161" s="19">
        <v>1.1904761904761904E-2</v>
      </c>
      <c r="J161" s="21"/>
      <c r="K161" s="21"/>
      <c r="L161" s="19">
        <v>2.0576131687242798E-2</v>
      </c>
      <c r="M161" s="21"/>
      <c r="N161" s="19">
        <v>0.10912698412698413</v>
      </c>
      <c r="O161" s="20">
        <v>0.26190476190476192</v>
      </c>
      <c r="P161" s="21"/>
      <c r="Q161" s="20">
        <v>0.19047619047619047</v>
      </c>
      <c r="R161" s="20">
        <v>0.16666666666666666</v>
      </c>
      <c r="S161" s="21"/>
      <c r="T161" s="21"/>
    </row>
    <row r="162" spans="2:20" s="16" customFormat="1" ht="18" customHeight="1" x14ac:dyDescent="0.15">
      <c r="B162" s="17" t="s">
        <v>531</v>
      </c>
      <c r="C162" s="17" t="s">
        <v>378</v>
      </c>
      <c r="D162" s="18">
        <v>0.21116025859135759</v>
      </c>
      <c r="E162" s="22">
        <v>0.12016656751933373</v>
      </c>
      <c r="F162" s="21"/>
      <c r="G162" s="21"/>
      <c r="H162" s="21"/>
      <c r="I162" s="21"/>
      <c r="J162" s="20">
        <v>0.24884792626728111</v>
      </c>
      <c r="K162" s="21"/>
      <c r="L162" s="19">
        <v>5.0595238095238096E-2</v>
      </c>
      <c r="M162" s="21"/>
      <c r="N162" s="20">
        <v>0.28869047619047616</v>
      </c>
      <c r="O162" s="21"/>
      <c r="P162" s="19">
        <v>8.0139372822299645E-2</v>
      </c>
      <c r="Q162" s="21"/>
      <c r="R162" s="19">
        <v>3.5714285714285712E-2</v>
      </c>
      <c r="S162" s="21">
        <v>1.483679525222552E-2</v>
      </c>
      <c r="T162" s="21"/>
    </row>
    <row r="163" spans="2:20" s="16" customFormat="1" ht="18" customHeight="1" x14ac:dyDescent="0.15">
      <c r="B163" s="17" t="s">
        <v>531</v>
      </c>
      <c r="C163" s="17" t="s">
        <v>456</v>
      </c>
      <c r="D163" s="18">
        <v>0.2234211499554028</v>
      </c>
      <c r="E163" s="22">
        <v>3.4226190476190479E-2</v>
      </c>
      <c r="F163" s="19">
        <v>1.7857142857142856E-2</v>
      </c>
      <c r="G163" s="19"/>
      <c r="H163" s="19"/>
      <c r="I163" s="19"/>
      <c r="J163" s="19"/>
      <c r="K163" s="19">
        <v>0</v>
      </c>
      <c r="L163" s="19">
        <v>0</v>
      </c>
      <c r="M163" s="19"/>
      <c r="N163" s="19"/>
      <c r="O163" s="19"/>
      <c r="P163" s="19">
        <v>7.64525993883792E-2</v>
      </c>
      <c r="Q163" s="19"/>
      <c r="R163" s="19"/>
      <c r="S163" s="19">
        <v>4.4642857142857144E-2</v>
      </c>
      <c r="T163" s="19"/>
    </row>
    <row r="164" spans="2:20" s="16" customFormat="1" ht="18" customHeight="1" x14ac:dyDescent="0.15">
      <c r="B164" s="17" t="s">
        <v>539</v>
      </c>
      <c r="C164" s="17" t="s">
        <v>457</v>
      </c>
      <c r="D164" s="18">
        <v>0.19979825905032317</v>
      </c>
      <c r="E164" s="22">
        <v>4.9107142857142856E-2</v>
      </c>
      <c r="F164" s="19"/>
      <c r="G164" s="19"/>
      <c r="H164" s="19"/>
      <c r="I164" s="19"/>
      <c r="J164" s="19"/>
      <c r="K164" s="20">
        <v>0.33333333333333331</v>
      </c>
      <c r="L164" s="19">
        <v>5.9523809523809521E-3</v>
      </c>
      <c r="M164" s="19"/>
      <c r="N164" s="19"/>
      <c r="O164" s="19"/>
      <c r="P164" s="19">
        <v>6.0606060606060608E-2</v>
      </c>
      <c r="Q164" s="19"/>
      <c r="R164" s="19"/>
      <c r="S164" s="19">
        <v>1.7857142857142856E-2</v>
      </c>
      <c r="T164" s="20">
        <v>0.10714285714285714</v>
      </c>
    </row>
    <row r="165" spans="2:20" s="16" customFormat="1" ht="18" customHeight="1" x14ac:dyDescent="0.15">
      <c r="B165" s="17" t="s">
        <v>539</v>
      </c>
      <c r="C165" s="17" t="s">
        <v>410</v>
      </c>
      <c r="D165" s="18">
        <v>0.1196765498652291</v>
      </c>
      <c r="E165" s="23">
        <v>0.20172910662824209</v>
      </c>
      <c r="F165" s="21">
        <v>8.6956521739130432E-2</v>
      </c>
      <c r="G165" s="21"/>
      <c r="H165" s="21"/>
      <c r="I165" s="20">
        <v>0.5636363636363636</v>
      </c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0">
        <v>0.9375</v>
      </c>
    </row>
    <row r="166" spans="2:20" s="16" customFormat="1" ht="18" customHeight="1" x14ac:dyDescent="0.15">
      <c r="B166" s="17" t="s">
        <v>539</v>
      </c>
      <c r="C166" s="17" t="s">
        <v>496</v>
      </c>
      <c r="D166" s="18">
        <v>6.0946496278612552E-2</v>
      </c>
      <c r="E166" s="18">
        <v>7.1428571428571425E-2</v>
      </c>
      <c r="F166" s="19"/>
      <c r="G166" s="19"/>
      <c r="H166" s="19"/>
      <c r="I166" s="19"/>
      <c r="J166" s="19"/>
      <c r="K166" s="19"/>
      <c r="L166" s="19"/>
      <c r="M166" s="19">
        <v>0</v>
      </c>
      <c r="N166" s="19"/>
      <c r="O166" s="19"/>
      <c r="P166" s="19"/>
      <c r="Q166" s="19"/>
      <c r="R166" s="19"/>
      <c r="S166" s="19">
        <v>0.1130952380952381</v>
      </c>
      <c r="T166" s="19">
        <v>0.10119047619047619</v>
      </c>
    </row>
    <row r="167" spans="2:20" s="16" customFormat="1" ht="18" customHeight="1" x14ac:dyDescent="0.15">
      <c r="B167" s="17" t="s">
        <v>539</v>
      </c>
      <c r="C167" s="17" t="s">
        <v>202</v>
      </c>
      <c r="D167" s="18">
        <v>0.22420967959418053</v>
      </c>
      <c r="E167" s="18">
        <v>0.22986379687237263</v>
      </c>
      <c r="F167" s="19">
        <v>0.15367965367965367</v>
      </c>
      <c r="G167" s="19">
        <v>0.17399999999999999</v>
      </c>
      <c r="H167" s="21"/>
      <c r="I167" s="19">
        <v>0.2419047619047619</v>
      </c>
      <c r="J167" s="20">
        <v>0.39939024390243905</v>
      </c>
      <c r="K167" s="21">
        <v>0.104199066874028</v>
      </c>
      <c r="L167" s="19">
        <v>0.27601809954751133</v>
      </c>
      <c r="M167" s="21">
        <v>5.3571428571428568E-2</v>
      </c>
      <c r="N167" s="19">
        <v>0.16120218579234974</v>
      </c>
      <c r="O167" s="19">
        <v>0.25396825396825395</v>
      </c>
      <c r="P167" s="21">
        <v>0</v>
      </c>
      <c r="Q167" s="19">
        <v>0.22023809523809523</v>
      </c>
      <c r="R167" s="19">
        <v>0.18412698412698414</v>
      </c>
      <c r="S167" s="20">
        <v>0.44345238095238093</v>
      </c>
      <c r="T167" s="20">
        <v>0.69056603773584901</v>
      </c>
    </row>
    <row r="168" spans="2:20" s="16" customFormat="1" ht="18" customHeight="1" x14ac:dyDescent="0.15">
      <c r="B168" s="17" t="s">
        <v>531</v>
      </c>
      <c r="C168" s="17" t="s">
        <v>501</v>
      </c>
      <c r="D168" s="18">
        <v>3.4724787587735499E-2</v>
      </c>
      <c r="E168" s="18">
        <v>1.1904761904761904E-2</v>
      </c>
      <c r="F168" s="19"/>
      <c r="G168" s="19"/>
      <c r="H168" s="19">
        <v>1.1904761904761904E-2</v>
      </c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</row>
    <row r="169" spans="2:20" s="16" customFormat="1" ht="18" customHeight="1" x14ac:dyDescent="0.15">
      <c r="B169" s="17" t="s">
        <v>531</v>
      </c>
      <c r="C169" s="17" t="s">
        <v>216</v>
      </c>
      <c r="D169" s="18">
        <v>0.14022428737378251</v>
      </c>
      <c r="E169" s="23">
        <v>0.21395822720326033</v>
      </c>
      <c r="F169" s="20">
        <v>0.27402862985685073</v>
      </c>
      <c r="G169" s="20">
        <v>0.28131868131868132</v>
      </c>
      <c r="H169" s="19">
        <v>0.24188790560471976</v>
      </c>
      <c r="I169" s="21">
        <v>5.6547619047619048E-2</v>
      </c>
      <c r="J169" s="21">
        <v>3.6036036036036036E-2</v>
      </c>
      <c r="K169" s="19">
        <v>0.18016194331983806</v>
      </c>
      <c r="L169" s="19">
        <v>0.18672199170124482</v>
      </c>
      <c r="M169" s="20">
        <v>0.29980657640232106</v>
      </c>
      <c r="N169" s="19">
        <v>0.23765432098765432</v>
      </c>
      <c r="O169" s="21">
        <v>0.10891089108910891</v>
      </c>
      <c r="P169" s="20">
        <v>0.5</v>
      </c>
      <c r="Q169" s="19">
        <v>0.20238095238095238</v>
      </c>
      <c r="R169" s="21">
        <v>6.8656716417910449E-2</v>
      </c>
      <c r="S169" s="20">
        <v>0.71584699453551914</v>
      </c>
      <c r="T169" s="19">
        <v>0.17948717948717949</v>
      </c>
    </row>
    <row r="170" spans="2:20" s="16" customFormat="1" ht="18" customHeight="1" x14ac:dyDescent="0.15">
      <c r="B170" s="17" t="s">
        <v>530</v>
      </c>
      <c r="C170" s="17" t="s">
        <v>397</v>
      </c>
      <c r="D170" s="18">
        <v>0.26102088167053367</v>
      </c>
      <c r="E170" s="18">
        <v>0.23210070810385522</v>
      </c>
      <c r="F170" s="19">
        <v>0.18433179723502305</v>
      </c>
      <c r="G170" s="20">
        <v>0.35849056603773582</v>
      </c>
      <c r="H170" s="21">
        <v>9.3167701863354033E-2</v>
      </c>
      <c r="I170" s="21"/>
      <c r="J170" s="19">
        <v>0.15116279069767441</v>
      </c>
      <c r="K170" s="19">
        <v>0.16666666666666666</v>
      </c>
      <c r="L170" s="21"/>
      <c r="M170" s="21"/>
      <c r="N170" s="20">
        <v>0.2857142857142857</v>
      </c>
      <c r="O170" s="21"/>
      <c r="P170" s="21"/>
      <c r="Q170" s="19">
        <v>0.15079365079365079</v>
      </c>
      <c r="R170" s="21"/>
      <c r="S170" s="21"/>
      <c r="T170" s="20">
        <v>0.4854368932038835</v>
      </c>
    </row>
    <row r="171" spans="2:20" s="16" customFormat="1" ht="18" customHeight="1" x14ac:dyDescent="0.15">
      <c r="B171" s="17" t="s">
        <v>530</v>
      </c>
      <c r="C171" s="17" t="s">
        <v>281</v>
      </c>
      <c r="D171" s="18">
        <v>0.25264837940227303</v>
      </c>
      <c r="E171" s="18">
        <v>0.2988505747126437</v>
      </c>
      <c r="F171" s="19">
        <v>0.24883720930232558</v>
      </c>
      <c r="G171" s="20">
        <v>0.66135458167330674</v>
      </c>
      <c r="H171" s="20">
        <v>0.43636363636363634</v>
      </c>
      <c r="I171" s="19">
        <v>0.33198380566801622</v>
      </c>
      <c r="J171" s="19">
        <v>0.22388059701492538</v>
      </c>
      <c r="K171" s="19">
        <v>0.28915662650602408</v>
      </c>
      <c r="L171" s="20">
        <v>0.38853503184713378</v>
      </c>
      <c r="M171" s="19">
        <v>0.22530864197530864</v>
      </c>
      <c r="N171" s="21">
        <v>0.10515873015873016</v>
      </c>
      <c r="O171" s="21">
        <v>0</v>
      </c>
      <c r="P171" s="20">
        <v>0.51428571428571423</v>
      </c>
      <c r="Q171" s="21">
        <v>9.7765363128491614E-2</v>
      </c>
      <c r="R171" s="21">
        <v>8.1349206349206352E-2</v>
      </c>
      <c r="S171" s="21">
        <v>0.11904761904761904</v>
      </c>
      <c r="T171" s="20">
        <v>0.36059479553903345</v>
      </c>
    </row>
    <row r="172" spans="2:20" s="16" customFormat="1" ht="18" customHeight="1" x14ac:dyDescent="0.15">
      <c r="B172" s="17" t="s">
        <v>531</v>
      </c>
      <c r="C172" s="17" t="s">
        <v>420</v>
      </c>
      <c r="D172" s="18">
        <v>0.37295081967213117</v>
      </c>
      <c r="E172" s="22">
        <v>0</v>
      </c>
      <c r="F172" s="19"/>
      <c r="G172" s="19"/>
      <c r="H172" s="19"/>
      <c r="I172" s="19"/>
      <c r="J172" s="19"/>
      <c r="K172" s="19"/>
      <c r="L172" s="19"/>
      <c r="M172" s="19"/>
      <c r="N172" s="19">
        <v>0</v>
      </c>
      <c r="O172" s="19"/>
      <c r="P172" s="19"/>
      <c r="Q172" s="19"/>
      <c r="R172" s="19"/>
      <c r="S172" s="19"/>
      <c r="T172" s="19"/>
    </row>
    <row r="173" spans="2:20" s="16" customFormat="1" ht="18" customHeight="1" x14ac:dyDescent="0.15">
      <c r="B173" s="17" t="s">
        <v>540</v>
      </c>
      <c r="C173" s="17" t="s">
        <v>413</v>
      </c>
      <c r="D173" s="18">
        <v>0.51326421165534497</v>
      </c>
      <c r="E173" s="22">
        <v>0.26666666666666666</v>
      </c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19">
        <v>0.26666666666666666</v>
      </c>
      <c r="T173" s="21"/>
    </row>
    <row r="174" spans="2:20" s="16" customFormat="1" ht="18" customHeight="1" x14ac:dyDescent="0.15">
      <c r="B174" s="17" t="s">
        <v>540</v>
      </c>
      <c r="C174" s="17" t="s">
        <v>227</v>
      </c>
      <c r="D174" s="18">
        <v>0.55378996139742298</v>
      </c>
      <c r="E174" s="18">
        <v>0.55900000000000005</v>
      </c>
      <c r="F174" s="19">
        <v>0.55818181818181822</v>
      </c>
      <c r="G174" s="21">
        <v>0.13207547169811321</v>
      </c>
      <c r="H174" s="20">
        <v>0.62227602905569013</v>
      </c>
      <c r="I174" s="20">
        <v>0.65608465608465605</v>
      </c>
      <c r="J174" s="20">
        <v>0.63988522238163559</v>
      </c>
      <c r="K174" s="20">
        <v>0.62654320987654322</v>
      </c>
      <c r="L174" s="21">
        <v>0.43026004728132389</v>
      </c>
      <c r="M174" s="19">
        <v>0.59687500000000004</v>
      </c>
      <c r="N174" s="19">
        <v>0.60802469135802473</v>
      </c>
      <c r="O174" s="21">
        <v>0.4</v>
      </c>
      <c r="P174" s="20">
        <v>0.65217391304347827</v>
      </c>
      <c r="Q174" s="19">
        <v>0.46700507614213199</v>
      </c>
      <c r="R174" s="21">
        <v>0.36401673640167365</v>
      </c>
      <c r="S174" s="20">
        <v>0.65714285714285714</v>
      </c>
      <c r="T174" s="19">
        <v>0.55849056603773584</v>
      </c>
    </row>
    <row r="175" spans="2:20" s="16" customFormat="1" ht="18" customHeight="1" x14ac:dyDescent="0.15">
      <c r="B175" s="17" t="s">
        <v>541</v>
      </c>
      <c r="C175" s="17" t="s">
        <v>502</v>
      </c>
      <c r="D175" s="18">
        <v>0.34297769740807715</v>
      </c>
      <c r="E175" s="18">
        <v>0.31952662721893493</v>
      </c>
      <c r="F175" s="21"/>
      <c r="G175" s="21"/>
      <c r="H175" s="21"/>
      <c r="I175" s="21"/>
      <c r="J175" s="19">
        <v>0.31952662721893493</v>
      </c>
      <c r="K175" s="21"/>
      <c r="L175" s="21"/>
      <c r="M175" s="21"/>
      <c r="N175" s="21"/>
      <c r="O175" s="21"/>
      <c r="P175" s="21"/>
      <c r="Q175" s="21"/>
      <c r="R175" s="21"/>
      <c r="S175" s="21"/>
      <c r="T175" s="21"/>
    </row>
    <row r="176" spans="2:20" s="16" customFormat="1" ht="18" customHeight="1" x14ac:dyDescent="0.15">
      <c r="B176" s="17" t="s">
        <v>541</v>
      </c>
      <c r="C176" s="17" t="s">
        <v>269</v>
      </c>
      <c r="D176" s="18">
        <v>0.49850301466631713</v>
      </c>
      <c r="E176" s="18">
        <v>0.45446182152713893</v>
      </c>
      <c r="F176" s="19">
        <v>0.4514285714285714</v>
      </c>
      <c r="G176" s="20">
        <v>0.63157894736842102</v>
      </c>
      <c r="H176" s="20">
        <v>0.68365553602811946</v>
      </c>
      <c r="I176" s="20">
        <v>0.51171875</v>
      </c>
      <c r="J176" s="21">
        <v>0.34306569343065696</v>
      </c>
      <c r="K176" s="20">
        <v>0.50851063829787235</v>
      </c>
      <c r="L176" s="20">
        <v>0.51183431952662717</v>
      </c>
      <c r="M176" s="20">
        <v>0.59382422802850354</v>
      </c>
      <c r="N176" s="20">
        <v>0.60752688172043012</v>
      </c>
      <c r="O176" s="19">
        <v>0.3592814371257485</v>
      </c>
      <c r="P176" s="21">
        <v>0.16860465116279069</v>
      </c>
      <c r="Q176" s="21">
        <v>0.26436781609195403</v>
      </c>
      <c r="R176" s="21">
        <v>0.24739583333333334</v>
      </c>
      <c r="S176" s="19">
        <v>0.43902439024390244</v>
      </c>
      <c r="T176" s="19">
        <v>0.40061162079510704</v>
      </c>
    </row>
    <row r="177" spans="2:20" s="16" customFormat="1" ht="18" customHeight="1" x14ac:dyDescent="0.15">
      <c r="B177" s="17" t="s">
        <v>541</v>
      </c>
      <c r="C177" s="17" t="s">
        <v>476</v>
      </c>
      <c r="D177" s="18">
        <v>0.4813008130081301</v>
      </c>
      <c r="E177" s="23">
        <v>0.70454545454545459</v>
      </c>
      <c r="F177" s="21"/>
      <c r="G177" s="21"/>
      <c r="H177" s="21"/>
      <c r="I177" s="21"/>
      <c r="J177" s="21"/>
      <c r="K177" s="21"/>
      <c r="L177" s="21"/>
      <c r="M177" s="21"/>
      <c r="N177" s="19">
        <v>0.70454545454545459</v>
      </c>
      <c r="O177" s="21"/>
      <c r="P177" s="21"/>
      <c r="Q177" s="21"/>
      <c r="R177" s="21"/>
      <c r="S177" s="21"/>
      <c r="T177" s="21"/>
    </row>
    <row r="178" spans="2:20" s="16" customFormat="1" ht="18" customHeight="1" x14ac:dyDescent="0.15">
      <c r="B178" s="17" t="s">
        <v>541</v>
      </c>
      <c r="C178" s="17" t="s">
        <v>278</v>
      </c>
      <c r="D178" s="18">
        <v>0.47883815360087689</v>
      </c>
      <c r="E178" s="18">
        <v>0.44086651053864168</v>
      </c>
      <c r="F178" s="19">
        <v>0.38084112149532712</v>
      </c>
      <c r="G178" s="21">
        <v>0.1125</v>
      </c>
      <c r="H178" s="21"/>
      <c r="I178" s="21">
        <v>0.34057971014492755</v>
      </c>
      <c r="J178" s="19">
        <v>0.375</v>
      </c>
      <c r="K178" s="20">
        <v>1</v>
      </c>
      <c r="L178" s="20">
        <v>0.51063829787234039</v>
      </c>
      <c r="M178" s="21"/>
      <c r="N178" s="20">
        <v>0.71040723981900455</v>
      </c>
      <c r="O178" s="20">
        <v>0.4941860465116279</v>
      </c>
      <c r="P178" s="21">
        <v>0</v>
      </c>
      <c r="Q178" s="21"/>
      <c r="R178" s="21"/>
      <c r="S178" s="20">
        <v>0.52727272727272723</v>
      </c>
      <c r="T178" s="20">
        <v>0.54166666666666663</v>
      </c>
    </row>
    <row r="179" spans="2:20" s="16" customFormat="1" ht="18" customHeight="1" x14ac:dyDescent="0.15">
      <c r="B179" s="17" t="s">
        <v>540</v>
      </c>
      <c r="C179" s="17" t="s">
        <v>238</v>
      </c>
      <c r="D179" s="18">
        <v>0.53418025407622283</v>
      </c>
      <c r="E179" s="22">
        <v>0.43221523410202656</v>
      </c>
      <c r="F179" s="20">
        <v>0.53076923076923077</v>
      </c>
      <c r="G179" s="20">
        <v>1</v>
      </c>
      <c r="H179" s="20">
        <v>0.66666666666666663</v>
      </c>
      <c r="I179" s="21"/>
      <c r="J179" s="19">
        <v>0.45061728395061729</v>
      </c>
      <c r="K179" s="19">
        <v>0.35849056603773582</v>
      </c>
      <c r="L179" s="21">
        <v>0.32553956834532372</v>
      </c>
      <c r="M179" s="20">
        <v>0.53146853146853146</v>
      </c>
      <c r="N179" s="21"/>
      <c r="O179" s="19">
        <v>0.39285714285714285</v>
      </c>
      <c r="P179" s="19">
        <v>0.36774193548387096</v>
      </c>
      <c r="Q179" s="19">
        <v>0.46975546975546978</v>
      </c>
      <c r="R179" s="20">
        <v>0.70588235294117652</v>
      </c>
      <c r="S179" s="21"/>
      <c r="T179" s="20">
        <v>0.48292682926829267</v>
      </c>
    </row>
    <row r="180" spans="2:20" s="16" customFormat="1" ht="18" customHeight="1" x14ac:dyDescent="0.15">
      <c r="B180" s="17" t="s">
        <v>540</v>
      </c>
      <c r="C180" s="17" t="s">
        <v>351</v>
      </c>
      <c r="D180" s="18">
        <v>0.51596045197740115</v>
      </c>
      <c r="E180" s="22">
        <v>0.379110251450677</v>
      </c>
      <c r="F180" s="21"/>
      <c r="G180" s="21"/>
      <c r="H180" s="21"/>
      <c r="I180" s="21"/>
      <c r="J180" s="20">
        <v>0.73076923076923073</v>
      </c>
      <c r="K180" s="21"/>
      <c r="L180" s="21"/>
      <c r="M180" s="21"/>
      <c r="N180" s="21"/>
      <c r="O180" s="21"/>
      <c r="P180" s="21"/>
      <c r="Q180" s="21"/>
      <c r="R180" s="21"/>
      <c r="S180" s="21">
        <v>0.27464788732394368</v>
      </c>
      <c r="T180" s="20">
        <v>0.44198895027624308</v>
      </c>
    </row>
    <row r="181" spans="2:20" s="16" customFormat="1" ht="18" customHeight="1" x14ac:dyDescent="0.15">
      <c r="B181" s="17" t="s">
        <v>540</v>
      </c>
      <c r="C181" s="17" t="s">
        <v>287</v>
      </c>
      <c r="D181" s="18">
        <v>0.51764468015615039</v>
      </c>
      <c r="E181" s="22">
        <v>0.42774788624135279</v>
      </c>
      <c r="F181" s="20">
        <v>0.64324324324324322</v>
      </c>
      <c r="G181" s="20">
        <v>1</v>
      </c>
      <c r="H181" s="21"/>
      <c r="I181" s="19">
        <v>0.41176470588235292</v>
      </c>
      <c r="J181" s="21">
        <v>0.32317073170731708</v>
      </c>
      <c r="K181" s="19">
        <v>0.4580152671755725</v>
      </c>
      <c r="L181" s="19">
        <v>0.44970414201183434</v>
      </c>
      <c r="M181" s="19">
        <v>0.44444444444444442</v>
      </c>
      <c r="N181" s="20">
        <v>0.50903614457831325</v>
      </c>
      <c r="O181" s="21">
        <v>0.21205821205821207</v>
      </c>
      <c r="P181" s="21"/>
      <c r="Q181" s="20">
        <v>0.5611510791366906</v>
      </c>
      <c r="R181" s="20">
        <v>0.57707509881422925</v>
      </c>
      <c r="S181" s="20">
        <v>0.48148148148148145</v>
      </c>
      <c r="T181" s="21">
        <v>0.26890756302521007</v>
      </c>
    </row>
    <row r="182" spans="2:20" s="16" customFormat="1" ht="18" customHeight="1" x14ac:dyDescent="0.15">
      <c r="B182" s="17" t="s">
        <v>540</v>
      </c>
      <c r="C182" s="17" t="s">
        <v>503</v>
      </c>
      <c r="D182" s="18">
        <v>0.47893825735718409</v>
      </c>
      <c r="E182" s="22">
        <v>0.38095238095238093</v>
      </c>
      <c r="F182" s="21"/>
      <c r="G182" s="21"/>
      <c r="H182" s="21"/>
      <c r="I182" s="20">
        <v>1</v>
      </c>
      <c r="J182" s="21"/>
      <c r="K182" s="21"/>
      <c r="L182" s="21"/>
      <c r="M182" s="21"/>
      <c r="N182" s="21"/>
      <c r="O182" s="21"/>
      <c r="P182" s="21"/>
      <c r="Q182" s="19">
        <v>0.3772455089820359</v>
      </c>
      <c r="R182" s="21"/>
      <c r="S182" s="21"/>
      <c r="T182" s="21"/>
    </row>
    <row r="183" spans="2:20" s="16" customFormat="1" ht="18" customHeight="1" x14ac:dyDescent="0.15">
      <c r="B183" s="17" t="s">
        <v>540</v>
      </c>
      <c r="C183" s="17" t="s">
        <v>211</v>
      </c>
      <c r="D183" s="18">
        <v>0.56268103611268672</v>
      </c>
      <c r="E183" s="22">
        <v>0.50129503178714385</v>
      </c>
      <c r="F183" s="19">
        <v>0.50932835820895528</v>
      </c>
      <c r="G183" s="21">
        <v>0.37219730941704038</v>
      </c>
      <c r="H183" s="21">
        <v>0.38421955403087477</v>
      </c>
      <c r="I183" s="21">
        <v>0.39568345323741005</v>
      </c>
      <c r="J183" s="20">
        <v>0.61300813008130084</v>
      </c>
      <c r="K183" s="19">
        <v>0.55105348460291737</v>
      </c>
      <c r="L183" s="20">
        <v>0.611328125</v>
      </c>
      <c r="M183" s="20">
        <v>0.75172413793103443</v>
      </c>
      <c r="N183" s="19">
        <v>0.47904191616766467</v>
      </c>
      <c r="O183" s="19">
        <v>0.48192771084337349</v>
      </c>
      <c r="P183" s="19">
        <v>0.46979865771812079</v>
      </c>
      <c r="Q183" s="19">
        <v>0.44887525562372188</v>
      </c>
      <c r="R183" s="19">
        <v>0.54002389486260449</v>
      </c>
      <c r="S183" s="19">
        <v>0.46875</v>
      </c>
      <c r="T183" s="19">
        <v>0.46892655367231639</v>
      </c>
    </row>
    <row r="184" spans="2:20" s="16" customFormat="1" ht="18" customHeight="1" x14ac:dyDescent="0.15">
      <c r="B184" s="17" t="s">
        <v>540</v>
      </c>
      <c r="C184" s="17" t="s">
        <v>265</v>
      </c>
      <c r="D184" s="18">
        <v>0.53883122352416579</v>
      </c>
      <c r="E184" s="22">
        <v>0.43280632411067194</v>
      </c>
      <c r="F184" s="19">
        <v>0.43848580441640378</v>
      </c>
      <c r="G184" s="21"/>
      <c r="H184" s="21"/>
      <c r="I184" s="20">
        <v>0.68181818181818177</v>
      </c>
      <c r="J184" s="19">
        <v>0.33333333333333331</v>
      </c>
      <c r="K184" s="21"/>
      <c r="L184" s="20">
        <v>0.52112676056338025</v>
      </c>
      <c r="M184" s="20">
        <v>0.48795180722891568</v>
      </c>
      <c r="N184" s="21"/>
      <c r="O184" s="20">
        <v>0.63636363636363635</v>
      </c>
      <c r="P184" s="20">
        <v>1</v>
      </c>
      <c r="Q184" s="19">
        <v>0.37742504409171074</v>
      </c>
      <c r="R184" s="21">
        <v>0.30319148936170215</v>
      </c>
      <c r="S184" s="20">
        <v>0.68354430379746833</v>
      </c>
      <c r="T184" s="21"/>
    </row>
    <row r="185" spans="2:20" s="16" customFormat="1" ht="18" customHeight="1" x14ac:dyDescent="0.15">
      <c r="B185" s="17" t="s">
        <v>542</v>
      </c>
      <c r="C185" s="17" t="s">
        <v>245</v>
      </c>
      <c r="D185" s="18">
        <v>0.52057379322345421</v>
      </c>
      <c r="E185" s="18">
        <v>0.55915521837194992</v>
      </c>
      <c r="F185" s="20">
        <v>0.62060889929742391</v>
      </c>
      <c r="G185" s="21">
        <v>0.21568627450980393</v>
      </c>
      <c r="H185" s="21">
        <v>0.42028985507246375</v>
      </c>
      <c r="I185" s="21">
        <v>0.36872586872586871</v>
      </c>
      <c r="J185" s="19">
        <v>0.55458515283842791</v>
      </c>
      <c r="K185" s="19">
        <v>0.56020942408376961</v>
      </c>
      <c r="L185" s="21"/>
      <c r="M185" s="19">
        <v>0.5321100917431193</v>
      </c>
      <c r="N185" s="20">
        <v>0.69500924214417747</v>
      </c>
      <c r="O185" s="21">
        <v>0.20155038759689922</v>
      </c>
      <c r="P185" s="20">
        <v>0.67543859649122806</v>
      </c>
      <c r="Q185" s="20">
        <v>0.61265822784810131</v>
      </c>
      <c r="R185" s="21">
        <v>0.19801980198019803</v>
      </c>
      <c r="S185" s="20">
        <v>0.79331941544885176</v>
      </c>
      <c r="T185" s="20">
        <v>0.6591549295774648</v>
      </c>
    </row>
    <row r="186" spans="2:20" s="16" customFormat="1" ht="18" customHeight="1" x14ac:dyDescent="0.15">
      <c r="B186" s="17" t="s">
        <v>542</v>
      </c>
      <c r="C186" s="17" t="s">
        <v>201</v>
      </c>
      <c r="D186" s="18">
        <v>0.51225994776463357</v>
      </c>
      <c r="E186" s="18">
        <v>0.49060240963855423</v>
      </c>
      <c r="F186" s="21">
        <v>0.32608695652173914</v>
      </c>
      <c r="G186" s="21">
        <v>0.29591836734693877</v>
      </c>
      <c r="H186" s="20">
        <v>0.57999999999999996</v>
      </c>
      <c r="I186" s="21"/>
      <c r="J186" s="20">
        <v>0.88235294117647056</v>
      </c>
      <c r="K186" s="19">
        <v>0.46774193548387094</v>
      </c>
      <c r="L186" s="21">
        <v>0.36764705882352944</v>
      </c>
      <c r="M186" s="20">
        <v>0.60616438356164382</v>
      </c>
      <c r="N186" s="19">
        <v>0.4</v>
      </c>
      <c r="O186" s="21">
        <v>0.37352941176470589</v>
      </c>
      <c r="P186" s="20">
        <v>0.66666666666666663</v>
      </c>
      <c r="Q186" s="20">
        <v>1</v>
      </c>
      <c r="R186" s="21"/>
      <c r="S186" s="20">
        <v>0.90476190476190477</v>
      </c>
      <c r="T186" s="20">
        <v>0.62093862815884482</v>
      </c>
    </row>
    <row r="187" spans="2:20" s="16" customFormat="1" ht="18" customHeight="1" x14ac:dyDescent="0.15">
      <c r="B187" s="17" t="s">
        <v>542</v>
      </c>
      <c r="C187" s="17" t="s">
        <v>504</v>
      </c>
      <c r="D187" s="18">
        <v>0.62494172494172495</v>
      </c>
      <c r="E187" s="18">
        <v>0.66666666666666663</v>
      </c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19">
        <v>0.66666666666666663</v>
      </c>
      <c r="Q187" s="21"/>
      <c r="R187" s="21"/>
      <c r="S187" s="21"/>
      <c r="T187" s="21"/>
    </row>
    <row r="188" spans="2:20" s="16" customFormat="1" ht="18" customHeight="1" x14ac:dyDescent="0.15">
      <c r="B188" s="17" t="s">
        <v>542</v>
      </c>
      <c r="C188" s="17" t="s">
        <v>415</v>
      </c>
      <c r="D188" s="18">
        <v>0.47946865461015753</v>
      </c>
      <c r="E188" s="18">
        <v>0.44246575342465755</v>
      </c>
      <c r="F188" s="20">
        <v>0.82285714285714284</v>
      </c>
      <c r="G188" s="20">
        <v>1</v>
      </c>
      <c r="H188" s="21"/>
      <c r="I188" s="21">
        <v>0.14285714285714285</v>
      </c>
      <c r="J188" s="20">
        <v>0.56878306878306883</v>
      </c>
      <c r="K188" s="21">
        <v>0.31428571428571428</v>
      </c>
      <c r="L188" s="21">
        <v>0.22929936305732485</v>
      </c>
      <c r="M188" s="20">
        <v>0.5178571428571429</v>
      </c>
      <c r="N188" s="21"/>
      <c r="O188" s="21">
        <v>4.1666666666666664E-2</v>
      </c>
      <c r="P188" s="21"/>
      <c r="Q188" s="20">
        <v>0.52777777777777779</v>
      </c>
      <c r="R188" s="21">
        <v>0.33333333333333331</v>
      </c>
      <c r="S188" s="21">
        <v>0.31192660550458717</v>
      </c>
      <c r="T188" s="21">
        <v>0.33333333333333331</v>
      </c>
    </row>
    <row r="189" spans="2:20" s="16" customFormat="1" ht="18" customHeight="1" x14ac:dyDescent="0.15">
      <c r="B189" s="17" t="s">
        <v>542</v>
      </c>
      <c r="C189" s="17" t="s">
        <v>338</v>
      </c>
      <c r="D189" s="18">
        <v>0.55761625528433112</v>
      </c>
      <c r="E189" s="22">
        <v>0.46494992846924177</v>
      </c>
      <c r="F189" s="20">
        <v>0.59790209790209792</v>
      </c>
      <c r="G189" s="21"/>
      <c r="H189" s="21"/>
      <c r="I189" s="21">
        <v>0.35714285714285715</v>
      </c>
      <c r="J189" s="21">
        <v>6.25E-2</v>
      </c>
      <c r="K189" s="20">
        <v>0.73333333333333328</v>
      </c>
      <c r="L189" s="21"/>
      <c r="M189" s="21"/>
      <c r="N189" s="21">
        <v>0.30357142857142855</v>
      </c>
      <c r="O189" s="21"/>
      <c r="P189" s="20">
        <v>0.68181818181818177</v>
      </c>
      <c r="Q189" s="19">
        <v>0.43624161073825501</v>
      </c>
      <c r="R189" s="21"/>
      <c r="S189" s="21"/>
      <c r="T189" s="19">
        <v>0.38461538461538464</v>
      </c>
    </row>
    <row r="190" spans="2:20" s="16" customFormat="1" ht="18" customHeight="1" x14ac:dyDescent="0.15">
      <c r="B190" s="17" t="s">
        <v>542</v>
      </c>
      <c r="C190" s="17" t="s">
        <v>352</v>
      </c>
      <c r="D190" s="18">
        <v>0.55235772357723578</v>
      </c>
      <c r="E190" s="23">
        <v>0.7142857142857143</v>
      </c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19">
        <v>0.7142857142857143</v>
      </c>
    </row>
    <row r="191" spans="2:20" s="16" customFormat="1" ht="18" customHeight="1" x14ac:dyDescent="0.15">
      <c r="B191" s="17" t="s">
        <v>531</v>
      </c>
      <c r="C191" s="17" t="s">
        <v>417</v>
      </c>
      <c r="D191" s="18">
        <v>0.29985283296541576</v>
      </c>
      <c r="E191" s="22">
        <v>2.3809523809523808E-2</v>
      </c>
      <c r="F191" s="19"/>
      <c r="G191" s="19"/>
      <c r="H191" s="19"/>
      <c r="I191" s="19"/>
      <c r="J191" s="19"/>
      <c r="K191" s="19"/>
      <c r="L191" s="19">
        <v>2.3809523809523808E-2</v>
      </c>
      <c r="M191" s="19"/>
      <c r="N191" s="19"/>
      <c r="O191" s="19"/>
      <c r="P191" s="19"/>
      <c r="Q191" s="19"/>
      <c r="R191" s="19"/>
      <c r="S191" s="19"/>
      <c r="T191" s="19"/>
    </row>
    <row r="192" spans="2:20" s="16" customFormat="1" ht="18" customHeight="1" x14ac:dyDescent="0.15">
      <c r="B192" s="17" t="s">
        <v>540</v>
      </c>
      <c r="C192" s="17" t="s">
        <v>451</v>
      </c>
      <c r="D192" s="18">
        <v>0.37110864040660735</v>
      </c>
      <c r="E192" s="22">
        <v>0.24404761904761904</v>
      </c>
      <c r="F192" s="21"/>
      <c r="G192" s="20">
        <v>0.32857142857142857</v>
      </c>
      <c r="H192" s="19">
        <v>0.18652849740932642</v>
      </c>
      <c r="I192" s="21"/>
      <c r="J192" s="20">
        <v>0.5</v>
      </c>
      <c r="K192" s="21"/>
      <c r="L192" s="20">
        <v>0.60526315789473684</v>
      </c>
      <c r="M192" s="21"/>
      <c r="N192" s="21"/>
      <c r="O192" s="21"/>
      <c r="P192" s="21"/>
      <c r="Q192" s="21"/>
      <c r="R192" s="21"/>
      <c r="S192" s="21"/>
      <c r="T192" s="21"/>
    </row>
    <row r="193" spans="2:20" s="16" customFormat="1" ht="18" customHeight="1" x14ac:dyDescent="0.15">
      <c r="B193" s="17" t="s">
        <v>530</v>
      </c>
      <c r="C193" s="17" t="s">
        <v>423</v>
      </c>
      <c r="D193" s="18">
        <v>0.49164072408624465</v>
      </c>
      <c r="E193" s="22">
        <v>0.31506849315068491</v>
      </c>
      <c r="F193" s="19">
        <v>0.33333333333333331</v>
      </c>
      <c r="G193" s="20">
        <v>0.625</v>
      </c>
      <c r="H193" s="20">
        <v>0.40151515151515149</v>
      </c>
      <c r="I193" s="19">
        <v>0.33587786259541985</v>
      </c>
      <c r="J193" s="19">
        <v>0.22222222222222221</v>
      </c>
      <c r="K193" s="20">
        <v>0.76595744680851063</v>
      </c>
      <c r="L193" s="19">
        <v>0.32653061224489793</v>
      </c>
      <c r="M193" s="21"/>
      <c r="N193" s="21"/>
      <c r="O193" s="21">
        <v>0.11428571428571428</v>
      </c>
      <c r="P193" s="21"/>
      <c r="Q193" s="19">
        <v>0.22794117647058823</v>
      </c>
      <c r="R193" s="20">
        <v>0.6</v>
      </c>
      <c r="S193" s="21">
        <v>0</v>
      </c>
      <c r="T193" s="21"/>
    </row>
    <row r="194" spans="2:20" s="16" customFormat="1" ht="18" customHeight="1" x14ac:dyDescent="0.15">
      <c r="B194" s="17" t="s">
        <v>530</v>
      </c>
      <c r="C194" s="17" t="s">
        <v>427</v>
      </c>
      <c r="D194" s="18">
        <v>0.58330041087231355</v>
      </c>
      <c r="E194" s="23">
        <v>0.69273743016759781</v>
      </c>
      <c r="F194" s="21"/>
      <c r="G194" s="20">
        <v>0.97765363128491622</v>
      </c>
      <c r="H194" s="20">
        <v>0.76687116564417179</v>
      </c>
      <c r="I194" s="21">
        <v>0.26666666666666666</v>
      </c>
      <c r="J194" s="20">
        <v>0.87577639751552794</v>
      </c>
      <c r="K194" s="21"/>
      <c r="L194" s="21">
        <v>0</v>
      </c>
      <c r="M194" s="21">
        <v>0.5</v>
      </c>
      <c r="N194" s="21"/>
      <c r="O194" s="21">
        <v>0.18604651162790697</v>
      </c>
      <c r="P194" s="21"/>
      <c r="Q194" s="21">
        <v>0.30534351145038169</v>
      </c>
      <c r="R194" s="21">
        <v>0.15384615384615385</v>
      </c>
      <c r="S194" s="21"/>
      <c r="T194" s="21"/>
    </row>
    <row r="195" spans="2:20" s="16" customFormat="1" ht="18" customHeight="1" x14ac:dyDescent="0.15">
      <c r="B195" s="17" t="s">
        <v>530</v>
      </c>
      <c r="C195" s="17" t="s">
        <v>422</v>
      </c>
      <c r="D195" s="18">
        <v>0.54862053369516051</v>
      </c>
      <c r="E195" s="22">
        <v>0.49325337331334335</v>
      </c>
      <c r="F195" s="21"/>
      <c r="G195" s="19">
        <v>0.42857142857142855</v>
      </c>
      <c r="H195" s="21">
        <v>0.13664596273291926</v>
      </c>
      <c r="I195" s="21"/>
      <c r="J195" s="21"/>
      <c r="K195" s="19">
        <v>0.49693251533742333</v>
      </c>
      <c r="L195" s="21"/>
      <c r="M195" s="21">
        <v>0.14285714285714285</v>
      </c>
      <c r="N195" s="21"/>
      <c r="O195" s="20">
        <v>0.6785714285714286</v>
      </c>
      <c r="P195" s="21"/>
      <c r="Q195" s="21">
        <v>2.3809523809523808E-2</v>
      </c>
      <c r="R195" s="21"/>
      <c r="S195" s="21"/>
      <c r="T195" s="20">
        <v>0.89915966386554624</v>
      </c>
    </row>
    <row r="196" spans="2:20" s="16" customFormat="1" ht="18" customHeight="1" x14ac:dyDescent="0.15">
      <c r="B196" s="17" t="s">
        <v>530</v>
      </c>
      <c r="C196" s="17" t="s">
        <v>412</v>
      </c>
      <c r="D196" s="18">
        <v>0.60057471264367812</v>
      </c>
      <c r="E196" s="23">
        <v>0.75</v>
      </c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19">
        <v>0.75</v>
      </c>
      <c r="S196" s="21"/>
      <c r="T196" s="21"/>
    </row>
    <row r="197" spans="2:20" s="16" customFormat="1" ht="18" customHeight="1" x14ac:dyDescent="0.15">
      <c r="B197" s="17" t="s">
        <v>530</v>
      </c>
      <c r="C197" s="17" t="s">
        <v>388</v>
      </c>
      <c r="D197" s="18">
        <v>0.3631444562809652</v>
      </c>
      <c r="E197" s="18">
        <v>0.39166097060833904</v>
      </c>
      <c r="F197" s="21">
        <v>5.1612903225806452E-2</v>
      </c>
      <c r="G197" s="21">
        <v>9.2511013215859028E-2</v>
      </c>
      <c r="H197" s="21"/>
      <c r="I197" s="21"/>
      <c r="J197" s="21">
        <v>0</v>
      </c>
      <c r="K197" s="21"/>
      <c r="L197" s="21">
        <v>0</v>
      </c>
      <c r="M197" s="21"/>
      <c r="N197" s="21">
        <v>6.0109289617486336E-2</v>
      </c>
      <c r="O197" s="21"/>
      <c r="P197" s="21"/>
      <c r="Q197" s="19">
        <v>0.37349397590361444</v>
      </c>
      <c r="R197" s="20">
        <v>0.89177489177489178</v>
      </c>
      <c r="S197" s="21">
        <v>0.12359550561797752</v>
      </c>
      <c r="T197" s="20">
        <v>0.98832684824902728</v>
      </c>
    </row>
    <row r="198" spans="2:20" s="16" customFormat="1" ht="18" customHeight="1" x14ac:dyDescent="0.15">
      <c r="B198" s="17" t="s">
        <v>543</v>
      </c>
      <c r="C198" s="17" t="s">
        <v>404</v>
      </c>
      <c r="D198" s="18">
        <v>0.11552952925688864</v>
      </c>
      <c r="E198" s="22">
        <v>5.0353356890459361E-2</v>
      </c>
      <c r="F198" s="19">
        <v>1.2345679012345678E-2</v>
      </c>
      <c r="G198" s="19">
        <v>0</v>
      </c>
      <c r="H198" s="19"/>
      <c r="I198" s="19">
        <v>0</v>
      </c>
      <c r="J198" s="19">
        <v>0</v>
      </c>
      <c r="K198" s="20">
        <v>0.44117647058823528</v>
      </c>
      <c r="L198" s="19"/>
      <c r="M198" s="19"/>
      <c r="N198" s="19">
        <v>0</v>
      </c>
      <c r="O198" s="19"/>
      <c r="P198" s="19"/>
      <c r="Q198" s="19">
        <v>0</v>
      </c>
      <c r="R198" s="19"/>
      <c r="S198" s="19">
        <v>5.6179775280898875E-3</v>
      </c>
      <c r="T198" s="19">
        <v>2.0746887966804978E-2</v>
      </c>
    </row>
    <row r="199" spans="2:20" s="16" customFormat="1" ht="18" customHeight="1" x14ac:dyDescent="0.15">
      <c r="B199" s="17" t="s">
        <v>543</v>
      </c>
      <c r="C199" s="17" t="s">
        <v>401</v>
      </c>
      <c r="D199" s="18">
        <v>0.18146718146718147</v>
      </c>
      <c r="E199" s="23">
        <v>0.64</v>
      </c>
      <c r="F199" s="21"/>
      <c r="G199" s="21"/>
      <c r="H199" s="21"/>
      <c r="I199" s="21"/>
      <c r="J199" s="21"/>
      <c r="K199" s="21"/>
      <c r="L199" s="19">
        <v>0.64</v>
      </c>
      <c r="M199" s="21"/>
      <c r="N199" s="21"/>
      <c r="O199" s="21"/>
      <c r="P199" s="21"/>
      <c r="Q199" s="21"/>
      <c r="R199" s="21"/>
      <c r="S199" s="21"/>
      <c r="T199" s="21"/>
    </row>
    <row r="200" spans="2:20" s="16" customFormat="1" ht="18" customHeight="1" x14ac:dyDescent="0.15">
      <c r="B200" s="17" t="s">
        <v>543</v>
      </c>
      <c r="C200" s="17" t="s">
        <v>405</v>
      </c>
      <c r="D200" s="18">
        <v>6.9873354544887391E-3</v>
      </c>
      <c r="E200" s="18">
        <v>2.8275212064090482E-3</v>
      </c>
      <c r="F200" s="19">
        <v>1.646090534979424E-2</v>
      </c>
      <c r="G200" s="19">
        <v>0</v>
      </c>
      <c r="H200" s="19"/>
      <c r="I200" s="19">
        <v>0</v>
      </c>
      <c r="J200" s="19">
        <v>0</v>
      </c>
      <c r="K200" s="20">
        <v>0.25</v>
      </c>
      <c r="L200" s="19"/>
      <c r="M200" s="19"/>
      <c r="N200" s="19">
        <v>0</v>
      </c>
      <c r="O200" s="19"/>
      <c r="P200" s="19"/>
      <c r="Q200" s="19">
        <v>0</v>
      </c>
      <c r="R200" s="19"/>
      <c r="S200" s="19">
        <v>5.6179775280898875E-3</v>
      </c>
      <c r="T200" s="19">
        <v>0</v>
      </c>
    </row>
    <row r="201" spans="2:20" s="16" customFormat="1" ht="18" customHeight="1" x14ac:dyDescent="0.15">
      <c r="B201" s="17" t="s">
        <v>543</v>
      </c>
      <c r="C201" s="17" t="s">
        <v>475</v>
      </c>
      <c r="D201" s="18">
        <v>0.48734077685170624</v>
      </c>
      <c r="E201" s="23">
        <v>0.69578313253012047</v>
      </c>
      <c r="F201" s="21"/>
      <c r="G201" s="20">
        <v>0.83333333333333337</v>
      </c>
      <c r="H201" s="21"/>
      <c r="I201" s="21"/>
      <c r="J201" s="21"/>
      <c r="K201" s="21">
        <v>0.20833333333333334</v>
      </c>
      <c r="L201" s="21"/>
      <c r="M201" s="21">
        <v>0.25</v>
      </c>
      <c r="N201" s="21"/>
      <c r="O201" s="21"/>
      <c r="P201" s="20">
        <v>0.98275862068965514</v>
      </c>
      <c r="Q201" s="19">
        <v>0.66666666666666663</v>
      </c>
      <c r="R201" s="21">
        <v>0.2</v>
      </c>
      <c r="S201" s="21"/>
      <c r="T201" s="21"/>
    </row>
    <row r="202" spans="2:20" s="16" customFormat="1" ht="18" customHeight="1" x14ac:dyDescent="0.15">
      <c r="B202" s="17" t="s">
        <v>543</v>
      </c>
      <c r="C202" s="17" t="s">
        <v>505</v>
      </c>
      <c r="D202" s="18">
        <v>0.4451401934182147</v>
      </c>
      <c r="E202" s="23">
        <v>0.57396449704142016</v>
      </c>
      <c r="F202" s="21"/>
      <c r="G202" s="21"/>
      <c r="H202" s="21"/>
      <c r="I202" s="21"/>
      <c r="J202" s="20">
        <v>0.63636363636363635</v>
      </c>
      <c r="K202" s="21">
        <v>0.41975308641975306</v>
      </c>
      <c r="L202" s="21"/>
      <c r="M202" s="19">
        <v>0.5</v>
      </c>
      <c r="N202" s="21"/>
      <c r="O202" s="21"/>
      <c r="P202" s="21"/>
      <c r="Q202" s="21"/>
      <c r="R202" s="21"/>
      <c r="S202" s="20">
        <v>0.73972602739726023</v>
      </c>
      <c r="T202" s="21"/>
    </row>
    <row r="203" spans="2:20" s="16" customFormat="1" ht="18" customHeight="1" x14ac:dyDescent="0.15">
      <c r="B203" s="17" t="s">
        <v>543</v>
      </c>
      <c r="C203" s="17" t="s">
        <v>212</v>
      </c>
      <c r="D203" s="18">
        <v>0.61271745174358572</v>
      </c>
      <c r="E203" s="18">
        <v>0.61436043747028057</v>
      </c>
      <c r="F203" s="21">
        <v>0.47222222222222221</v>
      </c>
      <c r="G203" s="19">
        <v>0.6560509554140127</v>
      </c>
      <c r="H203" s="19">
        <v>0.54632587859424919</v>
      </c>
      <c r="I203" s="20">
        <v>0.67241379310344829</v>
      </c>
      <c r="J203" s="20">
        <v>0.83673469387755106</v>
      </c>
      <c r="K203" s="19">
        <v>0.61344537815126055</v>
      </c>
      <c r="L203" s="21">
        <v>0.38095238095238093</v>
      </c>
      <c r="M203" s="20">
        <v>0.94444444444444442</v>
      </c>
      <c r="N203" s="20">
        <v>0.66666666666666663</v>
      </c>
      <c r="O203" s="19">
        <v>0.63602941176470584</v>
      </c>
      <c r="P203" s="19">
        <v>0.5714285714285714</v>
      </c>
      <c r="Q203" s="21"/>
      <c r="R203" s="21"/>
      <c r="S203" s="21">
        <v>0.45600000000000002</v>
      </c>
      <c r="T203" s="20">
        <v>0.93181818181818177</v>
      </c>
    </row>
    <row r="204" spans="2:20" s="16" customFormat="1" ht="18" customHeight="1" x14ac:dyDescent="0.15">
      <c r="B204" s="17" t="s">
        <v>543</v>
      </c>
      <c r="C204" s="17" t="s">
        <v>506</v>
      </c>
      <c r="D204" s="18">
        <v>0.37156465212074402</v>
      </c>
      <c r="E204" s="23">
        <v>0.66666666666666663</v>
      </c>
      <c r="F204" s="19">
        <v>0.66666666666666663</v>
      </c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</row>
    <row r="205" spans="2:20" s="16" customFormat="1" ht="18" customHeight="1" x14ac:dyDescent="0.15">
      <c r="B205" s="17" t="s">
        <v>543</v>
      </c>
      <c r="C205" s="17" t="s">
        <v>350</v>
      </c>
      <c r="D205" s="18">
        <v>0.58721240656246965</v>
      </c>
      <c r="E205" s="23">
        <v>0.7131113851212495</v>
      </c>
      <c r="F205" s="20">
        <v>0.8666666666666667</v>
      </c>
      <c r="G205" s="21">
        <v>0.59740259740259738</v>
      </c>
      <c r="H205" s="21">
        <v>0.48028673835125446</v>
      </c>
      <c r="I205" s="20">
        <v>0.80405405405405406</v>
      </c>
      <c r="J205" s="19">
        <v>0.75</v>
      </c>
      <c r="K205" s="20">
        <v>0.8699763593380615</v>
      </c>
      <c r="L205" s="19">
        <v>0.72860635696821519</v>
      </c>
      <c r="M205" s="21">
        <v>0.5</v>
      </c>
      <c r="N205" s="21"/>
      <c r="O205" s="21"/>
      <c r="P205" s="19">
        <v>0.75</v>
      </c>
      <c r="Q205" s="19">
        <v>0.74774774774774777</v>
      </c>
      <c r="R205" s="21"/>
      <c r="S205" s="19">
        <v>0.62926829268292683</v>
      </c>
      <c r="T205" s="21">
        <v>0.3987730061349693</v>
      </c>
    </row>
    <row r="206" spans="2:20" s="16" customFormat="1" ht="18" customHeight="1" x14ac:dyDescent="0.15">
      <c r="B206" s="17" t="s">
        <v>543</v>
      </c>
      <c r="C206" s="17" t="s">
        <v>403</v>
      </c>
      <c r="D206" s="18">
        <v>0.45583511777301927</v>
      </c>
      <c r="E206" s="23">
        <v>0.51830840639504905</v>
      </c>
      <c r="F206" s="21">
        <v>0.39285714285714285</v>
      </c>
      <c r="G206" s="19">
        <v>0.4606741573033708</v>
      </c>
      <c r="H206" s="20">
        <v>0.8089887640449438</v>
      </c>
      <c r="I206" s="21">
        <v>0.36885245901639346</v>
      </c>
      <c r="J206" s="20">
        <v>0.61083743842364535</v>
      </c>
      <c r="K206" s="21">
        <v>0</v>
      </c>
      <c r="L206" s="21"/>
      <c r="M206" s="21"/>
      <c r="N206" s="20">
        <v>0.9423868312757202</v>
      </c>
      <c r="O206" s="21"/>
      <c r="P206" s="20">
        <v>0.66666666666666663</v>
      </c>
      <c r="Q206" s="21">
        <v>0.34684684684684686</v>
      </c>
      <c r="R206" s="21"/>
      <c r="S206" s="21">
        <v>0.24719101123595505</v>
      </c>
      <c r="T206" s="19">
        <v>0.46927374301675978</v>
      </c>
    </row>
    <row r="207" spans="2:20" s="16" customFormat="1" ht="18" customHeight="1" x14ac:dyDescent="0.15">
      <c r="B207" s="17" t="s">
        <v>543</v>
      </c>
      <c r="C207" s="17" t="s">
        <v>247</v>
      </c>
      <c r="D207" s="18">
        <v>0.60577107187990653</v>
      </c>
      <c r="E207" s="22">
        <v>0.46600331674958539</v>
      </c>
      <c r="F207" s="20">
        <v>0.97826086956521741</v>
      </c>
      <c r="G207" s="19">
        <v>0.4947589098532495</v>
      </c>
      <c r="H207" s="21">
        <v>0.15714285714285714</v>
      </c>
      <c r="I207" s="21"/>
      <c r="J207" s="21"/>
      <c r="K207" s="21"/>
      <c r="L207" s="21"/>
      <c r="M207" s="20">
        <v>0.76760563380281688</v>
      </c>
      <c r="N207" s="21"/>
      <c r="O207" s="21"/>
      <c r="P207" s="21"/>
      <c r="Q207" s="21">
        <v>0.29940119760479039</v>
      </c>
      <c r="R207" s="21">
        <v>0.23809523809523808</v>
      </c>
      <c r="S207" s="21"/>
      <c r="T207" s="21"/>
    </row>
    <row r="208" spans="2:20" s="16" customFormat="1" ht="18" customHeight="1" x14ac:dyDescent="0.15">
      <c r="B208" s="17" t="s">
        <v>543</v>
      </c>
      <c r="C208" s="17" t="s">
        <v>208</v>
      </c>
      <c r="D208" s="18">
        <v>0.58096055922142875</v>
      </c>
      <c r="E208" s="23">
        <v>0.65915608357230648</v>
      </c>
      <c r="F208" s="21">
        <v>0.35324675324675325</v>
      </c>
      <c r="G208" s="21">
        <v>0.42265193370165743</v>
      </c>
      <c r="H208" s="20">
        <v>0.75247524752475248</v>
      </c>
      <c r="I208" s="19">
        <v>0.67945823927765236</v>
      </c>
      <c r="J208" s="20">
        <v>0.84124087591240881</v>
      </c>
      <c r="K208" s="20">
        <v>0.71641791044776115</v>
      </c>
      <c r="L208" s="20">
        <v>0.7780898876404494</v>
      </c>
      <c r="M208" s="21">
        <v>0.39880952380952384</v>
      </c>
      <c r="N208" s="21">
        <v>0.49206349206349204</v>
      </c>
      <c r="O208" s="19">
        <v>0.65895953757225434</v>
      </c>
      <c r="P208" s="21"/>
      <c r="Q208" s="21">
        <v>0.38364779874213839</v>
      </c>
      <c r="R208" s="20">
        <v>1.0993975903614457</v>
      </c>
      <c r="S208" s="21"/>
      <c r="T208" s="20">
        <v>0.71830985915492962</v>
      </c>
    </row>
    <row r="209" spans="2:20" s="16" customFormat="1" ht="18" customHeight="1" x14ac:dyDescent="0.15">
      <c r="B209" s="17" t="s">
        <v>543</v>
      </c>
      <c r="C209" s="17" t="s">
        <v>353</v>
      </c>
      <c r="D209" s="18">
        <v>0.60617425205525888</v>
      </c>
      <c r="E209" s="18">
        <v>0.5691362239672243</v>
      </c>
      <c r="F209" s="20">
        <v>0.63354037267080743</v>
      </c>
      <c r="G209" s="20">
        <v>0.7142857142857143</v>
      </c>
      <c r="H209" s="21">
        <v>0.34855769230769229</v>
      </c>
      <c r="I209" s="19">
        <v>0.54626865671641789</v>
      </c>
      <c r="J209" s="20">
        <v>0.6402439024390244</v>
      </c>
      <c r="K209" s="21">
        <v>0.43947368421052629</v>
      </c>
      <c r="L209" s="20">
        <v>0.66666666666666663</v>
      </c>
      <c r="M209" s="19">
        <v>0.56521739130434778</v>
      </c>
      <c r="N209" s="19">
        <v>0.575809199318569</v>
      </c>
      <c r="O209" s="19">
        <v>0.58914728682170547</v>
      </c>
      <c r="P209" s="21">
        <v>0.28078817733990147</v>
      </c>
      <c r="Q209" s="21">
        <v>0.42828685258964144</v>
      </c>
      <c r="R209" s="19">
        <v>0.58940397350993379</v>
      </c>
      <c r="S209" s="19">
        <v>0.5447409733124019</v>
      </c>
      <c r="T209" s="20">
        <v>0.79457917261055633</v>
      </c>
    </row>
    <row r="210" spans="2:20" s="16" customFormat="1" ht="18" customHeight="1" x14ac:dyDescent="0.15">
      <c r="B210" s="17" t="s">
        <v>543</v>
      </c>
      <c r="C210" s="17" t="s">
        <v>209</v>
      </c>
      <c r="D210" s="18">
        <v>0.60813090923612978</v>
      </c>
      <c r="E210" s="22">
        <v>0.55137963843958138</v>
      </c>
      <c r="F210" s="19">
        <v>0.48749999999999999</v>
      </c>
      <c r="G210" s="20">
        <v>0.6649746192893401</v>
      </c>
      <c r="H210" s="21">
        <v>0.43373493975903615</v>
      </c>
      <c r="I210" s="19">
        <v>0.5</v>
      </c>
      <c r="J210" s="21">
        <v>0.44444444444444442</v>
      </c>
      <c r="K210" s="20">
        <v>0.60942760942760943</v>
      </c>
      <c r="L210" s="21"/>
      <c r="M210" s="21">
        <v>0.2857142857142857</v>
      </c>
      <c r="N210" s="21">
        <v>0.38524590163934425</v>
      </c>
      <c r="O210" s="21"/>
      <c r="P210" s="21">
        <v>0.39130434782608697</v>
      </c>
      <c r="Q210" s="19">
        <v>0.54594594594594592</v>
      </c>
      <c r="R210" s="20">
        <v>0.60869565217391308</v>
      </c>
      <c r="S210" s="20">
        <v>0.60389610389610393</v>
      </c>
      <c r="T210" s="20">
        <v>0.9285714285714286</v>
      </c>
    </row>
    <row r="211" spans="2:20" s="16" customFormat="1" ht="18" customHeight="1" x14ac:dyDescent="0.15">
      <c r="B211" s="17" t="s">
        <v>530</v>
      </c>
      <c r="C211" s="17" t="s">
        <v>198</v>
      </c>
      <c r="D211" s="18">
        <v>0.29675824129535555</v>
      </c>
      <c r="E211" s="18">
        <v>0.34290809502579456</v>
      </c>
      <c r="F211" s="19">
        <v>0.37250151423379768</v>
      </c>
      <c r="G211" s="20">
        <v>0.48129496402877697</v>
      </c>
      <c r="H211" s="21">
        <v>0.14814814814814814</v>
      </c>
      <c r="I211" s="19">
        <v>0.34770114942528735</v>
      </c>
      <c r="J211" s="19">
        <v>0.33187772925764192</v>
      </c>
      <c r="K211" s="19">
        <v>0.36849410131852878</v>
      </c>
      <c r="L211" s="21">
        <v>0.18943033630748113</v>
      </c>
      <c r="M211" s="19">
        <v>0.28325123152709358</v>
      </c>
      <c r="N211" s="19">
        <v>0.38777292576419214</v>
      </c>
      <c r="O211" s="20">
        <v>0.57487091222030984</v>
      </c>
      <c r="P211" s="21">
        <v>0.18225806451612903</v>
      </c>
      <c r="Q211" s="21">
        <v>0.17177242888402625</v>
      </c>
      <c r="R211" s="20">
        <v>0.40243902439024393</v>
      </c>
      <c r="S211" s="19">
        <v>0.31698774080560421</v>
      </c>
      <c r="T211" s="20">
        <v>0.6934389140271493</v>
      </c>
    </row>
    <row r="212" spans="2:20" s="16" customFormat="1" ht="18" customHeight="1" x14ac:dyDescent="0.15">
      <c r="B212" s="17" t="s">
        <v>530</v>
      </c>
      <c r="C212" s="17" t="s">
        <v>486</v>
      </c>
      <c r="D212" s="18">
        <v>0.26495590688805909</v>
      </c>
      <c r="E212" s="22">
        <v>0.1988095238095238</v>
      </c>
      <c r="F212" s="20">
        <v>0.68571428571428572</v>
      </c>
      <c r="G212" s="21"/>
      <c r="H212" s="20">
        <v>0.26190476190476192</v>
      </c>
      <c r="I212" s="20">
        <v>0.40579710144927539</v>
      </c>
      <c r="J212" s="21">
        <v>0</v>
      </c>
      <c r="K212" s="20">
        <v>0.66666666666666663</v>
      </c>
      <c r="L212" s="21"/>
      <c r="M212" s="21"/>
      <c r="N212" s="21"/>
      <c r="O212" s="21"/>
      <c r="P212" s="21"/>
      <c r="Q212" s="21">
        <v>8.5271317829457363E-2</v>
      </c>
      <c r="R212" s="21"/>
      <c r="S212" s="21"/>
      <c r="T212" s="21">
        <v>1.5037593984962405E-2</v>
      </c>
    </row>
    <row r="213" spans="2:20" s="16" customFormat="1" ht="18" customHeight="1" x14ac:dyDescent="0.15">
      <c r="B213" s="17" t="s">
        <v>530</v>
      </c>
      <c r="C213" s="17" t="s">
        <v>544</v>
      </c>
      <c r="D213" s="18">
        <v>2.9629629629629631E-2</v>
      </c>
      <c r="E213" s="18">
        <v>6.4516129032258063E-2</v>
      </c>
      <c r="F213" s="19"/>
      <c r="G213" s="19"/>
      <c r="H213" s="19"/>
      <c r="I213" s="19"/>
      <c r="J213" s="19"/>
      <c r="K213" s="19"/>
      <c r="L213" s="19">
        <v>6.4516129032258063E-2</v>
      </c>
      <c r="M213" s="19"/>
      <c r="N213" s="19"/>
      <c r="O213" s="19"/>
      <c r="P213" s="19"/>
      <c r="Q213" s="19"/>
      <c r="R213" s="19"/>
      <c r="S213" s="19"/>
      <c r="T213" s="19"/>
    </row>
    <row r="214" spans="2:20" s="16" customFormat="1" ht="18" customHeight="1" x14ac:dyDescent="0.15">
      <c r="B214" s="17" t="s">
        <v>531</v>
      </c>
      <c r="C214" s="17" t="s">
        <v>480</v>
      </c>
      <c r="D214" s="18">
        <v>0.2106141815306212</v>
      </c>
      <c r="E214" s="22">
        <v>0</v>
      </c>
      <c r="F214" s="19"/>
      <c r="G214" s="19"/>
      <c r="H214" s="19"/>
      <c r="I214" s="19"/>
      <c r="J214" s="19"/>
      <c r="K214" s="19">
        <v>0</v>
      </c>
      <c r="L214" s="19"/>
      <c r="M214" s="19"/>
      <c r="N214" s="19"/>
      <c r="O214" s="19"/>
      <c r="P214" s="19"/>
      <c r="Q214" s="19"/>
      <c r="R214" s="19"/>
      <c r="S214" s="19"/>
      <c r="T214" s="19"/>
    </row>
    <row r="215" spans="2:20" s="16" customFormat="1" ht="18" customHeight="1" x14ac:dyDescent="0.15">
      <c r="B215" s="17" t="s">
        <v>531</v>
      </c>
      <c r="C215" s="17" t="s">
        <v>452</v>
      </c>
      <c r="D215" s="18">
        <v>0.23381340012523483</v>
      </c>
      <c r="E215" s="22">
        <v>6.5573770491803282E-2</v>
      </c>
      <c r="F215" s="20">
        <v>0.21739130434782608</v>
      </c>
      <c r="G215" s="19"/>
      <c r="H215" s="19"/>
      <c r="I215" s="19"/>
      <c r="J215" s="19"/>
      <c r="K215" s="19"/>
      <c r="L215" s="19"/>
      <c r="M215" s="19"/>
      <c r="N215" s="19"/>
      <c r="O215" s="19"/>
      <c r="P215" s="19">
        <v>4.3749999999999997E-2</v>
      </c>
      <c r="Q215" s="19"/>
      <c r="R215" s="19"/>
      <c r="S215" s="19"/>
      <c r="T215" s="19"/>
    </row>
    <row r="216" spans="2:20" s="16" customFormat="1" ht="18" customHeight="1" x14ac:dyDescent="0.15">
      <c r="B216" s="17" t="s">
        <v>530</v>
      </c>
      <c r="C216" s="17" t="s">
        <v>267</v>
      </c>
      <c r="D216" s="18">
        <v>0.61111111111111116</v>
      </c>
      <c r="E216" s="22">
        <v>0</v>
      </c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>
        <v>0</v>
      </c>
      <c r="R216" s="19"/>
      <c r="S216" s="19"/>
      <c r="T216" s="19"/>
    </row>
    <row r="217" spans="2:20" s="16" customFormat="1" ht="18" customHeight="1" x14ac:dyDescent="0.15">
      <c r="B217" s="17" t="s">
        <v>531</v>
      </c>
      <c r="C217" s="17" t="s">
        <v>296</v>
      </c>
      <c r="D217" s="18">
        <v>0.14211733080328906</v>
      </c>
      <c r="E217" s="22">
        <v>6.5040650406504072E-2</v>
      </c>
      <c r="F217" s="20">
        <v>0.12236286919831224</v>
      </c>
      <c r="G217" s="19">
        <v>3.9665970772442591E-2</v>
      </c>
      <c r="H217" s="19"/>
      <c r="I217" s="20">
        <v>0.14847161572052403</v>
      </c>
      <c r="J217" s="19">
        <v>1.1337868480725623E-2</v>
      </c>
      <c r="K217" s="19"/>
      <c r="L217" s="19">
        <v>6.2374245472837021E-2</v>
      </c>
      <c r="M217" s="20">
        <v>0.12931034482758622</v>
      </c>
      <c r="N217" s="19">
        <v>7.1770334928229665E-2</v>
      </c>
      <c r="O217" s="20">
        <v>0.15416666666666667</v>
      </c>
      <c r="P217" s="19">
        <v>6.9767441860465115E-2</v>
      </c>
      <c r="Q217" s="19">
        <v>3.5269709543568464E-2</v>
      </c>
      <c r="R217" s="19">
        <v>2.8806584362139918E-2</v>
      </c>
      <c r="S217" s="19">
        <v>6.1983471074380167E-2</v>
      </c>
      <c r="T217" s="19"/>
    </row>
    <row r="218" spans="2:20" s="16" customFormat="1" ht="18" customHeight="1" x14ac:dyDescent="0.15">
      <c r="B218" s="17" t="s">
        <v>531</v>
      </c>
      <c r="C218" s="17" t="s">
        <v>273</v>
      </c>
      <c r="D218" s="18">
        <v>0.23271479605471307</v>
      </c>
      <c r="E218" s="18">
        <v>0.20956641431520992</v>
      </c>
      <c r="F218" s="19">
        <v>0.17456896551724138</v>
      </c>
      <c r="G218" s="21">
        <v>6.002034587995931E-2</v>
      </c>
      <c r="H218" s="20">
        <v>0.30061349693251532</v>
      </c>
      <c r="I218" s="19">
        <v>0.24493243243243243</v>
      </c>
      <c r="J218" s="21">
        <v>9.4080338266384775E-2</v>
      </c>
      <c r="K218" s="20">
        <v>0.42494226327944573</v>
      </c>
      <c r="L218" s="20">
        <v>0.31968295904887717</v>
      </c>
      <c r="M218" s="20">
        <v>0.42354740061162077</v>
      </c>
      <c r="N218" s="19">
        <v>0.17355371900826447</v>
      </c>
      <c r="O218" s="19">
        <v>0.15211267605633802</v>
      </c>
      <c r="P218" s="19">
        <v>0.13004484304932734</v>
      </c>
      <c r="Q218" s="20">
        <v>0.27687296416938112</v>
      </c>
      <c r="R218" s="21">
        <v>6.0052219321148827E-2</v>
      </c>
      <c r="S218" s="21">
        <v>8.294930875576037E-2</v>
      </c>
      <c r="T218" s="19">
        <v>0.20779220779220781</v>
      </c>
    </row>
    <row r="219" spans="2:20" s="16" customFormat="1" ht="18" customHeight="1" x14ac:dyDescent="0.15">
      <c r="B219" s="17" t="s">
        <v>531</v>
      </c>
      <c r="C219" s="17" t="s">
        <v>507</v>
      </c>
      <c r="D219" s="18">
        <v>0.11688835147118097</v>
      </c>
      <c r="E219" s="23">
        <v>0.55172413793103448</v>
      </c>
      <c r="F219" s="19">
        <v>0.55172413793103448</v>
      </c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</row>
    <row r="220" spans="2:20" s="16" customFormat="1" ht="18" customHeight="1" x14ac:dyDescent="0.15">
      <c r="B220" s="17" t="s">
        <v>531</v>
      </c>
      <c r="C220" s="17" t="s">
        <v>213</v>
      </c>
      <c r="D220" s="18">
        <v>6.3991946008426864E-2</v>
      </c>
      <c r="E220" s="18">
        <v>3.6373507057546148E-2</v>
      </c>
      <c r="F220" s="19">
        <v>7.0621468926553674E-2</v>
      </c>
      <c r="G220" s="19">
        <v>0</v>
      </c>
      <c r="H220" s="19">
        <v>8.23045267489712E-3</v>
      </c>
      <c r="I220" s="19">
        <v>0</v>
      </c>
      <c r="J220" s="19">
        <v>4.11522633744856E-3</v>
      </c>
      <c r="K220" s="19">
        <v>3.1120331950207469E-2</v>
      </c>
      <c r="L220" s="19">
        <v>0</v>
      </c>
      <c r="M220" s="19">
        <v>0</v>
      </c>
      <c r="N220" s="20">
        <v>0.10021321961620469</v>
      </c>
      <c r="O220" s="19">
        <v>4.11522633744856E-3</v>
      </c>
      <c r="P220" s="19">
        <v>2.2633744855967079E-2</v>
      </c>
      <c r="Q220" s="20">
        <v>0.13333333333333333</v>
      </c>
      <c r="R220" s="19">
        <v>1.0288065843621399E-2</v>
      </c>
      <c r="S220" s="19">
        <v>2.4691358024691357E-2</v>
      </c>
      <c r="T220" s="19">
        <v>4.11522633744856E-3</v>
      </c>
    </row>
    <row r="221" spans="2:20" s="16" customFormat="1" ht="18" customHeight="1" x14ac:dyDescent="0.15">
      <c r="B221" s="17" t="s">
        <v>531</v>
      </c>
      <c r="C221" s="17" t="s">
        <v>214</v>
      </c>
      <c r="D221" s="18">
        <v>0.17668738735425019</v>
      </c>
      <c r="E221" s="18">
        <v>0.18110142157448333</v>
      </c>
      <c r="F221" s="21">
        <v>6.8965517241379309E-2</v>
      </c>
      <c r="G221" s="19">
        <v>9.4900849858356937E-2</v>
      </c>
      <c r="H221" s="20">
        <v>0.47657841140529533</v>
      </c>
      <c r="I221" s="21">
        <v>1.8518518518518517E-2</v>
      </c>
      <c r="J221" s="20">
        <v>0.3140096618357488</v>
      </c>
      <c r="K221" s="20">
        <v>0.28000000000000003</v>
      </c>
      <c r="L221" s="19">
        <v>0.16385911179173049</v>
      </c>
      <c r="M221" s="21">
        <v>5.3221288515406161E-2</v>
      </c>
      <c r="N221" s="19">
        <v>0.22522522522522523</v>
      </c>
      <c r="O221" s="21">
        <v>1.646090534979424E-2</v>
      </c>
      <c r="P221" s="19">
        <v>0.10176991150442478</v>
      </c>
      <c r="Q221" s="19">
        <v>0.18859649122807018</v>
      </c>
      <c r="R221" s="21">
        <v>7.4152542372881353E-2</v>
      </c>
      <c r="S221" s="21">
        <v>1.2345679012345678E-2</v>
      </c>
      <c r="T221" s="20">
        <v>0.34523809523809523</v>
      </c>
    </row>
    <row r="222" spans="2:20" s="16" customFormat="1" ht="18" customHeight="1" x14ac:dyDescent="0.15">
      <c r="B222" s="17" t="s">
        <v>531</v>
      </c>
      <c r="C222" s="17" t="s">
        <v>258</v>
      </c>
      <c r="D222" s="18">
        <v>0.12992837154909576</v>
      </c>
      <c r="E222" s="18">
        <v>0.14227796781958699</v>
      </c>
      <c r="F222" s="19">
        <v>0.18893129770992367</v>
      </c>
      <c r="G222" s="19">
        <v>0.11538461538461539</v>
      </c>
      <c r="H222" s="19">
        <v>6.4220183486238536E-2</v>
      </c>
      <c r="I222" s="19">
        <v>0.18613861386138614</v>
      </c>
      <c r="J222" s="19">
        <v>6.0240963855421686E-2</v>
      </c>
      <c r="K222" s="20">
        <v>0.20892494929006086</v>
      </c>
      <c r="L222" s="19">
        <v>0.11258278145695365</v>
      </c>
      <c r="M222" s="20">
        <v>0.34599156118143459</v>
      </c>
      <c r="N222" s="21">
        <v>3.3402922755741124E-2</v>
      </c>
      <c r="O222" s="21">
        <v>0</v>
      </c>
      <c r="P222" s="20">
        <v>0.39007092198581561</v>
      </c>
      <c r="Q222" s="19">
        <v>0.10548523206751055</v>
      </c>
      <c r="R222" s="21">
        <v>1.2422360248447204E-2</v>
      </c>
      <c r="S222" s="19">
        <v>5.0734312416555405E-2</v>
      </c>
      <c r="T222" s="21">
        <v>8.23045267489712E-3</v>
      </c>
    </row>
    <row r="223" spans="2:20" s="16" customFormat="1" ht="18" customHeight="1" x14ac:dyDescent="0.15">
      <c r="B223" s="17" t="s">
        <v>531</v>
      </c>
      <c r="C223" s="17" t="s">
        <v>460</v>
      </c>
      <c r="D223" s="18">
        <v>8.2810471657291218E-2</v>
      </c>
      <c r="E223" s="22">
        <v>2.3319615912208505E-2</v>
      </c>
      <c r="F223" s="19"/>
      <c r="G223" s="19"/>
      <c r="H223" s="20">
        <v>1</v>
      </c>
      <c r="I223" s="19"/>
      <c r="J223" s="19"/>
      <c r="K223" s="19"/>
      <c r="L223" s="19">
        <v>0</v>
      </c>
      <c r="M223" s="19"/>
      <c r="N223" s="19"/>
      <c r="O223" s="19"/>
      <c r="P223" s="19">
        <v>2.1645021645021644E-2</v>
      </c>
      <c r="Q223" s="19"/>
      <c r="R223" s="19"/>
      <c r="S223" s="19">
        <v>0</v>
      </c>
      <c r="T223" s="19"/>
    </row>
    <row r="224" spans="2:20" s="16" customFormat="1" ht="18" customHeight="1" x14ac:dyDescent="0.15">
      <c r="B224" s="17" t="s">
        <v>530</v>
      </c>
      <c r="C224" s="17" t="s">
        <v>477</v>
      </c>
      <c r="D224" s="18">
        <v>0.11317567567567567</v>
      </c>
      <c r="E224" s="22">
        <v>5.0595238095238096E-2</v>
      </c>
      <c r="F224" s="19"/>
      <c r="G224" s="19">
        <v>6.1403508771929821E-2</v>
      </c>
      <c r="H224" s="19"/>
      <c r="I224" s="19"/>
      <c r="J224" s="19"/>
      <c r="K224" s="19"/>
      <c r="L224" s="19">
        <v>4.4247787610619468E-2</v>
      </c>
      <c r="M224" s="19"/>
      <c r="N224" s="19"/>
      <c r="O224" s="19"/>
      <c r="P224" s="19"/>
      <c r="Q224" s="19"/>
      <c r="R224" s="19">
        <v>4.5871559633027525E-2</v>
      </c>
      <c r="S224" s="19"/>
      <c r="T224" s="19"/>
    </row>
    <row r="225" spans="2:20" s="16" customFormat="1" ht="18" customHeight="1" x14ac:dyDescent="0.15">
      <c r="B225" s="17" t="s">
        <v>545</v>
      </c>
      <c r="C225" s="17" t="s">
        <v>339</v>
      </c>
      <c r="D225" s="18">
        <v>0.48756476683937822</v>
      </c>
      <c r="E225" s="18">
        <v>0.5</v>
      </c>
      <c r="F225" s="20">
        <v>0.72727272727272729</v>
      </c>
      <c r="G225" s="21"/>
      <c r="H225" s="21"/>
      <c r="I225" s="21">
        <v>0.34591194968553457</v>
      </c>
      <c r="J225" s="21"/>
      <c r="K225" s="21"/>
      <c r="L225" s="21"/>
      <c r="M225" s="20">
        <v>0.76190476190476186</v>
      </c>
      <c r="N225" s="21"/>
      <c r="O225" s="21"/>
      <c r="P225" s="21"/>
      <c r="Q225" s="21"/>
      <c r="R225" s="21"/>
      <c r="S225" s="21"/>
      <c r="T225" s="21"/>
    </row>
    <row r="226" spans="2:20" s="16" customFormat="1" ht="18" customHeight="1" x14ac:dyDescent="0.15">
      <c r="B226" s="17" t="s">
        <v>532</v>
      </c>
      <c r="C226" s="17" t="s">
        <v>393</v>
      </c>
      <c r="D226" s="18">
        <v>0.12824794602898937</v>
      </c>
      <c r="E226" s="18">
        <v>0.14836795252225518</v>
      </c>
      <c r="F226" s="21"/>
      <c r="G226" s="21">
        <v>4.1666666666666664E-2</v>
      </c>
      <c r="H226" s="21"/>
      <c r="I226" s="21"/>
      <c r="J226" s="21"/>
      <c r="K226" s="19">
        <v>6.097560975609756E-2</v>
      </c>
      <c r="L226" s="21"/>
      <c r="M226" s="20">
        <v>0.22222222222222221</v>
      </c>
      <c r="N226" s="21"/>
      <c r="O226" s="21"/>
      <c r="P226" s="21"/>
      <c r="Q226" s="21"/>
      <c r="R226" s="21"/>
      <c r="S226" s="21">
        <v>0</v>
      </c>
      <c r="T226" s="20">
        <v>0.76744186046511631</v>
      </c>
    </row>
    <row r="227" spans="2:20" s="16" customFormat="1" ht="18" customHeight="1" x14ac:dyDescent="0.15">
      <c r="B227" s="17" t="s">
        <v>530</v>
      </c>
      <c r="C227" s="17" t="s">
        <v>342</v>
      </c>
      <c r="D227" s="18">
        <v>0.30830177396850705</v>
      </c>
      <c r="E227" s="23">
        <v>0.40476190476190477</v>
      </c>
      <c r="F227" s="20">
        <v>0.63636363636363635</v>
      </c>
      <c r="G227" s="21"/>
      <c r="H227" s="21"/>
      <c r="I227" s="21">
        <v>0.19745222929936307</v>
      </c>
      <c r="J227" s="21"/>
      <c r="K227" s="21"/>
      <c r="L227" s="21"/>
      <c r="M227" s="20">
        <v>0.76190476190476186</v>
      </c>
      <c r="N227" s="21"/>
      <c r="O227" s="21"/>
      <c r="P227" s="21"/>
      <c r="Q227" s="21"/>
      <c r="R227" s="21"/>
      <c r="S227" s="21"/>
      <c r="T227" s="21"/>
    </row>
    <row r="228" spans="2:20" s="16" customFormat="1" ht="18" customHeight="1" x14ac:dyDescent="0.15">
      <c r="B228" s="17" t="s">
        <v>530</v>
      </c>
      <c r="C228" s="17" t="s">
        <v>340</v>
      </c>
      <c r="D228" s="18">
        <v>0.23864917990526213</v>
      </c>
      <c r="E228" s="23">
        <v>0.46641074856046066</v>
      </c>
      <c r="F228" s="20">
        <v>0.63636363636363635</v>
      </c>
      <c r="G228" s="21"/>
      <c r="H228" s="21"/>
      <c r="I228" s="21">
        <v>0.34591194968553457</v>
      </c>
      <c r="J228" s="21"/>
      <c r="K228" s="21"/>
      <c r="L228" s="21"/>
      <c r="M228" s="20">
        <v>0.65745856353591159</v>
      </c>
      <c r="N228" s="21"/>
      <c r="O228" s="21"/>
      <c r="P228" s="21"/>
      <c r="Q228" s="21"/>
      <c r="R228" s="21"/>
      <c r="S228" s="21"/>
      <c r="T228" s="21"/>
    </row>
    <row r="229" spans="2:20" s="16" customFormat="1" ht="18" customHeight="1" x14ac:dyDescent="0.15">
      <c r="B229" s="17" t="s">
        <v>530</v>
      </c>
      <c r="C229" s="17" t="s">
        <v>341</v>
      </c>
      <c r="D229" s="18">
        <v>0.32112522686025408</v>
      </c>
      <c r="E229" s="18">
        <v>0.29857819905213268</v>
      </c>
      <c r="F229" s="20">
        <v>0.63636363636363635</v>
      </c>
      <c r="G229" s="21"/>
      <c r="H229" s="21"/>
      <c r="I229" s="19">
        <v>0.34591194968553457</v>
      </c>
      <c r="J229" s="21"/>
      <c r="K229" s="21"/>
      <c r="L229" s="21"/>
      <c r="M229" s="19">
        <v>0.25396825396825395</v>
      </c>
      <c r="N229" s="21"/>
      <c r="O229" s="21"/>
      <c r="P229" s="21"/>
      <c r="Q229" s="21"/>
      <c r="R229" s="21"/>
      <c r="S229" s="21"/>
      <c r="T229" s="21"/>
    </row>
    <row r="230" spans="2:20" s="16" customFormat="1" ht="18" customHeight="1" x14ac:dyDescent="0.15">
      <c r="B230" s="17" t="s">
        <v>546</v>
      </c>
      <c r="C230" s="17" t="s">
        <v>194</v>
      </c>
      <c r="D230" s="18">
        <v>0.32879617125121424</v>
      </c>
      <c r="E230" s="23">
        <v>0.40836215026721157</v>
      </c>
      <c r="F230" s="19">
        <v>0.38785046728971961</v>
      </c>
      <c r="G230" s="21">
        <v>0.27906976744186046</v>
      </c>
      <c r="H230" s="20">
        <v>0.6383928571428571</v>
      </c>
      <c r="I230" s="19">
        <v>0.36746987951807231</v>
      </c>
      <c r="J230" s="21">
        <v>0.26470588235294118</v>
      </c>
      <c r="K230" s="19">
        <v>0.32835820895522388</v>
      </c>
      <c r="L230" s="21">
        <v>0.16883116883116883</v>
      </c>
      <c r="M230" s="19">
        <v>0.40540540540540543</v>
      </c>
      <c r="N230" s="19">
        <v>0.39655172413793105</v>
      </c>
      <c r="O230" s="21">
        <v>0.18367346938775511</v>
      </c>
      <c r="P230" s="21">
        <v>0.17142857142857143</v>
      </c>
      <c r="Q230" s="21">
        <v>0.1743119266055046</v>
      </c>
      <c r="R230" s="21">
        <v>0.29729729729729731</v>
      </c>
      <c r="S230" s="19">
        <v>0.34453781512605042</v>
      </c>
      <c r="T230" s="20">
        <v>0.86524822695035464</v>
      </c>
    </row>
    <row r="231" spans="2:20" s="16" customFormat="1" ht="18" customHeight="1" x14ac:dyDescent="0.15">
      <c r="B231" s="17" t="s">
        <v>546</v>
      </c>
      <c r="C231" s="17" t="s">
        <v>207</v>
      </c>
      <c r="D231" s="18">
        <v>0.41045894635289254</v>
      </c>
      <c r="E231" s="22">
        <v>0.35702433628318586</v>
      </c>
      <c r="F231" s="19">
        <v>0.27294685990338163</v>
      </c>
      <c r="G231" s="19">
        <v>0.33656957928802589</v>
      </c>
      <c r="H231" s="20">
        <v>0.58033573141486805</v>
      </c>
      <c r="I231" s="21">
        <v>0.18181818181818182</v>
      </c>
      <c r="J231" s="21">
        <v>0.15697674418604651</v>
      </c>
      <c r="K231" s="20">
        <v>0.45573770491803278</v>
      </c>
      <c r="L231" s="19">
        <v>0.26666666666666666</v>
      </c>
      <c r="M231" s="20">
        <v>0.54458598726114649</v>
      </c>
      <c r="N231" s="20">
        <v>0.57839721254355403</v>
      </c>
      <c r="O231" s="21">
        <v>0.24812030075187969</v>
      </c>
      <c r="P231" s="21">
        <v>0.16964285714285715</v>
      </c>
      <c r="Q231" s="21">
        <v>0.25</v>
      </c>
      <c r="R231" s="21">
        <v>0.16611295681063123</v>
      </c>
      <c r="S231" s="19">
        <v>0.32163742690058478</v>
      </c>
      <c r="T231" s="19">
        <v>0.30978260869565216</v>
      </c>
    </row>
    <row r="232" spans="2:20" s="16" customFormat="1" ht="18" customHeight="1" x14ac:dyDescent="0.15">
      <c r="B232" s="17" t="s">
        <v>546</v>
      </c>
      <c r="C232" s="17" t="s">
        <v>189</v>
      </c>
      <c r="D232" s="18">
        <v>0.48103387077690896</v>
      </c>
      <c r="E232" s="18">
        <v>0.45199031737493278</v>
      </c>
      <c r="F232" s="20">
        <v>0.5817524841915086</v>
      </c>
      <c r="G232" s="19">
        <v>0.3844621513944223</v>
      </c>
      <c r="H232" s="21">
        <v>0.33260711692084244</v>
      </c>
      <c r="I232" s="19">
        <v>0.36065573770491804</v>
      </c>
      <c r="J232" s="19">
        <v>0.44668158090976884</v>
      </c>
      <c r="K232" s="20">
        <v>0.55579399141630903</v>
      </c>
      <c r="L232" s="19">
        <v>0.38716814159292035</v>
      </c>
      <c r="M232" s="20">
        <v>0.60028653295128942</v>
      </c>
      <c r="N232" s="20">
        <v>0.50843881856540085</v>
      </c>
      <c r="O232" s="19">
        <v>0.36433260393873085</v>
      </c>
      <c r="P232" s="21">
        <v>0.23100775193798451</v>
      </c>
      <c r="Q232" s="19">
        <v>0.47641509433962265</v>
      </c>
      <c r="R232" s="20">
        <v>0.71995192307692313</v>
      </c>
      <c r="S232" s="21">
        <v>0.29417122040072857</v>
      </c>
      <c r="T232" s="20">
        <v>0.59172661870503596</v>
      </c>
    </row>
    <row r="233" spans="2:20" s="16" customFormat="1" ht="18" customHeight="1" x14ac:dyDescent="0.15">
      <c r="B233" s="17" t="s">
        <v>546</v>
      </c>
      <c r="C233" s="17" t="s">
        <v>205</v>
      </c>
      <c r="D233" s="18">
        <v>0.47482698554681985</v>
      </c>
      <c r="E233" s="18">
        <v>0.44355732978487472</v>
      </c>
      <c r="F233" s="19">
        <v>0.39240506329113922</v>
      </c>
      <c r="G233" s="19">
        <v>0.38126009693053314</v>
      </c>
      <c r="H233" s="21">
        <v>0.30769230769230771</v>
      </c>
      <c r="I233" s="19">
        <v>0.35598705501618122</v>
      </c>
      <c r="J233" s="19">
        <v>0.47290640394088668</v>
      </c>
      <c r="K233" s="20">
        <v>0.62620423892100197</v>
      </c>
      <c r="L233" s="19">
        <v>0.37536656891495601</v>
      </c>
      <c r="M233" s="20">
        <v>0.49689440993788819</v>
      </c>
      <c r="N233" s="19">
        <v>0.46376811594202899</v>
      </c>
      <c r="O233" s="21">
        <v>0.20114942528735633</v>
      </c>
      <c r="P233" s="21">
        <v>0.22222222222222221</v>
      </c>
      <c r="Q233" s="21">
        <v>0.25903614457831325</v>
      </c>
      <c r="R233" s="20">
        <v>0.67759562841530052</v>
      </c>
      <c r="S233" s="20">
        <v>0.52577319587628868</v>
      </c>
      <c r="T233" s="20">
        <v>0.6</v>
      </c>
    </row>
    <row r="234" spans="2:20" s="16" customFormat="1" ht="18" customHeight="1" x14ac:dyDescent="0.15">
      <c r="B234" s="17" t="s">
        <v>546</v>
      </c>
      <c r="C234" s="17" t="s">
        <v>446</v>
      </c>
      <c r="D234" s="18">
        <v>0.38539610938821539</v>
      </c>
      <c r="E234" s="18">
        <v>0.37931034482758619</v>
      </c>
      <c r="F234" s="21"/>
      <c r="G234" s="19">
        <v>0.42142857142857143</v>
      </c>
      <c r="H234" s="19">
        <v>0.32432432432432434</v>
      </c>
      <c r="I234" s="21"/>
      <c r="J234" s="21">
        <v>0.21428571428571427</v>
      </c>
      <c r="K234" s="20">
        <v>0.8571428571428571</v>
      </c>
      <c r="L234" s="20">
        <v>1</v>
      </c>
      <c r="M234" s="21">
        <v>0.2</v>
      </c>
      <c r="N234" s="21"/>
      <c r="O234" s="21">
        <v>0.11242603550295859</v>
      </c>
      <c r="P234" s="21"/>
      <c r="Q234" s="21"/>
      <c r="R234" s="21"/>
      <c r="S234" s="21"/>
      <c r="T234" s="21"/>
    </row>
    <row r="235" spans="2:20" s="16" customFormat="1" ht="18" customHeight="1" x14ac:dyDescent="0.15">
      <c r="B235" s="17" t="s">
        <v>547</v>
      </c>
      <c r="C235" s="17" t="s">
        <v>246</v>
      </c>
      <c r="D235" s="18">
        <v>0.51744446409688061</v>
      </c>
      <c r="E235" s="18">
        <v>0.47510497900419918</v>
      </c>
      <c r="F235" s="20">
        <v>0.66797385620915029</v>
      </c>
      <c r="G235" s="19">
        <v>0.46120058565153732</v>
      </c>
      <c r="H235" s="19">
        <v>0.42330383480825956</v>
      </c>
      <c r="I235" s="19">
        <v>0.47272727272727272</v>
      </c>
      <c r="J235" s="21">
        <v>0.34385382059800662</v>
      </c>
      <c r="K235" s="20">
        <v>0.60372093023255813</v>
      </c>
      <c r="L235" s="19">
        <v>0.43169398907103823</v>
      </c>
      <c r="M235" s="19">
        <v>0.52333804809052331</v>
      </c>
      <c r="N235" s="19">
        <v>0.40949554896142432</v>
      </c>
      <c r="O235" s="21">
        <v>0.31092436974789917</v>
      </c>
      <c r="P235" s="19">
        <v>0.37614678899082571</v>
      </c>
      <c r="Q235" s="20">
        <v>0.56196581196581197</v>
      </c>
      <c r="R235" s="19">
        <v>0.4316702819956616</v>
      </c>
      <c r="S235" s="20">
        <v>0.55020632737276476</v>
      </c>
      <c r="T235" s="19">
        <v>0.44186046511627908</v>
      </c>
    </row>
    <row r="236" spans="2:20" s="16" customFormat="1" ht="18" customHeight="1" x14ac:dyDescent="0.15">
      <c r="B236" s="17" t="s">
        <v>547</v>
      </c>
      <c r="C236" s="17" t="s">
        <v>239</v>
      </c>
      <c r="D236" s="18">
        <v>0.46447299039137568</v>
      </c>
      <c r="E236" s="23">
        <v>0.51802054154995336</v>
      </c>
      <c r="F236" s="19">
        <v>0.46406570841889117</v>
      </c>
      <c r="G236" s="20">
        <v>0.57649253731343286</v>
      </c>
      <c r="H236" s="19">
        <v>0.50773993808049533</v>
      </c>
      <c r="I236" s="21">
        <v>0.35015772870662459</v>
      </c>
      <c r="J236" s="20">
        <v>0.74509803921568629</v>
      </c>
      <c r="K236" s="19">
        <v>0.48520710059171596</v>
      </c>
      <c r="L236" s="21">
        <v>0.391812865497076</v>
      </c>
      <c r="M236" s="20">
        <v>0.56923076923076921</v>
      </c>
      <c r="N236" s="19">
        <v>0.48976109215017066</v>
      </c>
      <c r="O236" s="19">
        <v>0.41988950276243092</v>
      </c>
      <c r="P236" s="20">
        <v>0.6713483146067416</v>
      </c>
      <c r="Q236" s="19">
        <v>0.54048140043763682</v>
      </c>
      <c r="R236" s="19">
        <v>0.51674641148325362</v>
      </c>
      <c r="S236" s="19">
        <v>0.55038759689922478</v>
      </c>
      <c r="T236" s="19">
        <v>0.48</v>
      </c>
    </row>
    <row r="237" spans="2:20" s="16" customFormat="1" ht="18" customHeight="1" x14ac:dyDescent="0.15">
      <c r="B237" s="17" t="s">
        <v>547</v>
      </c>
      <c r="C237" s="17" t="s">
        <v>508</v>
      </c>
      <c r="D237" s="18">
        <v>0.47674781523096132</v>
      </c>
      <c r="E237" s="18">
        <v>0.49420849420849422</v>
      </c>
      <c r="F237" s="21"/>
      <c r="G237" s="21"/>
      <c r="H237" s="21"/>
      <c r="I237" s="21"/>
      <c r="J237" s="21"/>
      <c r="K237" s="20">
        <v>0.5625</v>
      </c>
      <c r="L237" s="21"/>
      <c r="M237" s="20">
        <v>1</v>
      </c>
      <c r="N237" s="21">
        <v>0.26190476190476192</v>
      </c>
      <c r="O237" s="21"/>
      <c r="P237" s="21"/>
      <c r="Q237" s="21"/>
      <c r="R237" s="21"/>
      <c r="S237" s="21"/>
      <c r="T237" s="21"/>
    </row>
    <row r="238" spans="2:20" s="16" customFormat="1" ht="18" customHeight="1" x14ac:dyDescent="0.15">
      <c r="B238" s="17" t="s">
        <v>547</v>
      </c>
      <c r="C238" s="17" t="s">
        <v>357</v>
      </c>
      <c r="D238" s="18">
        <v>0.48381088825214902</v>
      </c>
      <c r="E238" s="22">
        <v>0.26111111111111113</v>
      </c>
      <c r="F238" s="21"/>
      <c r="G238" s="21"/>
      <c r="H238" s="21"/>
      <c r="I238" s="21"/>
      <c r="J238" s="21"/>
      <c r="K238" s="21"/>
      <c r="L238" s="21"/>
      <c r="M238" s="21"/>
      <c r="N238" s="21"/>
      <c r="O238" s="19">
        <v>0.20833333333333334</v>
      </c>
      <c r="P238" s="21"/>
      <c r="Q238" s="21"/>
      <c r="R238" s="21"/>
      <c r="S238" s="21"/>
      <c r="T238" s="20">
        <v>1</v>
      </c>
    </row>
    <row r="239" spans="2:20" s="16" customFormat="1" ht="18" customHeight="1" x14ac:dyDescent="0.15">
      <c r="B239" s="17" t="s">
        <v>547</v>
      </c>
      <c r="C239" s="17" t="s">
        <v>509</v>
      </c>
      <c r="D239" s="18">
        <v>0.35867549668874171</v>
      </c>
      <c r="E239" s="18">
        <v>0.35809806835066865</v>
      </c>
      <c r="F239" s="21"/>
      <c r="G239" s="20">
        <v>0.69230769230769229</v>
      </c>
      <c r="H239" s="21"/>
      <c r="I239" s="21"/>
      <c r="J239" s="21"/>
      <c r="K239" s="21"/>
      <c r="L239" s="19">
        <v>0.26470588235294118</v>
      </c>
      <c r="M239" s="21"/>
      <c r="N239" s="19">
        <v>0.31927710843373491</v>
      </c>
      <c r="O239" s="21"/>
      <c r="P239" s="21">
        <v>0.15476190476190477</v>
      </c>
      <c r="Q239" s="21"/>
      <c r="R239" s="21"/>
      <c r="S239" s="21"/>
      <c r="T239" s="21"/>
    </row>
    <row r="240" spans="2:20" s="16" customFormat="1" ht="18" customHeight="1" x14ac:dyDescent="0.15">
      <c r="B240" s="17" t="s">
        <v>546</v>
      </c>
      <c r="C240" s="17" t="s">
        <v>437</v>
      </c>
      <c r="D240" s="18">
        <v>0.34915474642392719</v>
      </c>
      <c r="E240" s="18">
        <v>0.36773255813953487</v>
      </c>
      <c r="F240" s="20">
        <v>0.5714285714285714</v>
      </c>
      <c r="G240" s="19">
        <v>0.30864197530864196</v>
      </c>
      <c r="H240" s="20">
        <v>0.76991150442477874</v>
      </c>
      <c r="I240" s="21"/>
      <c r="J240" s="21"/>
      <c r="K240" s="21"/>
      <c r="L240" s="19">
        <v>0.2967032967032967</v>
      </c>
      <c r="M240" s="21"/>
      <c r="N240" s="21"/>
      <c r="O240" s="21"/>
      <c r="P240" s="21"/>
      <c r="Q240" s="19">
        <v>0.36434108527131781</v>
      </c>
      <c r="R240" s="21"/>
      <c r="S240" s="21">
        <v>0.18857142857142858</v>
      </c>
      <c r="T240" s="20">
        <v>0.45454545454545453</v>
      </c>
    </row>
    <row r="241" spans="2:20" s="16" customFormat="1" ht="18" customHeight="1" x14ac:dyDescent="0.15">
      <c r="B241" s="17" t="s">
        <v>546</v>
      </c>
      <c r="C241" s="17" t="s">
        <v>510</v>
      </c>
      <c r="D241" s="18">
        <v>0.25978445830969937</v>
      </c>
      <c r="E241" s="18">
        <v>0.26190476190476192</v>
      </c>
      <c r="F241" s="21"/>
      <c r="G241" s="21"/>
      <c r="H241" s="21"/>
      <c r="I241" s="21"/>
      <c r="J241" s="21"/>
      <c r="K241" s="19">
        <v>0.26190476190476192</v>
      </c>
      <c r="L241" s="21"/>
      <c r="M241" s="21"/>
      <c r="N241" s="21"/>
      <c r="O241" s="21"/>
      <c r="P241" s="21"/>
      <c r="Q241" s="21"/>
      <c r="R241" s="21"/>
      <c r="S241" s="21"/>
      <c r="T241" s="21"/>
    </row>
    <row r="242" spans="2:20" s="16" customFormat="1" ht="18" customHeight="1" x14ac:dyDescent="0.15">
      <c r="B242" s="17" t="s">
        <v>548</v>
      </c>
      <c r="C242" s="17" t="s">
        <v>183</v>
      </c>
      <c r="D242" s="18">
        <v>0.53944743946105722</v>
      </c>
      <c r="E242" s="18">
        <v>0.54080711707065499</v>
      </c>
      <c r="F242" s="20">
        <v>0.62574167047010498</v>
      </c>
      <c r="G242" s="20">
        <v>0.63289869608826477</v>
      </c>
      <c r="H242" s="21">
        <v>0.42787286063569679</v>
      </c>
      <c r="I242" s="20">
        <v>0.65262172284644193</v>
      </c>
      <c r="J242" s="19">
        <v>0.5533707865168539</v>
      </c>
      <c r="K242" s="20">
        <v>0.72927461139896377</v>
      </c>
      <c r="L242" s="21">
        <v>0.29898403483309144</v>
      </c>
      <c r="M242" s="19">
        <v>0.54222766217870255</v>
      </c>
      <c r="N242" s="20">
        <v>0.62915407854984895</v>
      </c>
      <c r="O242" s="19">
        <v>0.49725776965265084</v>
      </c>
      <c r="P242" s="21">
        <v>0.30296377607025249</v>
      </c>
      <c r="Q242" s="21">
        <v>0.40642201834862385</v>
      </c>
      <c r="R242" s="19">
        <v>0.50677506775067749</v>
      </c>
      <c r="S242" s="20">
        <v>0.59968847352024923</v>
      </c>
      <c r="T242" s="19">
        <v>0.58510638297872342</v>
      </c>
    </row>
    <row r="243" spans="2:20" s="16" customFormat="1" ht="18" customHeight="1" x14ac:dyDescent="0.15">
      <c r="B243" s="17" t="s">
        <v>548</v>
      </c>
      <c r="C243" s="17" t="s">
        <v>275</v>
      </c>
      <c r="D243" s="18">
        <v>0.54695619896065328</v>
      </c>
      <c r="E243" s="22">
        <v>0.44667143879742305</v>
      </c>
      <c r="F243" s="20">
        <v>0.71951219512195119</v>
      </c>
      <c r="G243" s="21">
        <v>0.31306990881458968</v>
      </c>
      <c r="H243" s="21">
        <v>0.29734219269102991</v>
      </c>
      <c r="I243" s="21"/>
      <c r="J243" s="20">
        <v>0.61538461538461542</v>
      </c>
      <c r="K243" s="20">
        <v>0.89166666666666672</v>
      </c>
      <c r="L243" s="21"/>
      <c r="M243" s="21"/>
      <c r="N243" s="21"/>
      <c r="O243" s="21"/>
      <c r="P243" s="21">
        <v>0.1111111111111111</v>
      </c>
      <c r="Q243" s="21"/>
      <c r="R243" s="21">
        <v>2.5000000000000001E-2</v>
      </c>
      <c r="S243" s="21"/>
      <c r="T243" s="21"/>
    </row>
    <row r="244" spans="2:20" s="16" customFormat="1" ht="18" customHeight="1" x14ac:dyDescent="0.15">
      <c r="B244" s="17" t="s">
        <v>549</v>
      </c>
      <c r="C244" s="17" t="s">
        <v>438</v>
      </c>
      <c r="D244" s="18">
        <v>0.37088122605363982</v>
      </c>
      <c r="E244" s="18">
        <v>0.41553133514986373</v>
      </c>
      <c r="F244" s="21"/>
      <c r="G244" s="21">
        <v>0.22068965517241379</v>
      </c>
      <c r="H244" s="19">
        <v>0.42105263157894735</v>
      </c>
      <c r="I244" s="20">
        <v>0.83185840707964598</v>
      </c>
      <c r="J244" s="21">
        <v>0.30769230769230771</v>
      </c>
      <c r="K244" s="20">
        <v>0.54545454545454541</v>
      </c>
      <c r="L244" s="21"/>
      <c r="M244" s="20">
        <v>0.5</v>
      </c>
      <c r="N244" s="21"/>
      <c r="O244" s="21">
        <v>0</v>
      </c>
      <c r="P244" s="21">
        <v>0.15671641791044777</v>
      </c>
      <c r="Q244" s="21">
        <v>0.19090909090909092</v>
      </c>
      <c r="R244" s="21">
        <v>0.31372549019607843</v>
      </c>
      <c r="S244" s="21"/>
      <c r="T244" s="21"/>
    </row>
    <row r="245" spans="2:20" s="16" customFormat="1" ht="18" customHeight="1" x14ac:dyDescent="0.15">
      <c r="B245" s="17" t="s">
        <v>549</v>
      </c>
      <c r="C245" s="17" t="s">
        <v>493</v>
      </c>
      <c r="D245" s="18">
        <v>0.38002069419621859</v>
      </c>
      <c r="E245" s="23">
        <v>0.44</v>
      </c>
      <c r="F245" s="21"/>
      <c r="G245" s="20">
        <v>0.90909090909090906</v>
      </c>
      <c r="H245" s="21"/>
      <c r="I245" s="21"/>
      <c r="J245" s="21"/>
      <c r="K245" s="19">
        <v>0.42</v>
      </c>
      <c r="L245" s="21"/>
      <c r="M245" s="20">
        <v>0.5</v>
      </c>
      <c r="N245" s="21"/>
      <c r="O245" s="21"/>
      <c r="P245" s="21">
        <v>0.2</v>
      </c>
      <c r="Q245" s="21"/>
      <c r="R245" s="21"/>
      <c r="S245" s="21"/>
      <c r="T245" s="21">
        <v>0.2</v>
      </c>
    </row>
    <row r="246" spans="2:20" s="16" customFormat="1" ht="18" customHeight="1" x14ac:dyDescent="0.15">
      <c r="B246" s="17" t="s">
        <v>549</v>
      </c>
      <c r="C246" s="17" t="s">
        <v>424</v>
      </c>
      <c r="D246" s="18">
        <v>0.39116173815759364</v>
      </c>
      <c r="E246" s="22">
        <v>0.2175609756097561</v>
      </c>
      <c r="F246" s="20">
        <v>0.55555555555555558</v>
      </c>
      <c r="G246" s="19">
        <v>0.20344827586206896</v>
      </c>
      <c r="H246" s="19">
        <v>0.14285714285714285</v>
      </c>
      <c r="I246" s="21">
        <v>0</v>
      </c>
      <c r="J246" s="20">
        <v>0.33333333333333331</v>
      </c>
      <c r="K246" s="20">
        <v>0.84375</v>
      </c>
      <c r="L246" s="21"/>
      <c r="M246" s="21"/>
      <c r="N246" s="21"/>
      <c r="O246" s="20">
        <v>0.2822085889570552</v>
      </c>
      <c r="P246" s="19">
        <v>0.18181818181818182</v>
      </c>
      <c r="Q246" s="20">
        <v>0.33333333333333331</v>
      </c>
      <c r="R246" s="21">
        <v>0.10989010989010989</v>
      </c>
      <c r="S246" s="21">
        <v>9.7560975609756101E-2</v>
      </c>
      <c r="T246" s="19">
        <v>0.11920529801324503</v>
      </c>
    </row>
    <row r="247" spans="2:20" s="16" customFormat="1" ht="18" customHeight="1" x14ac:dyDescent="0.15">
      <c r="B247" s="17" t="s">
        <v>548</v>
      </c>
      <c r="C247" s="17" t="s">
        <v>511</v>
      </c>
      <c r="D247" s="18">
        <v>0.60839160839160844</v>
      </c>
      <c r="E247" s="18">
        <v>0.61363636363636365</v>
      </c>
      <c r="F247" s="19">
        <v>0.62874251497005984</v>
      </c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>
        <v>0.16666666666666666</v>
      </c>
      <c r="T247" s="20">
        <v>0.66666666666666663</v>
      </c>
    </row>
    <row r="248" spans="2:20" s="16" customFormat="1" ht="18" customHeight="1" x14ac:dyDescent="0.15">
      <c r="B248" s="17" t="s">
        <v>548</v>
      </c>
      <c r="C248" s="17" t="s">
        <v>495</v>
      </c>
      <c r="D248" s="18">
        <v>0.36813592711154886</v>
      </c>
      <c r="E248" s="23">
        <v>0.54545454545454541</v>
      </c>
      <c r="F248" s="21"/>
      <c r="G248" s="21"/>
      <c r="H248" s="21"/>
      <c r="I248" s="21"/>
      <c r="J248" s="21"/>
      <c r="K248" s="21"/>
      <c r="L248" s="19">
        <v>0.54545454545454541</v>
      </c>
      <c r="M248" s="21"/>
      <c r="N248" s="21"/>
      <c r="O248" s="21"/>
      <c r="P248" s="21"/>
      <c r="Q248" s="21"/>
      <c r="R248" s="21"/>
      <c r="S248" s="21"/>
      <c r="T248" s="21"/>
    </row>
    <row r="249" spans="2:20" s="16" customFormat="1" ht="18" customHeight="1" x14ac:dyDescent="0.15">
      <c r="B249" s="17" t="s">
        <v>530</v>
      </c>
      <c r="C249" s="17" t="s">
        <v>512</v>
      </c>
      <c r="D249" s="18">
        <v>0.20444344703770198</v>
      </c>
      <c r="E249" s="22">
        <v>9.5238095238095233E-2</v>
      </c>
      <c r="F249" s="19"/>
      <c r="G249" s="19">
        <v>9.5238095238095233E-2</v>
      </c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  <row r="250" spans="2:20" s="16" customFormat="1" ht="18" customHeight="1" x14ac:dyDescent="0.15">
      <c r="B250" s="17" t="s">
        <v>532</v>
      </c>
      <c r="C250" s="17" t="s">
        <v>314</v>
      </c>
      <c r="D250" s="18">
        <v>7.5326360171896534E-2</v>
      </c>
      <c r="E250" s="18">
        <v>4.5751633986928102E-2</v>
      </c>
      <c r="F250" s="19">
        <v>5.9171597633136093E-3</v>
      </c>
      <c r="G250" s="20">
        <v>0.23863636363636365</v>
      </c>
      <c r="H250" s="20">
        <v>0.2</v>
      </c>
      <c r="I250" s="19">
        <v>1.1904761904761904E-2</v>
      </c>
      <c r="J250" s="19">
        <v>0</v>
      </c>
      <c r="K250" s="19">
        <v>8.8050314465408799E-2</v>
      </c>
      <c r="L250" s="19"/>
      <c r="M250" s="19">
        <v>5.9523809523809521E-3</v>
      </c>
      <c r="N250" s="19">
        <v>4.1666666666666664E-2</v>
      </c>
      <c r="O250" s="19"/>
      <c r="P250" s="19"/>
      <c r="Q250" s="19"/>
      <c r="R250" s="19">
        <v>2.3809523809523808E-2</v>
      </c>
      <c r="S250" s="19">
        <v>2.3809523809523808E-2</v>
      </c>
      <c r="T250" s="19">
        <v>0</v>
      </c>
    </row>
    <row r="251" spans="2:20" s="16" customFormat="1" ht="18" customHeight="1" x14ac:dyDescent="0.15">
      <c r="B251" s="17" t="s">
        <v>530</v>
      </c>
      <c r="C251" s="17" t="s">
        <v>513</v>
      </c>
      <c r="D251" s="18">
        <v>0.29247572815533979</v>
      </c>
      <c r="E251" s="22">
        <v>6.5346534653465349E-2</v>
      </c>
      <c r="F251" s="20">
        <v>0.2</v>
      </c>
      <c r="G251" s="19">
        <v>0</v>
      </c>
      <c r="H251" s="19"/>
      <c r="I251" s="19"/>
      <c r="J251" s="19"/>
      <c r="K251" s="19"/>
      <c r="L251" s="19"/>
      <c r="M251" s="19"/>
      <c r="N251" s="19"/>
      <c r="O251" s="19"/>
      <c r="P251" s="19">
        <v>0</v>
      </c>
      <c r="Q251" s="20">
        <v>0.19620253164556961</v>
      </c>
      <c r="R251" s="19">
        <v>0</v>
      </c>
      <c r="S251" s="19"/>
      <c r="T251" s="19"/>
    </row>
    <row r="252" spans="2:20" s="16" customFormat="1" ht="18" customHeight="1" x14ac:dyDescent="0.15">
      <c r="B252" s="17" t="s">
        <v>530</v>
      </c>
      <c r="C252" s="17" t="s">
        <v>184</v>
      </c>
      <c r="D252" s="18">
        <v>0.39449615483344647</v>
      </c>
      <c r="E252" s="23">
        <v>0.46601478654901024</v>
      </c>
      <c r="F252" s="19">
        <v>0.50393391030684498</v>
      </c>
      <c r="G252" s="19">
        <v>0.51474926253687314</v>
      </c>
      <c r="H252" s="19">
        <v>0.37437365783822479</v>
      </c>
      <c r="I252" s="20">
        <v>0.61228406909788868</v>
      </c>
      <c r="J252" s="19">
        <v>0.44642857142857145</v>
      </c>
      <c r="K252" s="20">
        <v>0.69221183800623054</v>
      </c>
      <c r="L252" s="21">
        <v>0.27793904208998549</v>
      </c>
      <c r="M252" s="19">
        <v>0.43129770992366412</v>
      </c>
      <c r="N252" s="20">
        <v>0.53839732888146907</v>
      </c>
      <c r="O252" s="19">
        <v>0.4839890210430009</v>
      </c>
      <c r="P252" s="21">
        <v>0.27359490986214208</v>
      </c>
      <c r="Q252" s="21">
        <v>0.31801470588235292</v>
      </c>
      <c r="R252" s="19">
        <v>0.39405684754521964</v>
      </c>
      <c r="S252" s="20">
        <v>0.57788161993769471</v>
      </c>
      <c r="T252" s="21">
        <v>0.32</v>
      </c>
    </row>
    <row r="253" spans="2:20" s="16" customFormat="1" ht="18" customHeight="1" x14ac:dyDescent="0.15">
      <c r="B253" s="17" t="s">
        <v>531</v>
      </c>
      <c r="C253" s="17" t="s">
        <v>458</v>
      </c>
      <c r="D253" s="18">
        <v>0.1388513928089336</v>
      </c>
      <c r="E253" s="18">
        <v>0.10884353741496598</v>
      </c>
      <c r="F253" s="21"/>
      <c r="G253" s="19">
        <v>0.15789473684210525</v>
      </c>
      <c r="H253" s="20">
        <v>0.15934065934065933</v>
      </c>
      <c r="I253" s="21"/>
      <c r="J253" s="21"/>
      <c r="K253" s="21"/>
      <c r="L253" s="19">
        <v>5.9523809523809521E-2</v>
      </c>
      <c r="M253" s="21">
        <v>0</v>
      </c>
      <c r="N253" s="21"/>
      <c r="O253" s="21"/>
      <c r="P253" s="20">
        <v>0.23103448275862068</v>
      </c>
      <c r="Q253" s="21"/>
      <c r="R253" s="21"/>
      <c r="S253" s="19">
        <v>2.6785714285714284E-2</v>
      </c>
      <c r="T253" s="21"/>
    </row>
    <row r="254" spans="2:20" s="16" customFormat="1" ht="18" customHeight="1" x14ac:dyDescent="0.15">
      <c r="B254" s="17" t="s">
        <v>531</v>
      </c>
      <c r="C254" s="17" t="s">
        <v>408</v>
      </c>
      <c r="D254" s="18">
        <v>0.14076337998819158</v>
      </c>
      <c r="E254" s="18">
        <v>0.12720000000000001</v>
      </c>
      <c r="F254" s="19">
        <v>0.10344827586206896</v>
      </c>
      <c r="G254" s="19">
        <v>3.870967741935484E-2</v>
      </c>
      <c r="H254" s="21"/>
      <c r="I254" s="21"/>
      <c r="J254" s="21"/>
      <c r="K254" s="20">
        <v>0.9</v>
      </c>
      <c r="L254" s="19">
        <v>4.3333333333333335E-2</v>
      </c>
      <c r="M254" s="21"/>
      <c r="N254" s="21"/>
      <c r="O254" s="21"/>
      <c r="P254" s="20">
        <v>0.29259259259259257</v>
      </c>
      <c r="Q254" s="20">
        <v>0.32142857142857145</v>
      </c>
      <c r="R254" s="21"/>
      <c r="S254" s="19">
        <v>5.3956834532374098E-2</v>
      </c>
      <c r="T254" s="20">
        <v>0.2</v>
      </c>
    </row>
    <row r="255" spans="2:20" s="16" customFormat="1" ht="18" customHeight="1" x14ac:dyDescent="0.15">
      <c r="B255" s="17" t="s">
        <v>531</v>
      </c>
      <c r="C255" s="17" t="s">
        <v>359</v>
      </c>
      <c r="D255" s="18">
        <v>0.13869995962607534</v>
      </c>
      <c r="E255" s="22">
        <v>7.6977401129943501E-2</v>
      </c>
      <c r="F255" s="19">
        <v>0.10285714285714286</v>
      </c>
      <c r="G255" s="20">
        <v>0.14285714285714285</v>
      </c>
      <c r="H255" s="19"/>
      <c r="I255" s="19"/>
      <c r="J255" s="19"/>
      <c r="K255" s="19">
        <v>0.1</v>
      </c>
      <c r="L255" s="19">
        <v>1.5923566878980892E-2</v>
      </c>
      <c r="M255" s="19"/>
      <c r="N255" s="19"/>
      <c r="O255" s="19"/>
      <c r="P255" s="19">
        <v>6.5727699530516437E-2</v>
      </c>
      <c r="Q255" s="19"/>
      <c r="R255" s="20">
        <v>0.25</v>
      </c>
      <c r="S255" s="19">
        <v>5.3571428571428568E-2</v>
      </c>
      <c r="T255" s="19"/>
    </row>
    <row r="256" spans="2:20" s="16" customFormat="1" ht="18" customHeight="1" x14ac:dyDescent="0.15">
      <c r="B256" s="17" t="s">
        <v>550</v>
      </c>
      <c r="C256" s="17" t="s">
        <v>228</v>
      </c>
      <c r="D256" s="18">
        <v>0.69428139235664355</v>
      </c>
      <c r="E256" s="22">
        <v>0.60477526168160356</v>
      </c>
      <c r="F256" s="20">
        <v>0.66038741780700194</v>
      </c>
      <c r="G256" s="20">
        <v>0.71904761904761905</v>
      </c>
      <c r="H256" s="20">
        <v>0.91888466413181247</v>
      </c>
      <c r="I256" s="19">
        <v>0.65410199556541015</v>
      </c>
      <c r="J256" s="19">
        <v>0.64798850574712641</v>
      </c>
      <c r="K256" s="20">
        <v>0.90937500000000004</v>
      </c>
      <c r="L256" s="21">
        <v>0.49965776865160849</v>
      </c>
      <c r="M256" s="21">
        <v>0.44505494505494503</v>
      </c>
      <c r="N256" s="21">
        <v>0.26312031417350945</v>
      </c>
      <c r="O256" s="21">
        <v>0.49476439790575916</v>
      </c>
      <c r="P256" s="21">
        <v>0</v>
      </c>
      <c r="Q256" s="21">
        <v>0.48607768992781025</v>
      </c>
      <c r="R256" s="20">
        <v>0.7715846994535519</v>
      </c>
      <c r="S256" s="20">
        <v>0.68914185639229419</v>
      </c>
      <c r="T256" s="20">
        <v>0.83619210977701541</v>
      </c>
    </row>
    <row r="257" spans="2:20" s="16" customFormat="1" ht="18" customHeight="1" x14ac:dyDescent="0.15">
      <c r="B257" s="17" t="s">
        <v>550</v>
      </c>
      <c r="C257" s="17" t="s">
        <v>514</v>
      </c>
      <c r="D257" s="18">
        <v>0.66987403091995779</v>
      </c>
      <c r="E257" s="22">
        <v>0.54485981308411213</v>
      </c>
      <c r="F257" s="21">
        <v>0.42434782608695654</v>
      </c>
      <c r="G257" s="21"/>
      <c r="H257" s="20">
        <v>1</v>
      </c>
      <c r="I257" s="20">
        <v>0.86008230452674894</v>
      </c>
      <c r="J257" s="21">
        <v>0.43093093093093093</v>
      </c>
      <c r="K257" s="21"/>
      <c r="L257" s="21">
        <v>0</v>
      </c>
      <c r="M257" s="21"/>
      <c r="N257" s="21"/>
      <c r="O257" s="20">
        <v>0.75308641975308643</v>
      </c>
      <c r="P257" s="21"/>
      <c r="Q257" s="21"/>
      <c r="R257" s="21"/>
      <c r="S257" s="21">
        <v>0</v>
      </c>
      <c r="T257" s="21"/>
    </row>
    <row r="258" spans="2:20" s="16" customFormat="1" ht="18" customHeight="1" x14ac:dyDescent="0.15">
      <c r="B258" s="17" t="s">
        <v>550</v>
      </c>
      <c r="C258" s="17" t="s">
        <v>515</v>
      </c>
      <c r="D258" s="18">
        <v>0.71930525861914085</v>
      </c>
      <c r="E258" s="22">
        <v>0.65130890052356016</v>
      </c>
      <c r="F258" s="19">
        <v>0.6831955922865014</v>
      </c>
      <c r="G258" s="21"/>
      <c r="H258" s="21">
        <v>0</v>
      </c>
      <c r="I258" s="19">
        <v>0.58775510204081638</v>
      </c>
      <c r="J258" s="20">
        <v>0.77320185614849191</v>
      </c>
      <c r="K258" s="21"/>
      <c r="L258" s="20">
        <v>0.97560975609756095</v>
      </c>
      <c r="M258" s="21">
        <v>0.30508474576271188</v>
      </c>
      <c r="N258" s="21"/>
      <c r="O258" s="21">
        <v>0</v>
      </c>
      <c r="P258" s="21"/>
      <c r="Q258" s="21">
        <v>0.16299559471365638</v>
      </c>
      <c r="R258" s="20">
        <v>1</v>
      </c>
      <c r="S258" s="21"/>
      <c r="T258" s="21"/>
    </row>
    <row r="259" spans="2:20" s="16" customFormat="1" ht="18" customHeight="1" x14ac:dyDescent="0.15">
      <c r="B259" s="17" t="s">
        <v>550</v>
      </c>
      <c r="C259" s="17" t="s">
        <v>337</v>
      </c>
      <c r="D259" s="18">
        <v>0</v>
      </c>
      <c r="E259" s="18">
        <v>0</v>
      </c>
      <c r="F259" s="19">
        <v>0</v>
      </c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</row>
    <row r="260" spans="2:20" s="16" customFormat="1" ht="18" customHeight="1" x14ac:dyDescent="0.15">
      <c r="B260" s="17" t="s">
        <v>550</v>
      </c>
      <c r="C260" s="17" t="s">
        <v>199</v>
      </c>
      <c r="D260" s="18">
        <v>0.60380164328024655</v>
      </c>
      <c r="E260" s="22">
        <v>0.41894238358326757</v>
      </c>
      <c r="F260" s="19">
        <v>0.38624338624338622</v>
      </c>
      <c r="G260" s="21"/>
      <c r="H260" s="21">
        <v>0</v>
      </c>
      <c r="I260" s="21">
        <v>0</v>
      </c>
      <c r="J260" s="19">
        <v>0.45737761040739472</v>
      </c>
      <c r="K260" s="20">
        <v>0.9211087420042644</v>
      </c>
      <c r="L260" s="21">
        <v>0</v>
      </c>
      <c r="M260" s="21"/>
      <c r="N260" s="21"/>
      <c r="O260" s="20">
        <v>0.55309734513274333</v>
      </c>
      <c r="P260" s="21"/>
      <c r="Q260" s="20">
        <v>0.63742690058479534</v>
      </c>
      <c r="R260" s="21">
        <v>0.26153846153846155</v>
      </c>
      <c r="S260" s="19">
        <v>0.37578288100208768</v>
      </c>
      <c r="T260" s="20">
        <v>0.77272727272727271</v>
      </c>
    </row>
    <row r="261" spans="2:20" s="16" customFormat="1" ht="18" customHeight="1" x14ac:dyDescent="0.15">
      <c r="B261" s="17" t="s">
        <v>550</v>
      </c>
      <c r="C261" s="17" t="s">
        <v>355</v>
      </c>
      <c r="D261" s="18">
        <v>0.62589045518131925</v>
      </c>
      <c r="E261" s="18">
        <v>0.59567901234567899</v>
      </c>
      <c r="F261" s="21">
        <v>0.39610389610389612</v>
      </c>
      <c r="G261" s="20">
        <v>0.92841163310961972</v>
      </c>
      <c r="H261" s="21">
        <v>0</v>
      </c>
      <c r="I261" s="21"/>
      <c r="J261" s="20">
        <v>0.7912457912457912</v>
      </c>
      <c r="K261" s="21"/>
      <c r="L261" s="21">
        <v>0</v>
      </c>
      <c r="M261" s="21"/>
      <c r="N261" s="21"/>
      <c r="O261" s="21"/>
      <c r="P261" s="21"/>
      <c r="Q261" s="21"/>
      <c r="R261" s="21"/>
      <c r="S261" s="21"/>
      <c r="T261" s="21"/>
    </row>
    <row r="262" spans="2:20" s="16" customFormat="1" ht="18" customHeight="1" x14ac:dyDescent="0.15">
      <c r="B262" s="17" t="s">
        <v>550</v>
      </c>
      <c r="C262" s="17" t="s">
        <v>348</v>
      </c>
      <c r="D262" s="18">
        <v>0.75243120215187254</v>
      </c>
      <c r="E262" s="22">
        <v>0.5748792270531401</v>
      </c>
      <c r="F262" s="20">
        <v>1</v>
      </c>
      <c r="G262" s="20">
        <v>0.87311178247734134</v>
      </c>
      <c r="H262" s="20">
        <v>0.9776785714285714</v>
      </c>
      <c r="I262" s="21"/>
      <c r="J262" s="19">
        <v>0.62389610389610395</v>
      </c>
      <c r="K262" s="20">
        <v>1</v>
      </c>
      <c r="L262" s="21">
        <v>0.34061135371179041</v>
      </c>
      <c r="M262" s="21"/>
      <c r="N262" s="21">
        <v>0</v>
      </c>
      <c r="O262" s="21">
        <v>0.3081664098613251</v>
      </c>
      <c r="P262" s="19">
        <v>0.57333333333333336</v>
      </c>
      <c r="Q262" s="21">
        <v>0.18556701030927836</v>
      </c>
      <c r="R262" s="21"/>
      <c r="S262" s="19">
        <v>0.55000000000000004</v>
      </c>
      <c r="T262" s="21"/>
    </row>
    <row r="263" spans="2:20" s="16" customFormat="1" ht="18" customHeight="1" x14ac:dyDescent="0.15">
      <c r="B263" s="17" t="s">
        <v>550</v>
      </c>
      <c r="C263" s="17" t="s">
        <v>498</v>
      </c>
      <c r="D263" s="18">
        <v>0.67998323056230026</v>
      </c>
      <c r="E263" s="22">
        <v>0.57391983342009367</v>
      </c>
      <c r="F263" s="21">
        <v>0.27511961722488038</v>
      </c>
      <c r="G263" s="20">
        <v>0.934640522875817</v>
      </c>
      <c r="H263" s="21">
        <v>0</v>
      </c>
      <c r="I263" s="20">
        <v>0.91927083333333337</v>
      </c>
      <c r="J263" s="20">
        <v>0.73274336283185837</v>
      </c>
      <c r="K263" s="20">
        <v>0.78400000000000003</v>
      </c>
      <c r="L263" s="21">
        <v>0.35076252723311546</v>
      </c>
      <c r="M263" s="19">
        <v>0.54682779456193353</v>
      </c>
      <c r="N263" s="19">
        <v>0.62331838565022424</v>
      </c>
      <c r="O263" s="19">
        <v>0.51440329218106995</v>
      </c>
      <c r="P263" s="21">
        <v>0.30041152263374488</v>
      </c>
      <c r="Q263" s="21">
        <v>0.24022346368715083</v>
      </c>
      <c r="R263" s="20">
        <v>0.9910714285714286</v>
      </c>
      <c r="S263" s="19">
        <v>0.62257495590828926</v>
      </c>
      <c r="T263" s="20">
        <v>0.7103825136612022</v>
      </c>
    </row>
    <row r="264" spans="2:20" s="16" customFormat="1" ht="18" customHeight="1" x14ac:dyDescent="0.15">
      <c r="B264" s="17" t="s">
        <v>550</v>
      </c>
      <c r="C264" s="17" t="s">
        <v>187</v>
      </c>
      <c r="D264" s="18">
        <v>0.7761368081007084</v>
      </c>
      <c r="E264" s="22">
        <v>0.62042446643615123</v>
      </c>
      <c r="F264" s="21">
        <v>0.49821683309557774</v>
      </c>
      <c r="G264" s="21">
        <v>0.34951456310679613</v>
      </c>
      <c r="H264" s="20">
        <v>0.72760586319218246</v>
      </c>
      <c r="I264" s="19">
        <v>0.57727975270479137</v>
      </c>
      <c r="J264" s="19">
        <v>0.60194410692588096</v>
      </c>
      <c r="K264" s="20">
        <v>1</v>
      </c>
      <c r="L264" s="21">
        <v>0.32384341637010677</v>
      </c>
      <c r="M264" s="21">
        <v>0.46641074856046066</v>
      </c>
      <c r="N264" s="20">
        <v>0.83020408163265302</v>
      </c>
      <c r="O264" s="19">
        <v>0.54019292604501612</v>
      </c>
      <c r="P264" s="20">
        <v>0.73958333333333337</v>
      </c>
      <c r="Q264" s="20">
        <v>0.74967741935483867</v>
      </c>
      <c r="R264" s="20">
        <v>0.9296875</v>
      </c>
      <c r="S264" s="21">
        <v>0.23300970873786409</v>
      </c>
      <c r="T264" s="20">
        <v>0.70122783083219642</v>
      </c>
    </row>
    <row r="265" spans="2:20" s="16" customFormat="1" ht="18" customHeight="1" x14ac:dyDescent="0.15">
      <c r="B265" s="17" t="s">
        <v>550</v>
      </c>
      <c r="C265" s="17" t="s">
        <v>347</v>
      </c>
      <c r="D265" s="18">
        <v>0.57055167523014338</v>
      </c>
      <c r="E265" s="18">
        <v>0.52943598188554963</v>
      </c>
      <c r="F265" s="20">
        <v>0.59246254681647936</v>
      </c>
      <c r="G265" s="20">
        <v>0.58661417322834641</v>
      </c>
      <c r="H265" s="21">
        <v>0.42765567765567764</v>
      </c>
      <c r="I265" s="21">
        <v>0.39416058394160586</v>
      </c>
      <c r="J265" s="19">
        <v>0.56553335063586818</v>
      </c>
      <c r="K265" s="21">
        <v>0.34771886559802712</v>
      </c>
      <c r="L265" s="19">
        <v>0.55183246073298431</v>
      </c>
      <c r="M265" s="21">
        <v>0.28247602441150826</v>
      </c>
      <c r="N265" s="19">
        <v>0.52751196172248804</v>
      </c>
      <c r="O265" s="19">
        <v>0.47169811320754718</v>
      </c>
      <c r="P265" s="21">
        <v>8.7323943661971826E-2</v>
      </c>
      <c r="Q265" s="20">
        <v>0.73226773226773223</v>
      </c>
      <c r="R265" s="20">
        <v>0.87389380530973448</v>
      </c>
      <c r="S265" s="21">
        <v>0.30666666666666664</v>
      </c>
      <c r="T265" s="21">
        <v>0.37865497076023391</v>
      </c>
    </row>
    <row r="266" spans="2:20" s="16" customFormat="1" ht="18" customHeight="1" x14ac:dyDescent="0.15">
      <c r="B266" s="17" t="s">
        <v>530</v>
      </c>
      <c r="C266" s="17" t="s">
        <v>368</v>
      </c>
      <c r="D266" s="18">
        <v>0.17567567567567569</v>
      </c>
      <c r="E266" s="22">
        <v>0.125</v>
      </c>
      <c r="F266" s="21"/>
      <c r="G266" s="21"/>
      <c r="H266" s="21"/>
      <c r="I266" s="21"/>
      <c r="J266" s="19">
        <v>0.125</v>
      </c>
      <c r="K266" s="21"/>
      <c r="L266" s="21"/>
      <c r="M266" s="21"/>
      <c r="N266" s="21"/>
      <c r="O266" s="21"/>
      <c r="P266" s="21"/>
      <c r="Q266" s="21"/>
      <c r="R266" s="21"/>
      <c r="S266" s="21"/>
      <c r="T266" s="21"/>
    </row>
    <row r="267" spans="2:20" s="16" customFormat="1" ht="18" customHeight="1" x14ac:dyDescent="0.15">
      <c r="B267" s="17" t="s">
        <v>530</v>
      </c>
      <c r="C267" s="17" t="s">
        <v>473</v>
      </c>
      <c r="D267" s="18">
        <v>0.12004116285052741</v>
      </c>
      <c r="E267" s="18">
        <v>7.7054794520547948E-2</v>
      </c>
      <c r="F267" s="19"/>
      <c r="G267" s="19"/>
      <c r="H267" s="19"/>
      <c r="I267" s="19"/>
      <c r="J267" s="19">
        <v>7.7054794520547948E-2</v>
      </c>
      <c r="K267" s="19"/>
      <c r="L267" s="19"/>
      <c r="M267" s="19"/>
      <c r="N267" s="19"/>
      <c r="O267" s="19"/>
      <c r="P267" s="19"/>
      <c r="Q267" s="19"/>
      <c r="R267" s="19"/>
      <c r="S267" s="19"/>
      <c r="T267" s="19"/>
    </row>
    <row r="268" spans="2:20" s="16" customFormat="1" ht="18" customHeight="1" x14ac:dyDescent="0.15">
      <c r="B268" s="17" t="s">
        <v>530</v>
      </c>
      <c r="C268" s="17" t="s">
        <v>416</v>
      </c>
      <c r="D268" s="18">
        <v>0.47091759986628784</v>
      </c>
      <c r="E268" s="23">
        <v>0.54929577464788737</v>
      </c>
      <c r="F268" s="21">
        <v>0.34254143646408841</v>
      </c>
      <c r="G268" s="21"/>
      <c r="H268" s="21"/>
      <c r="I268" s="20">
        <v>1</v>
      </c>
      <c r="J268" s="21"/>
      <c r="K268" s="21"/>
      <c r="L268" s="20">
        <v>0.66255144032921809</v>
      </c>
      <c r="M268" s="21"/>
      <c r="N268" s="21"/>
      <c r="O268" s="21"/>
      <c r="P268" s="21"/>
      <c r="Q268" s="21"/>
      <c r="R268" s="21"/>
      <c r="S268" s="21"/>
      <c r="T268" s="21"/>
    </row>
    <row r="269" spans="2:20" s="16" customFormat="1" ht="18" customHeight="1" x14ac:dyDescent="0.15">
      <c r="B269" s="17" t="s">
        <v>530</v>
      </c>
      <c r="C269" s="17" t="s">
        <v>425</v>
      </c>
      <c r="D269" s="18">
        <v>0.52845528455284552</v>
      </c>
      <c r="E269" s="22">
        <v>0.43284193284193284</v>
      </c>
      <c r="F269" s="20">
        <v>0.81265206812652069</v>
      </c>
      <c r="G269" s="20">
        <v>0.56551724137931036</v>
      </c>
      <c r="H269" s="21">
        <v>0.15596330275229359</v>
      </c>
      <c r="I269" s="20">
        <v>0.97590361445783136</v>
      </c>
      <c r="J269" s="21">
        <v>0.122568093385214</v>
      </c>
      <c r="K269" s="20">
        <v>1</v>
      </c>
      <c r="L269" s="21"/>
      <c r="M269" s="21">
        <v>0</v>
      </c>
      <c r="N269" s="21"/>
      <c r="O269" s="21"/>
      <c r="P269" s="21"/>
      <c r="Q269" s="21"/>
      <c r="R269" s="21"/>
      <c r="S269" s="20">
        <v>0.68108108108108112</v>
      </c>
      <c r="T269" s="21"/>
    </row>
    <row r="270" spans="2:20" s="16" customFormat="1" ht="18" customHeight="1" x14ac:dyDescent="0.15">
      <c r="B270" s="17" t="s">
        <v>550</v>
      </c>
      <c r="C270" s="17" t="s">
        <v>435</v>
      </c>
      <c r="D270" s="18">
        <v>0.61311264892630379</v>
      </c>
      <c r="E270" s="18">
        <v>0.59420289855072461</v>
      </c>
      <c r="F270" s="21"/>
      <c r="G270" s="21"/>
      <c r="H270" s="21"/>
      <c r="I270" s="21"/>
      <c r="J270" s="19">
        <v>0.59420289855072461</v>
      </c>
      <c r="K270" s="21"/>
      <c r="L270" s="21"/>
      <c r="M270" s="21"/>
      <c r="N270" s="21"/>
      <c r="O270" s="21"/>
      <c r="P270" s="21"/>
      <c r="Q270" s="21"/>
      <c r="R270" s="21"/>
      <c r="S270" s="21"/>
      <c r="T270" s="21"/>
    </row>
    <row r="271" spans="2:20" s="16" customFormat="1" ht="18" customHeight="1" x14ac:dyDescent="0.15">
      <c r="B271" s="17" t="s">
        <v>530</v>
      </c>
      <c r="C271" s="17" t="s">
        <v>282</v>
      </c>
      <c r="D271" s="18">
        <v>0.67612920640633434</v>
      </c>
      <c r="E271" s="22">
        <v>0.58995549904640809</v>
      </c>
      <c r="F271" s="20">
        <v>0.74729241877256314</v>
      </c>
      <c r="G271" s="21"/>
      <c r="H271" s="21">
        <v>0</v>
      </c>
      <c r="I271" s="20">
        <v>0.90769230769230769</v>
      </c>
      <c r="J271" s="21">
        <v>6.0606060606060608E-2</v>
      </c>
      <c r="K271" s="20">
        <v>0.69343065693430661</v>
      </c>
      <c r="L271" s="19">
        <v>0.62422360248447206</v>
      </c>
      <c r="M271" s="21"/>
      <c r="N271" s="19">
        <v>0.569620253164557</v>
      </c>
      <c r="O271" s="21"/>
      <c r="P271" s="21"/>
      <c r="Q271" s="21"/>
      <c r="R271" s="20">
        <v>0.8125</v>
      </c>
      <c r="S271" s="21">
        <v>0</v>
      </c>
      <c r="T271" s="21">
        <v>0</v>
      </c>
    </row>
    <row r="272" spans="2:20" s="16" customFormat="1" ht="18" customHeight="1" x14ac:dyDescent="0.15">
      <c r="B272" s="17" t="s">
        <v>531</v>
      </c>
      <c r="C272" s="17" t="s">
        <v>516</v>
      </c>
      <c r="D272" s="18">
        <v>4.1974852071005916E-2</v>
      </c>
      <c r="E272" s="18">
        <v>2.976190476190476E-3</v>
      </c>
      <c r="F272" s="19"/>
      <c r="G272" s="19"/>
      <c r="H272" s="19">
        <v>5.9523809523809521E-3</v>
      </c>
      <c r="I272" s="19">
        <v>0</v>
      </c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</row>
    <row r="273" spans="2:20" s="16" customFormat="1" ht="18" customHeight="1" x14ac:dyDescent="0.15">
      <c r="B273" s="17" t="s">
        <v>531</v>
      </c>
      <c r="C273" s="17" t="s">
        <v>517</v>
      </c>
      <c r="D273" s="18">
        <v>3.2907261354364968E-2</v>
      </c>
      <c r="E273" s="18">
        <v>0</v>
      </c>
      <c r="F273" s="19">
        <v>0</v>
      </c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</row>
    <row r="274" spans="2:20" s="16" customFormat="1" ht="18" customHeight="1" x14ac:dyDescent="0.15">
      <c r="B274" s="17" t="s">
        <v>531</v>
      </c>
      <c r="C274" s="17" t="s">
        <v>518</v>
      </c>
      <c r="D274" s="18">
        <v>9.0112298000547791E-2</v>
      </c>
      <c r="E274" s="18">
        <v>0.10059171597633136</v>
      </c>
      <c r="F274" s="20">
        <v>0.35555555555555557</v>
      </c>
      <c r="G274" s="21"/>
      <c r="H274" s="21"/>
      <c r="I274" s="19">
        <v>8.0645161290322578E-3</v>
      </c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</row>
    <row r="275" spans="2:20" s="16" customFormat="1" ht="18" customHeight="1" x14ac:dyDescent="0.15">
      <c r="B275" s="17" t="s">
        <v>531</v>
      </c>
      <c r="C275" s="17" t="s">
        <v>418</v>
      </c>
      <c r="D275" s="18">
        <v>3.9053254437869819E-2</v>
      </c>
      <c r="E275" s="18">
        <v>0</v>
      </c>
      <c r="F275" s="19">
        <v>0</v>
      </c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</row>
    <row r="276" spans="2:20" s="16" customFormat="1" ht="18" customHeight="1" x14ac:dyDescent="0.15">
      <c r="B276" s="17" t="s">
        <v>531</v>
      </c>
      <c r="C276" s="17" t="s">
        <v>440</v>
      </c>
      <c r="D276" s="18">
        <v>8.7790512575612864E-2</v>
      </c>
      <c r="E276" s="22">
        <v>2.3809523809523808E-2</v>
      </c>
      <c r="F276" s="19"/>
      <c r="G276" s="19"/>
      <c r="H276" s="19">
        <v>2.1806853582554516E-2</v>
      </c>
      <c r="I276" s="19"/>
      <c r="J276" s="19"/>
      <c r="K276" s="19"/>
      <c r="L276" s="19"/>
      <c r="M276" s="19">
        <v>6.6666666666666666E-2</v>
      </c>
      <c r="N276" s="19"/>
      <c r="O276" s="19"/>
      <c r="P276" s="19"/>
      <c r="Q276" s="19"/>
      <c r="R276" s="19"/>
      <c r="S276" s="19"/>
      <c r="T276" s="19"/>
    </row>
    <row r="277" spans="2:20" s="16" customFormat="1" ht="18" customHeight="1" x14ac:dyDescent="0.15">
      <c r="B277" s="17" t="s">
        <v>531</v>
      </c>
      <c r="C277" s="17" t="s">
        <v>284</v>
      </c>
      <c r="D277" s="18">
        <v>0.11238843270260621</v>
      </c>
      <c r="E277" s="18">
        <v>0.11904761904761904</v>
      </c>
      <c r="F277" s="20">
        <v>0.33333333333333331</v>
      </c>
      <c r="G277" s="21"/>
      <c r="H277" s="19">
        <v>7.6923076923076927E-2</v>
      </c>
      <c r="I277" s="20">
        <v>0.25</v>
      </c>
      <c r="J277" s="21"/>
      <c r="K277" s="20">
        <v>0.4</v>
      </c>
      <c r="L277" s="21"/>
      <c r="M277" s="20">
        <v>0.5</v>
      </c>
      <c r="N277" s="21"/>
      <c r="O277" s="20">
        <v>0.33333333333333331</v>
      </c>
      <c r="P277" s="21"/>
      <c r="Q277" s="21"/>
      <c r="R277" s="21"/>
      <c r="S277" s="21"/>
      <c r="T277" s="21"/>
    </row>
    <row r="278" spans="2:20" s="16" customFormat="1" ht="18" customHeight="1" x14ac:dyDescent="0.15">
      <c r="B278" s="17" t="s">
        <v>531</v>
      </c>
      <c r="C278" s="17" t="s">
        <v>519</v>
      </c>
      <c r="D278" s="18">
        <v>0.18338108882521489</v>
      </c>
      <c r="E278" s="18">
        <v>0.16666666666666666</v>
      </c>
      <c r="F278" s="21"/>
      <c r="G278" s="19">
        <v>0.16666666666666666</v>
      </c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</row>
    <row r="279" spans="2:20" s="16" customFormat="1" ht="18" customHeight="1" x14ac:dyDescent="0.15">
      <c r="B279" s="17" t="s">
        <v>531</v>
      </c>
      <c r="C279" s="17" t="s">
        <v>384</v>
      </c>
      <c r="D279" s="18">
        <v>6.9741594887468741E-2</v>
      </c>
      <c r="E279" s="18">
        <v>4.1866028708133975E-2</v>
      </c>
      <c r="F279" s="19">
        <v>4.9382716049382713E-2</v>
      </c>
      <c r="G279" s="20">
        <v>0.5</v>
      </c>
      <c r="H279" s="19"/>
      <c r="I279" s="19"/>
      <c r="J279" s="19">
        <v>3.614457831325301E-2</v>
      </c>
      <c r="K279" s="19"/>
      <c r="L279" s="19"/>
      <c r="M279" s="19"/>
      <c r="N279" s="19"/>
      <c r="O279" s="19"/>
      <c r="P279" s="19"/>
      <c r="Q279" s="19">
        <v>2.4390243902439025E-2</v>
      </c>
      <c r="R279" s="19">
        <v>5.8139534883720929E-2</v>
      </c>
      <c r="S279" s="19">
        <v>3.5714285714285712E-2</v>
      </c>
      <c r="T279" s="19">
        <v>0</v>
      </c>
    </row>
    <row r="280" spans="2:20" s="16" customFormat="1" ht="18" customHeight="1" x14ac:dyDescent="0.15">
      <c r="B280" s="17" t="s">
        <v>531</v>
      </c>
      <c r="C280" s="17" t="s">
        <v>462</v>
      </c>
      <c r="D280" s="18">
        <v>4.5250800426894347E-2</v>
      </c>
      <c r="E280" s="18">
        <v>1.984126984126984E-2</v>
      </c>
      <c r="F280" s="20">
        <v>0.15384615384615385</v>
      </c>
      <c r="G280" s="19"/>
      <c r="H280" s="19"/>
      <c r="I280" s="19"/>
      <c r="J280" s="19"/>
      <c r="K280" s="19"/>
      <c r="L280" s="19">
        <v>5.9523809523809521E-3</v>
      </c>
      <c r="M280" s="19"/>
      <c r="N280" s="19"/>
      <c r="O280" s="19"/>
      <c r="P280" s="19">
        <v>6.0975609756097563E-3</v>
      </c>
      <c r="Q280" s="19"/>
      <c r="R280" s="19"/>
      <c r="S280" s="19">
        <v>3.7735849056603772E-2</v>
      </c>
      <c r="T280" s="19"/>
    </row>
    <row r="281" spans="2:20" s="16" customFormat="1" ht="18" customHeight="1" x14ac:dyDescent="0.15">
      <c r="B281" s="17" t="s">
        <v>532</v>
      </c>
      <c r="C281" s="17" t="s">
        <v>315</v>
      </c>
      <c r="D281" s="18">
        <v>6.2028764293327369E-2</v>
      </c>
      <c r="E281" s="18">
        <v>3.032517354767994E-2</v>
      </c>
      <c r="F281" s="19">
        <v>2.3738872403560832E-2</v>
      </c>
      <c r="G281" s="19">
        <v>3.7698412698412696E-2</v>
      </c>
      <c r="H281" s="19"/>
      <c r="I281" s="19">
        <v>1.7751479289940829E-2</v>
      </c>
      <c r="J281" s="19">
        <v>2.0648967551622419E-2</v>
      </c>
      <c r="K281" s="19">
        <v>3.8690476190476192E-2</v>
      </c>
      <c r="L281" s="19"/>
      <c r="M281" s="19">
        <v>4.1666666666666664E-2</v>
      </c>
      <c r="N281" s="19">
        <v>4.7337278106508875E-2</v>
      </c>
      <c r="O281" s="19"/>
      <c r="P281" s="19"/>
      <c r="Q281" s="19">
        <v>2.5000000000000001E-2</v>
      </c>
      <c r="R281" s="19">
        <v>4.7619047619047616E-2</v>
      </c>
      <c r="S281" s="19">
        <v>2.3668639053254437E-2</v>
      </c>
      <c r="T281" s="19">
        <v>1.1834319526627219E-2</v>
      </c>
    </row>
    <row r="282" spans="2:20" s="16" customFormat="1" ht="18" customHeight="1" x14ac:dyDescent="0.15">
      <c r="B282" s="17" t="s">
        <v>532</v>
      </c>
      <c r="C282" s="17" t="s">
        <v>274</v>
      </c>
      <c r="D282" s="18">
        <v>1.3266239707227814E-2</v>
      </c>
      <c r="E282" s="23">
        <v>0.1</v>
      </c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>
        <v>0.1</v>
      </c>
    </row>
    <row r="283" spans="2:20" s="16" customFormat="1" ht="18" customHeight="1" x14ac:dyDescent="0.15">
      <c r="B283" s="17" t="s">
        <v>532</v>
      </c>
      <c r="C283" s="17" t="s">
        <v>303</v>
      </c>
      <c r="D283" s="18">
        <v>8.7785224499283304E-2</v>
      </c>
      <c r="E283" s="18">
        <v>8.4592145015105744E-2</v>
      </c>
      <c r="F283" s="19">
        <v>2.4242424242424242E-2</v>
      </c>
      <c r="G283" s="19">
        <v>2.8409090909090908E-2</v>
      </c>
      <c r="H283" s="19"/>
      <c r="I283" s="19">
        <v>0</v>
      </c>
      <c r="J283" s="19"/>
      <c r="K283" s="20">
        <v>0.5</v>
      </c>
      <c r="L283" s="19"/>
      <c r="M283" s="19">
        <v>2.5157232704402517E-2</v>
      </c>
      <c r="N283" s="19">
        <v>0.12080536912751678</v>
      </c>
      <c r="O283" s="19">
        <v>0</v>
      </c>
      <c r="P283" s="19"/>
      <c r="Q283" s="19"/>
      <c r="R283" s="19">
        <v>5.3571428571428568E-2</v>
      </c>
      <c r="S283" s="19">
        <v>9.4117647058823528E-2</v>
      </c>
      <c r="T283" s="20">
        <v>0.3716216216216216</v>
      </c>
    </row>
    <row r="284" spans="2:20" s="16" customFormat="1" ht="18" customHeight="1" x14ac:dyDescent="0.15">
      <c r="B284" s="17" t="s">
        <v>532</v>
      </c>
      <c r="C284" s="17" t="s">
        <v>317</v>
      </c>
      <c r="D284" s="18">
        <v>0.15760284574931574</v>
      </c>
      <c r="E284" s="22">
        <v>0.10148514851485149</v>
      </c>
      <c r="F284" s="19">
        <v>5.9523809523809521E-3</v>
      </c>
      <c r="G284" s="20">
        <v>0.15287769784172661</v>
      </c>
      <c r="H284" s="20">
        <v>1</v>
      </c>
      <c r="I284" s="19">
        <v>1.5748031496062992E-2</v>
      </c>
      <c r="J284" s="19">
        <v>1.7910447761194031E-2</v>
      </c>
      <c r="K284" s="20">
        <v>0.27472527472527475</v>
      </c>
      <c r="L284" s="20">
        <v>0.27127659574468083</v>
      </c>
      <c r="M284" s="19">
        <v>4.3715846994535519E-2</v>
      </c>
      <c r="N284" s="20">
        <v>0.19354838709677419</v>
      </c>
      <c r="O284" s="19">
        <v>0.14285714285714285</v>
      </c>
      <c r="P284" s="21"/>
      <c r="Q284" s="19">
        <v>2.4691358024691357E-2</v>
      </c>
      <c r="R284" s="19">
        <v>1.7857142857142856E-2</v>
      </c>
      <c r="S284" s="19">
        <v>4.7337278106508875E-2</v>
      </c>
      <c r="T284" s="19">
        <v>3.5294117647058823E-2</v>
      </c>
    </row>
    <row r="285" spans="2:20" s="16" customFormat="1" ht="18" customHeight="1" x14ac:dyDescent="0.15">
      <c r="B285" s="17" t="s">
        <v>532</v>
      </c>
      <c r="C285" s="17" t="s">
        <v>304</v>
      </c>
      <c r="D285" s="18">
        <v>2.197346600331675E-2</v>
      </c>
      <c r="E285" s="18">
        <v>1.1904761904761904E-2</v>
      </c>
      <c r="F285" s="19"/>
      <c r="G285" s="19">
        <v>1.1904761904761904E-2</v>
      </c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</row>
    <row r="286" spans="2:20" s="16" customFormat="1" ht="18" customHeight="1" x14ac:dyDescent="0.15">
      <c r="B286" s="17" t="s">
        <v>532</v>
      </c>
      <c r="C286" s="17" t="s">
        <v>394</v>
      </c>
      <c r="D286" s="18">
        <v>3.8987004331889369E-2</v>
      </c>
      <c r="E286" s="18">
        <v>5.9523809523809521E-3</v>
      </c>
      <c r="F286" s="19"/>
      <c r="G286" s="19">
        <v>0</v>
      </c>
      <c r="H286" s="19"/>
      <c r="I286" s="19"/>
      <c r="J286" s="19"/>
      <c r="K286" s="19">
        <v>1.1904761904761904E-2</v>
      </c>
      <c r="L286" s="19"/>
      <c r="M286" s="19"/>
      <c r="N286" s="19"/>
      <c r="O286" s="19"/>
      <c r="P286" s="19"/>
      <c r="Q286" s="19"/>
      <c r="R286" s="19"/>
      <c r="S286" s="19"/>
      <c r="T286" s="19"/>
    </row>
    <row r="287" spans="2:20" s="16" customFormat="1" ht="18" customHeight="1" x14ac:dyDescent="0.15">
      <c r="B287" s="17" t="s">
        <v>532</v>
      </c>
      <c r="C287" s="17" t="s">
        <v>306</v>
      </c>
      <c r="D287" s="18">
        <v>2.0595533498759304E-2</v>
      </c>
      <c r="E287" s="18">
        <v>4.736842105263158E-2</v>
      </c>
      <c r="F287" s="19">
        <v>0</v>
      </c>
      <c r="G287" s="19">
        <v>0</v>
      </c>
      <c r="H287" s="19"/>
      <c r="I287" s="19">
        <v>0</v>
      </c>
      <c r="J287" s="19"/>
      <c r="K287" s="19"/>
      <c r="L287" s="19"/>
      <c r="M287" s="19">
        <v>0</v>
      </c>
      <c r="N287" s="19">
        <v>3.1055900621118012E-2</v>
      </c>
      <c r="O287" s="19">
        <v>0</v>
      </c>
      <c r="P287" s="19"/>
      <c r="Q287" s="19"/>
      <c r="R287" s="19">
        <v>5.9523809523809521E-3</v>
      </c>
      <c r="S287" s="19">
        <v>2.976190476190476E-2</v>
      </c>
      <c r="T287" s="20">
        <v>0.33766233766233766</v>
      </c>
    </row>
    <row r="288" spans="2:20" s="16" customFormat="1" ht="18" customHeight="1" x14ac:dyDescent="0.15">
      <c r="B288" s="17" t="s">
        <v>532</v>
      </c>
      <c r="C288" s="17" t="s">
        <v>323</v>
      </c>
      <c r="D288" s="18">
        <v>5.5555555555555552E-2</v>
      </c>
      <c r="E288" s="18">
        <v>7.9739625711960943E-2</v>
      </c>
      <c r="F288" s="20">
        <v>0.35371179039301309</v>
      </c>
      <c r="G288" s="19">
        <v>3.7735849056603772E-2</v>
      </c>
      <c r="H288" s="19"/>
      <c r="I288" s="19">
        <v>1.7857142857142856E-2</v>
      </c>
      <c r="J288" s="19">
        <v>2.976190476190476E-2</v>
      </c>
      <c r="K288" s="19">
        <v>1.1904761904761904E-2</v>
      </c>
      <c r="L288" s="19"/>
      <c r="M288" s="19">
        <v>0</v>
      </c>
      <c r="N288" s="19"/>
      <c r="O288" s="19"/>
      <c r="P288" s="19"/>
      <c r="Q288" s="19"/>
      <c r="R288" s="19"/>
      <c r="S288" s="19"/>
      <c r="T288" s="19">
        <v>0</v>
      </c>
    </row>
    <row r="289" spans="2:20" s="16" customFormat="1" ht="18" customHeight="1" x14ac:dyDescent="0.15">
      <c r="B289" s="17" t="s">
        <v>532</v>
      </c>
      <c r="C289" s="17" t="s">
        <v>335</v>
      </c>
      <c r="D289" s="18">
        <v>5.2183608410936104E-2</v>
      </c>
      <c r="E289" s="18">
        <v>2.8231797919762259E-2</v>
      </c>
      <c r="F289" s="19">
        <v>8.9020771513353119E-3</v>
      </c>
      <c r="G289" s="19">
        <v>1.488095238095238E-2</v>
      </c>
      <c r="H289" s="19"/>
      <c r="I289" s="19">
        <v>0</v>
      </c>
      <c r="J289" s="19">
        <v>5.9523809523809521E-3</v>
      </c>
      <c r="K289" s="19">
        <v>5.9523809523809521E-2</v>
      </c>
      <c r="L289" s="19">
        <v>3.4591194968553458E-2</v>
      </c>
      <c r="M289" s="19">
        <v>2.976190476190476E-2</v>
      </c>
      <c r="N289" s="20">
        <v>8.2278481012658222E-2</v>
      </c>
      <c r="O289" s="20">
        <v>9.6774193548387094E-2</v>
      </c>
      <c r="P289" s="19"/>
      <c r="Q289" s="19">
        <v>1.9047619047619049E-2</v>
      </c>
      <c r="R289" s="19">
        <v>2.3809523809523808E-2</v>
      </c>
      <c r="S289" s="19">
        <v>5.3571428571428568E-2</v>
      </c>
      <c r="T289" s="19">
        <v>5.3571428571428568E-2</v>
      </c>
    </row>
    <row r="290" spans="2:20" s="16" customFormat="1" ht="18" customHeight="1" x14ac:dyDescent="0.15">
      <c r="B290" s="17" t="s">
        <v>532</v>
      </c>
      <c r="C290" s="17" t="s">
        <v>318</v>
      </c>
      <c r="D290" s="18">
        <v>0.1092886168227559</v>
      </c>
      <c r="E290" s="18">
        <v>0.10966415352981494</v>
      </c>
      <c r="F290" s="20">
        <v>0.23809523809523808</v>
      </c>
      <c r="G290" s="20">
        <v>0.17962003454231434</v>
      </c>
      <c r="H290" s="20">
        <v>0.44927536231884058</v>
      </c>
      <c r="I290" s="19">
        <v>1.7857142857142856E-2</v>
      </c>
      <c r="J290" s="19">
        <v>1.1904761904761904E-2</v>
      </c>
      <c r="K290" s="19">
        <v>2.967359050445104E-2</v>
      </c>
      <c r="L290" s="19">
        <v>0.15596330275229359</v>
      </c>
      <c r="M290" s="19">
        <v>3.5714285714285712E-2</v>
      </c>
      <c r="N290" s="20">
        <v>0.356401384083045</v>
      </c>
      <c r="O290" s="19">
        <v>2.9411764705882353E-2</v>
      </c>
      <c r="P290" s="21"/>
      <c r="Q290" s="21">
        <v>6.9444444444444441E-3</v>
      </c>
      <c r="R290" s="19">
        <v>4.1666666666666664E-2</v>
      </c>
      <c r="S290" s="19">
        <v>3.2544378698224852E-2</v>
      </c>
      <c r="T290" s="21">
        <v>3.0581039755351682E-3</v>
      </c>
    </row>
    <row r="291" spans="2:20" s="16" customFormat="1" ht="18" customHeight="1" x14ac:dyDescent="0.15">
      <c r="B291" s="17" t="s">
        <v>532</v>
      </c>
      <c r="C291" s="17" t="s">
        <v>325</v>
      </c>
      <c r="D291" s="18">
        <v>8.1150617092892799E-2</v>
      </c>
      <c r="E291" s="18">
        <v>7.6385654401490449E-2</v>
      </c>
      <c r="F291" s="19">
        <v>5.9523809523809521E-2</v>
      </c>
      <c r="G291" s="20">
        <v>0.22878228782287824</v>
      </c>
      <c r="H291" s="19"/>
      <c r="I291" s="19">
        <v>8.9285714285714281E-3</v>
      </c>
      <c r="J291" s="19">
        <v>0.10416666666666667</v>
      </c>
      <c r="K291" s="19">
        <v>3.8461538461538464E-2</v>
      </c>
      <c r="L291" s="19">
        <v>0</v>
      </c>
      <c r="M291" s="19">
        <v>2.3668639053254437E-2</v>
      </c>
      <c r="N291" s="20">
        <v>0.33333333333333331</v>
      </c>
      <c r="O291" s="19"/>
      <c r="P291" s="19"/>
      <c r="Q291" s="19">
        <v>0</v>
      </c>
      <c r="R291" s="19">
        <v>5.9523809523809521E-3</v>
      </c>
      <c r="S291" s="19"/>
      <c r="T291" s="19">
        <v>2.3809523809523808E-2</v>
      </c>
    </row>
    <row r="292" spans="2:20" s="16" customFormat="1" ht="18" customHeight="1" x14ac:dyDescent="0.15">
      <c r="B292" s="17" t="s">
        <v>532</v>
      </c>
      <c r="C292" s="17" t="s">
        <v>319</v>
      </c>
      <c r="D292" s="18">
        <v>3.8969714964370544E-2</v>
      </c>
      <c r="E292" s="18">
        <v>4.96031746031746E-3</v>
      </c>
      <c r="F292" s="19">
        <v>5.9523809523809521E-3</v>
      </c>
      <c r="G292" s="19">
        <v>0</v>
      </c>
      <c r="H292" s="19"/>
      <c r="I292" s="19">
        <v>0</v>
      </c>
      <c r="J292" s="19">
        <v>1.7857142857142856E-2</v>
      </c>
      <c r="K292" s="19">
        <v>0</v>
      </c>
      <c r="L292" s="19"/>
      <c r="M292" s="19"/>
      <c r="N292" s="19"/>
      <c r="O292" s="19"/>
      <c r="P292" s="19"/>
      <c r="Q292" s="19"/>
      <c r="R292" s="19"/>
      <c r="S292" s="19"/>
      <c r="T292" s="19"/>
    </row>
    <row r="293" spans="2:20" s="16" customFormat="1" ht="18" customHeight="1" x14ac:dyDescent="0.15">
      <c r="B293" s="17" t="s">
        <v>532</v>
      </c>
      <c r="C293" s="17" t="s">
        <v>400</v>
      </c>
      <c r="D293" s="18">
        <v>6.1423531853081553E-2</v>
      </c>
      <c r="E293" s="23">
        <v>0.27476882430647293</v>
      </c>
      <c r="F293" s="20">
        <v>0.61538461538461542</v>
      </c>
      <c r="G293" s="21"/>
      <c r="H293" s="21">
        <v>0</v>
      </c>
      <c r="I293" s="21"/>
      <c r="J293" s="21"/>
      <c r="K293" s="20">
        <v>0.98076923076923073</v>
      </c>
      <c r="L293" s="21"/>
      <c r="M293" s="21">
        <v>1.5384615384615385E-2</v>
      </c>
      <c r="N293" s="21"/>
      <c r="O293" s="21"/>
      <c r="P293" s="21"/>
      <c r="Q293" s="21">
        <v>3.125E-2</v>
      </c>
      <c r="R293" s="21"/>
      <c r="S293" s="21"/>
      <c r="T293" s="21">
        <v>1.9083969465648856E-2</v>
      </c>
    </row>
    <row r="294" spans="2:20" s="16" customFormat="1" ht="18" customHeight="1" x14ac:dyDescent="0.15">
      <c r="B294" s="17" t="s">
        <v>532</v>
      </c>
      <c r="C294" s="17" t="s">
        <v>324</v>
      </c>
      <c r="D294" s="18">
        <v>0.1433223016974485</v>
      </c>
      <c r="E294" s="22">
        <v>8.4670231729055259E-2</v>
      </c>
      <c r="F294" s="19">
        <v>7.1428571428571425E-2</v>
      </c>
      <c r="G294" s="19">
        <v>8.2152974504249299E-2</v>
      </c>
      <c r="H294" s="20">
        <v>0.33333333333333331</v>
      </c>
      <c r="I294" s="19">
        <v>1.1904761904761904E-2</v>
      </c>
      <c r="J294" s="19">
        <v>5.9523809523809521E-3</v>
      </c>
      <c r="K294" s="19">
        <v>8.0357142857142863E-2</v>
      </c>
      <c r="L294" s="20">
        <v>0.25448028673835127</v>
      </c>
      <c r="M294" s="19">
        <v>2.976190476190476E-2</v>
      </c>
      <c r="N294" s="20">
        <v>0.48305084745762711</v>
      </c>
      <c r="O294" s="19">
        <v>4.1666666666666664E-2</v>
      </c>
      <c r="P294" s="19"/>
      <c r="Q294" s="19">
        <v>7.1428571428571425E-2</v>
      </c>
      <c r="R294" s="19">
        <v>1.1904761904761904E-2</v>
      </c>
      <c r="S294" s="19">
        <v>1.6666666666666666E-2</v>
      </c>
      <c r="T294" s="19">
        <v>0.11834319526627218</v>
      </c>
    </row>
    <row r="295" spans="2:20" s="16" customFormat="1" ht="18" customHeight="1" x14ac:dyDescent="0.15">
      <c r="B295" s="17" t="s">
        <v>532</v>
      </c>
      <c r="C295" s="17" t="s">
        <v>326</v>
      </c>
      <c r="D295" s="18">
        <v>5.8591854790376437E-2</v>
      </c>
      <c r="E295" s="18">
        <v>2.2008253094910592E-2</v>
      </c>
      <c r="F295" s="19"/>
      <c r="G295" s="20">
        <v>0.1</v>
      </c>
      <c r="H295" s="19"/>
      <c r="I295" s="19">
        <v>1.7751479289940829E-2</v>
      </c>
      <c r="J295" s="19">
        <v>0</v>
      </c>
      <c r="K295" s="19">
        <v>2.4691358024691357E-2</v>
      </c>
      <c r="L295" s="19"/>
      <c r="M295" s="19"/>
      <c r="N295" s="19"/>
      <c r="O295" s="19"/>
      <c r="P295" s="19"/>
      <c r="Q295" s="19"/>
      <c r="R295" s="19">
        <v>1.7857142857142856E-2</v>
      </c>
      <c r="S295" s="19"/>
      <c r="T295" s="19"/>
    </row>
    <row r="296" spans="2:20" s="16" customFormat="1" ht="18" customHeight="1" x14ac:dyDescent="0.15">
      <c r="B296" s="17" t="s">
        <v>532</v>
      </c>
      <c r="C296" s="17" t="s">
        <v>327</v>
      </c>
      <c r="D296" s="18">
        <v>8.479854880833998E-2</v>
      </c>
      <c r="E296" s="18">
        <v>6.0553633217993078E-2</v>
      </c>
      <c r="F296" s="19">
        <v>3.9603960396039604E-2</v>
      </c>
      <c r="G296" s="20">
        <v>0.24206349206349206</v>
      </c>
      <c r="H296" s="20">
        <v>0.68421052631578949</v>
      </c>
      <c r="I296" s="19">
        <v>5.9523809523809521E-3</v>
      </c>
      <c r="J296" s="19">
        <v>2.9585798816568046E-2</v>
      </c>
      <c r="K296" s="19">
        <v>2.4316109422492401E-2</v>
      </c>
      <c r="L296" s="20">
        <v>0.24444444444444444</v>
      </c>
      <c r="M296" s="19">
        <v>5.9523809523809521E-3</v>
      </c>
      <c r="N296" s="19">
        <v>6.1728395061728392E-3</v>
      </c>
      <c r="O296" s="20">
        <v>0.16666666666666666</v>
      </c>
      <c r="P296" s="20">
        <v>0.14285714285714285</v>
      </c>
      <c r="Q296" s="19">
        <v>1.2500000000000001E-2</v>
      </c>
      <c r="R296" s="19">
        <v>5.9523809523809521E-3</v>
      </c>
      <c r="S296" s="19">
        <v>2.9069767441860465E-2</v>
      </c>
      <c r="T296" s="19">
        <v>3.5714285714285712E-2</v>
      </c>
    </row>
    <row r="297" spans="2:20" s="16" customFormat="1" ht="18" customHeight="1" x14ac:dyDescent="0.15">
      <c r="B297" s="17" t="s">
        <v>532</v>
      </c>
      <c r="C297" s="17" t="s">
        <v>204</v>
      </c>
      <c r="D297" s="18">
        <v>6.0212296263004138E-2</v>
      </c>
      <c r="E297" s="18">
        <v>2.0665901262916189E-2</v>
      </c>
      <c r="F297" s="19">
        <v>5.6818181818181816E-2</v>
      </c>
      <c r="G297" s="19">
        <v>1.2953367875647668E-2</v>
      </c>
      <c r="H297" s="19"/>
      <c r="I297" s="19">
        <v>0</v>
      </c>
      <c r="J297" s="19">
        <v>7.9522862823061622E-3</v>
      </c>
      <c r="K297" s="19">
        <v>2.7777777777777776E-2</v>
      </c>
      <c r="L297" s="19"/>
      <c r="M297" s="19"/>
      <c r="N297" s="20">
        <v>8.9285714285714288E-2</v>
      </c>
      <c r="O297" s="19"/>
      <c r="P297" s="19"/>
      <c r="Q297" s="19">
        <v>2.5000000000000001E-2</v>
      </c>
      <c r="R297" s="19">
        <v>0</v>
      </c>
      <c r="S297" s="20">
        <v>0.27272727272727271</v>
      </c>
      <c r="T297" s="19">
        <v>1.2422360248447204E-2</v>
      </c>
    </row>
    <row r="298" spans="2:20" s="16" customFormat="1" ht="18" customHeight="1" x14ac:dyDescent="0.15">
      <c r="B298" s="17" t="s">
        <v>532</v>
      </c>
      <c r="C298" s="17" t="s">
        <v>332</v>
      </c>
      <c r="D298" s="18">
        <v>0.10276327353564597</v>
      </c>
      <c r="E298" s="22">
        <v>5.0576752440106475E-2</v>
      </c>
      <c r="F298" s="19">
        <v>1.1881188118811881E-2</v>
      </c>
      <c r="G298" s="20">
        <v>0.11471861471861472</v>
      </c>
      <c r="H298" s="19">
        <v>0</v>
      </c>
      <c r="I298" s="19">
        <v>2.4691358024691357E-2</v>
      </c>
      <c r="J298" s="19">
        <v>1.1904761904761904E-2</v>
      </c>
      <c r="K298" s="19">
        <v>3.273809523809524E-2</v>
      </c>
      <c r="L298" s="20">
        <v>0.26111111111111113</v>
      </c>
      <c r="M298" s="19">
        <v>4.142011834319527E-2</v>
      </c>
      <c r="N298" s="19">
        <v>1.1904761904761904E-2</v>
      </c>
      <c r="O298" s="19"/>
      <c r="P298" s="19"/>
      <c r="Q298" s="19">
        <v>3.4482758620689655E-2</v>
      </c>
      <c r="R298" s="19">
        <v>2.6785714285714284E-2</v>
      </c>
      <c r="S298" s="19">
        <v>5.0295857988165681E-2</v>
      </c>
      <c r="T298" s="19">
        <v>2.976190476190476E-2</v>
      </c>
    </row>
    <row r="299" spans="2:20" s="16" customFormat="1" ht="18" customHeight="1" x14ac:dyDescent="0.15">
      <c r="B299" s="17" t="s">
        <v>532</v>
      </c>
      <c r="C299" s="17" t="s">
        <v>320</v>
      </c>
      <c r="D299" s="18">
        <v>7.3216073216073221E-2</v>
      </c>
      <c r="E299" s="18">
        <v>2.4545454545454544E-2</v>
      </c>
      <c r="F299" s="19">
        <v>2.976190476190476E-3</v>
      </c>
      <c r="G299" s="19">
        <v>2.976190476190476E-2</v>
      </c>
      <c r="H299" s="19"/>
      <c r="I299" s="19">
        <v>1.7857142857142856E-2</v>
      </c>
      <c r="J299" s="19">
        <v>5.9523809523809521E-3</v>
      </c>
      <c r="K299" s="19">
        <v>5.8823529411764705E-2</v>
      </c>
      <c r="L299" s="19"/>
      <c r="M299" s="19">
        <v>4.7619047619047616E-2</v>
      </c>
      <c r="N299" s="19">
        <v>5.3571428571428568E-2</v>
      </c>
      <c r="O299" s="19"/>
      <c r="P299" s="19"/>
      <c r="Q299" s="19">
        <v>6.0606060606060608E-2</v>
      </c>
      <c r="R299" s="19">
        <v>6.4516129032258064E-3</v>
      </c>
      <c r="S299" s="19">
        <v>3.1007751937984496E-2</v>
      </c>
      <c r="T299" s="19">
        <v>2.3809523809523808E-2</v>
      </c>
    </row>
    <row r="300" spans="2:20" s="16" customFormat="1" ht="18" customHeight="1" x14ac:dyDescent="0.15">
      <c r="B300" s="17" t="s">
        <v>532</v>
      </c>
      <c r="C300" s="17" t="s">
        <v>225</v>
      </c>
      <c r="D300" s="18">
        <v>4.1353208878982077E-2</v>
      </c>
      <c r="E300" s="23">
        <v>0.14345238095238094</v>
      </c>
      <c r="F300" s="20">
        <v>0.50297619047619047</v>
      </c>
      <c r="G300" s="21">
        <v>7.7220077220077222E-3</v>
      </c>
      <c r="H300" s="21"/>
      <c r="I300" s="21">
        <v>0</v>
      </c>
      <c r="J300" s="21">
        <v>0</v>
      </c>
      <c r="K300" s="21">
        <v>0</v>
      </c>
      <c r="L300" s="21"/>
      <c r="M300" s="21"/>
      <c r="N300" s="21"/>
      <c r="O300" s="21"/>
      <c r="P300" s="20">
        <v>0.90909090909090906</v>
      </c>
      <c r="Q300" s="21"/>
      <c r="R300" s="21">
        <v>0</v>
      </c>
      <c r="S300" s="21"/>
      <c r="T300" s="21"/>
    </row>
    <row r="301" spans="2:20" s="16" customFormat="1" ht="18" customHeight="1" x14ac:dyDescent="0.15">
      <c r="B301" s="17" t="s">
        <v>532</v>
      </c>
      <c r="C301" s="17" t="s">
        <v>322</v>
      </c>
      <c r="D301" s="18">
        <v>6.0100533027461038E-2</v>
      </c>
      <c r="E301" s="18">
        <v>2.7700831024930747E-2</v>
      </c>
      <c r="F301" s="19">
        <v>7.0671378091872791E-3</v>
      </c>
      <c r="G301" s="19">
        <v>6.358381502890173E-2</v>
      </c>
      <c r="H301" s="19"/>
      <c r="I301" s="19">
        <v>0</v>
      </c>
      <c r="J301" s="19">
        <v>0</v>
      </c>
      <c r="K301" s="19">
        <v>1.488095238095238E-2</v>
      </c>
      <c r="L301" s="19">
        <v>0</v>
      </c>
      <c r="M301" s="19"/>
      <c r="N301" s="20">
        <v>9.2307692307692313E-2</v>
      </c>
      <c r="O301" s="20">
        <v>0.17647058823529413</v>
      </c>
      <c r="P301" s="19"/>
      <c r="Q301" s="19">
        <v>0</v>
      </c>
      <c r="R301" s="19">
        <v>0</v>
      </c>
      <c r="S301" s="20">
        <v>0.27272727272727271</v>
      </c>
      <c r="T301" s="19">
        <v>5.5865921787709494E-2</v>
      </c>
    </row>
    <row r="302" spans="2:20" s="16" customFormat="1" ht="18" customHeight="1" x14ac:dyDescent="0.15">
      <c r="B302" s="17" t="s">
        <v>532</v>
      </c>
      <c r="C302" s="17" t="s">
        <v>334</v>
      </c>
      <c r="D302" s="18">
        <v>1.6041597521849763E-2</v>
      </c>
      <c r="E302" s="18">
        <v>2.976190476190476E-3</v>
      </c>
      <c r="F302" s="19">
        <v>0</v>
      </c>
      <c r="G302" s="19">
        <v>0</v>
      </c>
      <c r="H302" s="19"/>
      <c r="I302" s="19">
        <v>5.9523809523809521E-3</v>
      </c>
      <c r="J302" s="19">
        <v>0</v>
      </c>
      <c r="K302" s="19"/>
      <c r="L302" s="19"/>
      <c r="M302" s="19"/>
      <c r="N302" s="19"/>
      <c r="O302" s="19"/>
      <c r="P302" s="19"/>
      <c r="Q302" s="19"/>
      <c r="R302" s="19"/>
      <c r="S302" s="19"/>
      <c r="T302" s="20">
        <v>0.16666666666666666</v>
      </c>
    </row>
    <row r="303" spans="2:20" s="16" customFormat="1" ht="18" customHeight="1" x14ac:dyDescent="0.15">
      <c r="B303" s="17" t="s">
        <v>532</v>
      </c>
      <c r="C303" s="17" t="s">
        <v>321</v>
      </c>
      <c r="D303" s="18">
        <v>1.0236616882027186E-2</v>
      </c>
      <c r="E303" s="18">
        <v>0</v>
      </c>
      <c r="F303" s="19">
        <v>0</v>
      </c>
      <c r="G303" s="19">
        <v>0</v>
      </c>
      <c r="H303" s="19">
        <v>0</v>
      </c>
      <c r="I303" s="19"/>
      <c r="J303" s="19">
        <v>0</v>
      </c>
      <c r="K303" s="19"/>
      <c r="L303" s="19"/>
      <c r="M303" s="19"/>
      <c r="N303" s="19"/>
      <c r="O303" s="19"/>
      <c r="P303" s="19"/>
      <c r="Q303" s="19"/>
      <c r="R303" s="19"/>
      <c r="S303" s="19"/>
      <c r="T303" s="19"/>
    </row>
    <row r="304" spans="2:20" s="16" customFormat="1" ht="18" customHeight="1" x14ac:dyDescent="0.15">
      <c r="B304" s="17" t="s">
        <v>532</v>
      </c>
      <c r="C304" s="17" t="s">
        <v>471</v>
      </c>
      <c r="D304" s="18">
        <v>0.13538597525044196</v>
      </c>
      <c r="E304" s="23">
        <v>0.59649122807017541</v>
      </c>
      <c r="F304" s="21"/>
      <c r="G304" s="21"/>
      <c r="H304" s="19">
        <v>0.59649122807017541</v>
      </c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</row>
    <row r="305" spans="2:20" s="16" customFormat="1" ht="18" customHeight="1" x14ac:dyDescent="0.15">
      <c r="B305" s="17" t="s">
        <v>532</v>
      </c>
      <c r="C305" s="17" t="s">
        <v>312</v>
      </c>
      <c r="D305" s="18">
        <v>5.0978573868905266E-2</v>
      </c>
      <c r="E305" s="18">
        <v>5.8754406580493537E-2</v>
      </c>
      <c r="F305" s="19">
        <v>2.9069767441860465E-2</v>
      </c>
      <c r="G305" s="19">
        <v>3.9772727272727272E-2</v>
      </c>
      <c r="H305" s="19"/>
      <c r="I305" s="19">
        <v>0</v>
      </c>
      <c r="J305" s="19">
        <v>1.1904761904761904E-2</v>
      </c>
      <c r="K305" s="19">
        <v>1.2422360248447204E-2</v>
      </c>
      <c r="L305" s="19"/>
      <c r="M305" s="19">
        <v>1.1764705882352941E-2</v>
      </c>
      <c r="N305" s="20">
        <v>0.40331491712707185</v>
      </c>
      <c r="O305" s="19"/>
      <c r="P305" s="19"/>
      <c r="Q305" s="19"/>
      <c r="R305" s="19">
        <v>3.5714285714285712E-2</v>
      </c>
      <c r="S305" s="19">
        <v>1.7647058823529412E-2</v>
      </c>
      <c r="T305" s="19">
        <v>0</v>
      </c>
    </row>
    <row r="306" spans="2:20" s="16" customFormat="1" ht="18" customHeight="1" x14ac:dyDescent="0.15">
      <c r="B306" s="17" t="s">
        <v>532</v>
      </c>
      <c r="C306" s="17" t="s">
        <v>336</v>
      </c>
      <c r="D306" s="18">
        <v>9.5552586371444939E-2</v>
      </c>
      <c r="E306" s="23">
        <v>0.15779283639883834</v>
      </c>
      <c r="F306" s="20">
        <v>0.24096385542168675</v>
      </c>
      <c r="G306" s="20">
        <v>0.27203065134099619</v>
      </c>
      <c r="H306" s="20">
        <v>0.27586206896551724</v>
      </c>
      <c r="I306" s="21">
        <v>4.2168674698795178E-2</v>
      </c>
      <c r="J306" s="21">
        <v>1.2500000000000001E-2</v>
      </c>
      <c r="K306" s="19">
        <v>8.6956521739130432E-2</v>
      </c>
      <c r="L306" s="21"/>
      <c r="M306" s="21"/>
      <c r="N306" s="21"/>
      <c r="O306" s="19">
        <v>5.8823529411764705E-2</v>
      </c>
      <c r="P306" s="21"/>
      <c r="Q306" s="21"/>
      <c r="R306" s="19">
        <v>0.14285714285714285</v>
      </c>
      <c r="S306" s="19">
        <v>0.2</v>
      </c>
      <c r="T306" s="20">
        <v>0.66666666666666663</v>
      </c>
    </row>
    <row r="307" spans="2:20" s="16" customFormat="1" ht="18" customHeight="1" x14ac:dyDescent="0.15">
      <c r="B307" s="17" t="s">
        <v>532</v>
      </c>
      <c r="C307" s="17" t="s">
        <v>307</v>
      </c>
      <c r="D307" s="18">
        <v>0.1563123827959591</v>
      </c>
      <c r="E307" s="18">
        <v>0.13427561837455831</v>
      </c>
      <c r="F307" s="20">
        <v>0.35483870967741937</v>
      </c>
      <c r="G307" s="20">
        <v>0.20529801324503311</v>
      </c>
      <c r="H307" s="21"/>
      <c r="I307" s="20">
        <v>0.26470588235294118</v>
      </c>
      <c r="J307" s="20">
        <v>0.5714285714285714</v>
      </c>
      <c r="K307" s="19">
        <v>7.2992700729927001E-2</v>
      </c>
      <c r="L307" s="21"/>
      <c r="M307" s="19">
        <v>0.10119047619047619</v>
      </c>
      <c r="N307" s="20">
        <v>0.42857142857142855</v>
      </c>
      <c r="O307" s="20">
        <v>0.44444444444444442</v>
      </c>
      <c r="P307" s="20">
        <v>0.5</v>
      </c>
      <c r="Q307" s="20">
        <v>0.33333333333333331</v>
      </c>
      <c r="R307" s="19">
        <v>9.3959731543624164E-2</v>
      </c>
      <c r="S307" s="19">
        <v>0.16666666666666666</v>
      </c>
      <c r="T307" s="19">
        <v>3.6231884057971016E-2</v>
      </c>
    </row>
    <row r="308" spans="2:20" s="16" customFormat="1" ht="18" customHeight="1" x14ac:dyDescent="0.15">
      <c r="B308" s="17" t="s">
        <v>532</v>
      </c>
      <c r="C308" s="17" t="s">
        <v>389</v>
      </c>
      <c r="D308" s="18">
        <v>9.789816792177139E-2</v>
      </c>
      <c r="E308" s="18">
        <v>8.6309523809523808E-2</v>
      </c>
      <c r="F308" s="19"/>
      <c r="G308" s="19"/>
      <c r="H308" s="19"/>
      <c r="I308" s="19"/>
      <c r="J308" s="19"/>
      <c r="K308" s="19"/>
      <c r="L308" s="19"/>
      <c r="M308" s="19"/>
      <c r="N308" s="19">
        <v>0.1130952380952381</v>
      </c>
      <c r="O308" s="19"/>
      <c r="P308" s="19"/>
      <c r="Q308" s="19"/>
      <c r="R308" s="19"/>
      <c r="S308" s="19">
        <v>5.9523809523809521E-2</v>
      </c>
      <c r="T308" s="19"/>
    </row>
    <row r="309" spans="2:20" s="16" customFormat="1" ht="18" customHeight="1" x14ac:dyDescent="0.15">
      <c r="B309" s="17" t="s">
        <v>532</v>
      </c>
      <c r="C309" s="17" t="s">
        <v>390</v>
      </c>
      <c r="D309" s="18">
        <v>0.19629755434782609</v>
      </c>
      <c r="E309" s="18">
        <v>0.22184300341296928</v>
      </c>
      <c r="F309" s="20">
        <v>0.31818181818181818</v>
      </c>
      <c r="G309" s="21"/>
      <c r="H309" s="21"/>
      <c r="I309" s="21"/>
      <c r="J309" s="21"/>
      <c r="K309" s="21"/>
      <c r="L309" s="20">
        <v>0.5641025641025641</v>
      </c>
      <c r="M309" s="19">
        <v>0.13084112149532709</v>
      </c>
      <c r="N309" s="20">
        <v>0.45384615384615384</v>
      </c>
      <c r="O309" s="21"/>
      <c r="P309" s="21"/>
      <c r="Q309" s="21">
        <v>2.5000000000000001E-2</v>
      </c>
      <c r="R309" s="20">
        <v>0.2857142857142857</v>
      </c>
      <c r="S309" s="21">
        <v>6.4516129032258063E-2</v>
      </c>
      <c r="T309" s="21">
        <v>8.5365853658536592E-2</v>
      </c>
    </row>
    <row r="310" spans="2:20" s="16" customFormat="1" ht="18" customHeight="1" x14ac:dyDescent="0.15">
      <c r="B310" s="17" t="s">
        <v>532</v>
      </c>
      <c r="C310" s="17" t="s">
        <v>333</v>
      </c>
      <c r="D310" s="18">
        <v>0.29860629860629861</v>
      </c>
      <c r="E310" s="18">
        <v>0.26487523992322459</v>
      </c>
      <c r="F310" s="21">
        <v>5.6910569105691054E-2</v>
      </c>
      <c r="G310" s="19">
        <v>0.22279792746113988</v>
      </c>
      <c r="H310" s="21"/>
      <c r="I310" s="21">
        <v>1.6E-2</v>
      </c>
      <c r="J310" s="21">
        <v>5.4794520547945202E-2</v>
      </c>
      <c r="K310" s="21">
        <v>0.16339869281045752</v>
      </c>
      <c r="L310" s="21"/>
      <c r="M310" s="21"/>
      <c r="N310" s="20">
        <v>0.66</v>
      </c>
      <c r="O310" s="21"/>
      <c r="P310" s="19">
        <v>0.26315789473684209</v>
      </c>
      <c r="Q310" s="21">
        <v>0.125</v>
      </c>
      <c r="R310" s="20">
        <v>0.61417322834645671</v>
      </c>
      <c r="S310" s="20">
        <v>0.8571428571428571</v>
      </c>
      <c r="T310" s="19">
        <v>0.16666666666666666</v>
      </c>
    </row>
    <row r="311" spans="2:20" s="16" customFormat="1" ht="18" customHeight="1" x14ac:dyDescent="0.15">
      <c r="B311" s="17" t="s">
        <v>532</v>
      </c>
      <c r="C311" s="17" t="s">
        <v>311</v>
      </c>
      <c r="D311" s="18">
        <v>8.4792292551538376E-2</v>
      </c>
      <c r="E311" s="18">
        <v>6.4056939501779361E-2</v>
      </c>
      <c r="F311" s="19">
        <v>3.1645569620253167E-2</v>
      </c>
      <c r="G311" s="19">
        <v>0.1</v>
      </c>
      <c r="H311" s="19"/>
      <c r="I311" s="19">
        <v>4.2735042735042736E-2</v>
      </c>
      <c r="J311" s="20">
        <v>0.5</v>
      </c>
      <c r="K311" s="19">
        <v>7.1428571428571425E-2</v>
      </c>
      <c r="L311" s="19"/>
      <c r="M311" s="19"/>
      <c r="N311" s="20">
        <v>0.4</v>
      </c>
      <c r="O311" s="19">
        <v>0</v>
      </c>
      <c r="P311" s="19"/>
      <c r="Q311" s="19">
        <v>3.5714285714285712E-2</v>
      </c>
      <c r="R311" s="19">
        <v>3.2894736842105261E-2</v>
      </c>
      <c r="S311" s="19">
        <v>0.10810810810810811</v>
      </c>
      <c r="T311" s="20">
        <v>0.27272727272727271</v>
      </c>
    </row>
    <row r="312" spans="2:20" s="16" customFormat="1" ht="18" customHeight="1" x14ac:dyDescent="0.15">
      <c r="B312" s="17" t="s">
        <v>532</v>
      </c>
      <c r="C312" s="17" t="s">
        <v>302</v>
      </c>
      <c r="D312" s="18">
        <v>5.8431644691186675E-2</v>
      </c>
      <c r="E312" s="18">
        <v>1.1904761904761904E-2</v>
      </c>
      <c r="F312" s="19"/>
      <c r="G312" s="19">
        <v>1.1904761904761904E-2</v>
      </c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</row>
    <row r="313" spans="2:20" s="16" customFormat="1" ht="18" customHeight="1" x14ac:dyDescent="0.15">
      <c r="B313" s="17" t="s">
        <v>532</v>
      </c>
      <c r="C313" s="17" t="s">
        <v>300</v>
      </c>
      <c r="D313" s="18">
        <v>6.8707689198747091E-2</v>
      </c>
      <c r="E313" s="22">
        <v>0</v>
      </c>
      <c r="F313" s="19"/>
      <c r="G313" s="19">
        <v>0</v>
      </c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</row>
    <row r="314" spans="2:20" s="16" customFormat="1" ht="18" customHeight="1" x14ac:dyDescent="0.15">
      <c r="B314" s="17" t="s">
        <v>532</v>
      </c>
      <c r="C314" s="17" t="s">
        <v>301</v>
      </c>
      <c r="D314" s="18">
        <v>9.397032516047564E-2</v>
      </c>
      <c r="E314" s="22">
        <v>1.1904761904761904E-2</v>
      </c>
      <c r="F314" s="19"/>
      <c r="G314" s="19">
        <v>1.1904761904761904E-2</v>
      </c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</row>
    <row r="315" spans="2:20" s="16" customFormat="1" ht="18" customHeight="1" x14ac:dyDescent="0.15">
      <c r="B315" s="17" t="s">
        <v>532</v>
      </c>
      <c r="C315" s="17" t="s">
        <v>439</v>
      </c>
      <c r="D315" s="18">
        <v>7.7343039126478615E-3</v>
      </c>
      <c r="E315" s="18">
        <v>5.9523809523809521E-3</v>
      </c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>
        <v>6.2500000000000003E-3</v>
      </c>
      <c r="S315" s="19">
        <v>0</v>
      </c>
      <c r="T315" s="19"/>
    </row>
    <row r="316" spans="2:20" s="16" customFormat="1" ht="18" customHeight="1" x14ac:dyDescent="0.15">
      <c r="B316" s="17" t="s">
        <v>532</v>
      </c>
      <c r="C316" s="17" t="s">
        <v>316</v>
      </c>
      <c r="D316" s="18">
        <v>0.21334259902710215</v>
      </c>
      <c r="E316" s="18">
        <v>0.21094147582697201</v>
      </c>
      <c r="F316" s="19">
        <v>0.11834319526627218</v>
      </c>
      <c r="G316" s="19">
        <v>0.19433198380566802</v>
      </c>
      <c r="H316" s="19">
        <v>0.16666666666666666</v>
      </c>
      <c r="I316" s="21">
        <v>7.8787878787878782E-2</v>
      </c>
      <c r="J316" s="19">
        <v>0.1118421052631579</v>
      </c>
      <c r="K316" s="20">
        <v>0.30193905817174516</v>
      </c>
      <c r="L316" s="21">
        <v>7.4866310160427801E-2</v>
      </c>
      <c r="M316" s="21">
        <v>9.5238095238095233E-2</v>
      </c>
      <c r="N316" s="19">
        <v>0.20050125313283207</v>
      </c>
      <c r="O316" s="21">
        <v>0.10869565217391304</v>
      </c>
      <c r="P316" s="20">
        <v>1</v>
      </c>
      <c r="Q316" s="21">
        <v>0.10199004975124377</v>
      </c>
      <c r="R316" s="20">
        <v>0.81762917933130697</v>
      </c>
      <c r="S316" s="19">
        <v>0.1864406779661017</v>
      </c>
      <c r="T316" s="21">
        <v>5.9171597633136092E-2</v>
      </c>
    </row>
    <row r="317" spans="2:20" s="16" customFormat="1" ht="18" customHeight="1" x14ac:dyDescent="0.15">
      <c r="B317" s="17" t="s">
        <v>531</v>
      </c>
      <c r="C317" s="17" t="s">
        <v>280</v>
      </c>
      <c r="D317" s="18">
        <v>0.25249986470966695</v>
      </c>
      <c r="E317" s="18">
        <v>0.27677857713828935</v>
      </c>
      <c r="F317" s="19">
        <v>0.2271604938271605</v>
      </c>
      <c r="G317" s="19">
        <v>0.22737306843267108</v>
      </c>
      <c r="H317" s="19">
        <v>0.26106194690265488</v>
      </c>
      <c r="I317" s="21">
        <v>0.11363636363636363</v>
      </c>
      <c r="J317" s="21">
        <v>9.7402597402597407E-2</v>
      </c>
      <c r="K317" s="20">
        <v>0.46748681898066785</v>
      </c>
      <c r="L317" s="19">
        <v>0.25875190258751901</v>
      </c>
      <c r="M317" s="20">
        <v>0.50762195121951215</v>
      </c>
      <c r="N317" s="19">
        <v>0.22332506203473945</v>
      </c>
      <c r="O317" s="21">
        <v>8.7323943661971826E-2</v>
      </c>
      <c r="P317" s="21">
        <v>0.1377245508982036</v>
      </c>
      <c r="Q317" s="19">
        <v>0.19767441860465115</v>
      </c>
      <c r="R317" s="19">
        <v>0.17964071856287425</v>
      </c>
      <c r="S317" s="20">
        <v>0.36231884057971014</v>
      </c>
      <c r="T317" s="19">
        <v>0.2857142857142857</v>
      </c>
    </row>
    <row r="318" spans="2:20" s="16" customFormat="1" ht="18" customHeight="1" x14ac:dyDescent="0.15">
      <c r="B318" s="17" t="s">
        <v>531</v>
      </c>
      <c r="C318" s="17" t="s">
        <v>396</v>
      </c>
      <c r="D318" s="18">
        <v>7.1838029027930239E-2</v>
      </c>
      <c r="E318" s="22">
        <v>2.976190476190476E-3</v>
      </c>
      <c r="F318" s="19"/>
      <c r="G318" s="19"/>
      <c r="H318" s="19">
        <v>0</v>
      </c>
      <c r="I318" s="19"/>
      <c r="J318" s="19"/>
      <c r="K318" s="19"/>
      <c r="L318" s="19"/>
      <c r="M318" s="19"/>
      <c r="N318" s="19"/>
      <c r="O318" s="19"/>
      <c r="P318" s="19"/>
      <c r="Q318" s="19">
        <v>0</v>
      </c>
      <c r="R318" s="20">
        <v>0.1111111111111111</v>
      </c>
      <c r="S318" s="19"/>
      <c r="T318" s="19"/>
    </row>
    <row r="319" spans="2:20" s="16" customFormat="1" ht="18" customHeight="1" x14ac:dyDescent="0.15">
      <c r="B319" s="17" t="s">
        <v>531</v>
      </c>
      <c r="C319" s="17" t="s">
        <v>215</v>
      </c>
      <c r="D319" s="18">
        <v>0.19408665974180145</v>
      </c>
      <c r="E319" s="18">
        <v>0.16505042668735453</v>
      </c>
      <c r="F319" s="21">
        <v>5.2631578947368418E-2</v>
      </c>
      <c r="G319" s="21">
        <v>2.1825396825396824E-2</v>
      </c>
      <c r="H319" s="21">
        <v>4.1666666666666664E-2</v>
      </c>
      <c r="I319" s="21">
        <v>1.7857142857142856E-2</v>
      </c>
      <c r="J319" s="19">
        <v>7.2072072072072071E-2</v>
      </c>
      <c r="K319" s="20">
        <v>0.36009732360097324</v>
      </c>
      <c r="L319" s="19">
        <v>0.15517241379310345</v>
      </c>
      <c r="M319" s="20">
        <v>0.61070559610705599</v>
      </c>
      <c r="N319" s="20">
        <v>0.38010204081632654</v>
      </c>
      <c r="O319" s="21">
        <v>7.9207920792079209E-3</v>
      </c>
      <c r="P319" s="19">
        <v>8.8757396449704137E-2</v>
      </c>
      <c r="Q319" s="21">
        <v>4.4164037854889593E-2</v>
      </c>
      <c r="R319" s="21">
        <v>1.5957446808510637E-2</v>
      </c>
      <c r="S319" s="20">
        <v>0.42028985507246375</v>
      </c>
      <c r="T319" s="21">
        <v>2.6470588235294117E-2</v>
      </c>
    </row>
    <row r="320" spans="2:20" s="16" customFormat="1" ht="18" customHeight="1" x14ac:dyDescent="0.15">
      <c r="B320" s="17" t="s">
        <v>531</v>
      </c>
      <c r="C320" s="17" t="s">
        <v>279</v>
      </c>
      <c r="D320" s="18">
        <v>0.22978507790398175</v>
      </c>
      <c r="E320" s="18">
        <v>0.24631101021566401</v>
      </c>
      <c r="F320" s="19">
        <v>0.24561403508771928</v>
      </c>
      <c r="G320" s="19">
        <v>0.17359855334538879</v>
      </c>
      <c r="H320" s="21">
        <v>0.11764705882352941</v>
      </c>
      <c r="I320" s="21">
        <v>8.0924855491329481E-2</v>
      </c>
      <c r="J320" s="21">
        <v>6.79886685552408E-2</v>
      </c>
      <c r="K320" s="20">
        <v>0.4575971731448763</v>
      </c>
      <c r="L320" s="19">
        <v>0.20752427184466019</v>
      </c>
      <c r="M320" s="20">
        <v>0.60169491525423724</v>
      </c>
      <c r="N320" s="21">
        <v>0.13941480206540446</v>
      </c>
      <c r="O320" s="21">
        <v>4.7430830039525688E-2</v>
      </c>
      <c r="P320" s="21">
        <v>0.11728395061728394</v>
      </c>
      <c r="Q320" s="19">
        <v>0.17791411042944785</v>
      </c>
      <c r="R320" s="21">
        <v>0.14204545454545456</v>
      </c>
      <c r="S320" s="19">
        <v>0.2803532008830022</v>
      </c>
      <c r="T320" s="19">
        <v>0.29166666666666669</v>
      </c>
    </row>
    <row r="321" spans="2:20" s="16" customFormat="1" ht="18" customHeight="1" x14ac:dyDescent="0.15">
      <c r="B321" s="17" t="s">
        <v>531</v>
      </c>
      <c r="C321" s="17" t="s">
        <v>459</v>
      </c>
      <c r="D321" s="18">
        <v>8.9273011808223071E-2</v>
      </c>
      <c r="E321" s="18">
        <v>0.12680115273775217</v>
      </c>
      <c r="F321" s="20">
        <v>0.4</v>
      </c>
      <c r="G321" s="21"/>
      <c r="H321" s="21"/>
      <c r="I321" s="21"/>
      <c r="J321" s="21"/>
      <c r="K321" s="20">
        <v>0.25</v>
      </c>
      <c r="L321" s="21">
        <v>1.7857142857142856E-2</v>
      </c>
      <c r="M321" s="21"/>
      <c r="N321" s="21"/>
      <c r="O321" s="21"/>
      <c r="P321" s="19">
        <v>8.5365853658536592E-2</v>
      </c>
      <c r="Q321" s="21"/>
      <c r="R321" s="21"/>
      <c r="S321" s="20">
        <v>0.18579234972677597</v>
      </c>
      <c r="T321" s="20">
        <v>0.1875</v>
      </c>
    </row>
    <row r="322" spans="2:20" s="16" customFormat="1" ht="18" customHeight="1" x14ac:dyDescent="0.15">
      <c r="B322" s="17" t="s">
        <v>531</v>
      </c>
      <c r="C322" s="17" t="s">
        <v>398</v>
      </c>
      <c r="D322" s="18">
        <v>0.24110044046501553</v>
      </c>
      <c r="E322" s="22">
        <v>8.9566020313942757E-2</v>
      </c>
      <c r="F322" s="19">
        <v>6.006006006006006E-3</v>
      </c>
      <c r="G322" s="20">
        <v>0.18734793187347931</v>
      </c>
      <c r="H322" s="19">
        <v>8.0745341614906832E-2</v>
      </c>
      <c r="I322" s="19"/>
      <c r="J322" s="19"/>
      <c r="K322" s="19">
        <v>0</v>
      </c>
      <c r="L322" s="19"/>
      <c r="M322" s="19"/>
      <c r="N322" s="19"/>
      <c r="O322" s="19"/>
      <c r="P322" s="19"/>
      <c r="Q322" s="19">
        <v>2.5157232704402517E-2</v>
      </c>
      <c r="R322" s="19">
        <v>0.1111111111111111</v>
      </c>
      <c r="S322" s="19"/>
      <c r="T322" s="19">
        <v>0</v>
      </c>
    </row>
    <row r="323" spans="2:20" s="16" customFormat="1" ht="18" customHeight="1" x14ac:dyDescent="0.15">
      <c r="B323" s="17" t="s">
        <v>531</v>
      </c>
      <c r="C323" s="17" t="s">
        <v>464</v>
      </c>
      <c r="D323" s="18">
        <v>2.3804952966020348E-2</v>
      </c>
      <c r="E323" s="18">
        <v>1.9801980198019802E-3</v>
      </c>
      <c r="F323" s="19"/>
      <c r="G323" s="19"/>
      <c r="H323" s="19"/>
      <c r="I323" s="19"/>
      <c r="J323" s="19"/>
      <c r="K323" s="19"/>
      <c r="L323" s="19">
        <v>5.9171597633136093E-3</v>
      </c>
      <c r="M323" s="19"/>
      <c r="N323" s="19"/>
      <c r="O323" s="19"/>
      <c r="P323" s="19">
        <v>0</v>
      </c>
      <c r="Q323" s="19"/>
      <c r="R323" s="19"/>
      <c r="S323" s="19">
        <v>0</v>
      </c>
      <c r="T323" s="19"/>
    </row>
    <row r="324" spans="2:20" s="16" customFormat="1" ht="18" customHeight="1" x14ac:dyDescent="0.15">
      <c r="B324" s="17" t="s">
        <v>531</v>
      </c>
      <c r="C324" s="17" t="s">
        <v>243</v>
      </c>
      <c r="D324" s="18">
        <v>8.2080362436717999E-2</v>
      </c>
      <c r="E324" s="18">
        <v>5.6538461538461537E-2</v>
      </c>
      <c r="F324" s="19">
        <v>0</v>
      </c>
      <c r="G324" s="19">
        <v>1.1904761904761904E-2</v>
      </c>
      <c r="H324" s="19">
        <v>1.1363636363636364E-2</v>
      </c>
      <c r="I324" s="19">
        <v>0</v>
      </c>
      <c r="J324" s="20">
        <v>0.14785992217898833</v>
      </c>
      <c r="K324" s="20">
        <v>0.14880952380952381</v>
      </c>
      <c r="L324" s="19">
        <v>6.4102564102564097E-2</v>
      </c>
      <c r="M324" s="19">
        <v>9.5238095238095233E-2</v>
      </c>
      <c r="N324" s="19">
        <v>0</v>
      </c>
      <c r="O324" s="20">
        <v>0.11904761904761904</v>
      </c>
      <c r="P324" s="19">
        <v>1.1904761904761904E-2</v>
      </c>
      <c r="Q324" s="19">
        <v>5.9523809523809521E-3</v>
      </c>
      <c r="R324" s="19">
        <v>0</v>
      </c>
      <c r="S324" s="19">
        <v>0</v>
      </c>
      <c r="T324" s="19">
        <v>7.1428571428571425E-2</v>
      </c>
    </row>
    <row r="325" spans="2:20" s="16" customFormat="1" ht="18" customHeight="1" x14ac:dyDescent="0.15">
      <c r="B325" s="17" t="s">
        <v>531</v>
      </c>
      <c r="C325" s="17" t="s">
        <v>429</v>
      </c>
      <c r="D325" s="18">
        <v>0.12721444238231822</v>
      </c>
      <c r="E325" s="22">
        <v>9.9206349206349201E-3</v>
      </c>
      <c r="F325" s="19"/>
      <c r="G325" s="19"/>
      <c r="H325" s="19">
        <v>2.976190476190476E-3</v>
      </c>
      <c r="I325" s="19"/>
      <c r="J325" s="19"/>
      <c r="K325" s="19"/>
      <c r="L325" s="19">
        <v>2.3809523809523808E-2</v>
      </c>
      <c r="M325" s="19"/>
      <c r="N325" s="19"/>
      <c r="O325" s="19"/>
      <c r="P325" s="19"/>
      <c r="Q325" s="19"/>
      <c r="R325" s="19"/>
      <c r="S325" s="19"/>
      <c r="T325" s="19"/>
    </row>
    <row r="326" spans="2:20" s="16" customFormat="1" ht="18" customHeight="1" x14ac:dyDescent="0.15">
      <c r="B326" s="17" t="s">
        <v>531</v>
      </c>
      <c r="C326" s="17" t="s">
        <v>289</v>
      </c>
      <c r="D326" s="18">
        <v>9.8916068551340261E-2</v>
      </c>
      <c r="E326" s="18">
        <v>6.2329567588624853E-2</v>
      </c>
      <c r="F326" s="20">
        <v>0.22619047619047619</v>
      </c>
      <c r="G326" s="19">
        <v>3.1746031746031744E-2</v>
      </c>
      <c r="H326" s="19">
        <v>7.1428571428571425E-2</v>
      </c>
      <c r="I326" s="19">
        <v>0</v>
      </c>
      <c r="J326" s="20">
        <v>0.20224719101123595</v>
      </c>
      <c r="K326" s="20">
        <v>0.38690476190476192</v>
      </c>
      <c r="L326" s="19">
        <v>5.3571428571428568E-2</v>
      </c>
      <c r="M326" s="19">
        <v>0</v>
      </c>
      <c r="N326" s="19">
        <v>0</v>
      </c>
      <c r="O326" s="19">
        <v>0</v>
      </c>
      <c r="P326" s="19">
        <v>5.9523809523809521E-2</v>
      </c>
      <c r="Q326" s="19">
        <v>0</v>
      </c>
      <c r="R326" s="19">
        <v>1.1904761904761904E-2</v>
      </c>
      <c r="S326" s="19">
        <v>0</v>
      </c>
      <c r="T326" s="19">
        <v>1.1904761904761904E-2</v>
      </c>
    </row>
    <row r="327" spans="2:20" s="16" customFormat="1" ht="18" customHeight="1" x14ac:dyDescent="0.15">
      <c r="B327" s="17" t="s">
        <v>531</v>
      </c>
      <c r="C327" s="17" t="s">
        <v>469</v>
      </c>
      <c r="D327" s="18">
        <v>0.13549030270074316</v>
      </c>
      <c r="E327" s="22">
        <v>7.5396825396825393E-2</v>
      </c>
      <c r="F327" s="19"/>
      <c r="G327" s="19"/>
      <c r="H327" s="19"/>
      <c r="I327" s="19"/>
      <c r="J327" s="19"/>
      <c r="K327" s="19"/>
      <c r="L327" s="19">
        <v>0</v>
      </c>
      <c r="M327" s="19"/>
      <c r="N327" s="19"/>
      <c r="O327" s="19"/>
      <c r="P327" s="19">
        <v>0</v>
      </c>
      <c r="Q327" s="19"/>
      <c r="R327" s="19"/>
      <c r="S327" s="20">
        <v>0.22619047619047619</v>
      </c>
      <c r="T327" s="19"/>
    </row>
    <row r="328" spans="2:20" s="16" customFormat="1" ht="18" customHeight="1" x14ac:dyDescent="0.15">
      <c r="B328" s="17" t="s">
        <v>531</v>
      </c>
      <c r="C328" s="17" t="s">
        <v>470</v>
      </c>
      <c r="D328" s="18">
        <v>0.22637396855052155</v>
      </c>
      <c r="E328" s="22">
        <v>7.1428571428571425E-2</v>
      </c>
      <c r="F328" s="19"/>
      <c r="G328" s="19"/>
      <c r="H328" s="19">
        <v>0</v>
      </c>
      <c r="I328" s="19"/>
      <c r="J328" s="19"/>
      <c r="K328" s="19"/>
      <c r="L328" s="19">
        <v>0</v>
      </c>
      <c r="M328" s="19"/>
      <c r="N328" s="19"/>
      <c r="O328" s="19"/>
      <c r="P328" s="19">
        <v>4.0983606557377046E-2</v>
      </c>
      <c r="Q328" s="19"/>
      <c r="R328" s="19"/>
      <c r="S328" s="20">
        <v>0.18452380952380953</v>
      </c>
      <c r="T328" s="19"/>
    </row>
    <row r="329" spans="2:20" s="16" customFormat="1" ht="18" customHeight="1" x14ac:dyDescent="0.15">
      <c r="B329" s="17" t="s">
        <v>531</v>
      </c>
      <c r="C329" s="17" t="s">
        <v>465</v>
      </c>
      <c r="D329" s="18">
        <v>0.13966302004312064</v>
      </c>
      <c r="E329" s="22">
        <v>9.9206349206349201E-3</v>
      </c>
      <c r="F329" s="19"/>
      <c r="G329" s="19"/>
      <c r="H329" s="19"/>
      <c r="I329" s="19"/>
      <c r="J329" s="19"/>
      <c r="K329" s="19"/>
      <c r="L329" s="19">
        <v>0</v>
      </c>
      <c r="M329" s="19"/>
      <c r="N329" s="19"/>
      <c r="O329" s="19"/>
      <c r="P329" s="19">
        <v>2.976190476190476E-2</v>
      </c>
      <c r="Q329" s="19"/>
      <c r="R329" s="19"/>
      <c r="S329" s="19">
        <v>0</v>
      </c>
      <c r="T329" s="19"/>
    </row>
    <row r="330" spans="2:20" s="16" customFormat="1" ht="18" customHeight="1" x14ac:dyDescent="0.15">
      <c r="B330" s="17" t="s">
        <v>531</v>
      </c>
      <c r="C330" s="17" t="s">
        <v>433</v>
      </c>
      <c r="D330" s="18">
        <v>0.26698083986017079</v>
      </c>
      <c r="E330" s="18">
        <v>0.28465608465608466</v>
      </c>
      <c r="F330" s="21"/>
      <c r="G330" s="19">
        <v>0.32098765432098764</v>
      </c>
      <c r="H330" s="20">
        <v>1</v>
      </c>
      <c r="I330" s="21"/>
      <c r="J330" s="21"/>
      <c r="K330" s="21"/>
      <c r="L330" s="19">
        <v>0.21693121693121692</v>
      </c>
      <c r="M330" s="21"/>
      <c r="N330" s="21"/>
      <c r="O330" s="21">
        <v>0</v>
      </c>
      <c r="P330" s="21"/>
      <c r="Q330" s="21"/>
      <c r="R330" s="21"/>
      <c r="S330" s="19">
        <v>0.33333333333333331</v>
      </c>
      <c r="T330" s="21"/>
    </row>
    <row r="331" spans="2:20" s="16" customFormat="1" ht="18" customHeight="1" x14ac:dyDescent="0.15">
      <c r="B331" s="17" t="s">
        <v>530</v>
      </c>
      <c r="C331" s="17" t="s">
        <v>472</v>
      </c>
      <c r="D331" s="18">
        <v>0.14251639833035182</v>
      </c>
      <c r="E331" s="23">
        <v>0.37358490566037733</v>
      </c>
      <c r="F331" s="21"/>
      <c r="G331" s="19">
        <v>0.37358490566037733</v>
      </c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</row>
    <row r="332" spans="2:20" s="16" customFormat="1" ht="18" customHeight="1" x14ac:dyDescent="0.15">
      <c r="B332" s="17" t="s">
        <v>531</v>
      </c>
      <c r="C332" s="17" t="s">
        <v>371</v>
      </c>
      <c r="D332" s="18">
        <v>0.10029010655315457</v>
      </c>
      <c r="E332" s="22">
        <v>2.3708721422523286E-2</v>
      </c>
      <c r="F332" s="19">
        <v>1.2195121951219513E-2</v>
      </c>
      <c r="G332" s="19"/>
      <c r="H332" s="19"/>
      <c r="I332" s="19">
        <v>2.3529411764705882E-2</v>
      </c>
      <c r="J332" s="19"/>
      <c r="K332" s="20">
        <v>0.22222222222222221</v>
      </c>
      <c r="L332" s="19">
        <v>1.483679525222552E-2</v>
      </c>
      <c r="M332" s="19">
        <v>5.9523809523809521E-3</v>
      </c>
      <c r="N332" s="19"/>
      <c r="O332" s="19"/>
      <c r="P332" s="19">
        <v>5.0314465408805034E-2</v>
      </c>
      <c r="Q332" s="19"/>
      <c r="R332" s="19">
        <v>0</v>
      </c>
      <c r="S332" s="19">
        <v>3.1055900621118012E-2</v>
      </c>
      <c r="T332" s="20">
        <v>0.25</v>
      </c>
    </row>
    <row r="333" spans="2:20" s="16" customFormat="1" ht="18" customHeight="1" x14ac:dyDescent="0.15">
      <c r="B333" s="17" t="s">
        <v>531</v>
      </c>
      <c r="C333" s="17" t="s">
        <v>290</v>
      </c>
      <c r="D333" s="18">
        <v>7.471411140433018E-2</v>
      </c>
      <c r="E333" s="18">
        <v>8.0991735537190079E-2</v>
      </c>
      <c r="F333" s="19">
        <v>5.9523809523809521E-3</v>
      </c>
      <c r="G333" s="19">
        <v>7.6923076923076927E-2</v>
      </c>
      <c r="H333" s="19">
        <v>5.3892215568862277E-2</v>
      </c>
      <c r="I333" s="19">
        <v>1.1904761904761904E-2</v>
      </c>
      <c r="J333" s="19">
        <v>5.9171597633136093E-3</v>
      </c>
      <c r="K333" s="20">
        <v>0.25</v>
      </c>
      <c r="L333" s="20">
        <v>0.35483870967741937</v>
      </c>
      <c r="M333" s="19">
        <v>8.3333333333333329E-2</v>
      </c>
      <c r="N333" s="20">
        <v>0.14374999999999999</v>
      </c>
      <c r="O333" s="19">
        <v>0.12025316455696203</v>
      </c>
      <c r="P333" s="19">
        <v>0.10119047619047619</v>
      </c>
      <c r="Q333" s="19">
        <v>2.976190476190476E-3</v>
      </c>
      <c r="R333" s="19">
        <v>0</v>
      </c>
      <c r="S333" s="19">
        <v>0.10119047619047619</v>
      </c>
      <c r="T333" s="19">
        <v>1.7857142857142856E-2</v>
      </c>
    </row>
    <row r="334" spans="2:20" s="16" customFormat="1" ht="18" customHeight="1" x14ac:dyDescent="0.15">
      <c r="B334" s="17" t="s">
        <v>531</v>
      </c>
      <c r="C334" s="17" t="s">
        <v>430</v>
      </c>
      <c r="D334" s="18">
        <v>8.0860776002608409E-2</v>
      </c>
      <c r="E334" s="18">
        <v>3.5714285714285712E-2</v>
      </c>
      <c r="F334" s="19"/>
      <c r="G334" s="19"/>
      <c r="H334" s="19">
        <v>2.3809523809523808E-2</v>
      </c>
      <c r="I334" s="19"/>
      <c r="J334" s="19"/>
      <c r="K334" s="19"/>
      <c r="L334" s="19">
        <v>5.3571428571428568E-2</v>
      </c>
      <c r="M334" s="19"/>
      <c r="N334" s="19"/>
      <c r="O334" s="19"/>
      <c r="P334" s="19">
        <v>6.5476190476190479E-2</v>
      </c>
      <c r="Q334" s="19"/>
      <c r="R334" s="19"/>
      <c r="S334" s="19">
        <v>0</v>
      </c>
      <c r="T334" s="19"/>
    </row>
    <row r="335" spans="2:20" s="16" customFormat="1" ht="18" customHeight="1" x14ac:dyDescent="0.15">
      <c r="B335" s="17" t="s">
        <v>531</v>
      </c>
      <c r="C335" s="17" t="s">
        <v>466</v>
      </c>
      <c r="D335" s="18">
        <v>0.10590799759470836</v>
      </c>
      <c r="E335" s="22">
        <v>1.1904761904761904E-2</v>
      </c>
      <c r="F335" s="19"/>
      <c r="G335" s="19"/>
      <c r="H335" s="19"/>
      <c r="I335" s="19"/>
      <c r="J335" s="19"/>
      <c r="K335" s="19"/>
      <c r="L335" s="19">
        <v>3.5714285714285712E-2</v>
      </c>
      <c r="M335" s="19"/>
      <c r="N335" s="19"/>
      <c r="O335" s="19"/>
      <c r="P335" s="19">
        <v>0</v>
      </c>
      <c r="Q335" s="19"/>
      <c r="R335" s="19"/>
      <c r="S335" s="19">
        <v>0</v>
      </c>
      <c r="T335" s="19"/>
    </row>
    <row r="336" spans="2:20" s="16" customFormat="1" ht="18" customHeight="1" x14ac:dyDescent="0.15">
      <c r="B336" s="17" t="s">
        <v>531</v>
      </c>
      <c r="C336" s="17" t="s">
        <v>431</v>
      </c>
      <c r="D336" s="18">
        <v>0.21857923497267759</v>
      </c>
      <c r="E336" s="22">
        <v>0.14880952380952381</v>
      </c>
      <c r="F336" s="21"/>
      <c r="G336" s="21"/>
      <c r="H336" s="19">
        <v>0.1497005988023952</v>
      </c>
      <c r="I336" s="21"/>
      <c r="J336" s="21"/>
      <c r="K336" s="21"/>
      <c r="L336" s="21"/>
      <c r="M336" s="21"/>
      <c r="N336" s="21"/>
      <c r="O336" s="21"/>
      <c r="P336" s="21">
        <v>0</v>
      </c>
      <c r="Q336" s="21"/>
      <c r="R336" s="21"/>
      <c r="S336" s="21"/>
      <c r="T336" s="21"/>
    </row>
    <row r="337" spans="2:20" s="16" customFormat="1" ht="18" customHeight="1" x14ac:dyDescent="0.15">
      <c r="B337" s="17" t="s">
        <v>531</v>
      </c>
      <c r="C337" s="17" t="s">
        <v>467</v>
      </c>
      <c r="D337" s="18">
        <v>0.14468706085828559</v>
      </c>
      <c r="E337" s="22">
        <v>6.1507936507936505E-2</v>
      </c>
      <c r="F337" s="19"/>
      <c r="G337" s="20">
        <v>0.5</v>
      </c>
      <c r="H337" s="19"/>
      <c r="I337" s="19"/>
      <c r="J337" s="19"/>
      <c r="K337" s="19"/>
      <c r="L337" s="20">
        <v>0.16071428571428573</v>
      </c>
      <c r="M337" s="19"/>
      <c r="N337" s="19"/>
      <c r="O337" s="19"/>
      <c r="P337" s="19">
        <v>6.024096385542169E-3</v>
      </c>
      <c r="Q337" s="19"/>
      <c r="R337" s="19"/>
      <c r="S337" s="19">
        <v>1.1904761904761904E-2</v>
      </c>
      <c r="T337" s="19"/>
    </row>
    <row r="338" spans="2:20" s="16" customFormat="1" ht="18" customHeight="1" x14ac:dyDescent="0.15">
      <c r="B338" s="17" t="s">
        <v>531</v>
      </c>
      <c r="C338" s="17" t="s">
        <v>224</v>
      </c>
      <c r="D338" s="18">
        <v>0.16542237799169407</v>
      </c>
      <c r="E338" s="18">
        <v>0.16138763197586728</v>
      </c>
      <c r="F338" s="21"/>
      <c r="G338" s="20">
        <v>0.49056603773584906</v>
      </c>
      <c r="H338" s="21">
        <v>2.3809523809523808E-2</v>
      </c>
      <c r="I338" s="21"/>
      <c r="J338" s="21"/>
      <c r="K338" s="21"/>
      <c r="L338" s="21">
        <v>3.8461538461538464E-2</v>
      </c>
      <c r="M338" s="21">
        <v>5.9523809523809521E-3</v>
      </c>
      <c r="N338" s="21"/>
      <c r="O338" s="20">
        <v>0.94736842105263153</v>
      </c>
      <c r="P338" s="21">
        <v>2.3809523809523808E-2</v>
      </c>
      <c r="Q338" s="21"/>
      <c r="R338" s="21">
        <v>0</v>
      </c>
      <c r="S338" s="21">
        <v>4.7619047619047616E-2</v>
      </c>
      <c r="T338" s="21"/>
    </row>
    <row r="339" spans="2:20" s="16" customFormat="1" ht="18" customHeight="1" x14ac:dyDescent="0.15">
      <c r="B339" s="17" t="s">
        <v>531</v>
      </c>
      <c r="C339" s="17" t="s">
        <v>520</v>
      </c>
      <c r="D339" s="18">
        <v>7.5490689481630601E-3</v>
      </c>
      <c r="E339" s="18">
        <v>0</v>
      </c>
      <c r="F339" s="19"/>
      <c r="G339" s="19"/>
      <c r="H339" s="19">
        <v>0</v>
      </c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</row>
    <row r="340" spans="2:20" s="16" customFormat="1" ht="18" customHeight="1" x14ac:dyDescent="0.15">
      <c r="B340" s="17" t="s">
        <v>531</v>
      </c>
      <c r="C340" s="17" t="s">
        <v>521</v>
      </c>
      <c r="D340" s="18">
        <v>0</v>
      </c>
      <c r="E340" s="18">
        <v>0</v>
      </c>
      <c r="F340" s="19"/>
      <c r="G340" s="19"/>
      <c r="H340" s="19">
        <v>0</v>
      </c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</row>
    <row r="341" spans="2:20" s="16" customFormat="1" ht="18" customHeight="1" x14ac:dyDescent="0.15">
      <c r="B341" s="17" t="s">
        <v>531</v>
      </c>
      <c r="C341" s="17" t="s">
        <v>428</v>
      </c>
      <c r="D341" s="18">
        <v>7.4572681893813345E-2</v>
      </c>
      <c r="E341" s="22">
        <v>1.7857142857142856E-2</v>
      </c>
      <c r="F341" s="19">
        <v>2.3809523809523808E-2</v>
      </c>
      <c r="G341" s="19"/>
      <c r="H341" s="19"/>
      <c r="I341" s="19"/>
      <c r="J341" s="19"/>
      <c r="K341" s="20">
        <v>0.3</v>
      </c>
      <c r="L341" s="19"/>
      <c r="M341" s="19"/>
      <c r="N341" s="19"/>
      <c r="O341" s="19"/>
      <c r="P341" s="19">
        <v>6.3291139240506328E-3</v>
      </c>
      <c r="Q341" s="19">
        <v>5.9523809523809521E-3</v>
      </c>
      <c r="R341" s="19"/>
      <c r="S341" s="19"/>
      <c r="T341" s="19"/>
    </row>
    <row r="342" spans="2:20" s="16" customFormat="1" ht="18" customHeight="1" x14ac:dyDescent="0.15">
      <c r="B342" s="17" t="s">
        <v>531</v>
      </c>
      <c r="C342" s="17" t="s">
        <v>443</v>
      </c>
      <c r="D342" s="18">
        <v>6.4309727795249974E-2</v>
      </c>
      <c r="E342" s="18">
        <v>1.9345238095238096E-2</v>
      </c>
      <c r="F342" s="19"/>
      <c r="G342" s="20">
        <v>0.25</v>
      </c>
      <c r="H342" s="19"/>
      <c r="I342" s="19"/>
      <c r="J342" s="19"/>
      <c r="K342" s="20">
        <v>0.3</v>
      </c>
      <c r="L342" s="19"/>
      <c r="M342" s="19"/>
      <c r="N342" s="19"/>
      <c r="O342" s="19">
        <v>0</v>
      </c>
      <c r="P342" s="19">
        <v>3.3707865168539325E-2</v>
      </c>
      <c r="Q342" s="19">
        <v>0</v>
      </c>
      <c r="R342" s="19"/>
      <c r="S342" s="19"/>
      <c r="T342" s="19"/>
    </row>
    <row r="343" spans="2:20" s="16" customFormat="1" ht="18" customHeight="1" x14ac:dyDescent="0.15">
      <c r="B343" s="17" t="s">
        <v>531</v>
      </c>
      <c r="C343" s="17" t="s">
        <v>481</v>
      </c>
      <c r="D343" s="18">
        <v>3.3282883088697243E-2</v>
      </c>
      <c r="E343" s="18">
        <v>5.5585536967080407E-2</v>
      </c>
      <c r="F343" s="19">
        <v>3.857566765578635E-2</v>
      </c>
      <c r="G343" s="19"/>
      <c r="H343" s="19"/>
      <c r="I343" s="19">
        <v>0</v>
      </c>
      <c r="J343" s="19">
        <v>0</v>
      </c>
      <c r="K343" s="20">
        <v>0.22619047619047619</v>
      </c>
      <c r="L343" s="19">
        <v>0</v>
      </c>
      <c r="M343" s="19">
        <v>5.9523809523809521E-2</v>
      </c>
      <c r="N343" s="19"/>
      <c r="O343" s="19">
        <v>1.7857142857142856E-2</v>
      </c>
      <c r="P343" s="19"/>
      <c r="Q343" s="19">
        <v>0</v>
      </c>
      <c r="R343" s="19">
        <v>6.5476190476190479E-2</v>
      </c>
      <c r="S343" s="19">
        <v>6.9767441860465115E-2</v>
      </c>
      <c r="T343" s="19">
        <v>9.5238095238095233E-2</v>
      </c>
    </row>
    <row r="344" spans="2:20" s="16" customFormat="1" ht="18" customHeight="1" x14ac:dyDescent="0.15">
      <c r="B344" s="17" t="s">
        <v>531</v>
      </c>
      <c r="C344" s="17" t="s">
        <v>442</v>
      </c>
      <c r="D344" s="18">
        <v>0.20731232983274991</v>
      </c>
      <c r="E344" s="22">
        <v>8.8235294117647065E-2</v>
      </c>
      <c r="F344" s="19"/>
      <c r="G344" s="19">
        <v>8.8235294117647065E-2</v>
      </c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</row>
    <row r="345" spans="2:20" s="16" customFormat="1" ht="18" customHeight="1" x14ac:dyDescent="0.15">
      <c r="B345" s="17" t="s">
        <v>531</v>
      </c>
      <c r="C345" s="17" t="s">
        <v>180</v>
      </c>
      <c r="D345" s="18">
        <v>0.25700417713118273</v>
      </c>
      <c r="E345" s="18">
        <v>0.23995771670190275</v>
      </c>
      <c r="F345" s="20">
        <v>0.33620689655172414</v>
      </c>
      <c r="G345" s="19">
        <v>0.22162162162162163</v>
      </c>
      <c r="H345" s="19">
        <v>0.14285714285714285</v>
      </c>
      <c r="I345" s="21"/>
      <c r="J345" s="21">
        <v>1.1834319526627219E-2</v>
      </c>
      <c r="K345" s="20">
        <v>0.32500000000000001</v>
      </c>
      <c r="L345" s="20">
        <v>0.36864406779661019</v>
      </c>
      <c r="M345" s="19">
        <v>0.25</v>
      </c>
      <c r="N345" s="21"/>
      <c r="O345" s="21">
        <v>0</v>
      </c>
      <c r="P345" s="21"/>
      <c r="Q345" s="21"/>
      <c r="R345" s="21">
        <v>0.1</v>
      </c>
      <c r="S345" s="21">
        <v>7.0921985815602835E-3</v>
      </c>
      <c r="T345" s="20">
        <v>0.4</v>
      </c>
    </row>
    <row r="346" spans="2:20" s="16" customFormat="1" ht="18" customHeight="1" x14ac:dyDescent="0.15">
      <c r="B346" s="17" t="s">
        <v>531</v>
      </c>
      <c r="C346" s="17" t="s">
        <v>411</v>
      </c>
      <c r="D346" s="18">
        <v>9.4170036061632614E-2</v>
      </c>
      <c r="E346" s="22">
        <v>3.7351443123938878E-2</v>
      </c>
      <c r="F346" s="19">
        <v>2.976190476190476E-2</v>
      </c>
      <c r="G346" s="19">
        <v>0</v>
      </c>
      <c r="H346" s="19"/>
      <c r="I346" s="19"/>
      <c r="J346" s="19"/>
      <c r="K346" s="19">
        <v>0</v>
      </c>
      <c r="L346" s="19">
        <v>3.6809815950920248E-2</v>
      </c>
      <c r="M346" s="19"/>
      <c r="N346" s="19"/>
      <c r="O346" s="20">
        <v>0.6</v>
      </c>
      <c r="P346" s="19">
        <v>3.9274924471299093E-2</v>
      </c>
      <c r="Q346" s="19"/>
      <c r="R346" s="19"/>
      <c r="S346" s="19">
        <v>2.3668639053254437E-2</v>
      </c>
      <c r="T346" s="19"/>
    </row>
    <row r="347" spans="2:20" s="16" customFormat="1" ht="18" customHeight="1" x14ac:dyDescent="0.15">
      <c r="B347" s="17" t="s">
        <v>531</v>
      </c>
      <c r="C347" s="17" t="s">
        <v>343</v>
      </c>
      <c r="D347" s="18">
        <v>4.9576935130053276E-2</v>
      </c>
      <c r="E347" s="23">
        <v>1</v>
      </c>
      <c r="F347" s="21"/>
      <c r="G347" s="21"/>
      <c r="H347" s="21"/>
      <c r="I347" s="21"/>
      <c r="J347" s="21"/>
      <c r="K347" s="21"/>
      <c r="L347" s="19">
        <v>1</v>
      </c>
      <c r="M347" s="21"/>
      <c r="N347" s="21"/>
      <c r="O347" s="21"/>
      <c r="P347" s="21"/>
      <c r="Q347" s="21"/>
      <c r="R347" s="21"/>
      <c r="S347" s="21"/>
      <c r="T347" s="21"/>
    </row>
    <row r="348" spans="2:20" s="16" customFormat="1" ht="18" customHeight="1" x14ac:dyDescent="0.15">
      <c r="B348" s="17" t="s">
        <v>531</v>
      </c>
      <c r="C348" s="17" t="s">
        <v>522</v>
      </c>
      <c r="D348" s="18">
        <v>0.12067932067932068</v>
      </c>
      <c r="E348" s="22">
        <v>0</v>
      </c>
      <c r="F348" s="19"/>
      <c r="G348" s="19"/>
      <c r="H348" s="19">
        <v>0</v>
      </c>
      <c r="I348" s="19"/>
      <c r="J348" s="19"/>
      <c r="K348" s="19"/>
      <c r="L348" s="19"/>
      <c r="M348" s="19"/>
      <c r="N348" s="19"/>
      <c r="O348" s="19">
        <v>0</v>
      </c>
      <c r="P348" s="19"/>
      <c r="Q348" s="19"/>
      <c r="R348" s="19"/>
      <c r="S348" s="19"/>
      <c r="T348" s="19"/>
    </row>
    <row r="349" spans="2:20" s="16" customFormat="1" ht="18" customHeight="1" x14ac:dyDescent="0.15">
      <c r="B349" s="17" t="s">
        <v>531</v>
      </c>
      <c r="C349" s="17" t="s">
        <v>266</v>
      </c>
      <c r="D349" s="18">
        <v>0.19796403121818798</v>
      </c>
      <c r="E349" s="18">
        <v>0.16310323762981063</v>
      </c>
      <c r="F349" s="21">
        <v>5.7471264367816091E-2</v>
      </c>
      <c r="G349" s="20">
        <v>0.3168724279835391</v>
      </c>
      <c r="H349" s="19">
        <v>0.10416666666666667</v>
      </c>
      <c r="I349" s="21">
        <v>5.9523809523809521E-3</v>
      </c>
      <c r="J349" s="21">
        <v>4.1666666666666664E-2</v>
      </c>
      <c r="K349" s="20">
        <v>0.57721518987341769</v>
      </c>
      <c r="L349" s="19">
        <v>8.9422028353326063E-2</v>
      </c>
      <c r="M349" s="19">
        <v>0.19221411192214111</v>
      </c>
      <c r="N349" s="19">
        <v>0.19464720194647203</v>
      </c>
      <c r="O349" s="21">
        <v>1.7857142857142856E-2</v>
      </c>
      <c r="P349" s="21">
        <v>1.1904761904761904E-2</v>
      </c>
      <c r="Q349" s="21">
        <v>2.3809523809523808E-2</v>
      </c>
      <c r="R349" s="21">
        <v>1.1904761904761904E-2</v>
      </c>
      <c r="S349" s="20">
        <v>0.37269372693726938</v>
      </c>
      <c r="T349" s="21">
        <v>2.4096385542168676E-2</v>
      </c>
    </row>
    <row r="350" spans="2:20" s="16" customFormat="1" ht="18" customHeight="1" x14ac:dyDescent="0.15">
      <c r="B350" s="17" t="s">
        <v>531</v>
      </c>
      <c r="C350" s="17" t="s">
        <v>399</v>
      </c>
      <c r="D350" s="18">
        <v>0.22640146407243306</v>
      </c>
      <c r="E350" s="18">
        <v>0.18292682926829268</v>
      </c>
      <c r="F350" s="21">
        <v>2.8169014084507043E-2</v>
      </c>
      <c r="G350" s="20">
        <v>0.42148760330578511</v>
      </c>
      <c r="H350" s="20">
        <v>0.30985915492957744</v>
      </c>
      <c r="I350" s="21"/>
      <c r="J350" s="21"/>
      <c r="K350" s="19">
        <v>9.4674556213017749E-2</v>
      </c>
      <c r="L350" s="21">
        <v>1.7751479289940829E-2</v>
      </c>
      <c r="M350" s="21"/>
      <c r="N350" s="21"/>
      <c r="O350" s="21"/>
      <c r="P350" s="21"/>
      <c r="Q350" s="21"/>
      <c r="R350" s="21"/>
      <c r="S350" s="21"/>
      <c r="T350" s="19">
        <v>0.1111111111111111</v>
      </c>
    </row>
    <row r="351" spans="2:20" s="16" customFormat="1" ht="18" customHeight="1" x14ac:dyDescent="0.15">
      <c r="B351" s="17" t="s">
        <v>531</v>
      </c>
      <c r="C351" s="17" t="s">
        <v>283</v>
      </c>
      <c r="D351" s="18">
        <v>0.31972618283620263</v>
      </c>
      <c r="E351" s="23">
        <v>0.41328413284132842</v>
      </c>
      <c r="F351" s="19">
        <v>0.4020100502512563</v>
      </c>
      <c r="G351" s="19">
        <v>0.40754039497307004</v>
      </c>
      <c r="H351" s="21">
        <v>0.1256544502617801</v>
      </c>
      <c r="I351" s="21"/>
      <c r="J351" s="19">
        <v>0.33333333333333331</v>
      </c>
      <c r="K351" s="20">
        <v>0.49056603773584906</v>
      </c>
      <c r="L351" s="20">
        <v>0.47484276729559749</v>
      </c>
      <c r="M351" s="20">
        <v>0.61313868613138689</v>
      </c>
      <c r="N351" s="21"/>
      <c r="O351" s="21">
        <v>2.3668639053254437E-2</v>
      </c>
      <c r="P351" s="21"/>
      <c r="Q351" s="21"/>
      <c r="R351" s="21"/>
      <c r="S351" s="21"/>
      <c r="T351" s="20">
        <v>0.5</v>
      </c>
    </row>
    <row r="352" spans="2:20" s="16" customFormat="1" ht="18" customHeight="1" x14ac:dyDescent="0.15">
      <c r="B352" s="17" t="s">
        <v>531</v>
      </c>
      <c r="C352" s="17" t="s">
        <v>492</v>
      </c>
      <c r="D352" s="18">
        <v>0.1337084031601628</v>
      </c>
      <c r="E352" s="22">
        <v>4.7619047619047616E-2</v>
      </c>
      <c r="F352" s="20">
        <v>0.45454545454545453</v>
      </c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>
        <v>1.9108280254777069E-2</v>
      </c>
    </row>
    <row r="353" spans="2:20" s="16" customFormat="1" ht="18" customHeight="1" x14ac:dyDescent="0.15">
      <c r="B353" s="17" t="s">
        <v>531</v>
      </c>
      <c r="C353" s="17" t="s">
        <v>455</v>
      </c>
      <c r="D353" s="18">
        <v>0.16188441775878989</v>
      </c>
      <c r="E353" s="18">
        <v>0.17567567567567569</v>
      </c>
      <c r="F353" s="21"/>
      <c r="G353" s="21">
        <v>0</v>
      </c>
      <c r="H353" s="21"/>
      <c r="I353" s="20">
        <v>0.25</v>
      </c>
      <c r="J353" s="21"/>
      <c r="K353" s="20">
        <v>0.3</v>
      </c>
      <c r="L353" s="20">
        <v>0.31073446327683618</v>
      </c>
      <c r="M353" s="19">
        <v>0.14285714285714285</v>
      </c>
      <c r="N353" s="20">
        <v>0.33333333333333331</v>
      </c>
      <c r="O353" s="21"/>
      <c r="P353" s="19">
        <v>0.1360544217687075</v>
      </c>
      <c r="Q353" s="21">
        <v>0</v>
      </c>
      <c r="R353" s="20">
        <v>0.25</v>
      </c>
      <c r="S353" s="21">
        <v>2.1739130434782608E-2</v>
      </c>
      <c r="T353" s="21"/>
    </row>
    <row r="354" spans="2:20" s="16" customFormat="1" ht="18" customHeight="1" x14ac:dyDescent="0.15">
      <c r="B354" s="17" t="s">
        <v>531</v>
      </c>
      <c r="C354" s="17" t="s">
        <v>453</v>
      </c>
      <c r="D354" s="18">
        <v>3.5435089068307064E-2</v>
      </c>
      <c r="E354" s="18">
        <v>1.7857142857142856E-2</v>
      </c>
      <c r="F354" s="19"/>
      <c r="G354" s="19"/>
      <c r="H354" s="19"/>
      <c r="I354" s="19"/>
      <c r="J354" s="19"/>
      <c r="K354" s="19"/>
      <c r="L354" s="19">
        <v>3.5714285714285712E-2</v>
      </c>
      <c r="M354" s="19"/>
      <c r="N354" s="19"/>
      <c r="O354" s="19"/>
      <c r="P354" s="19">
        <v>1.7857142857142856E-2</v>
      </c>
      <c r="Q354" s="19"/>
      <c r="R354" s="19"/>
      <c r="S354" s="19">
        <v>0</v>
      </c>
      <c r="T354" s="19"/>
    </row>
    <row r="355" spans="2:20" s="16" customFormat="1" ht="18" customHeight="1" x14ac:dyDescent="0.15">
      <c r="B355" s="17" t="s">
        <v>531</v>
      </c>
      <c r="C355" s="17" t="s">
        <v>402</v>
      </c>
      <c r="D355" s="18">
        <v>8.0863607393244108E-2</v>
      </c>
      <c r="E355" s="18">
        <v>7.4999999999999997E-2</v>
      </c>
      <c r="F355" s="20">
        <v>0.33333333333333331</v>
      </c>
      <c r="G355" s="20">
        <v>0.17857142857142858</v>
      </c>
      <c r="H355" s="19"/>
      <c r="I355" s="19"/>
      <c r="J355" s="19"/>
      <c r="K355" s="19">
        <v>8.7209302325581398E-2</v>
      </c>
      <c r="L355" s="19">
        <v>2.0771513353115726E-2</v>
      </c>
      <c r="M355" s="19"/>
      <c r="N355" s="19"/>
      <c r="O355" s="19"/>
      <c r="P355" s="19">
        <v>0.11144578313253012</v>
      </c>
      <c r="Q355" s="19"/>
      <c r="R355" s="20">
        <v>0.22222222222222221</v>
      </c>
      <c r="S355" s="19">
        <v>1.834862385321101E-2</v>
      </c>
      <c r="T355" s="19"/>
    </row>
    <row r="356" spans="2:20" s="16" customFormat="1" ht="18" customHeight="1" x14ac:dyDescent="0.15">
      <c r="B356" s="17" t="s">
        <v>531</v>
      </c>
      <c r="C356" s="17" t="s">
        <v>447</v>
      </c>
      <c r="D356" s="18">
        <v>0.37524231514815842</v>
      </c>
      <c r="E356" s="18">
        <v>0.41176470588235292</v>
      </c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19">
        <v>0.41176470588235292</v>
      </c>
      <c r="T356" s="21"/>
    </row>
    <row r="357" spans="2:20" s="16" customFormat="1" ht="18" customHeight="1" x14ac:dyDescent="0.15">
      <c r="B357" s="17" t="s">
        <v>531</v>
      </c>
      <c r="C357" s="17" t="s">
        <v>369</v>
      </c>
      <c r="D357" s="18">
        <v>0.14171326893746822</v>
      </c>
      <c r="E357" s="22">
        <v>0</v>
      </c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>
        <v>0</v>
      </c>
      <c r="T357" s="19"/>
    </row>
    <row r="358" spans="2:20" s="16" customFormat="1" ht="18" customHeight="1" x14ac:dyDescent="0.15">
      <c r="B358" s="17" t="s">
        <v>530</v>
      </c>
      <c r="C358" s="17" t="s">
        <v>344</v>
      </c>
      <c r="D358" s="18">
        <v>0.1216369224133283</v>
      </c>
      <c r="E358" s="18">
        <v>9.6491228070175433E-2</v>
      </c>
      <c r="F358" s="19">
        <v>0.11851851851851852</v>
      </c>
      <c r="G358" s="19"/>
      <c r="H358" s="19"/>
      <c r="I358" s="19"/>
      <c r="J358" s="19"/>
      <c r="K358" s="19"/>
      <c r="L358" s="20">
        <v>0.27027027027027029</v>
      </c>
      <c r="M358" s="19"/>
      <c r="N358" s="19">
        <v>9.6296296296296297E-2</v>
      </c>
      <c r="O358" s="20">
        <v>0.17241379310344829</v>
      </c>
      <c r="P358" s="19"/>
      <c r="Q358" s="19"/>
      <c r="R358" s="19"/>
      <c r="S358" s="19"/>
      <c r="T358" s="19">
        <v>0</v>
      </c>
    </row>
    <row r="359" spans="2:20" s="16" customFormat="1" ht="18" customHeight="1" x14ac:dyDescent="0.15">
      <c r="B359" s="17" t="s">
        <v>530</v>
      </c>
      <c r="C359" s="17" t="s">
        <v>434</v>
      </c>
      <c r="D359" s="18">
        <v>0.22149837133550487</v>
      </c>
      <c r="E359" s="22">
        <v>9.1522157996146436E-2</v>
      </c>
      <c r="F359" s="19">
        <v>8.9285714285714288E-2</v>
      </c>
      <c r="G359" s="19"/>
      <c r="H359" s="19"/>
      <c r="I359" s="20">
        <v>0.5</v>
      </c>
      <c r="J359" s="19"/>
      <c r="K359" s="20">
        <v>0.33333333333333331</v>
      </c>
      <c r="L359" s="19">
        <v>2.1021021021021023E-2</v>
      </c>
      <c r="M359" s="20">
        <v>0.52173913043478259</v>
      </c>
      <c r="N359" s="19"/>
      <c r="O359" s="19">
        <v>0</v>
      </c>
      <c r="P359" s="19">
        <v>0</v>
      </c>
      <c r="Q359" s="19">
        <v>1.2195121951219513E-2</v>
      </c>
      <c r="R359" s="19"/>
      <c r="S359" s="19">
        <v>5.9523809523809521E-3</v>
      </c>
      <c r="T359" s="19"/>
    </row>
    <row r="360" spans="2:20" s="16" customFormat="1" ht="18" customHeight="1" x14ac:dyDescent="0.15">
      <c r="B360" s="17" t="s">
        <v>530</v>
      </c>
      <c r="C360" s="17" t="s">
        <v>193</v>
      </c>
      <c r="D360" s="18">
        <v>0.34569504224013614</v>
      </c>
      <c r="E360" s="18">
        <v>0.3473010064043916</v>
      </c>
      <c r="F360" s="21">
        <v>0.15273775216138327</v>
      </c>
      <c r="G360" s="20">
        <v>0.52661596958174905</v>
      </c>
      <c r="H360" s="21">
        <v>0.23376623376623376</v>
      </c>
      <c r="I360" s="21">
        <v>0.23893805309734514</v>
      </c>
      <c r="J360" s="20">
        <v>0.55704697986577179</v>
      </c>
      <c r="K360" s="20">
        <v>0.54584221748400852</v>
      </c>
      <c r="L360" s="21">
        <v>0.10119047619047619</v>
      </c>
      <c r="M360" s="19">
        <v>0.28994082840236685</v>
      </c>
      <c r="N360" s="20">
        <v>0.48991354466858789</v>
      </c>
      <c r="O360" s="19">
        <v>0.27777777777777779</v>
      </c>
      <c r="P360" s="21">
        <v>0.12352941176470589</v>
      </c>
      <c r="Q360" s="21">
        <v>0.22867513611615245</v>
      </c>
      <c r="R360" s="20">
        <v>0.50590551181102361</v>
      </c>
      <c r="S360" s="19">
        <v>0.25925925925925924</v>
      </c>
      <c r="T360" s="21">
        <v>0.1111111111111111</v>
      </c>
    </row>
    <row r="361" spans="2:20" s="16" customFormat="1" ht="18" customHeight="1" x14ac:dyDescent="0.15">
      <c r="B361" s="17" t="s">
        <v>530</v>
      </c>
      <c r="C361" s="17" t="s">
        <v>263</v>
      </c>
      <c r="D361" s="18">
        <v>0.27026438692313781</v>
      </c>
      <c r="E361" s="18">
        <v>0.29151094500800856</v>
      </c>
      <c r="F361" s="21">
        <v>0.18493150684931506</v>
      </c>
      <c r="G361" s="21">
        <v>0</v>
      </c>
      <c r="H361" s="21">
        <v>0.16167664670658682</v>
      </c>
      <c r="I361" s="21">
        <v>0.13529411764705881</v>
      </c>
      <c r="J361" s="21">
        <v>6.5573770491803282E-2</v>
      </c>
      <c r="K361" s="20">
        <v>0.39215686274509803</v>
      </c>
      <c r="L361" s="19">
        <v>0.27067669172932329</v>
      </c>
      <c r="M361" s="21"/>
      <c r="N361" s="21"/>
      <c r="O361" s="21"/>
      <c r="P361" s="21"/>
      <c r="Q361" s="20">
        <v>0.92682926829268297</v>
      </c>
      <c r="R361" s="20">
        <v>0.51209677419354838</v>
      </c>
      <c r="S361" s="21"/>
      <c r="T361" s="20">
        <v>0.51111111111111107</v>
      </c>
    </row>
    <row r="362" spans="2:20" s="16" customFormat="1" ht="18" customHeight="1" x14ac:dyDescent="0.15">
      <c r="B362" s="17" t="s">
        <v>530</v>
      </c>
      <c r="C362" s="17" t="s">
        <v>270</v>
      </c>
      <c r="D362" s="18">
        <v>0.29892238999069121</v>
      </c>
      <c r="E362" s="18">
        <v>0.32808988764044944</v>
      </c>
      <c r="F362" s="21">
        <v>0.11970074812967581</v>
      </c>
      <c r="G362" s="19">
        <v>0.35714285714285715</v>
      </c>
      <c r="H362" s="20">
        <v>0.44723618090452261</v>
      </c>
      <c r="I362" s="19">
        <v>0.23618090452261306</v>
      </c>
      <c r="J362" s="19">
        <v>0.3</v>
      </c>
      <c r="K362" s="20">
        <v>0.51578947368421058</v>
      </c>
      <c r="L362" s="21">
        <v>0</v>
      </c>
      <c r="M362" s="19">
        <v>0.28412256267409469</v>
      </c>
      <c r="N362" s="19">
        <v>0.34920634920634919</v>
      </c>
      <c r="O362" s="19">
        <v>0.33103448275862069</v>
      </c>
      <c r="P362" s="20">
        <v>0.42333333333333334</v>
      </c>
      <c r="Q362" s="19">
        <v>0.25609756097560976</v>
      </c>
      <c r="R362" s="21">
        <v>0.15060240963855423</v>
      </c>
      <c r="S362" s="20">
        <v>0.4358974358974359</v>
      </c>
      <c r="T362" s="21">
        <v>0.203125</v>
      </c>
    </row>
    <row r="363" spans="2:20" s="16" customFormat="1" ht="18" customHeight="1" x14ac:dyDescent="0.15">
      <c r="B363" s="17" t="s">
        <v>530</v>
      </c>
      <c r="C363" s="17" t="s">
        <v>248</v>
      </c>
      <c r="D363" s="18">
        <v>0.20332808049848922</v>
      </c>
      <c r="E363" s="23">
        <v>0.28143992519869099</v>
      </c>
      <c r="F363" s="21">
        <v>0.14693877551020409</v>
      </c>
      <c r="G363" s="19">
        <v>0.32051282051282054</v>
      </c>
      <c r="H363" s="20">
        <v>0.43272727272727274</v>
      </c>
      <c r="I363" s="21"/>
      <c r="J363" s="20">
        <v>0.82352941176470584</v>
      </c>
      <c r="K363" s="20">
        <v>1</v>
      </c>
      <c r="L363" s="21">
        <v>0.1415929203539823</v>
      </c>
      <c r="M363" s="19">
        <v>0.2857142857142857</v>
      </c>
      <c r="N363" s="20">
        <v>0.41263940520446096</v>
      </c>
      <c r="O363" s="21">
        <v>5.5248618784530384E-2</v>
      </c>
      <c r="P363" s="21">
        <v>0.14516129032258066</v>
      </c>
      <c r="Q363" s="19">
        <v>0.24157303370786518</v>
      </c>
      <c r="R363" s="21">
        <v>2.8169014084507043E-2</v>
      </c>
      <c r="S363" s="19">
        <v>0.25</v>
      </c>
      <c r="T363" s="19">
        <v>0.23364485981308411</v>
      </c>
    </row>
    <row r="364" spans="2:20" s="16" customFormat="1" ht="18" customHeight="1" x14ac:dyDescent="0.15">
      <c r="B364" s="17" t="s">
        <v>530</v>
      </c>
      <c r="C364" s="17" t="s">
        <v>354</v>
      </c>
      <c r="D364" s="18">
        <v>0.37067122702009403</v>
      </c>
      <c r="E364" s="22">
        <v>0.27027027027027029</v>
      </c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19">
        <v>0.27027027027027029</v>
      </c>
    </row>
    <row r="365" spans="2:20" s="16" customFormat="1" ht="18" customHeight="1" x14ac:dyDescent="0.15">
      <c r="B365" s="17" t="s">
        <v>530</v>
      </c>
      <c r="C365" s="17" t="s">
        <v>190</v>
      </c>
      <c r="D365" s="18">
        <v>0.32217380167488924</v>
      </c>
      <c r="E365" s="18">
        <v>0.35468160871386678</v>
      </c>
      <c r="F365" s="19">
        <v>0.40431519699812385</v>
      </c>
      <c r="G365" s="19">
        <v>0.30780632411067194</v>
      </c>
      <c r="H365" s="20">
        <v>0.49967426710097718</v>
      </c>
      <c r="I365" s="21">
        <v>0.23364032961706252</v>
      </c>
      <c r="J365" s="20">
        <v>0.44568484328037783</v>
      </c>
      <c r="K365" s="20">
        <v>0.46692067890543815</v>
      </c>
      <c r="L365" s="19">
        <v>0.31472933277381454</v>
      </c>
      <c r="M365" s="19">
        <v>0.31159780985564955</v>
      </c>
      <c r="N365" s="19">
        <v>0.34268929503916451</v>
      </c>
      <c r="O365" s="21">
        <v>0.2340832934418382</v>
      </c>
      <c r="P365" s="21">
        <v>0.17919303797468356</v>
      </c>
      <c r="Q365" s="20">
        <v>0.43138500635324017</v>
      </c>
      <c r="R365" s="19">
        <v>0.39757207890743551</v>
      </c>
      <c r="S365" s="19">
        <v>0.29706390328151988</v>
      </c>
      <c r="T365" s="20">
        <v>0.51344743276283622</v>
      </c>
    </row>
    <row r="366" spans="2:20" s="16" customFormat="1" ht="18" customHeight="1" x14ac:dyDescent="0.15">
      <c r="B366" s="17" t="s">
        <v>530</v>
      </c>
      <c r="C366" s="17" t="s">
        <v>191</v>
      </c>
      <c r="D366" s="18">
        <v>0.32872444658485145</v>
      </c>
      <c r="E366" s="18">
        <v>0.32442562122858964</v>
      </c>
      <c r="F366" s="20">
        <v>0.3772165502418055</v>
      </c>
      <c r="G366" s="19">
        <v>0.26609442060085836</v>
      </c>
      <c r="H366" s="20">
        <v>0.40022675736961449</v>
      </c>
      <c r="I366" s="21">
        <v>0.14416896235078053</v>
      </c>
      <c r="J366" s="20">
        <v>0.44029352901934621</v>
      </c>
      <c r="K366" s="20">
        <v>0.46646224607129166</v>
      </c>
      <c r="L366" s="19">
        <v>0.24</v>
      </c>
      <c r="M366" s="19">
        <v>0.34303864478560087</v>
      </c>
      <c r="N366" s="21">
        <v>0.2234185733512786</v>
      </c>
      <c r="O366" s="19">
        <v>0.26334519572953735</v>
      </c>
      <c r="P366" s="21">
        <v>0.21949685534591196</v>
      </c>
      <c r="Q366" s="20">
        <v>0.39919354838709675</v>
      </c>
      <c r="R366" s="20">
        <v>0.46455834242093785</v>
      </c>
      <c r="S366" s="20">
        <v>0.4053846153846154</v>
      </c>
      <c r="T366" s="20">
        <v>0.40870307167235492</v>
      </c>
    </row>
    <row r="367" spans="2:20" s="16" customFormat="1" ht="18" customHeight="1" x14ac:dyDescent="0.15">
      <c r="B367" s="17" t="s">
        <v>530</v>
      </c>
      <c r="C367" s="17" t="s">
        <v>206</v>
      </c>
      <c r="D367" s="18">
        <v>0.31677601856084753</v>
      </c>
      <c r="E367" s="18">
        <v>0.34410780093960108</v>
      </c>
      <c r="F367" s="19">
        <v>0.35784122017989833</v>
      </c>
      <c r="G367" s="19">
        <v>0.31926029309141662</v>
      </c>
      <c r="H367" s="19">
        <v>0.35551782682512734</v>
      </c>
      <c r="I367" s="19">
        <v>0.27201704545454547</v>
      </c>
      <c r="J367" s="19">
        <v>0.36835650040883072</v>
      </c>
      <c r="K367" s="20">
        <v>0.45478260869565218</v>
      </c>
      <c r="L367" s="19">
        <v>0.37504041383769804</v>
      </c>
      <c r="M367" s="19">
        <v>0.37368024132730016</v>
      </c>
      <c r="N367" s="21">
        <v>0.20361347949654893</v>
      </c>
      <c r="O367" s="19">
        <v>0.24541691306918983</v>
      </c>
      <c r="P367" s="19">
        <v>0.26666666666666666</v>
      </c>
      <c r="Q367" s="20">
        <v>0.45195107746068724</v>
      </c>
      <c r="R367" s="20">
        <v>0.53955773955773956</v>
      </c>
      <c r="S367" s="19">
        <v>0.34214061800268697</v>
      </c>
      <c r="T367" s="19">
        <v>0.3756558237145855</v>
      </c>
    </row>
    <row r="368" spans="2:20" s="16" customFormat="1" ht="18" customHeight="1" x14ac:dyDescent="0.15">
      <c r="B368" s="17" t="s">
        <v>530</v>
      </c>
      <c r="C368" s="17" t="s">
        <v>367</v>
      </c>
      <c r="D368" s="18">
        <v>0.30519466919849486</v>
      </c>
      <c r="E368" s="18">
        <v>0.296534912066864</v>
      </c>
      <c r="F368" s="20">
        <v>0.66304347826086951</v>
      </c>
      <c r="G368" s="20">
        <v>0.39732142857142855</v>
      </c>
      <c r="H368" s="19">
        <v>0.30363864491844417</v>
      </c>
      <c r="I368" s="20">
        <v>0.55555555555555558</v>
      </c>
      <c r="J368" s="19">
        <v>0.20416666666666666</v>
      </c>
      <c r="K368" s="19">
        <v>0.21678321678321677</v>
      </c>
      <c r="L368" s="19">
        <v>0.2857142857142857</v>
      </c>
      <c r="M368" s="21">
        <v>0</v>
      </c>
      <c r="N368" s="21"/>
      <c r="O368" s="21">
        <v>6.5281899109792291E-2</v>
      </c>
      <c r="P368" s="21">
        <v>0.17699115044247787</v>
      </c>
      <c r="Q368" s="20">
        <v>0.51565074135090605</v>
      </c>
      <c r="R368" s="19">
        <v>0.31847133757961782</v>
      </c>
      <c r="S368" s="19">
        <v>0.2560747663551402</v>
      </c>
      <c r="T368" s="19">
        <v>0.20772058823529413</v>
      </c>
    </row>
    <row r="369" spans="2:20" s="16" customFormat="1" ht="18" customHeight="1" x14ac:dyDescent="0.15">
      <c r="B369" s="17" t="s">
        <v>530</v>
      </c>
      <c r="C369" s="17" t="s">
        <v>488</v>
      </c>
      <c r="D369" s="18">
        <v>0.32738111628163119</v>
      </c>
      <c r="E369" s="23">
        <v>0.46080052927555409</v>
      </c>
      <c r="F369" s="20">
        <v>0.75</v>
      </c>
      <c r="G369" s="19">
        <v>0.45780969479353678</v>
      </c>
      <c r="H369" s="19">
        <v>0.5</v>
      </c>
      <c r="I369" s="21"/>
      <c r="J369" s="21"/>
      <c r="K369" s="21"/>
      <c r="L369" s="20">
        <v>0.6</v>
      </c>
      <c r="M369" s="21"/>
      <c r="N369" s="21">
        <v>0.30307692307692308</v>
      </c>
      <c r="O369" s="20">
        <v>0.6470588235294118</v>
      </c>
      <c r="P369" s="20">
        <v>0.64915572232645402</v>
      </c>
      <c r="Q369" s="21"/>
      <c r="R369" s="21">
        <v>0.24705882352941178</v>
      </c>
      <c r="S369" s="20">
        <v>0.66666666666666663</v>
      </c>
      <c r="T369" s="19">
        <v>0.49534883720930234</v>
      </c>
    </row>
    <row r="370" spans="2:20" s="16" customFormat="1" ht="18" customHeight="1" x14ac:dyDescent="0.15">
      <c r="B370" s="17" t="s">
        <v>530</v>
      </c>
      <c r="C370" s="17" t="s">
        <v>192</v>
      </c>
      <c r="D370" s="18">
        <v>0.33760179867642648</v>
      </c>
      <c r="E370" s="18">
        <v>0.36062120189061447</v>
      </c>
      <c r="F370" s="20">
        <v>0.45244565217391303</v>
      </c>
      <c r="G370" s="19">
        <v>0.29168990518683768</v>
      </c>
      <c r="H370" s="19">
        <v>0.36224947651809752</v>
      </c>
      <c r="I370" s="19">
        <v>0.26925898752751282</v>
      </c>
      <c r="J370" s="19">
        <v>0.37309160305343514</v>
      </c>
      <c r="K370" s="20">
        <v>0.41913187724633677</v>
      </c>
      <c r="L370" s="19">
        <v>0.31778786628146927</v>
      </c>
      <c r="M370" s="20">
        <v>0.45691382765531063</v>
      </c>
      <c r="N370" s="19">
        <v>0.35046439628482973</v>
      </c>
      <c r="O370" s="21">
        <v>0.24835680751173708</v>
      </c>
      <c r="P370" s="21">
        <v>0.22514285714285714</v>
      </c>
      <c r="Q370" s="20">
        <v>0.42405366554863438</v>
      </c>
      <c r="R370" s="20">
        <v>0.49126735333631888</v>
      </c>
      <c r="S370" s="19">
        <v>0.26167209554831705</v>
      </c>
      <c r="T370" s="20">
        <v>0.44738389182833627</v>
      </c>
    </row>
    <row r="371" spans="2:20" s="16" customFormat="1" ht="18" customHeight="1" x14ac:dyDescent="0.15">
      <c r="B371" s="17" t="s">
        <v>530</v>
      </c>
      <c r="C371" s="17" t="s">
        <v>240</v>
      </c>
      <c r="D371" s="18">
        <v>0.38551971962202208</v>
      </c>
      <c r="E371" s="18">
        <v>0.40196338551339877</v>
      </c>
      <c r="F371" s="20">
        <v>0.64655172413793105</v>
      </c>
      <c r="G371" s="21">
        <v>0.25242718446601942</v>
      </c>
      <c r="H371" s="20">
        <v>0.62198795180722888</v>
      </c>
      <c r="I371" s="19">
        <v>0.32439024390243903</v>
      </c>
      <c r="J371" s="20">
        <v>0.57272727272727275</v>
      </c>
      <c r="K371" s="20">
        <v>0.56849315068493156</v>
      </c>
      <c r="L371" s="19">
        <v>0.42669007901668132</v>
      </c>
      <c r="M371" s="21">
        <v>0.27737226277372262</v>
      </c>
      <c r="N371" s="21">
        <v>0.17882562277580072</v>
      </c>
      <c r="O371" s="21">
        <v>0.25943396226415094</v>
      </c>
      <c r="P371" s="19">
        <v>0.38484398216939081</v>
      </c>
      <c r="Q371" s="20">
        <v>0.6091370558375635</v>
      </c>
      <c r="R371" s="19">
        <v>0.36893203883495146</v>
      </c>
      <c r="S371" s="20">
        <v>0.59791666666666665</v>
      </c>
      <c r="T371" s="20">
        <v>0.46575342465753422</v>
      </c>
    </row>
    <row r="372" spans="2:20" s="16" customFormat="1" ht="18" customHeight="1" x14ac:dyDescent="0.15">
      <c r="B372" s="17" t="s">
        <v>530</v>
      </c>
      <c r="C372" s="17" t="s">
        <v>523</v>
      </c>
      <c r="D372" s="18">
        <v>0.30327332242225857</v>
      </c>
      <c r="E372" s="22">
        <v>7.1428571428571425E-2</v>
      </c>
      <c r="F372" s="20">
        <v>0.7</v>
      </c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>
        <v>3.1645569620253167E-2</v>
      </c>
    </row>
    <row r="373" spans="2:20" s="16" customFormat="1" ht="18" customHeight="1" x14ac:dyDescent="0.15">
      <c r="B373" s="17" t="s">
        <v>532</v>
      </c>
      <c r="C373" s="17" t="s">
        <v>313</v>
      </c>
      <c r="D373" s="18">
        <v>6.1242314141978761E-2</v>
      </c>
      <c r="E373" s="23">
        <v>0.140159767610748</v>
      </c>
      <c r="F373" s="21">
        <v>0</v>
      </c>
      <c r="G373" s="19">
        <v>6.4935064935064929E-2</v>
      </c>
      <c r="H373" s="21"/>
      <c r="I373" s="21">
        <v>0</v>
      </c>
      <c r="J373" s="21">
        <v>8.4745762711864406E-3</v>
      </c>
      <c r="K373" s="19">
        <v>9.3406593406593408E-2</v>
      </c>
      <c r="L373" s="21"/>
      <c r="M373" s="21"/>
      <c r="N373" s="19">
        <v>9.5238095238095233E-2</v>
      </c>
      <c r="O373" s="21"/>
      <c r="P373" s="21"/>
      <c r="Q373" s="21"/>
      <c r="R373" s="20">
        <v>0.34196891191709844</v>
      </c>
      <c r="S373" s="20">
        <v>0.22413793103448276</v>
      </c>
      <c r="T373" s="20">
        <v>0.5636363636363636</v>
      </c>
    </row>
    <row r="374" spans="2:20" s="16" customFormat="1" ht="18" customHeight="1" x14ac:dyDescent="0.15">
      <c r="B374" s="17" t="s">
        <v>551</v>
      </c>
      <c r="C374" s="17" t="s">
        <v>230</v>
      </c>
      <c r="D374" s="18">
        <v>0.66672880612833185</v>
      </c>
      <c r="E374" s="18">
        <v>0.65530156270179518</v>
      </c>
      <c r="F374" s="19">
        <v>0.65063649222065068</v>
      </c>
      <c r="G374" s="20">
        <v>0.7103377686796315</v>
      </c>
      <c r="H374" s="21">
        <v>0.30890052356020942</v>
      </c>
      <c r="I374" s="20">
        <v>0.80162412993039445</v>
      </c>
      <c r="J374" s="19">
        <v>0.6141141141141141</v>
      </c>
      <c r="K374" s="20">
        <v>0.77011494252873558</v>
      </c>
      <c r="L374" s="19">
        <v>0.70047169811320753</v>
      </c>
      <c r="M374" s="20">
        <v>0.75138734739178692</v>
      </c>
      <c r="N374" s="21">
        <v>0.46153846153846156</v>
      </c>
      <c r="O374" s="19">
        <v>0.62576687116564422</v>
      </c>
      <c r="P374" s="21">
        <v>0.54560810810810811</v>
      </c>
      <c r="Q374" s="19">
        <v>0.61144578313253017</v>
      </c>
      <c r="R374" s="21">
        <v>0.40892193308550184</v>
      </c>
      <c r="S374" s="21">
        <v>0.4677754677754678</v>
      </c>
      <c r="T374" s="19">
        <v>0.6925</v>
      </c>
    </row>
    <row r="375" spans="2:20" s="16" customFormat="1" ht="18" customHeight="1" x14ac:dyDescent="0.15">
      <c r="B375" s="17" t="s">
        <v>551</v>
      </c>
      <c r="C375" s="17" t="s">
        <v>252</v>
      </c>
      <c r="D375" s="18">
        <v>0.65589673803204029</v>
      </c>
      <c r="E375" s="22">
        <v>0.56632344033918836</v>
      </c>
      <c r="F375" s="21">
        <v>0.42790697674418604</v>
      </c>
      <c r="G375" s="20">
        <v>0.94117647058823528</v>
      </c>
      <c r="H375" s="19">
        <v>0.55242966751918154</v>
      </c>
      <c r="I375" s="20">
        <v>0.6333333333333333</v>
      </c>
      <c r="J375" s="20">
        <v>0.81818181818181823</v>
      </c>
      <c r="K375" s="20">
        <v>0.75</v>
      </c>
      <c r="L375" s="21"/>
      <c r="M375" s="19">
        <v>0.56379821958456977</v>
      </c>
      <c r="N375" s="20">
        <v>0.875</v>
      </c>
      <c r="O375" s="21"/>
      <c r="P375" s="19">
        <v>0.51873198847262247</v>
      </c>
      <c r="Q375" s="19">
        <v>0.515625</v>
      </c>
      <c r="R375" s="20">
        <v>0.75</v>
      </c>
      <c r="S375" s="21"/>
      <c r="T375" s="20">
        <v>0.97560975609756095</v>
      </c>
    </row>
    <row r="376" spans="2:20" s="16" customFormat="1" ht="11.25" customHeight="1" x14ac:dyDescent="0.15">
      <c r="B376" s="17"/>
      <c r="C376" s="17"/>
      <c r="D376" s="18">
        <v>0.30996314555866644</v>
      </c>
      <c r="E376" s="22">
        <v>0.13090084518655948</v>
      </c>
      <c r="F376" s="20">
        <v>0.23024054982817868</v>
      </c>
      <c r="G376" s="19">
        <v>6.1403508771929821E-2</v>
      </c>
      <c r="H376" s="19">
        <v>0.13722627737226278</v>
      </c>
      <c r="I376" s="19">
        <v>0.12345679012345678</v>
      </c>
      <c r="J376" s="21">
        <v>2.403846153846154E-3</v>
      </c>
      <c r="K376" s="19">
        <v>5.8103975535168197E-2</v>
      </c>
      <c r="L376" s="20">
        <v>0.70370370370370372</v>
      </c>
      <c r="M376" s="21"/>
      <c r="N376" s="21">
        <v>0</v>
      </c>
      <c r="O376" s="21"/>
      <c r="P376" s="21"/>
      <c r="Q376" s="20">
        <v>0.23051948051948051</v>
      </c>
      <c r="R376" s="21"/>
      <c r="S376" s="19">
        <v>0.1366906474820144</v>
      </c>
      <c r="T376" s="19">
        <v>0.11971830985915492</v>
      </c>
    </row>
    <row r="377" spans="2:20" s="16" customFormat="1" ht="13.5" customHeight="1" x14ac:dyDescent="0.15">
      <c r="B377" s="24"/>
      <c r="C377" s="25" t="s">
        <v>552</v>
      </c>
      <c r="D377" s="26">
        <v>0.33083755208770088</v>
      </c>
      <c r="E377" s="26">
        <v>0.31756108907913921</v>
      </c>
      <c r="F377" s="26">
        <v>0.34910487179737065</v>
      </c>
      <c r="G377" s="26">
        <v>0.30177062637818486</v>
      </c>
      <c r="H377" s="26">
        <v>0.34336408015378023</v>
      </c>
      <c r="I377" s="26">
        <v>0.30612055210447231</v>
      </c>
      <c r="J377" s="26">
        <v>0.36193789037289842</v>
      </c>
      <c r="K377" s="26">
        <v>0.40310772842991122</v>
      </c>
      <c r="L377" s="26">
        <v>0.272280912364946</v>
      </c>
      <c r="M377" s="26">
        <v>0.30209273957194682</v>
      </c>
      <c r="N377" s="26">
        <v>0.31116011612326933</v>
      </c>
      <c r="O377" s="26">
        <v>0.29146299413828775</v>
      </c>
      <c r="P377" s="26">
        <v>0.25530719982028532</v>
      </c>
      <c r="Q377" s="26">
        <v>0.2954102454772492</v>
      </c>
      <c r="R377" s="26">
        <v>0.29554640925785791</v>
      </c>
      <c r="S377" s="26">
        <v>0.2742233089812634</v>
      </c>
      <c r="T377" s="26">
        <v>0.35405556304268304</v>
      </c>
    </row>
    <row r="378" spans="2:20" s="16" customFormat="1" ht="43.9" customHeight="1" x14ac:dyDescent="0.15"/>
  </sheetData>
  <mergeCells count="1">
    <mergeCell ref="A2:B2"/>
  </mergeCells>
  <pageMargins left="0.78431372549019618" right="0.78431372549019618" top="0.98039215686274517" bottom="0.98039215686274517" header="0.50980392156862753" footer="0.5098039215686275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Matériel</vt:lpstr>
      <vt:lpstr>Taux rotation</vt:lpstr>
    </vt:vector>
  </TitlesOfParts>
  <Company>LOXAM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BOURE</dc:creator>
  <cp:lastModifiedBy>Alexandra BOURE</cp:lastModifiedBy>
  <dcterms:created xsi:type="dcterms:W3CDTF">2017-09-29T09:19:00Z</dcterms:created>
  <dcterms:modified xsi:type="dcterms:W3CDTF">2017-09-29T09:35:54Z</dcterms:modified>
</cp:coreProperties>
</file>