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9735"/>
  </bookViews>
  <sheets>
    <sheet name="BASE PRODUITS" sheetId="2" r:id="rId1"/>
    <sheet name="JOURNAL STOCKS" sheetId="1" r:id="rId2"/>
    <sheet name="ETAT DES STOCKS" sheetId="3" r:id="rId3"/>
    <sheet name="bon de commande" sheetId="4" r:id="rId4"/>
  </sheets>
  <definedNames>
    <definedName name="_xlnm.Print_Area" localSheetId="0">'BASE PRODUITS'!$A$1:$F$155</definedName>
    <definedName name="_xlnm.Print_Area" localSheetId="2">'ETAT DES STOCKS'!$A$1:$F$155</definedName>
    <definedName name="_xlnm.Print_Area" localSheetId="1">'JOURNAL STOCKS'!$A$1:$F$198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/>
  <c r="H7" s="1"/>
  <c r="A8"/>
  <c r="A9"/>
  <c r="A10"/>
  <c r="H10" s="1"/>
  <c r="A11"/>
  <c r="H11" s="1"/>
  <c r="A12"/>
  <c r="A13"/>
  <c r="A14"/>
  <c r="H14" s="1"/>
  <c r="A15"/>
  <c r="H15" s="1"/>
  <c r="A16"/>
  <c r="A17"/>
  <c r="A18"/>
  <c r="H18" s="1"/>
  <c r="A19"/>
  <c r="A20"/>
  <c r="A21"/>
  <c r="A22"/>
  <c r="H22" s="1"/>
  <c r="A23"/>
  <c r="H23" s="1"/>
  <c r="A24"/>
  <c r="A25"/>
  <c r="A26"/>
  <c r="H26" s="1"/>
  <c r="A27"/>
  <c r="H27" s="1"/>
  <c r="A28"/>
  <c r="A29"/>
  <c r="A30"/>
  <c r="H30" s="1"/>
  <c r="A31"/>
  <c r="A32"/>
  <c r="A33"/>
  <c r="A34"/>
  <c r="H34" s="1"/>
  <c r="A35"/>
  <c r="A36"/>
  <c r="A37"/>
  <c r="A38"/>
  <c r="H38" s="1"/>
  <c r="A39"/>
  <c r="H39" s="1"/>
  <c r="A40"/>
  <c r="A41"/>
  <c r="A42"/>
  <c r="H42" s="1"/>
  <c r="A43"/>
  <c r="H43" s="1"/>
  <c r="A44"/>
  <c r="A45"/>
  <c r="A46"/>
  <c r="H46" s="1"/>
  <c r="A47"/>
  <c r="H47" s="1"/>
  <c r="A48"/>
  <c r="A49"/>
  <c r="A50"/>
  <c r="H50" s="1"/>
  <c r="A51"/>
  <c r="A52"/>
  <c r="G52" s="1"/>
  <c r="A53"/>
  <c r="G53" s="1"/>
  <c r="A54"/>
  <c r="A55"/>
  <c r="G55" s="1"/>
  <c r="A56"/>
  <c r="G56" s="1"/>
  <c r="A57"/>
  <c r="G57" s="1"/>
  <c r="A58"/>
  <c r="A59"/>
  <c r="G59" s="1"/>
  <c r="A60"/>
  <c r="G60" s="1"/>
  <c r="A61"/>
  <c r="G61" s="1"/>
  <c r="A62"/>
  <c r="A63"/>
  <c r="G63" s="1"/>
  <c r="A64"/>
  <c r="G64" s="1"/>
  <c r="A65"/>
  <c r="G65" s="1"/>
  <c r="A66"/>
  <c r="A67"/>
  <c r="G67" s="1"/>
  <c r="A68"/>
  <c r="G68" s="1"/>
  <c r="A69"/>
  <c r="G69" s="1"/>
  <c r="A70"/>
  <c r="A71"/>
  <c r="G71" s="1"/>
  <c r="A72"/>
  <c r="G72" s="1"/>
  <c r="A73"/>
  <c r="A74"/>
  <c r="A75"/>
  <c r="G75" s="1"/>
  <c r="A76"/>
  <c r="G76" s="1"/>
  <c r="A77"/>
  <c r="G77" s="1"/>
  <c r="A78"/>
  <c r="A79"/>
  <c r="G79" s="1"/>
  <c r="A80"/>
  <c r="G80" s="1"/>
  <c r="A81"/>
  <c r="A82"/>
  <c r="A83"/>
  <c r="G83" s="1"/>
  <c r="A84"/>
  <c r="G84" s="1"/>
  <c r="A85"/>
  <c r="G85" s="1"/>
  <c r="A86"/>
  <c r="A87"/>
  <c r="G87" s="1"/>
  <c r="A88"/>
  <c r="G88" s="1"/>
  <c r="A89"/>
  <c r="A90"/>
  <c r="A91"/>
  <c r="G91" s="1"/>
  <c r="A92"/>
  <c r="G92" s="1"/>
  <c r="A93"/>
  <c r="A94"/>
  <c r="A95"/>
  <c r="G95" s="1"/>
  <c r="A96"/>
  <c r="G96" s="1"/>
  <c r="A97"/>
  <c r="A98"/>
  <c r="A99"/>
  <c r="G99" s="1"/>
  <c r="A100"/>
  <c r="G100" s="1"/>
  <c r="A101"/>
  <c r="A102"/>
  <c r="A103"/>
  <c r="G103" s="1"/>
  <c r="A104"/>
  <c r="G104" s="1"/>
  <c r="A105"/>
  <c r="A106"/>
  <c r="A107"/>
  <c r="G107" s="1"/>
  <c r="A108"/>
  <c r="G108" s="1"/>
  <c r="A109"/>
  <c r="A110"/>
  <c r="A111"/>
  <c r="G111" s="1"/>
  <c r="A112"/>
  <c r="G112" s="1"/>
  <c r="A113"/>
  <c r="A114"/>
  <c r="A115"/>
  <c r="G115" s="1"/>
  <c r="A116"/>
  <c r="G116" s="1"/>
  <c r="A117"/>
  <c r="A118"/>
  <c r="A119"/>
  <c r="G119" s="1"/>
  <c r="A120"/>
  <c r="G120" s="1"/>
  <c r="A121"/>
  <c r="A122"/>
  <c r="A123"/>
  <c r="G123" s="1"/>
  <c r="A124"/>
  <c r="G124" s="1"/>
  <c r="A125"/>
  <c r="A126"/>
  <c r="A127"/>
  <c r="G127" s="1"/>
  <c r="A128"/>
  <c r="G128" s="1"/>
  <c r="A129"/>
  <c r="A130"/>
  <c r="A131"/>
  <c r="G131" s="1"/>
  <c r="A132"/>
  <c r="G132" s="1"/>
  <c r="A133"/>
  <c r="A134"/>
  <c r="A135"/>
  <c r="G135" s="1"/>
  <c r="A136"/>
  <c r="G136" s="1"/>
  <c r="A137"/>
  <c r="A138"/>
  <c r="A139"/>
  <c r="G139" s="1"/>
  <c r="A140"/>
  <c r="G140" s="1"/>
  <c r="A141"/>
  <c r="A142"/>
  <c r="A143"/>
  <c r="G143" s="1"/>
  <c r="A144"/>
  <c r="G144" s="1"/>
  <c r="A145"/>
  <c r="A146"/>
  <c r="A147"/>
  <c r="G147" s="1"/>
  <c r="A148"/>
  <c r="G148" s="1"/>
  <c r="A149"/>
  <c r="A150"/>
  <c r="A151"/>
  <c r="G151" s="1"/>
  <c r="A152"/>
  <c r="G152" s="1"/>
  <c r="A153"/>
  <c r="A154"/>
  <c r="A155"/>
  <c r="G155" s="1"/>
  <c r="A6"/>
  <c r="H8"/>
  <c r="H9"/>
  <c r="H12"/>
  <c r="H13"/>
  <c r="H16"/>
  <c r="H17"/>
  <c r="H19"/>
  <c r="H20"/>
  <c r="H21"/>
  <c r="H24"/>
  <c r="H25"/>
  <c r="H28"/>
  <c r="H29"/>
  <c r="H31"/>
  <c r="H32"/>
  <c r="H33"/>
  <c r="H35"/>
  <c r="H36"/>
  <c r="H37"/>
  <c r="H40"/>
  <c r="H41"/>
  <c r="H44"/>
  <c r="H45"/>
  <c r="H48"/>
  <c r="H49"/>
  <c r="H51"/>
  <c r="H52"/>
  <c r="H53"/>
  <c r="H56"/>
  <c r="H57"/>
  <c r="H60"/>
  <c r="H61"/>
  <c r="H63"/>
  <c r="H64"/>
  <c r="H65"/>
  <c r="H67"/>
  <c r="H68"/>
  <c r="H69"/>
  <c r="H72"/>
  <c r="H73"/>
  <c r="H76"/>
  <c r="H77"/>
  <c r="H79"/>
  <c r="H80"/>
  <c r="H81"/>
  <c r="H83"/>
  <c r="H84"/>
  <c r="H85"/>
  <c r="H88"/>
  <c r="H89"/>
  <c r="H92"/>
  <c r="H93"/>
  <c r="H95"/>
  <c r="H96"/>
  <c r="H97"/>
  <c r="H99"/>
  <c r="H100"/>
  <c r="H101"/>
  <c r="H104"/>
  <c r="H105"/>
  <c r="H108"/>
  <c r="H109"/>
  <c r="H111"/>
  <c r="H112"/>
  <c r="H113"/>
  <c r="H115"/>
  <c r="H116"/>
  <c r="H117"/>
  <c r="H120"/>
  <c r="H121"/>
  <c r="H124"/>
  <c r="H125"/>
  <c r="H127"/>
  <c r="H128"/>
  <c r="H129"/>
  <c r="H131"/>
  <c r="H132"/>
  <c r="H133"/>
  <c r="H136"/>
  <c r="H137"/>
  <c r="H140"/>
  <c r="H141"/>
  <c r="H143"/>
  <c r="H144"/>
  <c r="H145"/>
  <c r="H147"/>
  <c r="H148"/>
  <c r="H149"/>
  <c r="H152"/>
  <c r="H15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E154" l="1"/>
  <c r="G154"/>
  <c r="E146"/>
  <c r="G146"/>
  <c r="E138"/>
  <c r="G138"/>
  <c r="E130"/>
  <c r="G130"/>
  <c r="E126"/>
  <c r="G126"/>
  <c r="E122"/>
  <c r="G122"/>
  <c r="E114"/>
  <c r="G114"/>
  <c r="E110"/>
  <c r="G110"/>
  <c r="E102"/>
  <c r="G102"/>
  <c r="E94"/>
  <c r="G94"/>
  <c r="E74"/>
  <c r="G74"/>
  <c r="H62"/>
  <c r="G62"/>
  <c r="H155"/>
  <c r="H139"/>
  <c r="H123"/>
  <c r="H107"/>
  <c r="H91"/>
  <c r="H75"/>
  <c r="H59"/>
  <c r="E150"/>
  <c r="G150"/>
  <c r="E142"/>
  <c r="G142"/>
  <c r="E134"/>
  <c r="G134"/>
  <c r="E118"/>
  <c r="G118"/>
  <c r="E106"/>
  <c r="G106"/>
  <c r="E98"/>
  <c r="G98"/>
  <c r="H90"/>
  <c r="G90"/>
  <c r="H86"/>
  <c r="G86"/>
  <c r="E82"/>
  <c r="G82"/>
  <c r="H78"/>
  <c r="G78"/>
  <c r="H70"/>
  <c r="G70"/>
  <c r="H66"/>
  <c r="G66"/>
  <c r="H58"/>
  <c r="G58"/>
  <c r="H54"/>
  <c r="G54"/>
  <c r="E153"/>
  <c r="G153"/>
  <c r="E149"/>
  <c r="G149"/>
  <c r="E145"/>
  <c r="G145"/>
  <c r="E141"/>
  <c r="G141"/>
  <c r="E137"/>
  <c r="G137"/>
  <c r="E133"/>
  <c r="G133"/>
  <c r="E129"/>
  <c r="G129"/>
  <c r="E125"/>
  <c r="G125"/>
  <c r="E121"/>
  <c r="G121"/>
  <c r="E117"/>
  <c r="G117"/>
  <c r="E113"/>
  <c r="G113"/>
  <c r="E109"/>
  <c r="G109"/>
  <c r="E105"/>
  <c r="G105"/>
  <c r="E101"/>
  <c r="G101"/>
  <c r="E97"/>
  <c r="G97"/>
  <c r="E93"/>
  <c r="G93"/>
  <c r="E89"/>
  <c r="G89"/>
  <c r="E81"/>
  <c r="G81"/>
  <c r="E73"/>
  <c r="G73"/>
  <c r="H151"/>
  <c r="H135"/>
  <c r="H119"/>
  <c r="H103"/>
  <c r="H87"/>
  <c r="H71"/>
  <c r="H55"/>
  <c r="H154"/>
  <c r="H150"/>
  <c r="H146"/>
  <c r="H142"/>
  <c r="H138"/>
  <c r="H134"/>
  <c r="H130"/>
  <c r="H126"/>
  <c r="H122"/>
  <c r="H118"/>
  <c r="H114"/>
  <c r="H110"/>
  <c r="H106"/>
  <c r="H102"/>
  <c r="H98"/>
  <c r="H94"/>
  <c r="H82"/>
  <c r="H74"/>
  <c r="H6"/>
  <c r="F152"/>
  <c r="D152"/>
  <c r="F148"/>
  <c r="D148"/>
  <c r="F144"/>
  <c r="D144"/>
  <c r="F140"/>
  <c r="D140"/>
  <c r="F136"/>
  <c r="D136"/>
  <c r="F132"/>
  <c r="D132"/>
  <c r="F128"/>
  <c r="D128"/>
  <c r="F124"/>
  <c r="D124"/>
  <c r="F120"/>
  <c r="D120"/>
  <c r="F116"/>
  <c r="D116"/>
  <c r="F112"/>
  <c r="D112"/>
  <c r="F108"/>
  <c r="D108"/>
  <c r="F104"/>
  <c r="D104"/>
  <c r="F100"/>
  <c r="D100"/>
  <c r="F96"/>
  <c r="D96"/>
  <c r="F92"/>
  <c r="D92"/>
  <c r="F88"/>
  <c r="D88"/>
  <c r="F84"/>
  <c r="D84"/>
  <c r="E84"/>
  <c r="F80"/>
  <c r="D80"/>
  <c r="E80"/>
  <c r="F76"/>
  <c r="D76"/>
  <c r="E76"/>
  <c r="F72"/>
  <c r="D72"/>
  <c r="E72"/>
  <c r="F68"/>
  <c r="D68"/>
  <c r="E68"/>
  <c r="F64"/>
  <c r="D64"/>
  <c r="E64"/>
  <c r="F60"/>
  <c r="D60"/>
  <c r="E60"/>
  <c r="F56"/>
  <c r="D56"/>
  <c r="E56"/>
  <c r="F52"/>
  <c r="D52"/>
  <c r="E52"/>
  <c r="E48"/>
  <c r="E44"/>
  <c r="E40"/>
  <c r="E36"/>
  <c r="E32"/>
  <c r="E28"/>
  <c r="E24"/>
  <c r="E20"/>
  <c r="E16"/>
  <c r="E12"/>
  <c r="E8"/>
  <c r="D155"/>
  <c r="F155"/>
  <c r="D151"/>
  <c r="F151"/>
  <c r="D147"/>
  <c r="F147"/>
  <c r="D143"/>
  <c r="F143"/>
  <c r="D139"/>
  <c r="F139"/>
  <c r="D135"/>
  <c r="F135"/>
  <c r="D131"/>
  <c r="F131"/>
  <c r="D127"/>
  <c r="F127"/>
  <c r="D123"/>
  <c r="F123"/>
  <c r="D119"/>
  <c r="F119"/>
  <c r="D115"/>
  <c r="F115"/>
  <c r="D111"/>
  <c r="F111"/>
  <c r="D107"/>
  <c r="F107"/>
  <c r="D103"/>
  <c r="F103"/>
  <c r="D99"/>
  <c r="F99"/>
  <c r="D95"/>
  <c r="F95"/>
  <c r="D91"/>
  <c r="E91"/>
  <c r="F91"/>
  <c r="D87"/>
  <c r="E87"/>
  <c r="F87"/>
  <c r="D83"/>
  <c r="E83"/>
  <c r="F83"/>
  <c r="D79"/>
  <c r="E79"/>
  <c r="F79"/>
  <c r="D75"/>
  <c r="E75"/>
  <c r="F75"/>
  <c r="D71"/>
  <c r="E71"/>
  <c r="F71"/>
  <c r="D67"/>
  <c r="E67"/>
  <c r="F67"/>
  <c r="D63"/>
  <c r="E63"/>
  <c r="F63"/>
  <c r="D59"/>
  <c r="E59"/>
  <c r="F59"/>
  <c r="D55"/>
  <c r="E55"/>
  <c r="F55"/>
  <c r="E51"/>
  <c r="E47"/>
  <c r="E43"/>
  <c r="E39"/>
  <c r="E35"/>
  <c r="E31"/>
  <c r="E27"/>
  <c r="E23"/>
  <c r="E19"/>
  <c r="E15"/>
  <c r="E11"/>
  <c r="E7"/>
  <c r="E88"/>
  <c r="F154"/>
  <c r="D154"/>
  <c r="F150"/>
  <c r="D150"/>
  <c r="F146"/>
  <c r="D146"/>
  <c r="F142"/>
  <c r="D142"/>
  <c r="F138"/>
  <c r="D138"/>
  <c r="F134"/>
  <c r="D134"/>
  <c r="F130"/>
  <c r="D130"/>
  <c r="F126"/>
  <c r="D126"/>
  <c r="F122"/>
  <c r="D122"/>
  <c r="F118"/>
  <c r="D118"/>
  <c r="F114"/>
  <c r="D114"/>
  <c r="F110"/>
  <c r="D110"/>
  <c r="F106"/>
  <c r="D106"/>
  <c r="F102"/>
  <c r="D102"/>
  <c r="F98"/>
  <c r="D98"/>
  <c r="F94"/>
  <c r="D94"/>
  <c r="F90"/>
  <c r="D90"/>
  <c r="F86"/>
  <c r="D86"/>
  <c r="F82"/>
  <c r="D82"/>
  <c r="F78"/>
  <c r="D78"/>
  <c r="F74"/>
  <c r="D74"/>
  <c r="F70"/>
  <c r="D70"/>
  <c r="E66"/>
  <c r="F66"/>
  <c r="D66"/>
  <c r="E62"/>
  <c r="F62"/>
  <c r="D62"/>
  <c r="E58"/>
  <c r="F58"/>
  <c r="D58"/>
  <c r="E54"/>
  <c r="F54"/>
  <c r="D54"/>
  <c r="E50"/>
  <c r="E46"/>
  <c r="E42"/>
  <c r="E38"/>
  <c r="E34"/>
  <c r="E30"/>
  <c r="E26"/>
  <c r="E22"/>
  <c r="E18"/>
  <c r="E14"/>
  <c r="E10"/>
  <c r="E6"/>
  <c r="E152"/>
  <c r="E148"/>
  <c r="E144"/>
  <c r="E140"/>
  <c r="E136"/>
  <c r="E132"/>
  <c r="E128"/>
  <c r="E124"/>
  <c r="E120"/>
  <c r="E116"/>
  <c r="E112"/>
  <c r="E108"/>
  <c r="E104"/>
  <c r="E100"/>
  <c r="E96"/>
  <c r="E92"/>
  <c r="E86"/>
  <c r="E78"/>
  <c r="E70"/>
  <c r="F153"/>
  <c r="D153"/>
  <c r="F149"/>
  <c r="D149"/>
  <c r="F145"/>
  <c r="D145"/>
  <c r="F141"/>
  <c r="D141"/>
  <c r="F137"/>
  <c r="D137"/>
  <c r="F133"/>
  <c r="D133"/>
  <c r="F129"/>
  <c r="D129"/>
  <c r="F125"/>
  <c r="D125"/>
  <c r="F121"/>
  <c r="D121"/>
  <c r="F117"/>
  <c r="D117"/>
  <c r="F113"/>
  <c r="D113"/>
  <c r="F109"/>
  <c r="D109"/>
  <c r="F105"/>
  <c r="D105"/>
  <c r="F101"/>
  <c r="D101"/>
  <c r="F97"/>
  <c r="D97"/>
  <c r="F93"/>
  <c r="D93"/>
  <c r="F89"/>
  <c r="D89"/>
  <c r="F85"/>
  <c r="D85"/>
  <c r="F81"/>
  <c r="D81"/>
  <c r="F77"/>
  <c r="D77"/>
  <c r="F73"/>
  <c r="D73"/>
  <c r="F69"/>
  <c r="D69"/>
  <c r="E65"/>
  <c r="F65"/>
  <c r="D65"/>
  <c r="E61"/>
  <c r="F61"/>
  <c r="D61"/>
  <c r="E57"/>
  <c r="F57"/>
  <c r="D57"/>
  <c r="E53"/>
  <c r="F53"/>
  <c r="D53"/>
  <c r="E49"/>
  <c r="E45"/>
  <c r="E41"/>
  <c r="E37"/>
  <c r="E33"/>
  <c r="E29"/>
  <c r="E25"/>
  <c r="E21"/>
  <c r="E17"/>
  <c r="E13"/>
  <c r="E9"/>
  <c r="E155"/>
  <c r="E151"/>
  <c r="E147"/>
  <c r="E143"/>
  <c r="E139"/>
  <c r="E135"/>
  <c r="E131"/>
  <c r="E127"/>
  <c r="E123"/>
  <c r="E119"/>
  <c r="E115"/>
  <c r="E111"/>
  <c r="E107"/>
  <c r="E103"/>
  <c r="E99"/>
  <c r="E95"/>
  <c r="E90"/>
  <c r="E85"/>
  <c r="E77"/>
  <c r="E69"/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" i="3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G6" l="1"/>
  <c r="D9"/>
  <c r="F9" s="1"/>
  <c r="G9" s="1"/>
  <c r="D17"/>
  <c r="F17" s="1"/>
  <c r="G17" s="1"/>
  <c r="D25"/>
  <c r="F25" s="1"/>
  <c r="G25" s="1"/>
  <c r="D33"/>
  <c r="F33" s="1"/>
  <c r="G33" s="1"/>
  <c r="D41"/>
  <c r="F41" s="1"/>
  <c r="G41" s="1"/>
  <c r="D49"/>
  <c r="F49" s="1"/>
  <c r="G49" s="1"/>
  <c r="D14"/>
  <c r="F14" s="1"/>
  <c r="G14" s="1"/>
  <c r="D22"/>
  <c r="F22" s="1"/>
  <c r="G22" s="1"/>
  <c r="D30"/>
  <c r="F30" s="1"/>
  <c r="G30" s="1"/>
  <c r="D38"/>
  <c r="F38" s="1"/>
  <c r="G38" s="1"/>
  <c r="D46"/>
  <c r="F46" s="1"/>
  <c r="G46" s="1"/>
  <c r="D11"/>
  <c r="F11" s="1"/>
  <c r="G11" s="1"/>
  <c r="D19"/>
  <c r="F19" s="1"/>
  <c r="G19" s="1"/>
  <c r="D27"/>
  <c r="F27" s="1"/>
  <c r="G27" s="1"/>
  <c r="D35"/>
  <c r="F35" s="1"/>
  <c r="G35" s="1"/>
  <c r="D43"/>
  <c r="F43" s="1"/>
  <c r="G43" s="1"/>
  <c r="D51"/>
  <c r="F51" s="1"/>
  <c r="G51" s="1"/>
  <c r="D8"/>
  <c r="F8" s="1"/>
  <c r="G8" s="1"/>
  <c r="D16"/>
  <c r="F16" s="1"/>
  <c r="G16" s="1"/>
  <c r="D24"/>
  <c r="F24" s="1"/>
  <c r="G24" s="1"/>
  <c r="D32"/>
  <c r="F32" s="1"/>
  <c r="G32" s="1"/>
  <c r="D40"/>
  <c r="F40" s="1"/>
  <c r="G40" s="1"/>
  <c r="D48"/>
  <c r="F48" s="1"/>
  <c r="G48" s="1"/>
  <c r="D13"/>
  <c r="F13" s="1"/>
  <c r="G13" s="1"/>
  <c r="D21"/>
  <c r="F21" s="1"/>
  <c r="G21" s="1"/>
  <c r="D29"/>
  <c r="F29" s="1"/>
  <c r="G29" s="1"/>
  <c r="D37"/>
  <c r="F37" s="1"/>
  <c r="G37" s="1"/>
  <c r="D45"/>
  <c r="F45" s="1"/>
  <c r="G45" s="1"/>
  <c r="D10"/>
  <c r="F10" s="1"/>
  <c r="G10" s="1"/>
  <c r="D18"/>
  <c r="F18" s="1"/>
  <c r="G18" s="1"/>
  <c r="D26"/>
  <c r="F26" s="1"/>
  <c r="G26" s="1"/>
  <c r="D34"/>
  <c r="F34" s="1"/>
  <c r="G34" s="1"/>
  <c r="D42"/>
  <c r="F42" s="1"/>
  <c r="G42" s="1"/>
  <c r="D50"/>
  <c r="F50" s="1"/>
  <c r="G50" s="1"/>
  <c r="D7"/>
  <c r="F7" s="1"/>
  <c r="G7" s="1"/>
  <c r="D15"/>
  <c r="F15" s="1"/>
  <c r="G15" s="1"/>
  <c r="D23"/>
  <c r="F23" s="1"/>
  <c r="G23" s="1"/>
  <c r="D31"/>
  <c r="F31" s="1"/>
  <c r="G31" s="1"/>
  <c r="D39"/>
  <c r="F39" s="1"/>
  <c r="G39" s="1"/>
  <c r="D47"/>
  <c r="F47" s="1"/>
  <c r="G47" s="1"/>
  <c r="D12"/>
  <c r="F12" s="1"/>
  <c r="G12" s="1"/>
  <c r="D20"/>
  <c r="G20" s="1"/>
  <c r="D28"/>
  <c r="F28" s="1"/>
  <c r="G28" s="1"/>
  <c r="D36"/>
  <c r="F36" s="1"/>
  <c r="G36" s="1"/>
  <c r="D44"/>
  <c r="F44" s="1"/>
  <c r="G44" s="1"/>
</calcChain>
</file>

<file path=xl/sharedStrings.xml><?xml version="1.0" encoding="utf-8"?>
<sst xmlns="http://schemas.openxmlformats.org/spreadsheetml/2006/main" count="143" uniqueCount="130">
  <si>
    <t>Journal des entrées et sorties de stock</t>
  </si>
  <si>
    <t>Base produits</t>
  </si>
  <si>
    <t>Saisir dans les cases vertes uniquement</t>
  </si>
  <si>
    <t>Ne pas intercaler de ligne ; ne pas laisser de ligne vierge</t>
  </si>
  <si>
    <t>Référence produit</t>
  </si>
  <si>
    <t>Description</t>
  </si>
  <si>
    <t>Stock initial</t>
  </si>
  <si>
    <t>Entrées</t>
  </si>
  <si>
    <t>Stock Final</t>
  </si>
  <si>
    <r>
      <rPr>
        <b/>
        <sz val="12"/>
        <color theme="1"/>
        <rFont val="Calibri"/>
        <family val="2"/>
        <scheme val="minor"/>
      </rPr>
      <t>Sorties</t>
    </r>
    <r>
      <rPr>
        <b/>
        <sz val="9"/>
        <color theme="1"/>
        <rFont val="Calibri"/>
        <family val="2"/>
        <scheme val="minor"/>
      </rPr>
      <t xml:space="preserve"> (y compris pertes et casse)</t>
    </r>
  </si>
  <si>
    <t>Rappel description produit</t>
  </si>
  <si>
    <t>Etat des stocks à jour au :</t>
  </si>
  <si>
    <t>Somme des entrées</t>
  </si>
  <si>
    <t>Somme des sorties</t>
  </si>
  <si>
    <r>
      <t xml:space="preserve">Date du mouvement </t>
    </r>
    <r>
      <rPr>
        <i/>
        <sz val="12"/>
        <color theme="1"/>
        <rFont val="Calibri"/>
        <family val="2"/>
        <scheme val="minor"/>
      </rPr>
      <t>(Ctrl + touche ;)</t>
    </r>
  </si>
  <si>
    <t>Choisir référence du produit</t>
  </si>
  <si>
    <t>éléc0001M</t>
  </si>
  <si>
    <t>éléctrode soudure</t>
  </si>
  <si>
    <t>rlt0002M</t>
  </si>
  <si>
    <t>rouleaux tournante</t>
  </si>
  <si>
    <t>LGEP0003H</t>
  </si>
  <si>
    <t>g0004M</t>
  </si>
  <si>
    <t>rl-PL-324-008M</t>
  </si>
  <si>
    <t>roulements palier tambour (PL324)</t>
  </si>
  <si>
    <t>220S0005H</t>
  </si>
  <si>
    <t xml:space="preserve">huile synthétique BLASIA 220S ou équivalente </t>
  </si>
  <si>
    <t>dis0006E</t>
  </si>
  <si>
    <t xml:space="preserve">disjoncteur moteur </t>
  </si>
  <si>
    <t>RP0007E</t>
  </si>
  <si>
    <t xml:space="preserve">relais phoneix </t>
  </si>
  <si>
    <t>D0009M</t>
  </si>
  <si>
    <t>douilles de guidage</t>
  </si>
  <si>
    <t>Ga010M</t>
  </si>
  <si>
    <t>galets d'avancement</t>
  </si>
  <si>
    <t>Mot011E</t>
  </si>
  <si>
    <t xml:space="preserve">moteur synchrone avec frein et encodeur integré </t>
  </si>
  <si>
    <t>Rg012M</t>
  </si>
  <si>
    <t>J013H</t>
  </si>
  <si>
    <t xml:space="preserve">joint d'étancheité </t>
  </si>
  <si>
    <t>Ta014P</t>
  </si>
  <si>
    <t xml:space="preserve">tube d'air </t>
  </si>
  <si>
    <t>R014P</t>
  </si>
  <si>
    <t>raccords</t>
  </si>
  <si>
    <t>Dra4/2-015P</t>
  </si>
  <si>
    <t xml:space="preserve">distributeur d'air 4/2 SY 7220 </t>
  </si>
  <si>
    <t>EV-24-016E</t>
  </si>
  <si>
    <t>electrovanne  24Vdc</t>
  </si>
  <si>
    <t>RlZC3-017M</t>
  </si>
  <si>
    <t>roulements avant 6314 Z C3 ,roulement arriere 6314 Z C3</t>
  </si>
  <si>
    <t>C-018M</t>
  </si>
  <si>
    <t>courroie dentée</t>
  </si>
  <si>
    <t>rld-020M</t>
  </si>
  <si>
    <t xml:space="preserve">roulements de déviation </t>
  </si>
  <si>
    <t>Rsf-021E</t>
  </si>
  <si>
    <t>CE-022E</t>
  </si>
  <si>
    <t>cable éléctrique multifil</t>
  </si>
  <si>
    <t>P-023H</t>
  </si>
  <si>
    <t xml:space="preserve">pompe à huile </t>
  </si>
  <si>
    <t>OC-024M</t>
  </si>
  <si>
    <t xml:space="preserve"> outil de coupe </t>
  </si>
  <si>
    <t>th-024E</t>
  </si>
  <si>
    <t xml:space="preserve">thermostat </t>
  </si>
  <si>
    <t>RlZZC3-025M</t>
  </si>
  <si>
    <t xml:space="preserve">roulement arriére 6308 ZZ C3 </t>
  </si>
  <si>
    <t>RlZZC3-026M</t>
  </si>
  <si>
    <t>roulement avant 6207 ZZ C3</t>
  </si>
  <si>
    <t>DisGV2-027E</t>
  </si>
  <si>
    <t>disjoncteur moteur GV2 ME14 de 6 à 10 A</t>
  </si>
  <si>
    <t>C-AC3-028E</t>
  </si>
  <si>
    <t xml:space="preserve">contacteur AC 3 D09 </t>
  </si>
  <si>
    <t>Go-029M</t>
  </si>
  <si>
    <t>guides ouvrantes</t>
  </si>
  <si>
    <t>élé-P-030E</t>
  </si>
  <si>
    <t xml:space="preserve">éléctropompe 2Kw 2800tr/min Débit d'eau 10,8m^3/h </t>
  </si>
  <si>
    <t>Dis-GV2-031E</t>
  </si>
  <si>
    <t>disjoncteur moteur GV2-ME10</t>
  </si>
  <si>
    <t>C-AC3-LC-033</t>
  </si>
  <si>
    <t>contacteur AC3 LC1 K09</t>
  </si>
  <si>
    <t>L-VG-034H</t>
  </si>
  <si>
    <t xml:space="preserve">lubrifiant CLASSE 1 VG32 </t>
  </si>
  <si>
    <t>Rl-C3-036M</t>
  </si>
  <si>
    <t>roulement arriére 6314 C3</t>
  </si>
  <si>
    <t>Rl-C3-035M</t>
  </si>
  <si>
    <t xml:space="preserve">roulement avant 6316 C3 </t>
  </si>
  <si>
    <t>LC-037M</t>
  </si>
  <si>
    <t>flex-039H</t>
  </si>
  <si>
    <t>T-f- 040M</t>
  </si>
  <si>
    <t xml:space="preserve">tige filté </t>
  </si>
  <si>
    <t>P-c-041M</t>
  </si>
  <si>
    <t xml:space="preserve">pinces crochets </t>
  </si>
  <si>
    <t>C-043H</t>
  </si>
  <si>
    <t xml:space="preserve">crochet </t>
  </si>
  <si>
    <t>Ce-0048M</t>
  </si>
  <si>
    <t>ceinture</t>
  </si>
  <si>
    <t>NO-044E</t>
  </si>
  <si>
    <t>bouton NO ZB2</t>
  </si>
  <si>
    <t>NC-045E</t>
  </si>
  <si>
    <t>bouton NC ZB1</t>
  </si>
  <si>
    <t>Sel-2-p-046E</t>
  </si>
  <si>
    <t xml:space="preserve">selecteur deux position </t>
  </si>
  <si>
    <t>Gl-047E</t>
  </si>
  <si>
    <t xml:space="preserve">lame de coupe </t>
  </si>
  <si>
    <t>flexibles hydraulique</t>
  </si>
  <si>
    <t xml:space="preserve">glass et outil de touche </t>
  </si>
  <si>
    <t>Stock sécurité</t>
  </si>
  <si>
    <t>Unité</t>
  </si>
  <si>
    <t>Mètres</t>
  </si>
  <si>
    <t>Litres</t>
  </si>
  <si>
    <t>résistance de freinage 20  Ohm 4000W</t>
  </si>
  <si>
    <t xml:space="preserve">roulements de guidage </t>
  </si>
  <si>
    <t>graisse SKF LGEP2 ou un equivalent</t>
  </si>
  <si>
    <t>Kg</t>
  </si>
  <si>
    <t>galet de diametre extérieur  62mm et diamétre interieur 25mm</t>
  </si>
  <si>
    <t>Stock de sécurité atteint</t>
  </si>
  <si>
    <t>Rupture de stock</t>
  </si>
  <si>
    <t>A commander</t>
  </si>
  <si>
    <t>stok de sécurité</t>
  </si>
  <si>
    <t>bon de commande</t>
  </si>
  <si>
    <t>N°</t>
  </si>
  <si>
    <t>fournisseur</t>
  </si>
  <si>
    <t>entreprise</t>
  </si>
  <si>
    <t>adresse</t>
  </si>
  <si>
    <t>mail</t>
  </si>
  <si>
    <t>téléphone</t>
  </si>
  <si>
    <t>code article</t>
  </si>
  <si>
    <t>désignation</t>
  </si>
  <si>
    <t>prix unitaire</t>
  </si>
  <si>
    <t>quantité</t>
  </si>
  <si>
    <t>prix total</t>
  </si>
  <si>
    <t>commentaire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</si>
</sst>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Times New Roman"/>
      <family val="1"/>
    </font>
    <font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4" xfId="0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1" fillId="2" borderId="3" xfId="0" applyFont="1" applyFill="1" applyBorder="1" applyAlignment="1" applyProtection="1">
      <alignment vertical="center" wrapText="1"/>
    </xf>
    <xf numFmtId="0" fontId="4" fillId="0" borderId="0" xfId="0" applyFont="1" applyProtection="1"/>
    <xf numFmtId="0" fontId="1" fillId="2" borderId="1" xfId="0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0" borderId="4" xfId="0" applyFill="1" applyBorder="1" applyProtection="1"/>
    <xf numFmtId="0" fontId="1" fillId="0" borderId="0" xfId="0" applyFont="1" applyProtection="1"/>
    <xf numFmtId="0" fontId="2" fillId="2" borderId="3" xfId="0" applyFont="1" applyFill="1" applyBorder="1" applyAlignment="1" applyProtection="1">
      <alignment horizontal="right" vertical="center" wrapText="1"/>
    </xf>
    <xf numFmtId="0" fontId="0" fillId="0" borderId="4" xfId="0" applyBorder="1" applyProtection="1"/>
    <xf numFmtId="0" fontId="1" fillId="0" borderId="4" xfId="0" applyFont="1" applyBorder="1" applyProtection="1"/>
    <xf numFmtId="0" fontId="0" fillId="0" borderId="5" xfId="0" applyBorder="1" applyProtection="1"/>
    <xf numFmtId="0" fontId="0" fillId="3" borderId="4" xfId="0" applyFill="1" applyBorder="1" applyProtection="1">
      <protection locked="0"/>
    </xf>
    <xf numFmtId="14" fontId="0" fillId="3" borderId="2" xfId="0" applyNumberFormat="1" applyFill="1" applyBorder="1" applyAlignment="1" applyProtection="1">
      <alignment horizontal="left"/>
      <protection locked="0"/>
    </xf>
    <xf numFmtId="0" fontId="8" fillId="0" borderId="0" xfId="0" applyFont="1" applyProtection="1"/>
    <xf numFmtId="0" fontId="0" fillId="0" borderId="0" xfId="0" applyAlignment="1" applyProtection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" fillId="0" borderId="0" xfId="0" applyFont="1" applyBorder="1" applyProtection="1"/>
    <xf numFmtId="0" fontId="2" fillId="2" borderId="0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0" fillId="0" borderId="7" xfId="0" applyBorder="1"/>
    <xf numFmtId="0" fontId="10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H155"/>
  <sheetViews>
    <sheetView showGridLines="0" tabSelected="1" workbookViewId="0">
      <selection activeCell="I8" sqref="I8"/>
    </sheetView>
  </sheetViews>
  <sheetFormatPr baseColWidth="10" defaultRowHeight="15"/>
  <cols>
    <col min="1" max="1" width="19.140625" style="3" customWidth="1"/>
    <col min="2" max="2" width="58" style="3" bestFit="1" customWidth="1"/>
    <col min="3" max="3" width="14.7109375" style="19" bestFit="1" customWidth="1"/>
    <col min="4" max="4" width="7.28515625" style="3" bestFit="1" customWidth="1"/>
    <col min="5" max="16384" width="11.42578125" style="3"/>
  </cols>
  <sheetData>
    <row r="1" spans="1:8" ht="21">
      <c r="A1" s="2" t="s">
        <v>1</v>
      </c>
    </row>
    <row r="2" spans="1:8" ht="18.75">
      <c r="A2" s="4" t="s">
        <v>2</v>
      </c>
      <c r="C2" s="3"/>
      <c r="H2" s="18"/>
    </row>
    <row r="3" spans="1:8" ht="18.75">
      <c r="A3" s="4" t="s">
        <v>3</v>
      </c>
      <c r="C3" s="3"/>
    </row>
    <row r="4" spans="1:8" ht="18.75">
      <c r="A4" s="4"/>
    </row>
    <row r="5" spans="1:8" ht="15.75">
      <c r="A5" s="5" t="s">
        <v>4</v>
      </c>
      <c r="B5" s="5" t="s">
        <v>5</v>
      </c>
      <c r="C5" s="8" t="s">
        <v>104</v>
      </c>
      <c r="D5" s="5" t="s">
        <v>105</v>
      </c>
    </row>
    <row r="6" spans="1:8">
      <c r="A6" s="1" t="s">
        <v>24</v>
      </c>
      <c r="B6" s="1" t="s">
        <v>25</v>
      </c>
      <c r="C6" s="20">
        <v>100</v>
      </c>
      <c r="D6" s="1" t="s">
        <v>107</v>
      </c>
    </row>
    <row r="7" spans="1:8">
      <c r="A7" s="1" t="s">
        <v>49</v>
      </c>
      <c r="B7" s="1" t="s">
        <v>50</v>
      </c>
      <c r="C7" s="20">
        <v>5</v>
      </c>
      <c r="D7" s="1"/>
    </row>
    <row r="8" spans="1:8">
      <c r="A8" s="1" t="s">
        <v>90</v>
      </c>
      <c r="B8" s="1" t="s">
        <v>91</v>
      </c>
      <c r="C8" s="20">
        <v>10</v>
      </c>
      <c r="D8" s="1"/>
    </row>
    <row r="9" spans="1:8">
      <c r="A9" s="1" t="s">
        <v>68</v>
      </c>
      <c r="B9" s="1" t="s">
        <v>69</v>
      </c>
      <c r="C9" s="20">
        <v>20</v>
      </c>
      <c r="D9" s="1"/>
    </row>
    <row r="10" spans="1:8">
      <c r="A10" s="1" t="s">
        <v>76</v>
      </c>
      <c r="B10" s="1" t="s">
        <v>77</v>
      </c>
      <c r="C10" s="20">
        <v>20</v>
      </c>
      <c r="D10" s="1"/>
    </row>
    <row r="11" spans="1:8">
      <c r="A11" s="1" t="s">
        <v>92</v>
      </c>
      <c r="B11" s="1" t="s">
        <v>93</v>
      </c>
      <c r="C11" s="20">
        <v>50</v>
      </c>
      <c r="D11" s="1" t="s">
        <v>106</v>
      </c>
    </row>
    <row r="12" spans="1:8">
      <c r="A12" s="1" t="s">
        <v>54</v>
      </c>
      <c r="B12" s="1" t="s">
        <v>55</v>
      </c>
      <c r="C12" s="20">
        <v>100</v>
      </c>
      <c r="D12" s="1" t="s">
        <v>106</v>
      </c>
    </row>
    <row r="13" spans="1:8">
      <c r="A13" s="1" t="s">
        <v>30</v>
      </c>
      <c r="B13" s="1" t="s">
        <v>31</v>
      </c>
      <c r="C13" s="20">
        <v>2</v>
      </c>
      <c r="D13" s="1"/>
    </row>
    <row r="14" spans="1:8">
      <c r="A14" s="1" t="s">
        <v>26</v>
      </c>
      <c r="B14" s="1" t="s">
        <v>27</v>
      </c>
      <c r="C14" s="20">
        <v>5</v>
      </c>
      <c r="D14" s="1"/>
    </row>
    <row r="15" spans="1:8">
      <c r="A15" s="1" t="s">
        <v>66</v>
      </c>
      <c r="B15" s="1" t="s">
        <v>67</v>
      </c>
      <c r="C15" s="20">
        <v>5</v>
      </c>
      <c r="D15" s="1"/>
    </row>
    <row r="16" spans="1:8">
      <c r="A16" s="1" t="s">
        <v>74</v>
      </c>
      <c r="B16" s="1" t="s">
        <v>75</v>
      </c>
      <c r="C16" s="20">
        <v>5</v>
      </c>
      <c r="D16" s="1"/>
    </row>
    <row r="17" spans="1:4">
      <c r="A17" s="1" t="s">
        <v>43</v>
      </c>
      <c r="B17" s="1" t="s">
        <v>44</v>
      </c>
      <c r="C17" s="20">
        <v>2</v>
      </c>
      <c r="D17" s="1"/>
    </row>
    <row r="18" spans="1:4">
      <c r="A18" s="1" t="s">
        <v>16</v>
      </c>
      <c r="B18" s="1" t="s">
        <v>17</v>
      </c>
      <c r="C18" s="20">
        <v>20</v>
      </c>
      <c r="D18" s="1"/>
    </row>
    <row r="19" spans="1:4">
      <c r="A19" s="1" t="s">
        <v>72</v>
      </c>
      <c r="B19" s="1" t="s">
        <v>73</v>
      </c>
      <c r="C19" s="20">
        <v>2</v>
      </c>
      <c r="D19" s="1"/>
    </row>
    <row r="20" spans="1:4">
      <c r="A20" s="1" t="s">
        <v>45</v>
      </c>
      <c r="B20" s="1" t="s">
        <v>46</v>
      </c>
      <c r="C20" s="20">
        <v>2</v>
      </c>
      <c r="D20" s="1"/>
    </row>
    <row r="21" spans="1:4">
      <c r="A21" s="1" t="s">
        <v>85</v>
      </c>
      <c r="B21" s="1" t="s">
        <v>102</v>
      </c>
      <c r="C21" s="20">
        <v>50</v>
      </c>
      <c r="D21" s="1" t="s">
        <v>106</v>
      </c>
    </row>
    <row r="22" spans="1:4">
      <c r="A22" s="1" t="s">
        <v>21</v>
      </c>
      <c r="B22" s="1" t="s">
        <v>112</v>
      </c>
      <c r="C22" s="20">
        <v>5</v>
      </c>
      <c r="D22" s="1"/>
    </row>
    <row r="23" spans="1:4">
      <c r="A23" s="1" t="s">
        <v>32</v>
      </c>
      <c r="B23" s="1" t="s">
        <v>33</v>
      </c>
      <c r="C23" s="20">
        <v>5</v>
      </c>
      <c r="D23" s="1"/>
    </row>
    <row r="24" spans="1:4">
      <c r="A24" s="1" t="s">
        <v>100</v>
      </c>
      <c r="B24" s="1" t="s">
        <v>103</v>
      </c>
      <c r="C24" s="20">
        <v>5</v>
      </c>
      <c r="D24" s="1"/>
    </row>
    <row r="25" spans="1:4">
      <c r="A25" s="1" t="s">
        <v>70</v>
      </c>
      <c r="B25" s="1" t="s">
        <v>71</v>
      </c>
      <c r="C25" s="20">
        <v>5</v>
      </c>
      <c r="D25" s="1"/>
    </row>
    <row r="26" spans="1:4">
      <c r="A26" s="1" t="s">
        <v>37</v>
      </c>
      <c r="B26" s="1" t="s">
        <v>38</v>
      </c>
      <c r="C26" s="20">
        <v>5</v>
      </c>
      <c r="D26" s="1"/>
    </row>
    <row r="27" spans="1:4">
      <c r="A27" s="1" t="s">
        <v>84</v>
      </c>
      <c r="B27" s="1" t="s">
        <v>101</v>
      </c>
      <c r="C27" s="20">
        <v>5</v>
      </c>
      <c r="D27" s="1"/>
    </row>
    <row r="28" spans="1:4">
      <c r="A28" s="1" t="s">
        <v>20</v>
      </c>
      <c r="B28" s="1" t="s">
        <v>110</v>
      </c>
      <c r="C28" s="20">
        <v>5</v>
      </c>
      <c r="D28" s="1" t="s">
        <v>111</v>
      </c>
    </row>
    <row r="29" spans="1:4">
      <c r="A29" s="1" t="s">
        <v>78</v>
      </c>
      <c r="B29" s="1" t="s">
        <v>79</v>
      </c>
      <c r="C29" s="20">
        <v>5</v>
      </c>
      <c r="D29" s="1" t="s">
        <v>107</v>
      </c>
    </row>
    <row r="30" spans="1:4">
      <c r="A30" s="1" t="s">
        <v>34</v>
      </c>
      <c r="B30" s="1" t="s">
        <v>35</v>
      </c>
      <c r="C30" s="20">
        <v>5</v>
      </c>
      <c r="D30" s="1"/>
    </row>
    <row r="31" spans="1:4">
      <c r="A31" s="1" t="s">
        <v>96</v>
      </c>
      <c r="B31" s="1" t="s">
        <v>97</v>
      </c>
      <c r="C31" s="20">
        <v>5</v>
      </c>
      <c r="D31" s="1"/>
    </row>
    <row r="32" spans="1:4">
      <c r="A32" s="1" t="s">
        <v>94</v>
      </c>
      <c r="B32" s="1" t="s">
        <v>95</v>
      </c>
      <c r="C32" s="20">
        <v>5</v>
      </c>
      <c r="D32" s="1"/>
    </row>
    <row r="33" spans="1:4">
      <c r="A33" s="1" t="s">
        <v>58</v>
      </c>
      <c r="B33" s="1" t="s">
        <v>59</v>
      </c>
      <c r="C33" s="20">
        <v>5</v>
      </c>
      <c r="D33" s="1"/>
    </row>
    <row r="34" spans="1:4">
      <c r="A34" s="1" t="s">
        <v>56</v>
      </c>
      <c r="B34" s="1" t="s">
        <v>57</v>
      </c>
      <c r="C34" s="20">
        <v>5</v>
      </c>
      <c r="D34" s="1"/>
    </row>
    <row r="35" spans="1:4">
      <c r="A35" s="1" t="s">
        <v>88</v>
      </c>
      <c r="B35" s="1" t="s">
        <v>89</v>
      </c>
      <c r="C35" s="20">
        <v>5</v>
      </c>
      <c r="D35" s="1"/>
    </row>
    <row r="36" spans="1:4">
      <c r="A36" s="1" t="s">
        <v>41</v>
      </c>
      <c r="B36" s="1" t="s">
        <v>42</v>
      </c>
      <c r="C36" s="20">
        <v>5</v>
      </c>
      <c r="D36" s="1"/>
    </row>
    <row r="37" spans="1:4">
      <c r="A37" s="1" t="s">
        <v>36</v>
      </c>
      <c r="B37" s="1" t="s">
        <v>109</v>
      </c>
      <c r="C37" s="20">
        <v>5</v>
      </c>
      <c r="D37" s="1"/>
    </row>
    <row r="38" spans="1:4">
      <c r="A38" s="1" t="s">
        <v>82</v>
      </c>
      <c r="B38" s="1" t="s">
        <v>83</v>
      </c>
      <c r="C38" s="20">
        <v>5</v>
      </c>
      <c r="D38" s="1"/>
    </row>
    <row r="39" spans="1:4">
      <c r="A39" s="1" t="s">
        <v>80</v>
      </c>
      <c r="B39" s="1" t="s">
        <v>81</v>
      </c>
      <c r="C39" s="20">
        <v>5</v>
      </c>
      <c r="D39" s="1"/>
    </row>
    <row r="40" spans="1:4">
      <c r="A40" s="1" t="s">
        <v>51</v>
      </c>
      <c r="B40" s="1" t="s">
        <v>52</v>
      </c>
      <c r="C40" s="20">
        <v>5</v>
      </c>
      <c r="D40" s="1"/>
    </row>
    <row r="41" spans="1:4">
      <c r="A41" s="1" t="s">
        <v>22</v>
      </c>
      <c r="B41" s="1" t="s">
        <v>23</v>
      </c>
      <c r="C41" s="20">
        <v>5</v>
      </c>
      <c r="D41" s="1"/>
    </row>
    <row r="42" spans="1:4">
      <c r="A42" s="1" t="s">
        <v>18</v>
      </c>
      <c r="B42" s="1" t="s">
        <v>19</v>
      </c>
      <c r="C42" s="20">
        <v>10</v>
      </c>
      <c r="D42" s="1"/>
    </row>
    <row r="43" spans="1:4">
      <c r="A43" s="1" t="s">
        <v>47</v>
      </c>
      <c r="B43" s="1" t="s">
        <v>48</v>
      </c>
      <c r="C43" s="20">
        <v>5</v>
      </c>
      <c r="D43" s="1"/>
    </row>
    <row r="44" spans="1:4">
      <c r="A44" s="1" t="s">
        <v>62</v>
      </c>
      <c r="B44" s="1" t="s">
        <v>63</v>
      </c>
      <c r="C44" s="20">
        <v>5</v>
      </c>
      <c r="D44" s="1"/>
    </row>
    <row r="45" spans="1:4">
      <c r="A45" s="1" t="s">
        <v>64</v>
      </c>
      <c r="B45" s="1" t="s">
        <v>65</v>
      </c>
      <c r="C45" s="20">
        <v>5</v>
      </c>
      <c r="D45" s="1"/>
    </row>
    <row r="46" spans="1:4">
      <c r="A46" s="1" t="s">
        <v>28</v>
      </c>
      <c r="B46" s="1" t="s">
        <v>29</v>
      </c>
      <c r="C46" s="20">
        <v>5</v>
      </c>
      <c r="D46" s="1"/>
    </row>
    <row r="47" spans="1:4">
      <c r="A47" s="1" t="s">
        <v>53</v>
      </c>
      <c r="B47" s="1" t="s">
        <v>108</v>
      </c>
      <c r="C47" s="20">
        <v>5</v>
      </c>
      <c r="D47" s="1"/>
    </row>
    <row r="48" spans="1:4">
      <c r="A48" s="1" t="s">
        <v>98</v>
      </c>
      <c r="B48" s="1" t="s">
        <v>99</v>
      </c>
      <c r="C48" s="20">
        <v>5</v>
      </c>
      <c r="D48" s="1"/>
    </row>
    <row r="49" spans="1:4">
      <c r="A49" s="1" t="s">
        <v>39</v>
      </c>
      <c r="B49" s="1" t="s">
        <v>40</v>
      </c>
      <c r="C49" s="20">
        <v>5</v>
      </c>
      <c r="D49" s="1"/>
    </row>
    <row r="50" spans="1:4">
      <c r="A50" s="1" t="s">
        <v>86</v>
      </c>
      <c r="B50" s="1" t="s">
        <v>87</v>
      </c>
      <c r="C50" s="20">
        <v>5</v>
      </c>
      <c r="D50" s="1"/>
    </row>
    <row r="51" spans="1:4">
      <c r="A51" s="1" t="s">
        <v>60</v>
      </c>
      <c r="B51" s="1" t="s">
        <v>61</v>
      </c>
      <c r="C51" s="20">
        <v>5</v>
      </c>
      <c r="D51" s="1"/>
    </row>
    <row r="52" spans="1:4">
      <c r="A52" s="1"/>
      <c r="B52" s="1"/>
      <c r="C52" s="20"/>
      <c r="D52" s="1"/>
    </row>
    <row r="53" spans="1:4">
      <c r="A53" s="1"/>
      <c r="B53" s="1"/>
      <c r="C53" s="20"/>
      <c r="D53" s="1"/>
    </row>
    <row r="54" spans="1:4">
      <c r="A54" s="1"/>
      <c r="B54" s="1"/>
      <c r="C54" s="20"/>
      <c r="D54" s="1"/>
    </row>
    <row r="55" spans="1:4">
      <c r="A55" s="1"/>
      <c r="B55" s="1"/>
      <c r="C55" s="20"/>
      <c r="D55" s="1"/>
    </row>
    <row r="56" spans="1:4">
      <c r="A56" s="1"/>
      <c r="B56" s="1"/>
      <c r="C56" s="20"/>
      <c r="D56" s="1"/>
    </row>
    <row r="57" spans="1:4">
      <c r="A57" s="1"/>
      <c r="B57" s="1"/>
      <c r="C57" s="20"/>
      <c r="D57" s="1"/>
    </row>
    <row r="58" spans="1:4">
      <c r="A58" s="1"/>
      <c r="B58" s="1"/>
      <c r="C58" s="20"/>
      <c r="D58" s="1"/>
    </row>
    <row r="59" spans="1:4">
      <c r="A59" s="1"/>
      <c r="B59" s="1"/>
      <c r="C59" s="20"/>
      <c r="D59" s="1"/>
    </row>
    <row r="60" spans="1:4">
      <c r="A60" s="1"/>
      <c r="B60" s="1"/>
      <c r="C60" s="20"/>
      <c r="D60" s="1"/>
    </row>
    <row r="61" spans="1:4">
      <c r="A61" s="1"/>
      <c r="B61" s="1"/>
      <c r="C61" s="20"/>
      <c r="D61" s="1"/>
    </row>
    <row r="62" spans="1:4">
      <c r="A62" s="1"/>
      <c r="B62" s="1"/>
      <c r="C62" s="20"/>
      <c r="D62" s="1"/>
    </row>
    <row r="63" spans="1:4">
      <c r="A63" s="1"/>
      <c r="B63" s="1"/>
      <c r="C63" s="20"/>
      <c r="D63" s="1"/>
    </row>
    <row r="64" spans="1:4">
      <c r="A64" s="1"/>
      <c r="B64" s="1"/>
      <c r="C64" s="20"/>
      <c r="D64" s="1"/>
    </row>
    <row r="65" spans="1:4">
      <c r="A65" s="1"/>
      <c r="B65" s="1"/>
      <c r="C65" s="20"/>
      <c r="D65" s="1"/>
    </row>
    <row r="66" spans="1:4">
      <c r="A66" s="1"/>
      <c r="B66" s="1"/>
      <c r="C66" s="20"/>
      <c r="D66" s="1"/>
    </row>
    <row r="67" spans="1:4">
      <c r="A67" s="1"/>
      <c r="B67" s="1"/>
      <c r="C67" s="20"/>
      <c r="D67" s="1"/>
    </row>
    <row r="68" spans="1:4">
      <c r="A68" s="1"/>
      <c r="B68" s="1"/>
      <c r="C68" s="20"/>
      <c r="D68" s="1"/>
    </row>
    <row r="69" spans="1:4">
      <c r="A69" s="1"/>
      <c r="B69" s="1"/>
      <c r="C69" s="20"/>
      <c r="D69" s="1"/>
    </row>
    <row r="70" spans="1:4">
      <c r="A70" s="1"/>
      <c r="B70" s="1"/>
      <c r="C70" s="20"/>
      <c r="D70" s="1"/>
    </row>
    <row r="71" spans="1:4">
      <c r="A71" s="1"/>
      <c r="B71" s="1"/>
      <c r="C71" s="20"/>
      <c r="D71" s="1"/>
    </row>
    <row r="72" spans="1:4">
      <c r="A72" s="1"/>
      <c r="B72" s="1"/>
      <c r="C72" s="20"/>
      <c r="D72" s="1"/>
    </row>
    <row r="73" spans="1:4">
      <c r="A73" s="1"/>
      <c r="B73" s="1"/>
      <c r="C73" s="20"/>
      <c r="D73" s="1"/>
    </row>
    <row r="74" spans="1:4">
      <c r="A74" s="1"/>
      <c r="B74" s="1"/>
      <c r="C74" s="20"/>
      <c r="D74" s="1"/>
    </row>
    <row r="75" spans="1:4">
      <c r="A75" s="1"/>
      <c r="B75" s="1"/>
      <c r="C75" s="20"/>
      <c r="D75" s="1"/>
    </row>
    <row r="76" spans="1:4">
      <c r="A76" s="1"/>
      <c r="B76" s="1"/>
      <c r="C76" s="20"/>
      <c r="D76" s="1"/>
    </row>
    <row r="77" spans="1:4">
      <c r="A77" s="1"/>
      <c r="B77" s="1"/>
      <c r="C77" s="20"/>
      <c r="D77" s="1"/>
    </row>
    <row r="78" spans="1:4">
      <c r="A78" s="1"/>
      <c r="B78" s="1"/>
      <c r="C78" s="20"/>
      <c r="D78" s="1"/>
    </row>
    <row r="79" spans="1:4">
      <c r="A79" s="1"/>
      <c r="B79" s="1"/>
      <c r="C79" s="20"/>
      <c r="D79" s="1"/>
    </row>
    <row r="80" spans="1:4">
      <c r="A80" s="1"/>
      <c r="B80" s="1"/>
      <c r="C80" s="20"/>
      <c r="D80" s="1"/>
    </row>
    <row r="81" spans="1:4">
      <c r="A81" s="1"/>
      <c r="B81" s="1"/>
      <c r="C81" s="20"/>
      <c r="D81" s="1"/>
    </row>
    <row r="82" spans="1:4">
      <c r="A82" s="1"/>
      <c r="B82" s="1"/>
      <c r="C82" s="20"/>
      <c r="D82" s="1"/>
    </row>
    <row r="83" spans="1:4">
      <c r="A83" s="1"/>
      <c r="B83" s="1"/>
      <c r="C83" s="20"/>
      <c r="D83" s="1"/>
    </row>
    <row r="84" spans="1:4">
      <c r="A84" s="1"/>
      <c r="B84" s="1"/>
      <c r="C84" s="20"/>
      <c r="D84" s="1"/>
    </row>
    <row r="85" spans="1:4">
      <c r="A85" s="1"/>
      <c r="B85" s="1"/>
      <c r="C85" s="20"/>
      <c r="D85" s="1"/>
    </row>
    <row r="86" spans="1:4">
      <c r="A86" s="1"/>
      <c r="B86" s="1"/>
      <c r="C86" s="20"/>
      <c r="D86" s="1"/>
    </row>
    <row r="87" spans="1:4">
      <c r="A87" s="1"/>
      <c r="B87" s="1"/>
      <c r="C87" s="20"/>
      <c r="D87" s="1"/>
    </row>
    <row r="88" spans="1:4">
      <c r="A88" s="1"/>
      <c r="B88" s="1"/>
      <c r="C88" s="20"/>
      <c r="D88" s="1"/>
    </row>
    <row r="89" spans="1:4">
      <c r="A89" s="1"/>
      <c r="B89" s="1"/>
      <c r="C89" s="20"/>
      <c r="D89" s="1"/>
    </row>
    <row r="90" spans="1:4">
      <c r="A90" s="1"/>
      <c r="B90" s="1"/>
      <c r="C90" s="20"/>
      <c r="D90" s="1"/>
    </row>
    <row r="91" spans="1:4">
      <c r="A91" s="1"/>
      <c r="B91" s="1"/>
      <c r="C91" s="20"/>
      <c r="D91" s="1"/>
    </row>
    <row r="92" spans="1:4">
      <c r="A92" s="1"/>
      <c r="B92" s="1"/>
      <c r="C92" s="20"/>
      <c r="D92" s="1"/>
    </row>
    <row r="93" spans="1:4">
      <c r="A93" s="1"/>
      <c r="B93" s="1"/>
      <c r="C93" s="20"/>
      <c r="D93" s="1"/>
    </row>
    <row r="94" spans="1:4">
      <c r="A94" s="1"/>
      <c r="B94" s="1"/>
      <c r="C94" s="20"/>
      <c r="D94" s="1"/>
    </row>
    <row r="95" spans="1:4">
      <c r="A95" s="1"/>
      <c r="B95" s="1"/>
      <c r="C95" s="20"/>
      <c r="D95" s="1"/>
    </row>
    <row r="96" spans="1:4">
      <c r="A96" s="1"/>
      <c r="B96" s="1"/>
      <c r="C96" s="20"/>
      <c r="D96" s="1"/>
    </row>
    <row r="97" spans="1:4">
      <c r="A97" s="1"/>
      <c r="B97" s="1"/>
      <c r="C97" s="20"/>
      <c r="D97" s="1"/>
    </row>
    <row r="98" spans="1:4">
      <c r="A98" s="1"/>
      <c r="B98" s="1"/>
      <c r="C98" s="20"/>
      <c r="D98" s="1"/>
    </row>
    <row r="99" spans="1:4">
      <c r="A99" s="1"/>
      <c r="B99" s="1"/>
      <c r="C99" s="20"/>
      <c r="D99" s="1"/>
    </row>
    <row r="100" spans="1:4">
      <c r="A100" s="1"/>
      <c r="B100" s="1"/>
      <c r="C100" s="20"/>
      <c r="D100" s="1"/>
    </row>
    <row r="101" spans="1:4">
      <c r="A101" s="1"/>
      <c r="B101" s="1"/>
      <c r="C101" s="20"/>
      <c r="D101" s="1"/>
    </row>
    <row r="102" spans="1:4">
      <c r="A102" s="1"/>
      <c r="B102" s="1"/>
      <c r="C102" s="20"/>
      <c r="D102" s="1"/>
    </row>
    <row r="103" spans="1:4">
      <c r="A103" s="1"/>
      <c r="B103" s="1"/>
      <c r="C103" s="20"/>
      <c r="D103" s="1"/>
    </row>
    <row r="104" spans="1:4">
      <c r="A104" s="1"/>
      <c r="B104" s="1"/>
      <c r="C104" s="20"/>
      <c r="D104" s="1"/>
    </row>
    <row r="105" spans="1:4">
      <c r="A105" s="1"/>
      <c r="B105" s="1"/>
      <c r="C105" s="20"/>
      <c r="D105" s="1"/>
    </row>
    <row r="106" spans="1:4">
      <c r="A106" s="1"/>
      <c r="B106" s="1"/>
      <c r="C106" s="20"/>
      <c r="D106" s="1"/>
    </row>
    <row r="107" spans="1:4">
      <c r="A107" s="1"/>
      <c r="B107" s="1"/>
      <c r="C107" s="20"/>
      <c r="D107" s="1"/>
    </row>
    <row r="108" spans="1:4">
      <c r="A108" s="1"/>
      <c r="B108" s="1"/>
      <c r="C108" s="20"/>
      <c r="D108" s="1"/>
    </row>
    <row r="109" spans="1:4">
      <c r="A109" s="1"/>
      <c r="B109" s="1"/>
      <c r="C109" s="20"/>
      <c r="D109" s="1"/>
    </row>
    <row r="110" spans="1:4">
      <c r="A110" s="1"/>
      <c r="B110" s="1"/>
      <c r="C110" s="20"/>
      <c r="D110" s="1"/>
    </row>
    <row r="111" spans="1:4">
      <c r="A111" s="1"/>
      <c r="B111" s="1"/>
      <c r="C111" s="20"/>
      <c r="D111" s="1"/>
    </row>
    <row r="112" spans="1:4">
      <c r="A112" s="1"/>
      <c r="B112" s="1"/>
      <c r="C112" s="20"/>
      <c r="D112" s="1"/>
    </row>
    <row r="113" spans="1:4">
      <c r="A113" s="1"/>
      <c r="B113" s="1"/>
      <c r="C113" s="20"/>
      <c r="D113" s="1"/>
    </row>
    <row r="114" spans="1:4">
      <c r="A114" s="1"/>
      <c r="B114" s="1"/>
      <c r="C114" s="20"/>
      <c r="D114" s="1"/>
    </row>
    <row r="115" spans="1:4">
      <c r="A115" s="1"/>
      <c r="B115" s="1"/>
      <c r="C115" s="20"/>
      <c r="D115" s="1"/>
    </row>
    <row r="116" spans="1:4">
      <c r="A116" s="1"/>
      <c r="B116" s="1"/>
      <c r="C116" s="20"/>
      <c r="D116" s="1"/>
    </row>
    <row r="117" spans="1:4">
      <c r="A117" s="1"/>
      <c r="B117" s="1"/>
      <c r="C117" s="20"/>
      <c r="D117" s="1"/>
    </row>
    <row r="118" spans="1:4">
      <c r="A118" s="1"/>
      <c r="B118" s="1"/>
      <c r="C118" s="20"/>
      <c r="D118" s="1"/>
    </row>
    <row r="119" spans="1:4">
      <c r="A119" s="1"/>
      <c r="B119" s="1"/>
      <c r="C119" s="20"/>
      <c r="D119" s="1"/>
    </row>
    <row r="120" spans="1:4">
      <c r="A120" s="1"/>
      <c r="B120" s="1"/>
      <c r="C120" s="20"/>
      <c r="D120" s="1"/>
    </row>
    <row r="121" spans="1:4">
      <c r="A121" s="1"/>
      <c r="B121" s="1"/>
      <c r="C121" s="20"/>
      <c r="D121" s="1"/>
    </row>
    <row r="122" spans="1:4">
      <c r="A122" s="1"/>
      <c r="B122" s="1"/>
      <c r="C122" s="20"/>
      <c r="D122" s="1"/>
    </row>
    <row r="123" spans="1:4">
      <c r="A123" s="1"/>
      <c r="B123" s="1"/>
      <c r="C123" s="20"/>
      <c r="D123" s="1"/>
    </row>
    <row r="124" spans="1:4">
      <c r="A124" s="1"/>
      <c r="B124" s="1"/>
      <c r="C124" s="20"/>
      <c r="D124" s="1"/>
    </row>
    <row r="125" spans="1:4">
      <c r="A125" s="1"/>
      <c r="B125" s="1"/>
      <c r="C125" s="20"/>
      <c r="D125" s="1"/>
    </row>
    <row r="126" spans="1:4">
      <c r="A126" s="1"/>
      <c r="B126" s="1"/>
      <c r="C126" s="20"/>
      <c r="D126" s="1"/>
    </row>
    <row r="127" spans="1:4">
      <c r="A127" s="1"/>
      <c r="B127" s="1"/>
      <c r="C127" s="20"/>
      <c r="D127" s="1"/>
    </row>
    <row r="128" spans="1:4">
      <c r="A128" s="1"/>
      <c r="B128" s="1"/>
      <c r="C128" s="20"/>
      <c r="D128" s="1"/>
    </row>
    <row r="129" spans="1:4">
      <c r="A129" s="1"/>
      <c r="B129" s="1"/>
      <c r="C129" s="20"/>
      <c r="D129" s="1"/>
    </row>
    <row r="130" spans="1:4">
      <c r="A130" s="1"/>
      <c r="B130" s="1"/>
      <c r="C130" s="20"/>
      <c r="D130" s="1"/>
    </row>
    <row r="131" spans="1:4">
      <c r="A131" s="1"/>
      <c r="B131" s="1"/>
      <c r="C131" s="20"/>
      <c r="D131" s="1"/>
    </row>
    <row r="132" spans="1:4">
      <c r="A132" s="1"/>
      <c r="B132" s="1"/>
      <c r="C132" s="20"/>
      <c r="D132" s="1"/>
    </row>
    <row r="133" spans="1:4">
      <c r="A133" s="1"/>
      <c r="B133" s="1"/>
      <c r="C133" s="20"/>
      <c r="D133" s="1"/>
    </row>
    <row r="134" spans="1:4">
      <c r="A134" s="1"/>
      <c r="B134" s="1"/>
      <c r="C134" s="20"/>
      <c r="D134" s="1"/>
    </row>
    <row r="135" spans="1:4">
      <c r="A135" s="1"/>
      <c r="B135" s="1"/>
      <c r="C135" s="20"/>
      <c r="D135" s="1"/>
    </row>
    <row r="136" spans="1:4">
      <c r="A136" s="1"/>
      <c r="B136" s="1"/>
      <c r="C136" s="20"/>
      <c r="D136" s="1"/>
    </row>
    <row r="137" spans="1:4">
      <c r="A137" s="1"/>
      <c r="B137" s="1"/>
      <c r="C137" s="20"/>
      <c r="D137" s="1"/>
    </row>
    <row r="138" spans="1:4">
      <c r="A138" s="1"/>
      <c r="B138" s="1"/>
      <c r="C138" s="20"/>
      <c r="D138" s="1"/>
    </row>
    <row r="139" spans="1:4">
      <c r="A139" s="1"/>
      <c r="B139" s="1"/>
      <c r="C139" s="20"/>
      <c r="D139" s="1"/>
    </row>
    <row r="140" spans="1:4">
      <c r="A140" s="1"/>
      <c r="B140" s="1"/>
      <c r="C140" s="20"/>
      <c r="D140" s="1"/>
    </row>
    <row r="141" spans="1:4">
      <c r="A141" s="1"/>
      <c r="B141" s="1"/>
      <c r="C141" s="20"/>
      <c r="D141" s="1"/>
    </row>
    <row r="142" spans="1:4">
      <c r="A142" s="1"/>
      <c r="B142" s="1"/>
      <c r="C142" s="20"/>
      <c r="D142" s="1"/>
    </row>
    <row r="143" spans="1:4">
      <c r="A143" s="1"/>
      <c r="B143" s="1"/>
      <c r="C143" s="20"/>
      <c r="D143" s="1"/>
    </row>
    <row r="144" spans="1:4">
      <c r="A144" s="1"/>
      <c r="B144" s="1"/>
      <c r="C144" s="20"/>
      <c r="D144" s="1"/>
    </row>
    <row r="145" spans="1:4">
      <c r="A145" s="1"/>
      <c r="B145" s="1"/>
      <c r="C145" s="20"/>
      <c r="D145" s="1"/>
    </row>
    <row r="146" spans="1:4">
      <c r="A146" s="1"/>
      <c r="B146" s="1"/>
      <c r="C146" s="20"/>
      <c r="D146" s="1"/>
    </row>
    <row r="147" spans="1:4">
      <c r="A147" s="1"/>
      <c r="B147" s="1"/>
      <c r="C147" s="20"/>
      <c r="D147" s="1"/>
    </row>
    <row r="148" spans="1:4">
      <c r="A148" s="1"/>
      <c r="B148" s="1"/>
      <c r="C148" s="20"/>
      <c r="D148" s="1"/>
    </row>
    <row r="149" spans="1:4">
      <c r="A149" s="1"/>
      <c r="B149" s="1"/>
      <c r="C149" s="20"/>
      <c r="D149" s="1"/>
    </row>
    <row r="150" spans="1:4">
      <c r="A150" s="1"/>
      <c r="B150" s="1"/>
      <c r="C150" s="20"/>
      <c r="D150" s="1"/>
    </row>
    <row r="151" spans="1:4">
      <c r="A151" s="1"/>
      <c r="B151" s="1"/>
      <c r="C151" s="20"/>
      <c r="D151" s="1"/>
    </row>
    <row r="152" spans="1:4">
      <c r="A152" s="1"/>
      <c r="B152" s="1"/>
      <c r="C152" s="20"/>
      <c r="D152" s="1"/>
    </row>
    <row r="153" spans="1:4">
      <c r="A153" s="1"/>
      <c r="B153" s="1"/>
      <c r="C153" s="20"/>
      <c r="D153" s="1"/>
    </row>
    <row r="154" spans="1:4">
      <c r="A154" s="1"/>
      <c r="B154" s="1"/>
      <c r="C154" s="20"/>
      <c r="D154" s="1"/>
    </row>
    <row r="155" spans="1:4">
      <c r="A155" s="1"/>
      <c r="B155" s="1"/>
      <c r="C155" s="20"/>
      <c r="D155" s="1"/>
    </row>
  </sheetData>
  <sortState ref="A6:B51">
    <sortCondition ref="A6"/>
  </sortState>
  <conditionalFormatting sqref="A6:D155">
    <cfRule type="expression" dxfId="3" priority="3">
      <formula>#REF!=0</formula>
    </cfRule>
    <cfRule type="expression" dxfId="2" priority="4">
      <formula>AND(#REF!&lt;=$C6,#REF!&lt;&gt;"")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89" fitToHeight="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E198"/>
  <sheetViews>
    <sheetView showGridLines="0" workbookViewId="0">
      <selection activeCell="E9" sqref="E9"/>
    </sheetView>
  </sheetViews>
  <sheetFormatPr baseColWidth="10" defaultRowHeight="15"/>
  <cols>
    <col min="1" max="1" width="21.7109375" style="3" customWidth="1"/>
    <col min="2" max="2" width="19" style="3" customWidth="1"/>
    <col min="3" max="3" width="40.42578125" style="3" customWidth="1"/>
    <col min="4" max="5" width="14.28515625" style="19" customWidth="1"/>
    <col min="6" max="16384" width="11.42578125" style="3"/>
  </cols>
  <sheetData>
    <row r="1" spans="1:5" ht="23.25">
      <c r="A1" s="6" t="s">
        <v>0</v>
      </c>
    </row>
    <row r="2" spans="1:5" ht="18.75">
      <c r="A2" s="4" t="s">
        <v>2</v>
      </c>
      <c r="D2" s="3"/>
      <c r="E2" s="3"/>
    </row>
    <row r="3" spans="1:5" ht="18.75">
      <c r="A3" s="4"/>
      <c r="D3" s="3"/>
      <c r="E3" s="3"/>
    </row>
    <row r="5" spans="1:5" ht="41.25" customHeight="1">
      <c r="A5" s="7" t="s">
        <v>14</v>
      </c>
      <c r="B5" s="5" t="s">
        <v>15</v>
      </c>
      <c r="C5" s="5" t="s">
        <v>10</v>
      </c>
      <c r="D5" s="8" t="s">
        <v>7</v>
      </c>
      <c r="E5" s="9" t="s">
        <v>9</v>
      </c>
    </row>
    <row r="6" spans="1:5">
      <c r="A6" s="17">
        <v>42986</v>
      </c>
      <c r="B6" s="16" t="s">
        <v>18</v>
      </c>
      <c r="C6" s="10" t="str">
        <f>IF(ISERROR(VLOOKUP(B6,'BASE PRODUITS'!$A$6:$B$155,2,0)),"",VLOOKUP(B6,'BASE PRODUITS'!$A$6:$B$155,2,0))</f>
        <v>rouleaux tournante</v>
      </c>
      <c r="D6" s="22">
        <v>100</v>
      </c>
      <c r="E6" s="22">
        <v>90</v>
      </c>
    </row>
    <row r="7" spans="1:5">
      <c r="A7" s="17">
        <v>42986</v>
      </c>
      <c r="B7" s="16" t="s">
        <v>18</v>
      </c>
      <c r="C7" s="10" t="str">
        <f>IF(ISERROR(VLOOKUP(B7,'BASE PRODUITS'!$A$6:$B$155,2,0)),"",VLOOKUP(B7,'BASE PRODUITS'!$A$6:$B$155,2,0))</f>
        <v>rouleaux tournante</v>
      </c>
      <c r="D7" s="22">
        <v>50</v>
      </c>
      <c r="E7" s="22">
        <v>10</v>
      </c>
    </row>
    <row r="8" spans="1:5">
      <c r="A8" s="17">
        <v>42987</v>
      </c>
      <c r="B8" s="16" t="s">
        <v>18</v>
      </c>
      <c r="C8" s="10" t="str">
        <f>IF(ISERROR(VLOOKUP(B8,'BASE PRODUITS'!$A$6:$B$155,2,0)),"",VLOOKUP(B8,'BASE PRODUITS'!$A$6:$B$155,2,0))</f>
        <v>rouleaux tournante</v>
      </c>
      <c r="D8" s="22">
        <v>1</v>
      </c>
      <c r="E8" s="22">
        <v>50</v>
      </c>
    </row>
    <row r="9" spans="1:5">
      <c r="A9" s="17"/>
      <c r="B9" s="16"/>
      <c r="C9" s="10" t="str">
        <f>IF(ISERROR(VLOOKUP(B9,'BASE PRODUITS'!$A$6:$B$155,2,0)),"",VLOOKUP(B9,'BASE PRODUITS'!$A$6:$B$155,2,0))</f>
        <v/>
      </c>
      <c r="D9" s="22"/>
      <c r="E9" s="22"/>
    </row>
    <row r="10" spans="1:5">
      <c r="A10" s="17"/>
      <c r="B10" s="16"/>
      <c r="C10" s="10" t="str">
        <f>IF(ISERROR(VLOOKUP(B10,'BASE PRODUITS'!$A$6:$B$155,2,0)),"",VLOOKUP(B10,'BASE PRODUITS'!$A$6:$B$155,2,0))</f>
        <v/>
      </c>
      <c r="D10" s="22"/>
      <c r="E10" s="22"/>
    </row>
    <row r="11" spans="1:5">
      <c r="A11" s="17"/>
      <c r="B11" s="16"/>
      <c r="C11" s="10" t="str">
        <f>IF(ISERROR(VLOOKUP(B11,'BASE PRODUITS'!$A$6:$B$155,2,0)),"",VLOOKUP(B11,'BASE PRODUITS'!$A$6:$B$155,2,0))</f>
        <v/>
      </c>
      <c r="D11" s="22"/>
      <c r="E11" s="22"/>
    </row>
    <row r="12" spans="1:5">
      <c r="A12" s="17"/>
      <c r="B12" s="16"/>
      <c r="C12" s="10" t="str">
        <f>IF(ISERROR(VLOOKUP(B12,'BASE PRODUITS'!$A$6:$B$155,2,0)),"",VLOOKUP(B12,'BASE PRODUITS'!$A$6:$B$155,2,0))</f>
        <v/>
      </c>
      <c r="D12" s="22"/>
      <c r="E12" s="22"/>
    </row>
    <row r="13" spans="1:5">
      <c r="A13" s="17"/>
      <c r="B13" s="16"/>
      <c r="C13" s="10" t="str">
        <f>IF(ISERROR(VLOOKUP(B13,'BASE PRODUITS'!$A$6:$B$155,2,0)),"",VLOOKUP(B13,'BASE PRODUITS'!$A$6:$B$155,2,0))</f>
        <v/>
      </c>
      <c r="D13" s="22"/>
      <c r="E13" s="22"/>
    </row>
    <row r="14" spans="1:5">
      <c r="A14" s="17"/>
      <c r="B14" s="16"/>
      <c r="C14" s="10" t="str">
        <f>IF(ISERROR(VLOOKUP(B14,'BASE PRODUITS'!$A$6:$B$155,2,0)),"",VLOOKUP(B14,'BASE PRODUITS'!$A$6:$B$155,2,0))</f>
        <v/>
      </c>
      <c r="D14" s="22"/>
      <c r="E14" s="22"/>
    </row>
    <row r="15" spans="1:5">
      <c r="A15" s="17"/>
      <c r="B15" s="16"/>
      <c r="C15" s="10" t="str">
        <f>IF(ISERROR(VLOOKUP(B15,'BASE PRODUITS'!$A$6:$B$155,2,0)),"",VLOOKUP(B15,'BASE PRODUITS'!$A$6:$B$155,2,0))</f>
        <v/>
      </c>
      <c r="D15" s="22"/>
      <c r="E15" s="22"/>
    </row>
    <row r="16" spans="1:5">
      <c r="A16" s="17"/>
      <c r="B16" s="16"/>
      <c r="C16" s="10" t="str">
        <f>IF(ISERROR(VLOOKUP(B16,'BASE PRODUITS'!$A$6:$B$155,2,0)),"",VLOOKUP(B16,'BASE PRODUITS'!$A$6:$B$155,2,0))</f>
        <v/>
      </c>
      <c r="D16" s="22"/>
      <c r="E16" s="22"/>
    </row>
    <row r="17" spans="1:5">
      <c r="A17" s="17"/>
      <c r="B17" s="16"/>
      <c r="C17" s="10" t="str">
        <f>IF(ISERROR(VLOOKUP(B17,'BASE PRODUITS'!$A$6:$B$155,2,0)),"",VLOOKUP(B17,'BASE PRODUITS'!$A$6:$B$155,2,0))</f>
        <v/>
      </c>
      <c r="D17" s="22"/>
      <c r="E17" s="22"/>
    </row>
    <row r="18" spans="1:5">
      <c r="A18" s="17"/>
      <c r="B18" s="16"/>
      <c r="C18" s="10" t="str">
        <f>IF(ISERROR(VLOOKUP(B18,'BASE PRODUITS'!$A$6:$B$155,2,0)),"",VLOOKUP(B18,'BASE PRODUITS'!$A$6:$B$155,2,0))</f>
        <v/>
      </c>
      <c r="D18" s="22"/>
      <c r="E18" s="22"/>
    </row>
    <row r="19" spans="1:5">
      <c r="A19" s="17"/>
      <c r="B19" s="16"/>
      <c r="C19" s="10" t="str">
        <f>IF(ISERROR(VLOOKUP(B19,'BASE PRODUITS'!$A$6:$B$155,2,0)),"",VLOOKUP(B19,'BASE PRODUITS'!$A$6:$B$155,2,0))</f>
        <v/>
      </c>
      <c r="D19" s="22"/>
      <c r="E19" s="22"/>
    </row>
    <row r="20" spans="1:5">
      <c r="A20" s="17"/>
      <c r="B20" s="16"/>
      <c r="C20" s="10" t="str">
        <f>IF(ISERROR(VLOOKUP(B20,'BASE PRODUITS'!$A$6:$B$155,2,0)),"",VLOOKUP(B20,'BASE PRODUITS'!$A$6:$B$155,2,0))</f>
        <v/>
      </c>
      <c r="D20" s="22"/>
      <c r="E20" s="22"/>
    </row>
    <row r="21" spans="1:5">
      <c r="A21" s="17"/>
      <c r="B21" s="16"/>
      <c r="C21" s="10" t="str">
        <f>IF(ISERROR(VLOOKUP(B21,'BASE PRODUITS'!$A$6:$B$155,2,0)),"",VLOOKUP(B21,'BASE PRODUITS'!$A$6:$B$155,2,0))</f>
        <v/>
      </c>
      <c r="D21" s="22"/>
      <c r="E21" s="22"/>
    </row>
    <row r="22" spans="1:5">
      <c r="A22" s="17"/>
      <c r="B22" s="16"/>
      <c r="C22" s="10" t="str">
        <f>IF(ISERROR(VLOOKUP(B22,'BASE PRODUITS'!$A$6:$B$155,2,0)),"",VLOOKUP(B22,'BASE PRODUITS'!$A$6:$B$155,2,0))</f>
        <v/>
      </c>
      <c r="D22" s="22"/>
      <c r="E22" s="22"/>
    </row>
    <row r="23" spans="1:5">
      <c r="A23" s="17"/>
      <c r="B23" s="16"/>
      <c r="C23" s="10" t="str">
        <f>IF(ISERROR(VLOOKUP(B23,'BASE PRODUITS'!$A$6:$B$155,2,0)),"",VLOOKUP(B23,'BASE PRODUITS'!$A$6:$B$155,2,0))</f>
        <v/>
      </c>
      <c r="D23" s="22"/>
      <c r="E23" s="22"/>
    </row>
    <row r="24" spans="1:5">
      <c r="A24" s="17"/>
      <c r="B24" s="16"/>
      <c r="C24" s="10" t="str">
        <f>IF(ISERROR(VLOOKUP(B24,'BASE PRODUITS'!$A$6:$B$155,2,0)),"",VLOOKUP(B24,'BASE PRODUITS'!$A$6:$B$155,2,0))</f>
        <v/>
      </c>
      <c r="D24" s="22"/>
      <c r="E24" s="22"/>
    </row>
    <row r="25" spans="1:5">
      <c r="A25" s="17"/>
      <c r="B25" s="16"/>
      <c r="C25" s="10" t="str">
        <f>IF(ISERROR(VLOOKUP(B25,'BASE PRODUITS'!$A$6:$B$155,2,0)),"",VLOOKUP(B25,'BASE PRODUITS'!$A$6:$B$155,2,0))</f>
        <v/>
      </c>
      <c r="D25" s="22"/>
      <c r="E25" s="22"/>
    </row>
    <row r="26" spans="1:5">
      <c r="A26" s="17"/>
      <c r="B26" s="16"/>
      <c r="C26" s="10" t="str">
        <f>IF(ISERROR(VLOOKUP(B26,'BASE PRODUITS'!$A$6:$B$155,2,0)),"",VLOOKUP(B26,'BASE PRODUITS'!$A$6:$B$155,2,0))</f>
        <v/>
      </c>
      <c r="D26" s="22"/>
      <c r="E26" s="22"/>
    </row>
    <row r="27" spans="1:5">
      <c r="A27" s="17"/>
      <c r="B27" s="16"/>
      <c r="C27" s="10" t="str">
        <f>IF(ISERROR(VLOOKUP(B27,'BASE PRODUITS'!$A$6:$B$155,2,0)),"",VLOOKUP(B27,'BASE PRODUITS'!$A$6:$B$155,2,0))</f>
        <v/>
      </c>
      <c r="D27" s="22"/>
      <c r="E27" s="22"/>
    </row>
    <row r="28" spans="1:5">
      <c r="A28" s="17"/>
      <c r="B28" s="16"/>
      <c r="C28" s="10" t="str">
        <f>IF(ISERROR(VLOOKUP(B28,'BASE PRODUITS'!$A$6:$B$155,2,0)),"",VLOOKUP(B28,'BASE PRODUITS'!$A$6:$B$155,2,0))</f>
        <v/>
      </c>
      <c r="D28" s="22"/>
      <c r="E28" s="22"/>
    </row>
    <row r="29" spans="1:5">
      <c r="A29" s="17"/>
      <c r="B29" s="16"/>
      <c r="C29" s="10" t="str">
        <f>IF(ISERROR(VLOOKUP(B29,'BASE PRODUITS'!$A$6:$B$155,2,0)),"",VLOOKUP(B29,'BASE PRODUITS'!$A$6:$B$155,2,0))</f>
        <v/>
      </c>
      <c r="D29" s="22"/>
      <c r="E29" s="22"/>
    </row>
    <row r="30" spans="1:5">
      <c r="A30" s="17"/>
      <c r="B30" s="16"/>
      <c r="C30" s="10" t="str">
        <f>IF(ISERROR(VLOOKUP(B30,'BASE PRODUITS'!$A$6:$B$155,2,0)),"",VLOOKUP(B30,'BASE PRODUITS'!$A$6:$B$155,2,0))</f>
        <v/>
      </c>
      <c r="D30" s="22"/>
      <c r="E30" s="22"/>
    </row>
    <row r="31" spans="1:5">
      <c r="A31" s="17"/>
      <c r="B31" s="16"/>
      <c r="C31" s="10" t="str">
        <f>IF(ISERROR(VLOOKUP(B31,'BASE PRODUITS'!$A$6:$B$155,2,0)),"",VLOOKUP(B31,'BASE PRODUITS'!$A$6:$B$155,2,0))</f>
        <v/>
      </c>
      <c r="D31" s="22"/>
      <c r="E31" s="22"/>
    </row>
    <row r="32" spans="1:5">
      <c r="A32" s="17"/>
      <c r="B32" s="16"/>
      <c r="C32" s="10" t="str">
        <f>IF(ISERROR(VLOOKUP(B32,'BASE PRODUITS'!$A$6:$B$155,2,0)),"",VLOOKUP(B32,'BASE PRODUITS'!$A$6:$B$155,2,0))</f>
        <v/>
      </c>
      <c r="D32" s="22"/>
      <c r="E32" s="22"/>
    </row>
    <row r="33" spans="1:5">
      <c r="A33" s="17"/>
      <c r="B33" s="16"/>
      <c r="C33" s="10" t="str">
        <f>IF(ISERROR(VLOOKUP(B33,'BASE PRODUITS'!$A$6:$B$155,2,0)),"",VLOOKUP(B33,'BASE PRODUITS'!$A$6:$B$155,2,0))</f>
        <v/>
      </c>
      <c r="D33" s="22"/>
      <c r="E33" s="22"/>
    </row>
    <row r="34" spans="1:5">
      <c r="A34" s="17"/>
      <c r="B34" s="16"/>
      <c r="C34" s="10" t="str">
        <f>IF(ISERROR(VLOOKUP(B34,'BASE PRODUITS'!$A$6:$B$155,2,0)),"",VLOOKUP(B34,'BASE PRODUITS'!$A$6:$B$155,2,0))</f>
        <v/>
      </c>
      <c r="D34" s="22"/>
      <c r="E34" s="22"/>
    </row>
    <row r="35" spans="1:5">
      <c r="A35" s="17"/>
      <c r="B35" s="16"/>
      <c r="C35" s="10" t="str">
        <f>IF(ISERROR(VLOOKUP(B35,'BASE PRODUITS'!$A$6:$B$155,2,0)),"",VLOOKUP(B35,'BASE PRODUITS'!$A$6:$B$155,2,0))</f>
        <v/>
      </c>
      <c r="D35" s="22"/>
      <c r="E35" s="22"/>
    </row>
    <row r="36" spans="1:5">
      <c r="A36" s="17"/>
      <c r="B36" s="16"/>
      <c r="C36" s="10" t="str">
        <f>IF(ISERROR(VLOOKUP(B36,'BASE PRODUITS'!$A$6:$B$155,2,0)),"",VLOOKUP(B36,'BASE PRODUITS'!$A$6:$B$155,2,0))</f>
        <v/>
      </c>
      <c r="D36" s="22"/>
      <c r="E36" s="22"/>
    </row>
    <row r="37" spans="1:5">
      <c r="A37" s="17"/>
      <c r="B37" s="16"/>
      <c r="C37" s="10" t="str">
        <f>IF(ISERROR(VLOOKUP(B37,'BASE PRODUITS'!$A$6:$B$155,2,0)),"",VLOOKUP(B37,'BASE PRODUITS'!$A$6:$B$155,2,0))</f>
        <v/>
      </c>
      <c r="D37" s="22"/>
      <c r="E37" s="22"/>
    </row>
    <row r="38" spans="1:5">
      <c r="A38" s="17"/>
      <c r="B38" s="16"/>
      <c r="C38" s="10" t="str">
        <f>IF(ISERROR(VLOOKUP(B38,'BASE PRODUITS'!$A$6:$B$155,2,0)),"",VLOOKUP(B38,'BASE PRODUITS'!$A$6:$B$155,2,0))</f>
        <v/>
      </c>
      <c r="D38" s="22"/>
      <c r="E38" s="22"/>
    </row>
    <row r="39" spans="1:5">
      <c r="A39" s="17"/>
      <c r="B39" s="16"/>
      <c r="C39" s="10" t="str">
        <f>IF(ISERROR(VLOOKUP(B39,'BASE PRODUITS'!$A$6:$B$155,2,0)),"",VLOOKUP(B39,'BASE PRODUITS'!$A$6:$B$155,2,0))</f>
        <v/>
      </c>
      <c r="D39" s="22"/>
      <c r="E39" s="22"/>
    </row>
    <row r="40" spans="1:5">
      <c r="A40" s="17"/>
      <c r="B40" s="16"/>
      <c r="C40" s="10" t="str">
        <f>IF(ISERROR(VLOOKUP(B40,'BASE PRODUITS'!$A$6:$B$155,2,0)),"",VLOOKUP(B40,'BASE PRODUITS'!$A$6:$B$155,2,0))</f>
        <v/>
      </c>
      <c r="D40" s="22"/>
      <c r="E40" s="22"/>
    </row>
    <row r="41" spans="1:5">
      <c r="A41" s="17"/>
      <c r="B41" s="16"/>
      <c r="C41" s="10" t="str">
        <f>IF(ISERROR(VLOOKUP(B41,'BASE PRODUITS'!$A$6:$B$155,2,0)),"",VLOOKUP(B41,'BASE PRODUITS'!$A$6:$B$155,2,0))</f>
        <v/>
      </c>
      <c r="D41" s="22"/>
      <c r="E41" s="22"/>
    </row>
    <row r="42" spans="1:5">
      <c r="A42" s="17"/>
      <c r="B42" s="16"/>
      <c r="C42" s="10" t="str">
        <f>IF(ISERROR(VLOOKUP(B42,'BASE PRODUITS'!$A$6:$B$155,2,0)),"",VLOOKUP(B42,'BASE PRODUITS'!$A$6:$B$155,2,0))</f>
        <v/>
      </c>
      <c r="D42" s="22"/>
      <c r="E42" s="22"/>
    </row>
    <row r="43" spans="1:5">
      <c r="A43" s="17"/>
      <c r="B43" s="16"/>
      <c r="C43" s="10" t="str">
        <f>IF(ISERROR(VLOOKUP(B43,'BASE PRODUITS'!$A$6:$B$155,2,0)),"",VLOOKUP(B43,'BASE PRODUITS'!$A$6:$B$155,2,0))</f>
        <v/>
      </c>
      <c r="D43" s="22"/>
      <c r="E43" s="22"/>
    </row>
    <row r="44" spans="1:5">
      <c r="A44" s="17"/>
      <c r="B44" s="16"/>
      <c r="C44" s="10" t="str">
        <f>IF(ISERROR(VLOOKUP(B44,'BASE PRODUITS'!$A$6:$B$155,2,0)),"",VLOOKUP(B44,'BASE PRODUITS'!$A$6:$B$155,2,0))</f>
        <v/>
      </c>
      <c r="D44" s="22"/>
      <c r="E44" s="22"/>
    </row>
    <row r="45" spans="1:5">
      <c r="A45" s="17"/>
      <c r="B45" s="16"/>
      <c r="C45" s="10" t="str">
        <f>IF(ISERROR(VLOOKUP(B45,'BASE PRODUITS'!$A$6:$B$155,2,0)),"",VLOOKUP(B45,'BASE PRODUITS'!$A$6:$B$155,2,0))</f>
        <v/>
      </c>
      <c r="D45" s="22"/>
      <c r="E45" s="22"/>
    </row>
    <row r="46" spans="1:5">
      <c r="A46" s="17"/>
      <c r="B46" s="16"/>
      <c r="C46" s="10" t="str">
        <f>IF(ISERROR(VLOOKUP(B46,'BASE PRODUITS'!$A$6:$B$155,2,0)),"",VLOOKUP(B46,'BASE PRODUITS'!$A$6:$B$155,2,0))</f>
        <v/>
      </c>
      <c r="D46" s="22"/>
      <c r="E46" s="22"/>
    </row>
    <row r="47" spans="1:5">
      <c r="A47" s="17"/>
      <c r="B47" s="16"/>
      <c r="C47" s="10" t="str">
        <f>IF(ISERROR(VLOOKUP(B47,'BASE PRODUITS'!$A$6:$B$155,2,0)),"",VLOOKUP(B47,'BASE PRODUITS'!$A$6:$B$155,2,0))</f>
        <v/>
      </c>
      <c r="D47" s="22"/>
      <c r="E47" s="22"/>
    </row>
    <row r="48" spans="1:5">
      <c r="A48" s="17"/>
      <c r="B48" s="16"/>
      <c r="C48" s="10" t="str">
        <f>IF(ISERROR(VLOOKUP(B48,'BASE PRODUITS'!$A$6:$B$155,2,0)),"",VLOOKUP(B48,'BASE PRODUITS'!$A$6:$B$155,2,0))</f>
        <v/>
      </c>
      <c r="D48" s="22"/>
      <c r="E48" s="22"/>
    </row>
    <row r="49" spans="1:5">
      <c r="A49" s="17"/>
      <c r="B49" s="16"/>
      <c r="C49" s="10"/>
      <c r="D49" s="22"/>
      <c r="E49" s="22"/>
    </row>
    <row r="50" spans="1:5">
      <c r="A50" s="17"/>
      <c r="B50" s="16"/>
      <c r="C50" s="10"/>
      <c r="D50" s="22"/>
      <c r="E50" s="22"/>
    </row>
    <row r="51" spans="1:5">
      <c r="A51" s="17"/>
      <c r="B51" s="16"/>
      <c r="C51" s="10"/>
      <c r="D51" s="22"/>
      <c r="E51" s="22"/>
    </row>
    <row r="52" spans="1:5">
      <c r="A52" s="17"/>
      <c r="B52" s="16"/>
      <c r="C52" s="10"/>
      <c r="D52" s="22"/>
      <c r="E52" s="22"/>
    </row>
    <row r="53" spans="1:5">
      <c r="A53" s="17"/>
      <c r="B53" s="16"/>
      <c r="C53" s="10"/>
      <c r="D53" s="22"/>
      <c r="E53" s="22"/>
    </row>
    <row r="54" spans="1:5">
      <c r="A54" s="17"/>
      <c r="B54" s="16"/>
      <c r="C54" s="10"/>
      <c r="D54" s="22"/>
      <c r="E54" s="22"/>
    </row>
    <row r="55" spans="1:5">
      <c r="A55" s="17"/>
      <c r="B55" s="16"/>
      <c r="C55" s="10"/>
      <c r="D55" s="22"/>
      <c r="E55" s="22"/>
    </row>
    <row r="56" spans="1:5">
      <c r="A56" s="17"/>
      <c r="B56" s="16"/>
      <c r="C56" s="10"/>
      <c r="D56" s="22"/>
      <c r="E56" s="22"/>
    </row>
    <row r="57" spans="1:5">
      <c r="A57" s="17"/>
      <c r="B57" s="16"/>
      <c r="C57" s="10"/>
      <c r="D57" s="22"/>
      <c r="E57" s="22"/>
    </row>
    <row r="58" spans="1:5">
      <c r="A58" s="17"/>
      <c r="B58" s="16"/>
      <c r="C58" s="10"/>
      <c r="D58" s="22"/>
      <c r="E58" s="22"/>
    </row>
    <row r="59" spans="1:5">
      <c r="A59" s="17"/>
      <c r="B59" s="16"/>
      <c r="C59" s="10"/>
      <c r="D59" s="22"/>
      <c r="E59" s="22"/>
    </row>
    <row r="60" spans="1:5">
      <c r="A60" s="17"/>
      <c r="B60" s="16"/>
      <c r="C60" s="10"/>
      <c r="D60" s="22"/>
      <c r="E60" s="22"/>
    </row>
    <row r="61" spans="1:5">
      <c r="A61" s="17"/>
      <c r="B61" s="16"/>
      <c r="C61" s="10"/>
      <c r="D61" s="22"/>
      <c r="E61" s="22"/>
    </row>
    <row r="62" spans="1:5">
      <c r="A62" s="17"/>
      <c r="B62" s="16"/>
      <c r="C62" s="10"/>
      <c r="D62" s="22"/>
      <c r="E62" s="22"/>
    </row>
    <row r="63" spans="1:5">
      <c r="A63" s="17"/>
      <c r="B63" s="16"/>
      <c r="C63" s="10"/>
      <c r="D63" s="22"/>
      <c r="E63" s="22"/>
    </row>
    <row r="64" spans="1:5">
      <c r="A64" s="17"/>
      <c r="B64" s="16"/>
      <c r="C64" s="10"/>
      <c r="D64" s="22"/>
      <c r="E64" s="22"/>
    </row>
    <row r="65" spans="1:5">
      <c r="A65" s="17"/>
      <c r="B65" s="16"/>
      <c r="C65" s="10"/>
      <c r="D65" s="22"/>
      <c r="E65" s="22"/>
    </row>
    <row r="66" spans="1:5">
      <c r="A66" s="17"/>
      <c r="B66" s="16"/>
      <c r="C66" s="10"/>
      <c r="D66" s="22"/>
      <c r="E66" s="22"/>
    </row>
    <row r="67" spans="1:5">
      <c r="A67" s="17"/>
      <c r="B67" s="16"/>
      <c r="C67" s="10"/>
      <c r="D67" s="22"/>
      <c r="E67" s="22"/>
    </row>
    <row r="68" spans="1:5">
      <c r="A68" s="17"/>
      <c r="B68" s="16"/>
      <c r="C68" s="10"/>
      <c r="D68" s="22"/>
      <c r="E68" s="22"/>
    </row>
    <row r="69" spans="1:5">
      <c r="A69" s="17"/>
      <c r="B69" s="16"/>
      <c r="C69" s="10"/>
      <c r="D69" s="22"/>
      <c r="E69" s="22"/>
    </row>
    <row r="70" spans="1:5">
      <c r="A70" s="17"/>
      <c r="B70" s="16"/>
      <c r="C70" s="10"/>
      <c r="D70" s="22"/>
      <c r="E70" s="22"/>
    </row>
    <row r="71" spans="1:5">
      <c r="A71" s="17"/>
      <c r="B71" s="16"/>
      <c r="C71" s="10"/>
      <c r="D71" s="22"/>
      <c r="E71" s="22"/>
    </row>
    <row r="72" spans="1:5">
      <c r="A72" s="17"/>
      <c r="B72" s="16"/>
      <c r="C72" s="10"/>
      <c r="D72" s="22"/>
      <c r="E72" s="22"/>
    </row>
    <row r="73" spans="1:5">
      <c r="A73" s="17"/>
      <c r="B73" s="16"/>
      <c r="C73" s="10"/>
      <c r="D73" s="22"/>
      <c r="E73" s="22"/>
    </row>
    <row r="74" spans="1:5">
      <c r="A74" s="17"/>
      <c r="B74" s="16"/>
      <c r="C74" s="10"/>
      <c r="D74" s="22"/>
      <c r="E74" s="22"/>
    </row>
    <row r="75" spans="1:5">
      <c r="A75" s="17"/>
      <c r="B75" s="16"/>
      <c r="C75" s="10"/>
      <c r="D75" s="22"/>
      <c r="E75" s="22"/>
    </row>
    <row r="76" spans="1:5">
      <c r="A76" s="17"/>
      <c r="B76" s="16"/>
      <c r="C76" s="10"/>
      <c r="D76" s="22"/>
      <c r="E76" s="22"/>
    </row>
    <row r="77" spans="1:5">
      <c r="A77" s="17"/>
      <c r="B77" s="16"/>
      <c r="C77" s="10"/>
      <c r="D77" s="22"/>
      <c r="E77" s="22"/>
    </row>
    <row r="78" spans="1:5">
      <c r="A78" s="17"/>
      <c r="B78" s="16"/>
      <c r="C78" s="10"/>
      <c r="D78" s="22"/>
      <c r="E78" s="22"/>
    </row>
    <row r="79" spans="1:5">
      <c r="A79" s="17"/>
      <c r="B79" s="16"/>
      <c r="C79" s="10"/>
      <c r="D79" s="22"/>
      <c r="E79" s="22"/>
    </row>
    <row r="80" spans="1:5">
      <c r="A80" s="17"/>
      <c r="B80" s="16"/>
      <c r="C80" s="10"/>
      <c r="D80" s="22"/>
      <c r="E80" s="22"/>
    </row>
    <row r="81" spans="1:5">
      <c r="A81" s="17"/>
      <c r="B81" s="16"/>
      <c r="C81" s="10"/>
      <c r="D81" s="22"/>
      <c r="E81" s="22"/>
    </row>
    <row r="82" spans="1:5">
      <c r="A82" s="17"/>
      <c r="B82" s="16"/>
      <c r="C82" s="10"/>
      <c r="D82" s="22"/>
      <c r="E82" s="22"/>
    </row>
    <row r="83" spans="1:5">
      <c r="A83" s="17"/>
      <c r="B83" s="16"/>
      <c r="C83" s="10"/>
      <c r="D83" s="22"/>
      <c r="E83" s="22"/>
    </row>
    <row r="84" spans="1:5">
      <c r="A84" s="17"/>
      <c r="B84" s="16"/>
      <c r="C84" s="10"/>
      <c r="D84" s="22"/>
      <c r="E84" s="22"/>
    </row>
    <row r="85" spans="1:5">
      <c r="A85" s="17"/>
      <c r="B85" s="16"/>
      <c r="C85" s="10"/>
      <c r="D85" s="22"/>
      <c r="E85" s="22"/>
    </row>
    <row r="86" spans="1:5">
      <c r="A86" s="17"/>
      <c r="B86" s="16"/>
      <c r="C86" s="10"/>
      <c r="D86" s="22"/>
      <c r="E86" s="22"/>
    </row>
    <row r="87" spans="1:5">
      <c r="A87" s="17"/>
      <c r="B87" s="16"/>
      <c r="C87" s="10"/>
      <c r="D87" s="22"/>
      <c r="E87" s="22"/>
    </row>
    <row r="88" spans="1:5">
      <c r="A88" s="17"/>
      <c r="B88" s="16"/>
      <c r="C88" s="10"/>
      <c r="D88" s="22"/>
      <c r="E88" s="22"/>
    </row>
    <row r="89" spans="1:5">
      <c r="A89" s="17"/>
      <c r="B89" s="16"/>
      <c r="C89" s="10"/>
      <c r="D89" s="22"/>
      <c r="E89" s="22"/>
    </row>
    <row r="90" spans="1:5">
      <c r="A90" s="17"/>
      <c r="B90" s="16"/>
      <c r="C90" s="10"/>
      <c r="D90" s="22"/>
      <c r="E90" s="22"/>
    </row>
    <row r="91" spans="1:5">
      <c r="A91" s="17"/>
      <c r="B91" s="16"/>
      <c r="C91" s="10"/>
      <c r="D91" s="22"/>
      <c r="E91" s="22"/>
    </row>
    <row r="92" spans="1:5">
      <c r="A92" s="17"/>
      <c r="B92" s="16"/>
      <c r="C92" s="10"/>
      <c r="D92" s="22"/>
      <c r="E92" s="22"/>
    </row>
    <row r="93" spans="1:5">
      <c r="A93" s="17"/>
      <c r="B93" s="16"/>
      <c r="C93" s="10"/>
      <c r="D93" s="22"/>
      <c r="E93" s="22"/>
    </row>
    <row r="94" spans="1:5">
      <c r="A94" s="17"/>
      <c r="B94" s="16"/>
      <c r="C94" s="10"/>
      <c r="D94" s="22"/>
      <c r="E94" s="22"/>
    </row>
    <row r="95" spans="1:5">
      <c r="A95" s="17"/>
      <c r="B95" s="16"/>
      <c r="C95" s="10"/>
      <c r="D95" s="22"/>
      <c r="E95" s="22"/>
    </row>
    <row r="96" spans="1:5">
      <c r="A96" s="17"/>
      <c r="B96" s="16"/>
      <c r="C96" s="10"/>
      <c r="D96" s="22"/>
      <c r="E96" s="22"/>
    </row>
    <row r="97" spans="1:5">
      <c r="A97" s="17"/>
      <c r="B97" s="16"/>
      <c r="C97" s="10"/>
      <c r="D97" s="22"/>
      <c r="E97" s="22"/>
    </row>
    <row r="98" spans="1:5">
      <c r="A98" s="17"/>
      <c r="B98" s="16"/>
      <c r="C98" s="10"/>
      <c r="D98" s="22"/>
      <c r="E98" s="22"/>
    </row>
    <row r="99" spans="1:5">
      <c r="A99" s="17"/>
      <c r="B99" s="16"/>
      <c r="C99" s="10"/>
      <c r="D99" s="22"/>
      <c r="E99" s="22"/>
    </row>
    <row r="100" spans="1:5">
      <c r="A100" s="17"/>
      <c r="B100" s="16"/>
      <c r="C100" s="10"/>
      <c r="D100" s="22"/>
      <c r="E100" s="22"/>
    </row>
    <row r="101" spans="1:5">
      <c r="A101" s="17"/>
      <c r="B101" s="16"/>
      <c r="C101" s="10"/>
      <c r="D101" s="22"/>
      <c r="E101" s="22"/>
    </row>
    <row r="102" spans="1:5">
      <c r="A102" s="17"/>
      <c r="B102" s="16"/>
      <c r="C102" s="10"/>
      <c r="D102" s="22"/>
      <c r="E102" s="22"/>
    </row>
    <row r="103" spans="1:5">
      <c r="A103" s="17"/>
      <c r="B103" s="16"/>
      <c r="C103" s="10"/>
      <c r="D103" s="22"/>
      <c r="E103" s="22"/>
    </row>
    <row r="104" spans="1:5">
      <c r="A104" s="17"/>
      <c r="B104" s="16"/>
      <c r="C104" s="10"/>
      <c r="D104" s="22"/>
      <c r="E104" s="22"/>
    </row>
    <row r="105" spans="1:5">
      <c r="A105" s="17"/>
      <c r="B105" s="16"/>
      <c r="C105" s="10"/>
      <c r="D105" s="22"/>
      <c r="E105" s="22"/>
    </row>
    <row r="106" spans="1:5">
      <c r="A106" s="17"/>
      <c r="B106" s="16"/>
      <c r="C106" s="10"/>
      <c r="D106" s="22"/>
      <c r="E106" s="22"/>
    </row>
    <row r="107" spans="1:5">
      <c r="A107" s="17"/>
      <c r="B107" s="16"/>
      <c r="C107" s="10"/>
      <c r="D107" s="22"/>
      <c r="E107" s="22"/>
    </row>
    <row r="108" spans="1:5">
      <c r="A108" s="17"/>
      <c r="B108" s="16"/>
      <c r="C108" s="10"/>
      <c r="D108" s="22"/>
      <c r="E108" s="22"/>
    </row>
    <row r="109" spans="1:5">
      <c r="A109" s="17"/>
      <c r="B109" s="16"/>
      <c r="C109" s="10"/>
      <c r="D109" s="22"/>
      <c r="E109" s="22"/>
    </row>
    <row r="110" spans="1:5">
      <c r="A110" s="17"/>
      <c r="B110" s="16"/>
      <c r="C110" s="10"/>
      <c r="D110" s="22"/>
      <c r="E110" s="22"/>
    </row>
    <row r="111" spans="1:5">
      <c r="A111" s="17"/>
      <c r="B111" s="16"/>
      <c r="C111" s="10"/>
      <c r="D111" s="22"/>
      <c r="E111" s="22"/>
    </row>
    <row r="112" spans="1:5">
      <c r="A112" s="17"/>
      <c r="B112" s="16"/>
      <c r="C112" s="10"/>
      <c r="D112" s="22"/>
      <c r="E112" s="22"/>
    </row>
    <row r="113" spans="1:5">
      <c r="A113" s="17"/>
      <c r="B113" s="16"/>
      <c r="C113" s="10"/>
      <c r="D113" s="22"/>
      <c r="E113" s="22"/>
    </row>
    <row r="114" spans="1:5">
      <c r="A114" s="17"/>
      <c r="B114" s="16"/>
      <c r="C114" s="10"/>
      <c r="D114" s="22"/>
      <c r="E114" s="22"/>
    </row>
    <row r="115" spans="1:5">
      <c r="A115" s="17"/>
      <c r="B115" s="16"/>
      <c r="C115" s="10"/>
      <c r="D115" s="22"/>
      <c r="E115" s="22"/>
    </row>
    <row r="116" spans="1:5">
      <c r="A116" s="17"/>
      <c r="B116" s="16"/>
      <c r="C116" s="10"/>
      <c r="D116" s="22"/>
      <c r="E116" s="22"/>
    </row>
    <row r="117" spans="1:5">
      <c r="A117" s="17"/>
      <c r="B117" s="16"/>
      <c r="C117" s="10"/>
      <c r="D117" s="22"/>
      <c r="E117" s="22"/>
    </row>
    <row r="118" spans="1:5">
      <c r="A118" s="17"/>
      <c r="B118" s="16"/>
      <c r="C118" s="10"/>
      <c r="D118" s="22"/>
      <c r="E118" s="22"/>
    </row>
    <row r="119" spans="1:5">
      <c r="A119" s="17"/>
      <c r="B119" s="16"/>
      <c r="C119" s="10"/>
      <c r="D119" s="22"/>
      <c r="E119" s="22"/>
    </row>
    <row r="120" spans="1:5">
      <c r="A120" s="17"/>
      <c r="B120" s="16"/>
      <c r="C120" s="10"/>
      <c r="D120" s="22"/>
      <c r="E120" s="22"/>
    </row>
    <row r="121" spans="1:5">
      <c r="A121" s="17"/>
      <c r="B121" s="16"/>
      <c r="C121" s="10"/>
      <c r="D121" s="22"/>
      <c r="E121" s="22"/>
    </row>
    <row r="122" spans="1:5">
      <c r="A122" s="17"/>
      <c r="B122" s="16"/>
      <c r="C122" s="10"/>
      <c r="D122" s="22"/>
      <c r="E122" s="22"/>
    </row>
    <row r="123" spans="1:5">
      <c r="A123" s="17"/>
      <c r="B123" s="16"/>
      <c r="C123" s="10"/>
      <c r="D123" s="22"/>
      <c r="E123" s="22"/>
    </row>
    <row r="124" spans="1:5">
      <c r="A124" s="17"/>
      <c r="B124" s="16"/>
      <c r="C124" s="10"/>
      <c r="D124" s="22"/>
      <c r="E124" s="22"/>
    </row>
    <row r="125" spans="1:5">
      <c r="A125" s="17"/>
      <c r="B125" s="16"/>
      <c r="C125" s="10"/>
      <c r="D125" s="22"/>
      <c r="E125" s="22"/>
    </row>
    <row r="126" spans="1:5">
      <c r="A126" s="17"/>
      <c r="B126" s="16"/>
      <c r="C126" s="10"/>
      <c r="D126" s="22"/>
      <c r="E126" s="22"/>
    </row>
    <row r="127" spans="1:5">
      <c r="A127" s="17"/>
      <c r="B127" s="16"/>
      <c r="C127" s="10"/>
      <c r="D127" s="22"/>
      <c r="E127" s="22"/>
    </row>
    <row r="128" spans="1:5">
      <c r="A128" s="17"/>
      <c r="B128" s="16"/>
      <c r="C128" s="10"/>
      <c r="D128" s="22"/>
      <c r="E128" s="22"/>
    </row>
    <row r="129" spans="1:5">
      <c r="A129" s="17"/>
      <c r="B129" s="16"/>
      <c r="C129" s="10"/>
      <c r="D129" s="22"/>
      <c r="E129" s="22"/>
    </row>
    <row r="130" spans="1:5">
      <c r="A130" s="17"/>
      <c r="B130" s="16"/>
      <c r="C130" s="10"/>
      <c r="D130" s="22"/>
      <c r="E130" s="22"/>
    </row>
    <row r="131" spans="1:5">
      <c r="A131" s="17"/>
      <c r="B131" s="16"/>
      <c r="C131" s="10"/>
      <c r="D131" s="22"/>
      <c r="E131" s="22"/>
    </row>
    <row r="132" spans="1:5">
      <c r="A132" s="17"/>
      <c r="B132" s="16"/>
      <c r="C132" s="10"/>
      <c r="D132" s="22"/>
      <c r="E132" s="22"/>
    </row>
    <row r="133" spans="1:5">
      <c r="A133" s="17"/>
      <c r="B133" s="16"/>
      <c r="C133" s="10"/>
      <c r="D133" s="22"/>
      <c r="E133" s="22"/>
    </row>
    <row r="134" spans="1:5">
      <c r="A134" s="17"/>
      <c r="B134" s="16"/>
      <c r="C134" s="10"/>
      <c r="D134" s="22"/>
      <c r="E134" s="22"/>
    </row>
    <row r="135" spans="1:5">
      <c r="A135" s="17"/>
      <c r="B135" s="16"/>
      <c r="C135" s="10"/>
      <c r="D135" s="22"/>
      <c r="E135" s="22"/>
    </row>
    <row r="136" spans="1:5">
      <c r="A136" s="17"/>
      <c r="B136" s="16"/>
      <c r="C136" s="10"/>
      <c r="D136" s="22"/>
      <c r="E136" s="22"/>
    </row>
    <row r="137" spans="1:5">
      <c r="A137" s="17"/>
      <c r="B137" s="16"/>
      <c r="C137" s="10"/>
      <c r="D137" s="22"/>
      <c r="E137" s="22"/>
    </row>
    <row r="138" spans="1:5">
      <c r="A138" s="17"/>
      <c r="B138" s="16"/>
      <c r="C138" s="10"/>
      <c r="D138" s="22"/>
      <c r="E138" s="22"/>
    </row>
    <row r="139" spans="1:5">
      <c r="A139" s="17"/>
      <c r="B139" s="16"/>
      <c r="C139" s="10"/>
      <c r="D139" s="22"/>
      <c r="E139" s="22"/>
    </row>
    <row r="140" spans="1:5">
      <c r="A140" s="17"/>
      <c r="B140" s="16"/>
      <c r="C140" s="10"/>
      <c r="D140" s="22"/>
      <c r="E140" s="22"/>
    </row>
    <row r="141" spans="1:5">
      <c r="A141" s="17"/>
      <c r="B141" s="16"/>
      <c r="C141" s="10"/>
      <c r="D141" s="22"/>
      <c r="E141" s="22"/>
    </row>
    <row r="142" spans="1:5">
      <c r="A142" s="17"/>
      <c r="B142" s="16"/>
      <c r="C142" s="10"/>
      <c r="D142" s="22"/>
      <c r="E142" s="22"/>
    </row>
    <row r="143" spans="1:5">
      <c r="A143" s="17"/>
      <c r="B143" s="16"/>
      <c r="C143" s="10"/>
      <c r="D143" s="22"/>
      <c r="E143" s="22"/>
    </row>
    <row r="144" spans="1:5">
      <c r="A144" s="17"/>
      <c r="B144" s="16"/>
      <c r="C144" s="10"/>
      <c r="D144" s="22"/>
      <c r="E144" s="22"/>
    </row>
    <row r="145" spans="1:5">
      <c r="A145" s="17"/>
      <c r="B145" s="16"/>
      <c r="C145" s="10"/>
      <c r="D145" s="22"/>
      <c r="E145" s="22"/>
    </row>
    <row r="146" spans="1:5">
      <c r="A146" s="17"/>
      <c r="B146" s="16"/>
      <c r="C146" s="10"/>
      <c r="D146" s="22"/>
      <c r="E146" s="22"/>
    </row>
    <row r="147" spans="1:5">
      <c r="A147" s="17"/>
      <c r="B147" s="16"/>
      <c r="C147" s="10"/>
      <c r="D147" s="22"/>
      <c r="E147" s="22"/>
    </row>
    <row r="148" spans="1:5">
      <c r="A148" s="17"/>
      <c r="B148" s="16"/>
      <c r="C148" s="10"/>
      <c r="D148" s="22"/>
      <c r="E148" s="22"/>
    </row>
    <row r="149" spans="1:5">
      <c r="A149" s="17"/>
      <c r="B149" s="16"/>
      <c r="C149" s="10" t="str">
        <f>IF(ISERROR(VLOOKUP(B149,'BASE PRODUITS'!$A$6:$B$155,2,0)),"",VLOOKUP(B149,'BASE PRODUITS'!$A$6:$B$155,2,0))</f>
        <v/>
      </c>
      <c r="D149" s="22"/>
      <c r="E149" s="22"/>
    </row>
    <row r="150" spans="1:5">
      <c r="A150" s="17"/>
      <c r="B150" s="16"/>
      <c r="C150" s="10" t="str">
        <f>IF(ISERROR(VLOOKUP(B150,'BASE PRODUITS'!$A$6:$B$155,2,0)),"",VLOOKUP(B150,'BASE PRODUITS'!$A$6:$B$155,2,0))</f>
        <v/>
      </c>
      <c r="D150" s="22"/>
      <c r="E150" s="22"/>
    </row>
    <row r="151" spans="1:5">
      <c r="A151" s="17"/>
      <c r="B151" s="16"/>
      <c r="C151" s="10" t="str">
        <f>IF(ISERROR(VLOOKUP(B151,'BASE PRODUITS'!$A$6:$B$155,2,0)),"",VLOOKUP(B151,'BASE PRODUITS'!$A$6:$B$155,2,0))</f>
        <v/>
      </c>
      <c r="D151" s="22"/>
      <c r="E151" s="22"/>
    </row>
    <row r="152" spans="1:5">
      <c r="A152" s="17"/>
      <c r="B152" s="16"/>
      <c r="C152" s="10" t="str">
        <f>IF(ISERROR(VLOOKUP(B152,'BASE PRODUITS'!$A$6:$B$155,2,0)),"",VLOOKUP(B152,'BASE PRODUITS'!$A$6:$B$155,2,0))</f>
        <v/>
      </c>
      <c r="D152" s="22"/>
      <c r="E152" s="22"/>
    </row>
    <row r="153" spans="1:5">
      <c r="A153" s="17"/>
      <c r="B153" s="16"/>
      <c r="C153" s="10" t="str">
        <f>IF(ISERROR(VLOOKUP(B153,'BASE PRODUITS'!$A$6:$B$155,2,0)),"",VLOOKUP(B153,'BASE PRODUITS'!$A$6:$B$155,2,0))</f>
        <v/>
      </c>
      <c r="D153" s="22"/>
      <c r="E153" s="22"/>
    </row>
    <row r="154" spans="1:5">
      <c r="A154" s="17"/>
      <c r="B154" s="16"/>
      <c r="C154" s="10" t="str">
        <f>IF(ISERROR(VLOOKUP(B154,'BASE PRODUITS'!$A$6:$B$155,2,0)),"",VLOOKUP(B154,'BASE PRODUITS'!$A$6:$B$155,2,0))</f>
        <v/>
      </c>
      <c r="D154" s="22"/>
      <c r="E154" s="22"/>
    </row>
    <row r="155" spans="1:5">
      <c r="A155" s="17"/>
      <c r="B155" s="16"/>
      <c r="C155" s="10" t="str">
        <f>IF(ISERROR(VLOOKUP(B155,'BASE PRODUITS'!$A$6:$B$155,2,0)),"",VLOOKUP(B155,'BASE PRODUITS'!$A$6:$B$155,2,0))</f>
        <v/>
      </c>
      <c r="D155" s="22"/>
      <c r="E155" s="22"/>
    </row>
    <row r="156" spans="1:5">
      <c r="A156" s="17"/>
      <c r="B156" s="16"/>
      <c r="C156" s="10" t="str">
        <f>IF(ISERROR(VLOOKUP(B156,'BASE PRODUITS'!$A$6:$B$155,2,0)),"",VLOOKUP(B156,'BASE PRODUITS'!$A$6:$B$155,2,0))</f>
        <v/>
      </c>
      <c r="D156" s="22"/>
      <c r="E156" s="22"/>
    </row>
    <row r="157" spans="1:5">
      <c r="A157" s="17"/>
      <c r="B157" s="16"/>
      <c r="C157" s="10" t="str">
        <f>IF(ISERROR(VLOOKUP(B157,'BASE PRODUITS'!$A$6:$B$155,2,0)),"",VLOOKUP(B157,'BASE PRODUITS'!$A$6:$B$155,2,0))</f>
        <v/>
      </c>
      <c r="D157" s="22"/>
      <c r="E157" s="22"/>
    </row>
    <row r="158" spans="1:5">
      <c r="A158" s="17"/>
      <c r="B158" s="16"/>
      <c r="C158" s="10" t="str">
        <f>IF(ISERROR(VLOOKUP(B158,'BASE PRODUITS'!$A$6:$B$155,2,0)),"",VLOOKUP(B158,'BASE PRODUITS'!$A$6:$B$155,2,0))</f>
        <v/>
      </c>
      <c r="D158" s="22"/>
      <c r="E158" s="22"/>
    </row>
    <row r="159" spans="1:5">
      <c r="A159" s="17"/>
      <c r="B159" s="16"/>
      <c r="C159" s="10" t="str">
        <f>IF(ISERROR(VLOOKUP(B159,'BASE PRODUITS'!$A$6:$B$155,2,0)),"",VLOOKUP(B159,'BASE PRODUITS'!$A$6:$B$155,2,0))</f>
        <v/>
      </c>
      <c r="D159" s="22"/>
      <c r="E159" s="22"/>
    </row>
    <row r="160" spans="1:5">
      <c r="A160" s="17"/>
      <c r="B160" s="16"/>
      <c r="C160" s="10" t="str">
        <f>IF(ISERROR(VLOOKUP(B160,'BASE PRODUITS'!$A$6:$B$155,2,0)),"",VLOOKUP(B160,'BASE PRODUITS'!$A$6:$B$155,2,0))</f>
        <v/>
      </c>
      <c r="D160" s="22"/>
      <c r="E160" s="22"/>
    </row>
    <row r="161" spans="1:5">
      <c r="A161" s="17"/>
      <c r="B161" s="16"/>
      <c r="C161" s="10" t="str">
        <f>IF(ISERROR(VLOOKUP(B161,'BASE PRODUITS'!$A$6:$B$155,2,0)),"",VLOOKUP(B161,'BASE PRODUITS'!$A$6:$B$155,2,0))</f>
        <v/>
      </c>
      <c r="D161" s="22"/>
      <c r="E161" s="22"/>
    </row>
    <row r="162" spans="1:5">
      <c r="A162" s="17"/>
      <c r="B162" s="16"/>
      <c r="C162" s="10" t="str">
        <f>IF(ISERROR(VLOOKUP(B162,'BASE PRODUITS'!$A$6:$B$155,2,0)),"",VLOOKUP(B162,'BASE PRODUITS'!$A$6:$B$155,2,0))</f>
        <v/>
      </c>
      <c r="D162" s="22"/>
      <c r="E162" s="22"/>
    </row>
    <row r="163" spans="1:5">
      <c r="A163" s="17"/>
      <c r="B163" s="16"/>
      <c r="C163" s="10" t="str">
        <f>IF(ISERROR(VLOOKUP(B163,'BASE PRODUITS'!$A$6:$B$155,2,0)),"",VLOOKUP(B163,'BASE PRODUITS'!$A$6:$B$155,2,0))</f>
        <v/>
      </c>
      <c r="D163" s="22"/>
      <c r="E163" s="22"/>
    </row>
    <row r="164" spans="1:5">
      <c r="A164" s="17"/>
      <c r="B164" s="16"/>
      <c r="C164" s="10" t="str">
        <f>IF(ISERROR(VLOOKUP(B164,'BASE PRODUITS'!$A$6:$B$155,2,0)),"",VLOOKUP(B164,'BASE PRODUITS'!$A$6:$B$155,2,0))</f>
        <v/>
      </c>
      <c r="D164" s="22"/>
      <c r="E164" s="22"/>
    </row>
    <row r="165" spans="1:5">
      <c r="A165" s="17"/>
      <c r="B165" s="16"/>
      <c r="C165" s="10" t="str">
        <f>IF(ISERROR(VLOOKUP(B165,'BASE PRODUITS'!$A$6:$B$155,2,0)),"",VLOOKUP(B165,'BASE PRODUITS'!$A$6:$B$155,2,0))</f>
        <v/>
      </c>
      <c r="D165" s="22"/>
      <c r="E165" s="22"/>
    </row>
    <row r="166" spans="1:5">
      <c r="A166" s="17"/>
      <c r="B166" s="16"/>
      <c r="C166" s="10" t="str">
        <f>IF(ISERROR(VLOOKUP(B166,'BASE PRODUITS'!$A$6:$B$155,2,0)),"",VLOOKUP(B166,'BASE PRODUITS'!$A$6:$B$155,2,0))</f>
        <v/>
      </c>
      <c r="D166" s="22"/>
      <c r="E166" s="22"/>
    </row>
    <row r="167" spans="1:5">
      <c r="A167" s="17"/>
      <c r="B167" s="16"/>
      <c r="C167" s="10" t="str">
        <f>IF(ISERROR(VLOOKUP(B167,'BASE PRODUITS'!$A$6:$B$155,2,0)),"",VLOOKUP(B167,'BASE PRODUITS'!$A$6:$B$155,2,0))</f>
        <v/>
      </c>
      <c r="D167" s="22"/>
      <c r="E167" s="22"/>
    </row>
    <row r="168" spans="1:5">
      <c r="A168" s="17"/>
      <c r="B168" s="16"/>
      <c r="C168" s="10" t="str">
        <f>IF(ISERROR(VLOOKUP(B168,'BASE PRODUITS'!$A$6:$B$155,2,0)),"",VLOOKUP(B168,'BASE PRODUITS'!$A$6:$B$155,2,0))</f>
        <v/>
      </c>
      <c r="D168" s="22"/>
      <c r="E168" s="22"/>
    </row>
    <row r="169" spans="1:5">
      <c r="A169" s="17"/>
      <c r="B169" s="16"/>
      <c r="C169" s="10" t="str">
        <f>IF(ISERROR(VLOOKUP(B169,'BASE PRODUITS'!$A$6:$B$155,2,0)),"",VLOOKUP(B169,'BASE PRODUITS'!$A$6:$B$155,2,0))</f>
        <v/>
      </c>
      <c r="D169" s="22"/>
      <c r="E169" s="22"/>
    </row>
    <row r="170" spans="1:5">
      <c r="A170" s="17"/>
      <c r="B170" s="16"/>
      <c r="C170" s="10" t="str">
        <f>IF(ISERROR(VLOOKUP(B170,'BASE PRODUITS'!$A$6:$B$155,2,0)),"",VLOOKUP(B170,'BASE PRODUITS'!$A$6:$B$155,2,0))</f>
        <v/>
      </c>
      <c r="D170" s="22"/>
      <c r="E170" s="22"/>
    </row>
    <row r="171" spans="1:5">
      <c r="A171" s="17"/>
      <c r="B171" s="16"/>
      <c r="C171" s="10" t="str">
        <f>IF(ISERROR(VLOOKUP(B171,'BASE PRODUITS'!$A$6:$B$155,2,0)),"",VLOOKUP(B171,'BASE PRODUITS'!$A$6:$B$155,2,0))</f>
        <v/>
      </c>
      <c r="D171" s="22"/>
      <c r="E171" s="22"/>
    </row>
    <row r="172" spans="1:5">
      <c r="A172" s="17"/>
      <c r="B172" s="16"/>
      <c r="C172" s="10" t="str">
        <f>IF(ISERROR(VLOOKUP(B172,'BASE PRODUITS'!$A$6:$B$155,2,0)),"",VLOOKUP(B172,'BASE PRODUITS'!$A$6:$B$155,2,0))</f>
        <v/>
      </c>
      <c r="D172" s="22"/>
      <c r="E172" s="22"/>
    </row>
    <row r="173" spans="1:5">
      <c r="A173" s="17"/>
      <c r="B173" s="16"/>
      <c r="C173" s="10" t="str">
        <f>IF(ISERROR(VLOOKUP(B173,'BASE PRODUITS'!$A$6:$B$155,2,0)),"",VLOOKUP(B173,'BASE PRODUITS'!$A$6:$B$155,2,0))</f>
        <v/>
      </c>
      <c r="D173" s="22"/>
      <c r="E173" s="22"/>
    </row>
    <row r="174" spans="1:5">
      <c r="A174" s="17"/>
      <c r="B174" s="16"/>
      <c r="C174" s="10" t="str">
        <f>IF(ISERROR(VLOOKUP(B174,'BASE PRODUITS'!$A$6:$B$155,2,0)),"",VLOOKUP(B174,'BASE PRODUITS'!$A$6:$B$155,2,0))</f>
        <v/>
      </c>
      <c r="D174" s="22"/>
      <c r="E174" s="22"/>
    </row>
    <row r="175" spans="1:5">
      <c r="A175" s="17"/>
      <c r="B175" s="16"/>
      <c r="C175" s="10" t="str">
        <f>IF(ISERROR(VLOOKUP(B175,'BASE PRODUITS'!$A$6:$B$155,2,0)),"",VLOOKUP(B175,'BASE PRODUITS'!$A$6:$B$155,2,0))</f>
        <v/>
      </c>
      <c r="D175" s="22"/>
      <c r="E175" s="22"/>
    </row>
    <row r="176" spans="1:5">
      <c r="A176" s="17"/>
      <c r="B176" s="16"/>
      <c r="C176" s="10" t="str">
        <f>IF(ISERROR(VLOOKUP(B176,'BASE PRODUITS'!$A$6:$B$155,2,0)),"",VLOOKUP(B176,'BASE PRODUITS'!$A$6:$B$155,2,0))</f>
        <v/>
      </c>
      <c r="D176" s="22"/>
      <c r="E176" s="22"/>
    </row>
    <row r="177" spans="1:5">
      <c r="A177" s="17"/>
      <c r="B177" s="16"/>
      <c r="C177" s="10" t="str">
        <f>IF(ISERROR(VLOOKUP(B177,'BASE PRODUITS'!$A$6:$B$155,2,0)),"",VLOOKUP(B177,'BASE PRODUITS'!$A$6:$B$155,2,0))</f>
        <v/>
      </c>
      <c r="D177" s="22"/>
      <c r="E177" s="22"/>
    </row>
    <row r="178" spans="1:5">
      <c r="A178" s="17"/>
      <c r="B178" s="16"/>
      <c r="C178" s="10" t="str">
        <f>IF(ISERROR(VLOOKUP(B178,'BASE PRODUITS'!$A$6:$B$155,2,0)),"",VLOOKUP(B178,'BASE PRODUITS'!$A$6:$B$155,2,0))</f>
        <v/>
      </c>
      <c r="D178" s="22"/>
      <c r="E178" s="22"/>
    </row>
    <row r="179" spans="1:5">
      <c r="A179" s="17"/>
      <c r="B179" s="16"/>
      <c r="C179" s="10" t="str">
        <f>IF(ISERROR(VLOOKUP(B179,'BASE PRODUITS'!$A$6:$B$155,2,0)),"",VLOOKUP(B179,'BASE PRODUITS'!$A$6:$B$155,2,0))</f>
        <v/>
      </c>
      <c r="D179" s="22"/>
      <c r="E179" s="22"/>
    </row>
    <row r="180" spans="1:5">
      <c r="A180" s="17"/>
      <c r="B180" s="16"/>
      <c r="C180" s="10" t="str">
        <f>IF(ISERROR(VLOOKUP(B180,'BASE PRODUITS'!$A$6:$B$155,2,0)),"",VLOOKUP(B180,'BASE PRODUITS'!$A$6:$B$155,2,0))</f>
        <v/>
      </c>
      <c r="D180" s="22"/>
      <c r="E180" s="22"/>
    </row>
    <row r="181" spans="1:5">
      <c r="A181" s="17"/>
      <c r="B181" s="16"/>
      <c r="C181" s="10" t="str">
        <f>IF(ISERROR(VLOOKUP(B181,'BASE PRODUITS'!$A$6:$B$155,2,0)),"",VLOOKUP(B181,'BASE PRODUITS'!$A$6:$B$155,2,0))</f>
        <v/>
      </c>
      <c r="D181" s="22"/>
      <c r="E181" s="22"/>
    </row>
    <row r="182" spans="1:5">
      <c r="A182" s="17"/>
      <c r="B182" s="16"/>
      <c r="C182" s="10" t="str">
        <f>IF(ISERROR(VLOOKUP(B182,'BASE PRODUITS'!$A$6:$B$155,2,0)),"",VLOOKUP(B182,'BASE PRODUITS'!$A$6:$B$155,2,0))</f>
        <v/>
      </c>
      <c r="D182" s="22"/>
      <c r="E182" s="22"/>
    </row>
    <row r="183" spans="1:5">
      <c r="A183" s="17"/>
      <c r="B183" s="16"/>
      <c r="C183" s="10" t="str">
        <f>IF(ISERROR(VLOOKUP(B183,'BASE PRODUITS'!$A$6:$B$155,2,0)),"",VLOOKUP(B183,'BASE PRODUITS'!$A$6:$B$155,2,0))</f>
        <v/>
      </c>
      <c r="D183" s="22"/>
      <c r="E183" s="22"/>
    </row>
    <row r="184" spans="1:5">
      <c r="A184" s="17"/>
      <c r="B184" s="16"/>
      <c r="C184" s="10" t="str">
        <f>IF(ISERROR(VLOOKUP(B184,'BASE PRODUITS'!$A$6:$B$155,2,0)),"",VLOOKUP(B184,'BASE PRODUITS'!$A$6:$B$155,2,0))</f>
        <v/>
      </c>
      <c r="D184" s="22"/>
      <c r="E184" s="22"/>
    </row>
    <row r="185" spans="1:5">
      <c r="A185" s="17"/>
      <c r="B185" s="16"/>
      <c r="C185" s="10" t="str">
        <f>IF(ISERROR(VLOOKUP(B185,'BASE PRODUITS'!$A$6:$B$155,2,0)),"",VLOOKUP(B185,'BASE PRODUITS'!$A$6:$B$155,2,0))</f>
        <v/>
      </c>
      <c r="D185" s="22"/>
      <c r="E185" s="22"/>
    </row>
    <row r="186" spans="1:5">
      <c r="A186" s="17"/>
      <c r="B186" s="16"/>
      <c r="C186" s="10" t="str">
        <f>IF(ISERROR(VLOOKUP(B186,'BASE PRODUITS'!$A$6:$B$155,2,0)),"",VLOOKUP(B186,'BASE PRODUITS'!$A$6:$B$155,2,0))</f>
        <v/>
      </c>
      <c r="D186" s="22"/>
      <c r="E186" s="22"/>
    </row>
    <row r="187" spans="1:5">
      <c r="A187" s="17"/>
      <c r="B187" s="16"/>
      <c r="C187" s="10" t="str">
        <f>IF(ISERROR(VLOOKUP(B187,'BASE PRODUITS'!$A$6:$B$155,2,0)),"",VLOOKUP(B187,'BASE PRODUITS'!$A$6:$B$155,2,0))</f>
        <v/>
      </c>
      <c r="D187" s="22"/>
      <c r="E187" s="22"/>
    </row>
    <row r="188" spans="1:5">
      <c r="A188" s="17"/>
      <c r="B188" s="16"/>
      <c r="C188" s="10" t="str">
        <f>IF(ISERROR(VLOOKUP(B188,'BASE PRODUITS'!$A$6:$B$155,2,0)),"",VLOOKUP(B188,'BASE PRODUITS'!$A$6:$B$155,2,0))</f>
        <v/>
      </c>
      <c r="D188" s="22"/>
      <c r="E188" s="22"/>
    </row>
    <row r="189" spans="1:5">
      <c r="A189" s="17"/>
      <c r="B189" s="16"/>
      <c r="C189" s="10" t="str">
        <f>IF(ISERROR(VLOOKUP(B189,'BASE PRODUITS'!$A$6:$B$155,2,0)),"",VLOOKUP(B189,'BASE PRODUITS'!$A$6:$B$155,2,0))</f>
        <v/>
      </c>
      <c r="D189" s="22"/>
      <c r="E189" s="22"/>
    </row>
    <row r="190" spans="1:5">
      <c r="A190" s="17"/>
      <c r="B190" s="16"/>
      <c r="C190" s="10" t="str">
        <f>IF(ISERROR(VLOOKUP(B190,'BASE PRODUITS'!$A$6:$B$155,2,0)),"",VLOOKUP(B190,'BASE PRODUITS'!$A$6:$B$155,2,0))</f>
        <v/>
      </c>
      <c r="D190" s="22"/>
      <c r="E190" s="22"/>
    </row>
    <row r="191" spans="1:5">
      <c r="A191" s="17"/>
      <c r="B191" s="16"/>
      <c r="C191" s="10" t="str">
        <f>IF(ISERROR(VLOOKUP(B191,'BASE PRODUITS'!$A$6:$B$155,2,0)),"",VLOOKUP(B191,'BASE PRODUITS'!$A$6:$B$155,2,0))</f>
        <v/>
      </c>
      <c r="D191" s="22"/>
      <c r="E191" s="22"/>
    </row>
    <row r="192" spans="1:5">
      <c r="A192" s="17"/>
      <c r="B192" s="16"/>
      <c r="C192" s="10" t="str">
        <f>IF(ISERROR(VLOOKUP(B192,'BASE PRODUITS'!$A$6:$B$155,2,0)),"",VLOOKUP(B192,'BASE PRODUITS'!$A$6:$B$155,2,0))</f>
        <v/>
      </c>
      <c r="D192" s="22"/>
      <c r="E192" s="22"/>
    </row>
    <row r="193" spans="1:5">
      <c r="A193" s="17"/>
      <c r="B193" s="16"/>
      <c r="C193" s="10" t="str">
        <f>IF(ISERROR(VLOOKUP(B193,'BASE PRODUITS'!$A$6:$B$155,2,0)),"",VLOOKUP(B193,'BASE PRODUITS'!$A$6:$B$155,2,0))</f>
        <v/>
      </c>
      <c r="D193" s="22"/>
      <c r="E193" s="22"/>
    </row>
    <row r="194" spans="1:5">
      <c r="A194" s="17"/>
      <c r="B194" s="16"/>
      <c r="C194" s="10" t="str">
        <f>IF(ISERROR(VLOOKUP(B194,'BASE PRODUITS'!$A$6:$B$155,2,0)),"",VLOOKUP(B194,'BASE PRODUITS'!$A$6:$B$155,2,0))</f>
        <v/>
      </c>
      <c r="D194" s="22"/>
      <c r="E194" s="22"/>
    </row>
    <row r="195" spans="1:5">
      <c r="A195" s="17"/>
      <c r="B195" s="16"/>
      <c r="C195" s="10" t="str">
        <f>IF(ISERROR(VLOOKUP(B195,'BASE PRODUITS'!$A$6:$B$155,2,0)),"",VLOOKUP(B195,'BASE PRODUITS'!$A$6:$B$155,2,0))</f>
        <v/>
      </c>
      <c r="D195" s="22"/>
      <c r="E195" s="22"/>
    </row>
    <row r="196" spans="1:5">
      <c r="A196" s="17"/>
      <c r="B196" s="16"/>
      <c r="C196" s="10" t="str">
        <f>IF(ISERROR(VLOOKUP(B196,'BASE PRODUITS'!$A$6:$B$155,2,0)),"",VLOOKUP(B196,'BASE PRODUITS'!$A$6:$B$155,2,0))</f>
        <v/>
      </c>
      <c r="D196" s="22"/>
      <c r="E196" s="22"/>
    </row>
    <row r="197" spans="1:5">
      <c r="A197" s="17"/>
      <c r="B197" s="16"/>
      <c r="C197" s="10" t="str">
        <f>IF(ISERROR(VLOOKUP(B197,'BASE PRODUITS'!$A$6:$B$155,2,0)),"",VLOOKUP(B197,'BASE PRODUITS'!$A$6:$B$155,2,0))</f>
        <v/>
      </c>
      <c r="D197" s="22"/>
      <c r="E197" s="22"/>
    </row>
    <row r="198" spans="1:5">
      <c r="A198" s="17"/>
      <c r="B198" s="16"/>
      <c r="C198" s="10" t="str">
        <f>IF(ISERROR(VLOOKUP(B198,'BASE PRODUITS'!$A$6:$B$155,2,0)),"",VLOOKUP(B198,'BASE PRODUITS'!$A$6:$B$155,2,0))</f>
        <v/>
      </c>
      <c r="D198" s="22"/>
      <c r="E198" s="22"/>
    </row>
  </sheetData>
  <pageMargins left="0.70866141732283472" right="0.70866141732283472" top="0.74803149606299213" bottom="0.74803149606299213" header="0.31496062992125984" footer="0.31496062992125984"/>
  <pageSetup paperSize="9" scale="72" fitToHeight="4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PRODUITS'!$A$6:$A$155</xm:f>
          </x14:formula1>
          <xm:sqref>B6:B198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H155"/>
  <sheetViews>
    <sheetView showGridLines="0" topLeftCell="A19" workbookViewId="0">
      <selection activeCell="D7" sqref="D7"/>
    </sheetView>
  </sheetViews>
  <sheetFormatPr baseColWidth="10" defaultRowHeight="15.75"/>
  <cols>
    <col min="1" max="1" width="14.85546875" style="3" customWidth="1"/>
    <col min="2" max="2" width="58.42578125" style="3" bestFit="1" customWidth="1"/>
    <col min="3" max="3" width="18" style="19" bestFit="1" customWidth="1"/>
    <col min="4" max="5" width="13.140625" style="19" customWidth="1"/>
    <col min="6" max="6" width="14.28515625" style="11" customWidth="1"/>
    <col min="7" max="7" width="28.42578125" style="11" bestFit="1" customWidth="1"/>
    <col min="8" max="8" width="13.42578125" style="3" customWidth="1"/>
    <col min="9" max="16384" width="11.42578125" style="3"/>
  </cols>
  <sheetData>
    <row r="1" spans="1:8" ht="23.25">
      <c r="A1" s="6" t="s">
        <v>11</v>
      </c>
      <c r="C1" s="21">
        <f ca="1">TODAY()</f>
        <v>42987</v>
      </c>
    </row>
    <row r="2" spans="1:8" ht="18.75">
      <c r="A2" s="4" t="s">
        <v>2</v>
      </c>
      <c r="D2" s="24" t="s">
        <v>113</v>
      </c>
      <c r="E2" s="24"/>
    </row>
    <row r="3" spans="1:8">
      <c r="D3" s="25" t="s">
        <v>114</v>
      </c>
      <c r="E3" s="25"/>
    </row>
    <row r="5" spans="1:8" ht="44.25" customHeight="1">
      <c r="A5" s="5" t="s">
        <v>4</v>
      </c>
      <c r="B5" s="5" t="s">
        <v>5</v>
      </c>
      <c r="C5" s="8" t="s">
        <v>6</v>
      </c>
      <c r="D5" s="8" t="s">
        <v>12</v>
      </c>
      <c r="E5" s="8" t="s">
        <v>13</v>
      </c>
      <c r="F5" s="12" t="s">
        <v>8</v>
      </c>
      <c r="G5" s="28" t="s">
        <v>115</v>
      </c>
      <c r="H5" s="29" t="s">
        <v>116</v>
      </c>
    </row>
    <row r="6" spans="1:8">
      <c r="A6" s="13" t="str">
        <f>IF('BASE PRODUITS'!A6="","",'BASE PRODUITS'!A6)</f>
        <v>220S0005H</v>
      </c>
      <c r="B6" s="13" t="str">
        <f>IF(ISBLANK('BASE PRODUITS'!B6),"",'BASE PRODUITS'!B6)</f>
        <v xml:space="preserve">huile synthétique BLASIA 220S ou équivalente </v>
      </c>
      <c r="C6" s="22">
        <v>50</v>
      </c>
      <c r="D6" s="26">
        <v>100</v>
      </c>
      <c r="E6" s="26">
        <f ca="1">IF(A6="","",SUMIF('JOURNAL STOCKS'!$B$6:$E$198,'ETAT DES STOCKS'!A6,'JOURNAL STOCKS'!$E$6:$E$198))</f>
        <v>0</v>
      </c>
      <c r="F6" s="14">
        <v>100</v>
      </c>
      <c r="G6" s="27" t="str">
        <f>IF(A6="","",IF(F6&lt;=H6,"Attention, rupture de stock",""))</f>
        <v>Attention, rupture de stock</v>
      </c>
      <c r="H6" s="3">
        <f>IFERROR(INDEX('BASE PRODUITS'!$C$6:$C$155,MATCH('ETAT DES STOCKS'!A6,'BASE PRODUITS'!$A$6:$A$155)),"")</f>
        <v>100</v>
      </c>
    </row>
    <row r="7" spans="1:8">
      <c r="A7" s="13" t="str">
        <f>IF('BASE PRODUITS'!A7="","",'BASE PRODUITS'!A7)</f>
        <v>C-018M</v>
      </c>
      <c r="B7" s="13" t="str">
        <f>IF(ISBLANK('BASE PRODUITS'!B7),"",'BASE PRODUITS'!B7)</f>
        <v>courroie dentée</v>
      </c>
      <c r="C7" s="22">
        <v>200</v>
      </c>
      <c r="D7" s="26">
        <f ca="1">IF(A7="","",SUMIF('JOURNAL STOCKS'!$B$6:$E$198,'ETAT DES STOCKS'!A7,'JOURNAL STOCKS'!$D$6:$D$198))</f>
        <v>0</v>
      </c>
      <c r="E7" s="26">
        <f ca="1">IF(A7="","",SUMIF('JOURNAL STOCKS'!$B$6:$E$198,'ETAT DES STOCKS'!A7,'JOURNAL STOCKS'!$E$6:$E$198))</f>
        <v>0</v>
      </c>
      <c r="F7" s="14">
        <f t="shared" ref="F7:F70" ca="1" si="0">IF(A7="","",C7+D7-E7)</f>
        <v>200</v>
      </c>
      <c r="G7" s="27" t="str">
        <f t="shared" ref="G7:G70" ca="1" si="1">IF(A7="","",IF(F7&lt;=H7,"Attention, rupture de stock",""))</f>
        <v/>
      </c>
      <c r="H7" s="3">
        <f>IFERROR(INDEX('BASE PRODUITS'!$C$6:$C$155,MATCH('ETAT DES STOCKS'!A7,'BASE PRODUITS'!$A$6:$A$155)),"")</f>
        <v>5</v>
      </c>
    </row>
    <row r="8" spans="1:8">
      <c r="A8" s="13" t="str">
        <f>IF('BASE PRODUITS'!A8="","",'BASE PRODUITS'!A8)</f>
        <v>C-043H</v>
      </c>
      <c r="B8" s="13" t="str">
        <f>IF(ISBLANK('BASE PRODUITS'!B8),"",'BASE PRODUITS'!B8)</f>
        <v xml:space="preserve">crochet </v>
      </c>
      <c r="C8" s="22">
        <v>200</v>
      </c>
      <c r="D8" s="26">
        <f ca="1">IF(A8="","",SUMIF('JOURNAL STOCKS'!$B$6:$E$198,'ETAT DES STOCKS'!A8,'JOURNAL STOCKS'!$D$6:$D$198))</f>
        <v>0</v>
      </c>
      <c r="E8" s="26">
        <f ca="1">IF(A8="","",SUMIF('JOURNAL STOCKS'!$B$6:$E$198,'ETAT DES STOCKS'!A8,'JOURNAL STOCKS'!$E$6:$E$198))</f>
        <v>0</v>
      </c>
      <c r="F8" s="14">
        <f t="shared" ca="1" si="0"/>
        <v>200</v>
      </c>
      <c r="G8" s="27" t="str">
        <f t="shared" ca="1" si="1"/>
        <v/>
      </c>
      <c r="H8" s="3">
        <f>IFERROR(INDEX('BASE PRODUITS'!$C$6:$C$155,MATCH('ETAT DES STOCKS'!A8,'BASE PRODUITS'!$A$6:$A$155)),"")</f>
        <v>10</v>
      </c>
    </row>
    <row r="9" spans="1:8">
      <c r="A9" s="13" t="str">
        <f>IF('BASE PRODUITS'!A9="","",'BASE PRODUITS'!A9)</f>
        <v>C-AC3-028E</v>
      </c>
      <c r="B9" s="13" t="str">
        <f>IF(ISBLANK('BASE PRODUITS'!B9),"",'BASE PRODUITS'!B9)</f>
        <v xml:space="preserve">contacteur AC 3 D09 </v>
      </c>
      <c r="C9" s="22">
        <v>100</v>
      </c>
      <c r="D9" s="26">
        <f ca="1">IF(A9="","",SUMIF('JOURNAL STOCKS'!$B$6:$E$198,'ETAT DES STOCKS'!A9,'JOURNAL STOCKS'!$D$6:$D$198))</f>
        <v>0</v>
      </c>
      <c r="E9" s="26">
        <f ca="1">IF(A9="","",SUMIF('JOURNAL STOCKS'!$B$6:$E$198,'ETAT DES STOCKS'!A9,'JOURNAL STOCKS'!$E$6:$E$198))</f>
        <v>0</v>
      </c>
      <c r="F9" s="14">
        <f t="shared" ca="1" si="0"/>
        <v>100</v>
      </c>
      <c r="G9" s="27" t="str">
        <f t="shared" ca="1" si="1"/>
        <v/>
      </c>
      <c r="H9" s="3">
        <f>IFERROR(INDEX('BASE PRODUITS'!$C$6:$C$155,MATCH('ETAT DES STOCKS'!A9,'BASE PRODUITS'!$A$6:$A$155)),"")</f>
        <v>20</v>
      </c>
    </row>
    <row r="10" spans="1:8">
      <c r="A10" s="13" t="str">
        <f>IF('BASE PRODUITS'!A10="","",'BASE PRODUITS'!A10)</f>
        <v>C-AC3-LC-033</v>
      </c>
      <c r="B10" s="13" t="str">
        <f>IF(ISBLANK('BASE PRODUITS'!B10),"",'BASE PRODUITS'!B10)</f>
        <v>contacteur AC3 LC1 K09</v>
      </c>
      <c r="C10" s="22">
        <v>150</v>
      </c>
      <c r="D10" s="26">
        <f ca="1">IF(A10="","",SUMIF('JOURNAL STOCKS'!$B$6:$E$198,'ETAT DES STOCKS'!A10,'JOURNAL STOCKS'!$D$6:$D$198))</f>
        <v>0</v>
      </c>
      <c r="E10" s="26">
        <f ca="1">IF(A10="","",SUMIF('JOURNAL STOCKS'!$B$6:$E$198,'ETAT DES STOCKS'!A10,'JOURNAL STOCKS'!$E$6:$E$198))</f>
        <v>0</v>
      </c>
      <c r="F10" s="14">
        <f t="shared" ca="1" si="0"/>
        <v>150</v>
      </c>
      <c r="G10" s="27" t="str">
        <f t="shared" ca="1" si="1"/>
        <v/>
      </c>
      <c r="H10" s="3">
        <f>IFERROR(INDEX('BASE PRODUITS'!$C$6:$C$155,MATCH('ETAT DES STOCKS'!A10,'BASE PRODUITS'!$A$6:$A$155)),"")</f>
        <v>20</v>
      </c>
    </row>
    <row r="11" spans="1:8">
      <c r="A11" s="13" t="str">
        <f>IF('BASE PRODUITS'!A11="","",'BASE PRODUITS'!A11)</f>
        <v>Ce-0048M</v>
      </c>
      <c r="B11" s="13" t="str">
        <f>IF(ISBLANK('BASE PRODUITS'!B11),"",'BASE PRODUITS'!B11)</f>
        <v>ceinture</v>
      </c>
      <c r="C11" s="22">
        <v>200</v>
      </c>
      <c r="D11" s="26">
        <f ca="1">IF(A11="","",SUMIF('JOURNAL STOCKS'!$B$6:$E$198,'ETAT DES STOCKS'!A11,'JOURNAL STOCKS'!$D$6:$D$198))</f>
        <v>0</v>
      </c>
      <c r="E11" s="26">
        <f ca="1">IF(A11="","",SUMIF('JOURNAL STOCKS'!$B$6:$E$198,'ETAT DES STOCKS'!A11,'JOURNAL STOCKS'!$E$6:$E$198))</f>
        <v>0</v>
      </c>
      <c r="F11" s="14">
        <f t="shared" ca="1" si="0"/>
        <v>200</v>
      </c>
      <c r="G11" s="27" t="str">
        <f t="shared" ca="1" si="1"/>
        <v/>
      </c>
      <c r="H11" s="3">
        <f>IFERROR(INDEX('BASE PRODUITS'!$C$6:$C$155,MATCH('ETAT DES STOCKS'!A11,'BASE PRODUITS'!$A$6:$A$155)),"")</f>
        <v>50</v>
      </c>
    </row>
    <row r="12" spans="1:8">
      <c r="A12" s="13" t="str">
        <f>IF('BASE PRODUITS'!A12="","",'BASE PRODUITS'!A12)</f>
        <v>CE-022E</v>
      </c>
      <c r="B12" s="13" t="str">
        <f>IF(ISBLANK('BASE PRODUITS'!B12),"",'BASE PRODUITS'!B12)</f>
        <v>cable éléctrique multifil</v>
      </c>
      <c r="C12" s="22">
        <v>300</v>
      </c>
      <c r="D12" s="26">
        <f ca="1">IF(A12="","",SUMIF('JOURNAL STOCKS'!$B$6:$E$198,'ETAT DES STOCKS'!A12,'JOURNAL STOCKS'!$D$6:$D$198))</f>
        <v>0</v>
      </c>
      <c r="E12" s="26">
        <f ca="1">IF(A12="","",SUMIF('JOURNAL STOCKS'!$B$6:$E$198,'ETAT DES STOCKS'!A12,'JOURNAL STOCKS'!$E$6:$E$198))</f>
        <v>0</v>
      </c>
      <c r="F12" s="14">
        <f t="shared" ca="1" si="0"/>
        <v>300</v>
      </c>
      <c r="G12" s="27" t="str">
        <f t="shared" ca="1" si="1"/>
        <v/>
      </c>
      <c r="H12" s="3">
        <f>IFERROR(INDEX('BASE PRODUITS'!$C$6:$C$155,MATCH('ETAT DES STOCKS'!A12,'BASE PRODUITS'!$A$6:$A$155)),"")</f>
        <v>100</v>
      </c>
    </row>
    <row r="13" spans="1:8">
      <c r="A13" s="13" t="str">
        <f>IF('BASE PRODUITS'!A13="","",'BASE PRODUITS'!A13)</f>
        <v>D0009M</v>
      </c>
      <c r="B13" s="13" t="str">
        <f>IF(ISBLANK('BASE PRODUITS'!B13),"",'BASE PRODUITS'!B13)</f>
        <v>douilles de guidage</v>
      </c>
      <c r="C13" s="22">
        <v>300</v>
      </c>
      <c r="D13" s="26">
        <f ca="1">IF(A13="","",SUMIF('JOURNAL STOCKS'!$B$6:$E$198,'ETAT DES STOCKS'!A13,'JOURNAL STOCKS'!$D$6:$D$198))</f>
        <v>0</v>
      </c>
      <c r="E13" s="26">
        <f ca="1">IF(A13="","",SUMIF('JOURNAL STOCKS'!$B$6:$E$198,'ETAT DES STOCKS'!A13,'JOURNAL STOCKS'!$E$6:$E$198))</f>
        <v>0</v>
      </c>
      <c r="F13" s="14">
        <f t="shared" ca="1" si="0"/>
        <v>300</v>
      </c>
      <c r="G13" s="27" t="str">
        <f t="shared" ca="1" si="1"/>
        <v/>
      </c>
      <c r="H13" s="3">
        <f>IFERROR(INDEX('BASE PRODUITS'!$C$6:$C$155,MATCH('ETAT DES STOCKS'!A13,'BASE PRODUITS'!$A$6:$A$155)),"")</f>
        <v>2</v>
      </c>
    </row>
    <row r="14" spans="1:8">
      <c r="A14" s="13" t="str">
        <f>IF('BASE PRODUITS'!A14="","",'BASE PRODUITS'!A14)</f>
        <v>dis0006E</v>
      </c>
      <c r="B14" s="13" t="str">
        <f>IF(ISBLANK('BASE PRODUITS'!B14),"",'BASE PRODUITS'!B14)</f>
        <v xml:space="preserve">disjoncteur moteur </v>
      </c>
      <c r="C14" s="22">
        <v>10</v>
      </c>
      <c r="D14" s="26">
        <f ca="1">IF(A14="","",SUMIF('JOURNAL STOCKS'!$B$6:$E$198,'ETAT DES STOCKS'!A14,'JOURNAL STOCKS'!$D$6:$D$198))</f>
        <v>0</v>
      </c>
      <c r="E14" s="26">
        <f ca="1">IF(A14="","",SUMIF('JOURNAL STOCKS'!$B$6:$E$198,'ETAT DES STOCKS'!A14,'JOURNAL STOCKS'!$E$6:$E$198))</f>
        <v>0</v>
      </c>
      <c r="F14" s="14">
        <f t="shared" ca="1" si="0"/>
        <v>10</v>
      </c>
      <c r="G14" s="27" t="str">
        <f t="shared" ca="1" si="1"/>
        <v/>
      </c>
      <c r="H14" s="3">
        <f>IFERROR(INDEX('BASE PRODUITS'!$C$6:$C$155,MATCH('ETAT DES STOCKS'!A14,'BASE PRODUITS'!$A$6:$A$155)),"")</f>
        <v>5</v>
      </c>
    </row>
    <row r="15" spans="1:8">
      <c r="A15" s="13" t="str">
        <f>IF('BASE PRODUITS'!A15="","",'BASE PRODUITS'!A15)</f>
        <v>DisGV2-027E</v>
      </c>
      <c r="B15" s="13" t="str">
        <f>IF(ISBLANK('BASE PRODUITS'!B15),"",'BASE PRODUITS'!B15)</f>
        <v>disjoncteur moteur GV2 ME14 de 6 à 10 A</v>
      </c>
      <c r="C15" s="22">
        <v>10</v>
      </c>
      <c r="D15" s="26">
        <f ca="1">IF(A15="","",SUMIF('JOURNAL STOCKS'!$B$6:$E$198,'ETAT DES STOCKS'!A15,'JOURNAL STOCKS'!$D$6:$D$198))</f>
        <v>0</v>
      </c>
      <c r="E15" s="26">
        <f ca="1">IF(A15="","",SUMIF('JOURNAL STOCKS'!$B$6:$E$198,'ETAT DES STOCKS'!A15,'JOURNAL STOCKS'!$E$6:$E$198))</f>
        <v>0</v>
      </c>
      <c r="F15" s="14">
        <f t="shared" ca="1" si="0"/>
        <v>10</v>
      </c>
      <c r="G15" s="27" t="str">
        <f t="shared" ca="1" si="1"/>
        <v/>
      </c>
      <c r="H15" s="3">
        <f>IFERROR(INDEX('BASE PRODUITS'!$C$6:$C$155,MATCH('ETAT DES STOCKS'!A15,'BASE PRODUITS'!$A$6:$A$155)),"")</f>
        <v>5</v>
      </c>
    </row>
    <row r="16" spans="1:8">
      <c r="A16" s="13" t="str">
        <f>IF('BASE PRODUITS'!A16="","",'BASE PRODUITS'!A16)</f>
        <v>Dis-GV2-031E</v>
      </c>
      <c r="B16" s="13" t="str">
        <f>IF(ISBLANK('BASE PRODUITS'!B16),"",'BASE PRODUITS'!B16)</f>
        <v>disjoncteur moteur GV2-ME10</v>
      </c>
      <c r="C16" s="22">
        <v>10</v>
      </c>
      <c r="D16" s="26">
        <f ca="1">IF(A16="","",SUMIF('JOURNAL STOCKS'!$B$6:$E$198,'ETAT DES STOCKS'!A16,'JOURNAL STOCKS'!$D$6:$D$198))</f>
        <v>0</v>
      </c>
      <c r="E16" s="26">
        <f ca="1">IF(A16="","",SUMIF('JOURNAL STOCKS'!$B$6:$E$198,'ETAT DES STOCKS'!A16,'JOURNAL STOCKS'!$E$6:$E$198))</f>
        <v>0</v>
      </c>
      <c r="F16" s="14">
        <f t="shared" ca="1" si="0"/>
        <v>10</v>
      </c>
      <c r="G16" s="27" t="str">
        <f t="shared" ca="1" si="1"/>
        <v/>
      </c>
      <c r="H16" s="3">
        <f>IFERROR(INDEX('BASE PRODUITS'!$C$6:$C$155,MATCH('ETAT DES STOCKS'!A16,'BASE PRODUITS'!$A$6:$A$155)),"")</f>
        <v>5</v>
      </c>
    </row>
    <row r="17" spans="1:8">
      <c r="A17" s="13" t="str">
        <f>IF('BASE PRODUITS'!A17="","",'BASE PRODUITS'!A17)</f>
        <v>Dra4/2-015P</v>
      </c>
      <c r="B17" s="13" t="str">
        <f>IF(ISBLANK('BASE PRODUITS'!B17),"",'BASE PRODUITS'!B17)</f>
        <v xml:space="preserve">distributeur d'air 4/2 SY 7220 </v>
      </c>
      <c r="C17" s="22">
        <v>10</v>
      </c>
      <c r="D17" s="26">
        <f ca="1">IF(A17="","",SUMIF('JOURNAL STOCKS'!$B$6:$E$198,'ETAT DES STOCKS'!A17,'JOURNAL STOCKS'!$D$6:$D$198))</f>
        <v>0</v>
      </c>
      <c r="E17" s="26">
        <f ca="1">IF(A17="","",SUMIF('JOURNAL STOCKS'!$B$6:$E$198,'ETAT DES STOCKS'!A17,'JOURNAL STOCKS'!$E$6:$E$198))</f>
        <v>0</v>
      </c>
      <c r="F17" s="14">
        <f t="shared" ca="1" si="0"/>
        <v>10</v>
      </c>
      <c r="G17" s="27" t="str">
        <f t="shared" ca="1" si="1"/>
        <v/>
      </c>
      <c r="H17" s="3">
        <f>IFERROR(INDEX('BASE PRODUITS'!$C$6:$C$155,MATCH('ETAT DES STOCKS'!A17,'BASE PRODUITS'!$A$6:$A$155)),"")</f>
        <v>2</v>
      </c>
    </row>
    <row r="18" spans="1:8">
      <c r="A18" s="13" t="str">
        <f>IF('BASE PRODUITS'!A18="","",'BASE PRODUITS'!A18)</f>
        <v>éléc0001M</v>
      </c>
      <c r="B18" s="13" t="str">
        <f>IF(ISBLANK('BASE PRODUITS'!B18),"",'BASE PRODUITS'!B18)</f>
        <v>éléctrode soudure</v>
      </c>
      <c r="C18" s="22">
        <v>2</v>
      </c>
      <c r="D18" s="26">
        <f ca="1">IF(A18="","",SUMIF('JOURNAL STOCKS'!$B$6:$E$198,'ETAT DES STOCKS'!A18,'JOURNAL STOCKS'!$D$6:$D$198))</f>
        <v>0</v>
      </c>
      <c r="E18" s="26">
        <f ca="1">IF(A18="","",SUMIF('JOURNAL STOCKS'!$B$6:$E$198,'ETAT DES STOCKS'!A18,'JOURNAL STOCKS'!$E$6:$E$198))</f>
        <v>0</v>
      </c>
      <c r="F18" s="14">
        <f t="shared" ca="1" si="0"/>
        <v>2</v>
      </c>
      <c r="G18" s="27" t="str">
        <f t="shared" ca="1" si="1"/>
        <v>Attention, rupture de stock</v>
      </c>
      <c r="H18" s="3">
        <f>IFERROR(INDEX('BASE PRODUITS'!$C$6:$C$155,MATCH('ETAT DES STOCKS'!A18,'BASE PRODUITS'!$A$6:$A$155)),"")</f>
        <v>20</v>
      </c>
    </row>
    <row r="19" spans="1:8">
      <c r="A19" s="13" t="str">
        <f>IF('BASE PRODUITS'!A19="","",'BASE PRODUITS'!A19)</f>
        <v>élé-P-030E</v>
      </c>
      <c r="B19" s="13" t="str">
        <f>IF(ISBLANK('BASE PRODUITS'!B19),"",'BASE PRODUITS'!B19)</f>
        <v xml:space="preserve">éléctropompe 2Kw 2800tr/min Débit d'eau 10,8m^3/h </v>
      </c>
      <c r="C19" s="22">
        <v>1</v>
      </c>
      <c r="D19" s="26">
        <f ca="1">IF(A19="","",SUMIF('JOURNAL STOCKS'!$B$6:$E$198,'ETAT DES STOCKS'!A19,'JOURNAL STOCKS'!$D$6:$D$198))</f>
        <v>0</v>
      </c>
      <c r="E19" s="26">
        <f ca="1">IF(A19="","",SUMIF('JOURNAL STOCKS'!$B$6:$E$198,'ETAT DES STOCKS'!A19,'JOURNAL STOCKS'!$E$6:$E$198))</f>
        <v>0</v>
      </c>
      <c r="F19" s="14">
        <f t="shared" ca="1" si="0"/>
        <v>1</v>
      </c>
      <c r="G19" s="27" t="str">
        <f t="shared" ca="1" si="1"/>
        <v>Attention, rupture de stock</v>
      </c>
      <c r="H19" s="3">
        <f>IFERROR(INDEX('BASE PRODUITS'!$C$6:$C$155,MATCH('ETAT DES STOCKS'!A19,'BASE PRODUITS'!$A$6:$A$155)),"")</f>
        <v>2</v>
      </c>
    </row>
    <row r="20" spans="1:8">
      <c r="A20" s="13" t="str">
        <f>IF('BASE PRODUITS'!A20="","",'BASE PRODUITS'!A20)</f>
        <v>EV-24-016E</v>
      </c>
      <c r="B20" s="13" t="str">
        <f>IF(ISBLANK('BASE PRODUITS'!B20),"",'BASE PRODUITS'!B20)</f>
        <v>electrovanne  24Vdc</v>
      </c>
      <c r="C20" s="22">
        <v>0</v>
      </c>
      <c r="D20" s="26">
        <f ca="1">IF(A20="","",SUMIF('JOURNAL STOCKS'!$B$6:$E$198,'ETAT DES STOCKS'!A20,'JOURNAL STOCKS'!$D$6:$D$198))</f>
        <v>0</v>
      </c>
      <c r="E20" s="26">
        <f ca="1">IF(A20="","",SUMIF('JOURNAL STOCKS'!$B$6:$E$198,'ETAT DES STOCKS'!A20,'JOURNAL STOCKS'!$E$6:$E$198))</f>
        <v>0</v>
      </c>
      <c r="F20" s="14">
        <v>2</v>
      </c>
      <c r="G20" s="27" t="str">
        <f t="shared" si="1"/>
        <v>Attention, rupture de stock</v>
      </c>
      <c r="H20" s="3">
        <f>IFERROR(INDEX('BASE PRODUITS'!$C$6:$C$155,MATCH('ETAT DES STOCKS'!A20,'BASE PRODUITS'!$A$6:$A$155)),"")</f>
        <v>2</v>
      </c>
    </row>
    <row r="21" spans="1:8">
      <c r="A21" s="13" t="str">
        <f>IF('BASE PRODUITS'!A21="","",'BASE PRODUITS'!A21)</f>
        <v>flex-039H</v>
      </c>
      <c r="B21" s="13" t="str">
        <f>IF(ISBLANK('BASE PRODUITS'!B21),"",'BASE PRODUITS'!B21)</f>
        <v>flexibles hydraulique</v>
      </c>
      <c r="C21" s="22">
        <v>23</v>
      </c>
      <c r="D21" s="26">
        <f ca="1">IF(A21="","",SUMIF('JOURNAL STOCKS'!$B$6:$E$198,'ETAT DES STOCKS'!A21,'JOURNAL STOCKS'!$D$6:$D$198))</f>
        <v>0</v>
      </c>
      <c r="E21" s="26">
        <f ca="1">IF(A21="","",SUMIF('JOURNAL STOCKS'!$B$6:$E$198,'ETAT DES STOCKS'!A21,'JOURNAL STOCKS'!$E$6:$E$198))</f>
        <v>0</v>
      </c>
      <c r="F21" s="14">
        <f t="shared" ca="1" si="0"/>
        <v>23</v>
      </c>
      <c r="G21" s="27" t="str">
        <f t="shared" ca="1" si="1"/>
        <v>Attention, rupture de stock</v>
      </c>
      <c r="H21" s="3">
        <f>IFERROR(INDEX('BASE PRODUITS'!$C$6:$C$155,MATCH('ETAT DES STOCKS'!A21,'BASE PRODUITS'!$A$6:$A$155)),"")</f>
        <v>50</v>
      </c>
    </row>
    <row r="22" spans="1:8">
      <c r="A22" s="13" t="str">
        <f>IF('BASE PRODUITS'!A22="","",'BASE PRODUITS'!A22)</f>
        <v>g0004M</v>
      </c>
      <c r="B22" s="13" t="str">
        <f>IF(ISBLANK('BASE PRODUITS'!B22),"",'BASE PRODUITS'!B22)</f>
        <v>galet de diametre extérieur  62mm et diamétre interieur 25mm</v>
      </c>
      <c r="C22" s="22">
        <v>5</v>
      </c>
      <c r="D22" s="26">
        <f ca="1">IF(A22="","",SUMIF('JOURNAL STOCKS'!$B$6:$E$198,'ETAT DES STOCKS'!A22,'JOURNAL STOCKS'!$D$6:$D$198))</f>
        <v>0</v>
      </c>
      <c r="E22" s="26">
        <f ca="1">IF(A22="","",SUMIF('JOURNAL STOCKS'!$B$6:$E$198,'ETAT DES STOCKS'!A22,'JOURNAL STOCKS'!$E$6:$E$198))</f>
        <v>0</v>
      </c>
      <c r="F22" s="14">
        <f t="shared" ca="1" si="0"/>
        <v>5</v>
      </c>
      <c r="G22" s="27" t="str">
        <f t="shared" ca="1" si="1"/>
        <v>Attention, rupture de stock</v>
      </c>
      <c r="H22" s="3">
        <f>IFERROR(INDEX('BASE PRODUITS'!$C$6:$C$155,MATCH('ETAT DES STOCKS'!A22,'BASE PRODUITS'!$A$6:$A$155)),"")</f>
        <v>5</v>
      </c>
    </row>
    <row r="23" spans="1:8">
      <c r="A23" s="13" t="str">
        <f>IF('BASE PRODUITS'!A23="","",'BASE PRODUITS'!A23)</f>
        <v>Ga010M</v>
      </c>
      <c r="B23" s="13" t="str">
        <f>IF(ISBLANK('BASE PRODUITS'!B23),"",'BASE PRODUITS'!B23)</f>
        <v>galets d'avancement</v>
      </c>
      <c r="C23" s="22">
        <v>5</v>
      </c>
      <c r="D23" s="26">
        <f ca="1">IF(A23="","",SUMIF('JOURNAL STOCKS'!$B$6:$E$198,'ETAT DES STOCKS'!A23,'JOURNAL STOCKS'!$D$6:$D$198))</f>
        <v>0</v>
      </c>
      <c r="E23" s="26">
        <f ca="1">IF(A23="","",SUMIF('JOURNAL STOCKS'!$B$6:$E$198,'ETAT DES STOCKS'!A23,'JOURNAL STOCKS'!$E$6:$E$198))</f>
        <v>0</v>
      </c>
      <c r="F23" s="14">
        <f t="shared" ca="1" si="0"/>
        <v>5</v>
      </c>
      <c r="G23" s="27" t="str">
        <f t="shared" ca="1" si="1"/>
        <v>Attention, rupture de stock</v>
      </c>
      <c r="H23" s="3">
        <f>IFERROR(INDEX('BASE PRODUITS'!$C$6:$C$155,MATCH('ETAT DES STOCKS'!A23,'BASE PRODUITS'!$A$6:$A$155)),"")</f>
        <v>5</v>
      </c>
    </row>
    <row r="24" spans="1:8">
      <c r="A24" s="13" t="str">
        <f>IF('BASE PRODUITS'!A24="","",'BASE PRODUITS'!A24)</f>
        <v>Gl-047E</v>
      </c>
      <c r="B24" s="13" t="str">
        <f>IF(ISBLANK('BASE PRODUITS'!B24),"",'BASE PRODUITS'!B24)</f>
        <v xml:space="preserve">glass et outil de touche </v>
      </c>
      <c r="C24" s="22">
        <v>5</v>
      </c>
      <c r="D24" s="26">
        <f ca="1">IF(A24="","",SUMIF('JOURNAL STOCKS'!$B$6:$E$198,'ETAT DES STOCKS'!A24,'JOURNAL STOCKS'!$D$6:$D$198))</f>
        <v>0</v>
      </c>
      <c r="E24" s="26">
        <f ca="1">IF(A24="","",SUMIF('JOURNAL STOCKS'!$B$6:$E$198,'ETAT DES STOCKS'!A24,'JOURNAL STOCKS'!$E$6:$E$198))</f>
        <v>0</v>
      </c>
      <c r="F24" s="14">
        <f t="shared" ca="1" si="0"/>
        <v>5</v>
      </c>
      <c r="G24" s="27" t="str">
        <f t="shared" ca="1" si="1"/>
        <v>Attention, rupture de stock</v>
      </c>
      <c r="H24" s="3">
        <f>IFERROR(INDEX('BASE PRODUITS'!$C$6:$C$155,MATCH('ETAT DES STOCKS'!A24,'BASE PRODUITS'!$A$6:$A$155)),"")</f>
        <v>5</v>
      </c>
    </row>
    <row r="25" spans="1:8">
      <c r="A25" s="13" t="str">
        <f>IF('BASE PRODUITS'!A25="","",'BASE PRODUITS'!A25)</f>
        <v>Go-029M</v>
      </c>
      <c r="B25" s="13" t="str">
        <f>IF(ISBLANK('BASE PRODUITS'!B25),"",'BASE PRODUITS'!B25)</f>
        <v>guides ouvrantes</v>
      </c>
      <c r="C25" s="22">
        <v>5</v>
      </c>
      <c r="D25" s="26">
        <f ca="1">IF(A25="","",SUMIF('JOURNAL STOCKS'!$B$6:$E$198,'ETAT DES STOCKS'!A25,'JOURNAL STOCKS'!$D$6:$D$198))</f>
        <v>0</v>
      </c>
      <c r="E25" s="26">
        <f ca="1">IF(A25="","",SUMIF('JOURNAL STOCKS'!$B$6:$E$198,'ETAT DES STOCKS'!A25,'JOURNAL STOCKS'!$E$6:$E$198))</f>
        <v>0</v>
      </c>
      <c r="F25" s="14">
        <f t="shared" ca="1" si="0"/>
        <v>5</v>
      </c>
      <c r="G25" s="27" t="str">
        <f t="shared" ca="1" si="1"/>
        <v>Attention, rupture de stock</v>
      </c>
      <c r="H25" s="3">
        <f>IFERROR(INDEX('BASE PRODUITS'!$C$6:$C$155,MATCH('ETAT DES STOCKS'!A25,'BASE PRODUITS'!$A$6:$A$155)),"")</f>
        <v>5</v>
      </c>
    </row>
    <row r="26" spans="1:8">
      <c r="A26" s="13" t="str">
        <f>IF('BASE PRODUITS'!A26="","",'BASE PRODUITS'!A26)</f>
        <v>J013H</v>
      </c>
      <c r="B26" s="13" t="str">
        <f>IF(ISBLANK('BASE PRODUITS'!B26),"",'BASE PRODUITS'!B26)</f>
        <v xml:space="preserve">joint d'étancheité </v>
      </c>
      <c r="C26" s="22">
        <v>5</v>
      </c>
      <c r="D26" s="26">
        <f ca="1">IF(A26="","",SUMIF('JOURNAL STOCKS'!$B$6:$E$198,'ETAT DES STOCKS'!A26,'JOURNAL STOCKS'!$D$6:$D$198))</f>
        <v>0</v>
      </c>
      <c r="E26" s="26">
        <f ca="1">IF(A26="","",SUMIF('JOURNAL STOCKS'!$B$6:$E$198,'ETAT DES STOCKS'!A26,'JOURNAL STOCKS'!$E$6:$E$198))</f>
        <v>0</v>
      </c>
      <c r="F26" s="14">
        <f t="shared" ca="1" si="0"/>
        <v>5</v>
      </c>
      <c r="G26" s="27" t="str">
        <f t="shared" ca="1" si="1"/>
        <v>Attention, rupture de stock</v>
      </c>
      <c r="H26" s="3">
        <f>IFERROR(INDEX('BASE PRODUITS'!$C$6:$C$155,MATCH('ETAT DES STOCKS'!A26,'BASE PRODUITS'!$A$6:$A$155)),"")</f>
        <v>5</v>
      </c>
    </row>
    <row r="27" spans="1:8">
      <c r="A27" s="13" t="str">
        <f>IF('BASE PRODUITS'!A27="","",'BASE PRODUITS'!A27)</f>
        <v>LC-037M</v>
      </c>
      <c r="B27" s="13" t="str">
        <f>IF(ISBLANK('BASE PRODUITS'!B27),"",'BASE PRODUITS'!B27)</f>
        <v xml:space="preserve">lame de coupe </v>
      </c>
      <c r="C27" s="22">
        <v>10</v>
      </c>
      <c r="D27" s="26">
        <f ca="1">IF(A27="","",SUMIF('JOURNAL STOCKS'!$B$6:$E$198,'ETAT DES STOCKS'!A27,'JOURNAL STOCKS'!$D$6:$D$198))</f>
        <v>0</v>
      </c>
      <c r="E27" s="26">
        <f ca="1">IF(A27="","",SUMIF('JOURNAL STOCKS'!$B$6:$E$198,'ETAT DES STOCKS'!A27,'JOURNAL STOCKS'!$E$6:$E$198))</f>
        <v>0</v>
      </c>
      <c r="F27" s="14">
        <f t="shared" ca="1" si="0"/>
        <v>10</v>
      </c>
      <c r="G27" s="27" t="str">
        <f t="shared" ca="1" si="1"/>
        <v/>
      </c>
      <c r="H27" s="3">
        <f>IFERROR(INDEX('BASE PRODUITS'!$C$6:$C$155,MATCH('ETAT DES STOCKS'!A27,'BASE PRODUITS'!$A$6:$A$155)),"")</f>
        <v>5</v>
      </c>
    </row>
    <row r="28" spans="1:8">
      <c r="A28" s="13" t="str">
        <f>IF('BASE PRODUITS'!A28="","",'BASE PRODUITS'!A28)</f>
        <v>LGEP0003H</v>
      </c>
      <c r="B28" s="13" t="str">
        <f>IF(ISBLANK('BASE PRODUITS'!B28),"",'BASE PRODUITS'!B28)</f>
        <v>graisse SKF LGEP2 ou un equivalent</v>
      </c>
      <c r="C28" s="22">
        <v>10</v>
      </c>
      <c r="D28" s="26">
        <f ca="1">IF(A28="","",SUMIF('JOURNAL STOCKS'!$B$6:$E$198,'ETAT DES STOCKS'!A28,'JOURNAL STOCKS'!$D$6:$D$198))</f>
        <v>0</v>
      </c>
      <c r="E28" s="26">
        <f ca="1">IF(A28="","",SUMIF('JOURNAL STOCKS'!$B$6:$E$198,'ETAT DES STOCKS'!A28,'JOURNAL STOCKS'!$E$6:$E$198))</f>
        <v>0</v>
      </c>
      <c r="F28" s="14">
        <f t="shared" ca="1" si="0"/>
        <v>10</v>
      </c>
      <c r="G28" s="27" t="str">
        <f t="shared" ca="1" si="1"/>
        <v/>
      </c>
      <c r="H28" s="3">
        <f>IFERROR(INDEX('BASE PRODUITS'!$C$6:$C$155,MATCH('ETAT DES STOCKS'!A28,'BASE PRODUITS'!$A$6:$A$155)),"")</f>
        <v>5</v>
      </c>
    </row>
    <row r="29" spans="1:8">
      <c r="A29" s="13" t="str">
        <f>IF('BASE PRODUITS'!A29="","",'BASE PRODUITS'!A29)</f>
        <v>L-VG-034H</v>
      </c>
      <c r="B29" s="13" t="str">
        <f>IF(ISBLANK('BASE PRODUITS'!B29),"",'BASE PRODUITS'!B29)</f>
        <v xml:space="preserve">lubrifiant CLASSE 1 VG32 </v>
      </c>
      <c r="C29" s="22">
        <v>10</v>
      </c>
      <c r="D29" s="26">
        <f ca="1">IF(A29="","",SUMIF('JOURNAL STOCKS'!$B$6:$E$198,'ETAT DES STOCKS'!A29,'JOURNAL STOCKS'!$D$6:$D$198))</f>
        <v>0</v>
      </c>
      <c r="E29" s="26">
        <f ca="1">IF(A29="","",SUMIF('JOURNAL STOCKS'!$B$6:$E$198,'ETAT DES STOCKS'!A29,'JOURNAL STOCKS'!$E$6:$E$198))</f>
        <v>0</v>
      </c>
      <c r="F29" s="14">
        <f t="shared" ca="1" si="0"/>
        <v>10</v>
      </c>
      <c r="G29" s="27" t="str">
        <f t="shared" ca="1" si="1"/>
        <v/>
      </c>
      <c r="H29" s="3">
        <f>IFERROR(INDEX('BASE PRODUITS'!$C$6:$C$155,MATCH('ETAT DES STOCKS'!A29,'BASE PRODUITS'!$A$6:$A$155)),"")</f>
        <v>5</v>
      </c>
    </row>
    <row r="30" spans="1:8">
      <c r="A30" s="13" t="str">
        <f>IF('BASE PRODUITS'!A30="","",'BASE PRODUITS'!A30)</f>
        <v>Mot011E</v>
      </c>
      <c r="B30" s="13" t="str">
        <f>IF(ISBLANK('BASE PRODUITS'!B30),"",'BASE PRODUITS'!B30)</f>
        <v xml:space="preserve">moteur synchrone avec frein et encodeur integré </v>
      </c>
      <c r="C30" s="22">
        <v>10</v>
      </c>
      <c r="D30" s="26">
        <f ca="1">IF(A30="","",SUMIF('JOURNAL STOCKS'!$B$6:$E$198,'ETAT DES STOCKS'!A30,'JOURNAL STOCKS'!$D$6:$D$198))</f>
        <v>0</v>
      </c>
      <c r="E30" s="26">
        <f ca="1">IF(A30="","",SUMIF('JOURNAL STOCKS'!$B$6:$E$198,'ETAT DES STOCKS'!A30,'JOURNAL STOCKS'!$E$6:$E$198))</f>
        <v>0</v>
      </c>
      <c r="F30" s="14">
        <f t="shared" ca="1" si="0"/>
        <v>10</v>
      </c>
      <c r="G30" s="27" t="str">
        <f t="shared" ca="1" si="1"/>
        <v/>
      </c>
      <c r="H30" s="3">
        <f>IFERROR(INDEX('BASE PRODUITS'!$C$6:$C$155,MATCH('ETAT DES STOCKS'!A30,'BASE PRODUITS'!$A$6:$A$155)),"")</f>
        <v>5</v>
      </c>
    </row>
    <row r="31" spans="1:8">
      <c r="A31" s="13" t="str">
        <f>IF('BASE PRODUITS'!A31="","",'BASE PRODUITS'!A31)</f>
        <v>NC-045E</v>
      </c>
      <c r="B31" s="13" t="str">
        <f>IF(ISBLANK('BASE PRODUITS'!B31),"",'BASE PRODUITS'!B31)</f>
        <v>bouton NC ZB1</v>
      </c>
      <c r="C31" s="22">
        <v>1</v>
      </c>
      <c r="D31" s="26">
        <f ca="1">IF(A31="","",SUMIF('JOURNAL STOCKS'!$B$6:$E$198,'ETAT DES STOCKS'!A31,'JOURNAL STOCKS'!$D$6:$D$198))</f>
        <v>0</v>
      </c>
      <c r="E31" s="26">
        <f ca="1">IF(A31="","",SUMIF('JOURNAL STOCKS'!$B$6:$E$198,'ETAT DES STOCKS'!A31,'JOURNAL STOCKS'!$E$6:$E$198))</f>
        <v>0</v>
      </c>
      <c r="F31" s="14">
        <f t="shared" ca="1" si="0"/>
        <v>1</v>
      </c>
      <c r="G31" s="27" t="str">
        <f t="shared" ca="1" si="1"/>
        <v>Attention, rupture de stock</v>
      </c>
      <c r="H31" s="3">
        <f>IFERROR(INDEX('BASE PRODUITS'!$C$6:$C$155,MATCH('ETAT DES STOCKS'!A31,'BASE PRODUITS'!$A$6:$A$155)),"")</f>
        <v>5</v>
      </c>
    </row>
    <row r="32" spans="1:8">
      <c r="A32" s="13" t="str">
        <f>IF('BASE PRODUITS'!A32="","",'BASE PRODUITS'!A32)</f>
        <v>NO-044E</v>
      </c>
      <c r="B32" s="13" t="str">
        <f>IF(ISBLANK('BASE PRODUITS'!B32),"",'BASE PRODUITS'!B32)</f>
        <v>bouton NO ZB2</v>
      </c>
      <c r="C32" s="22">
        <v>10</v>
      </c>
      <c r="D32" s="26">
        <f ca="1">IF(A32="","",SUMIF('JOURNAL STOCKS'!$B$6:$E$198,'ETAT DES STOCKS'!A32,'JOURNAL STOCKS'!$D$6:$D$198))</f>
        <v>0</v>
      </c>
      <c r="E32" s="26">
        <f ca="1">IF(A32="","",SUMIF('JOURNAL STOCKS'!$B$6:$E$198,'ETAT DES STOCKS'!A32,'JOURNAL STOCKS'!$E$6:$E$198))</f>
        <v>0</v>
      </c>
      <c r="F32" s="14">
        <f t="shared" ca="1" si="0"/>
        <v>10</v>
      </c>
      <c r="G32" s="27" t="str">
        <f t="shared" ca="1" si="1"/>
        <v/>
      </c>
      <c r="H32" s="3">
        <f>IFERROR(INDEX('BASE PRODUITS'!$C$6:$C$155,MATCH('ETAT DES STOCKS'!A32,'BASE PRODUITS'!$A$6:$A$155)),"")</f>
        <v>5</v>
      </c>
    </row>
    <row r="33" spans="1:8">
      <c r="A33" s="13" t="str">
        <f>IF('BASE PRODUITS'!A33="","",'BASE PRODUITS'!A33)</f>
        <v>OC-024M</v>
      </c>
      <c r="B33" s="13" t="str">
        <f>IF(ISBLANK('BASE PRODUITS'!B33),"",'BASE PRODUITS'!B33)</f>
        <v xml:space="preserve"> outil de coupe </v>
      </c>
      <c r="C33" s="22">
        <v>10</v>
      </c>
      <c r="D33" s="26">
        <f ca="1">IF(A33="","",SUMIF('JOURNAL STOCKS'!$B$6:$E$198,'ETAT DES STOCKS'!A33,'JOURNAL STOCKS'!$D$6:$D$198))</f>
        <v>0</v>
      </c>
      <c r="E33" s="26">
        <f ca="1">IF(A33="","",SUMIF('JOURNAL STOCKS'!$B$6:$E$198,'ETAT DES STOCKS'!A33,'JOURNAL STOCKS'!$E$6:$E$198))</f>
        <v>0</v>
      </c>
      <c r="F33" s="14">
        <f t="shared" ca="1" si="0"/>
        <v>10</v>
      </c>
      <c r="G33" s="27" t="str">
        <f t="shared" ca="1" si="1"/>
        <v/>
      </c>
      <c r="H33" s="3">
        <f>IFERROR(INDEX('BASE PRODUITS'!$C$6:$C$155,MATCH('ETAT DES STOCKS'!A33,'BASE PRODUITS'!$A$6:$A$155)),"")</f>
        <v>5</v>
      </c>
    </row>
    <row r="34" spans="1:8">
      <c r="A34" s="13" t="str">
        <f>IF('BASE PRODUITS'!A34="","",'BASE PRODUITS'!A34)</f>
        <v>P-023H</v>
      </c>
      <c r="B34" s="13" t="str">
        <f>IF(ISBLANK('BASE PRODUITS'!B34),"",'BASE PRODUITS'!B34)</f>
        <v xml:space="preserve">pompe à huile </v>
      </c>
      <c r="C34" s="22">
        <v>6</v>
      </c>
      <c r="D34" s="26">
        <f ca="1">IF(A34="","",SUMIF('JOURNAL STOCKS'!$B$6:$E$198,'ETAT DES STOCKS'!A34,'JOURNAL STOCKS'!$D$6:$D$198))</f>
        <v>0</v>
      </c>
      <c r="E34" s="26">
        <f ca="1">IF(A34="","",SUMIF('JOURNAL STOCKS'!$B$6:$E$198,'ETAT DES STOCKS'!A34,'JOURNAL STOCKS'!$E$6:$E$198))</f>
        <v>0</v>
      </c>
      <c r="F34" s="14">
        <f t="shared" ca="1" si="0"/>
        <v>6</v>
      </c>
      <c r="G34" s="27" t="str">
        <f t="shared" ca="1" si="1"/>
        <v/>
      </c>
      <c r="H34" s="3">
        <f>IFERROR(INDEX('BASE PRODUITS'!$C$6:$C$155,MATCH('ETAT DES STOCKS'!A34,'BASE PRODUITS'!$A$6:$A$155)),"")</f>
        <v>5</v>
      </c>
    </row>
    <row r="35" spans="1:8">
      <c r="A35" s="13" t="str">
        <f>IF('BASE PRODUITS'!A35="","",'BASE PRODUITS'!A35)</f>
        <v>P-c-041M</v>
      </c>
      <c r="B35" s="13" t="str">
        <f>IF(ISBLANK('BASE PRODUITS'!B35),"",'BASE PRODUITS'!B35)</f>
        <v xml:space="preserve">pinces crochets </v>
      </c>
      <c r="C35" s="22">
        <v>8</v>
      </c>
      <c r="D35" s="26">
        <f ca="1">IF(A35="","",SUMIF('JOURNAL STOCKS'!$B$6:$E$198,'ETAT DES STOCKS'!A35,'JOURNAL STOCKS'!$D$6:$D$198))</f>
        <v>0</v>
      </c>
      <c r="E35" s="26">
        <f ca="1">IF(A35="","",SUMIF('JOURNAL STOCKS'!$B$6:$E$198,'ETAT DES STOCKS'!A35,'JOURNAL STOCKS'!$E$6:$E$198))</f>
        <v>0</v>
      </c>
      <c r="F35" s="14">
        <f t="shared" ca="1" si="0"/>
        <v>8</v>
      </c>
      <c r="G35" s="27" t="str">
        <f t="shared" ca="1" si="1"/>
        <v/>
      </c>
      <c r="H35" s="3">
        <f>IFERROR(INDEX('BASE PRODUITS'!$C$6:$C$155,MATCH('ETAT DES STOCKS'!A35,'BASE PRODUITS'!$A$6:$A$155)),"")</f>
        <v>5</v>
      </c>
    </row>
    <row r="36" spans="1:8">
      <c r="A36" s="13" t="str">
        <f>IF('BASE PRODUITS'!A36="","",'BASE PRODUITS'!A36)</f>
        <v>R014P</v>
      </c>
      <c r="B36" s="13" t="str">
        <f>IF(ISBLANK('BASE PRODUITS'!B36),"",'BASE PRODUITS'!B36)</f>
        <v>raccords</v>
      </c>
      <c r="C36" s="22">
        <v>9</v>
      </c>
      <c r="D36" s="26">
        <f ca="1">IF(A36="","",SUMIF('JOURNAL STOCKS'!$B$6:$E$198,'ETAT DES STOCKS'!A36,'JOURNAL STOCKS'!$D$6:$D$198))</f>
        <v>0</v>
      </c>
      <c r="E36" s="26">
        <f ca="1">IF(A36="","",SUMIF('JOURNAL STOCKS'!$B$6:$E$198,'ETAT DES STOCKS'!A36,'JOURNAL STOCKS'!$E$6:$E$198))</f>
        <v>0</v>
      </c>
      <c r="F36" s="14">
        <f t="shared" ca="1" si="0"/>
        <v>9</v>
      </c>
      <c r="G36" s="27" t="str">
        <f t="shared" ca="1" si="1"/>
        <v/>
      </c>
      <c r="H36" s="3">
        <f>IFERROR(INDEX('BASE PRODUITS'!$C$6:$C$155,MATCH('ETAT DES STOCKS'!A36,'BASE PRODUITS'!$A$6:$A$155)),"")</f>
        <v>5</v>
      </c>
    </row>
    <row r="37" spans="1:8">
      <c r="A37" s="13" t="str">
        <f>IF('BASE PRODUITS'!A37="","",'BASE PRODUITS'!A37)</f>
        <v>Rg012M</v>
      </c>
      <c r="B37" s="13" t="str">
        <f>IF(ISBLANK('BASE PRODUITS'!B37),"",'BASE PRODUITS'!B37)</f>
        <v xml:space="preserve">roulements de guidage </v>
      </c>
      <c r="C37" s="22">
        <v>4</v>
      </c>
      <c r="D37" s="26">
        <f ca="1">IF(A37="","",SUMIF('JOURNAL STOCKS'!$B$6:$E$198,'ETAT DES STOCKS'!A37,'JOURNAL STOCKS'!$D$6:$D$198))</f>
        <v>0</v>
      </c>
      <c r="E37" s="26">
        <f ca="1">IF(A37="","",SUMIF('JOURNAL STOCKS'!$B$6:$E$198,'ETAT DES STOCKS'!A37,'JOURNAL STOCKS'!$E$6:$E$198))</f>
        <v>0</v>
      </c>
      <c r="F37" s="14">
        <f t="shared" ca="1" si="0"/>
        <v>4</v>
      </c>
      <c r="G37" s="27" t="str">
        <f t="shared" ca="1" si="1"/>
        <v>Attention, rupture de stock</v>
      </c>
      <c r="H37" s="3">
        <f>IFERROR(INDEX('BASE PRODUITS'!$C$6:$C$155,MATCH('ETAT DES STOCKS'!A37,'BASE PRODUITS'!$A$6:$A$155)),"")</f>
        <v>5</v>
      </c>
    </row>
    <row r="38" spans="1:8">
      <c r="A38" s="13" t="str">
        <f>IF('BASE PRODUITS'!A38="","",'BASE PRODUITS'!A38)</f>
        <v>Rl-C3-035M</v>
      </c>
      <c r="B38" s="13" t="str">
        <f>IF(ISBLANK('BASE PRODUITS'!B38),"",'BASE PRODUITS'!B38)</f>
        <v xml:space="preserve">roulement avant 6316 C3 </v>
      </c>
      <c r="C38" s="22">
        <v>8</v>
      </c>
      <c r="D38" s="26">
        <f ca="1">IF(A38="","",SUMIF('JOURNAL STOCKS'!$B$6:$E$198,'ETAT DES STOCKS'!A38,'JOURNAL STOCKS'!$D$6:$D$198))</f>
        <v>0</v>
      </c>
      <c r="E38" s="26">
        <f ca="1">IF(A38="","",SUMIF('JOURNAL STOCKS'!$B$6:$E$198,'ETAT DES STOCKS'!A38,'JOURNAL STOCKS'!$E$6:$E$198))</f>
        <v>0</v>
      </c>
      <c r="F38" s="14">
        <f t="shared" ca="1" si="0"/>
        <v>8</v>
      </c>
      <c r="G38" s="27" t="str">
        <f t="shared" ca="1" si="1"/>
        <v/>
      </c>
      <c r="H38" s="3">
        <f>IFERROR(INDEX('BASE PRODUITS'!$C$6:$C$155,MATCH('ETAT DES STOCKS'!A38,'BASE PRODUITS'!$A$6:$A$155)),"")</f>
        <v>5</v>
      </c>
    </row>
    <row r="39" spans="1:8">
      <c r="A39" s="13" t="str">
        <f>IF('BASE PRODUITS'!A39="","",'BASE PRODUITS'!A39)</f>
        <v>Rl-C3-036M</v>
      </c>
      <c r="B39" s="13" t="str">
        <f>IF(ISBLANK('BASE PRODUITS'!B39),"",'BASE PRODUITS'!B39)</f>
        <v>roulement arriére 6314 C3</v>
      </c>
      <c r="C39" s="22">
        <v>8</v>
      </c>
      <c r="D39" s="26">
        <f ca="1">IF(A39="","",SUMIF('JOURNAL STOCKS'!$B$6:$E$198,'ETAT DES STOCKS'!A39,'JOURNAL STOCKS'!$D$6:$D$198))</f>
        <v>0</v>
      </c>
      <c r="E39" s="26">
        <f ca="1">IF(A39="","",SUMIF('JOURNAL STOCKS'!$B$6:$E$198,'ETAT DES STOCKS'!A39,'JOURNAL STOCKS'!$E$6:$E$198))</f>
        <v>0</v>
      </c>
      <c r="F39" s="14">
        <f t="shared" ca="1" si="0"/>
        <v>8</v>
      </c>
      <c r="G39" s="27" t="str">
        <f t="shared" ca="1" si="1"/>
        <v/>
      </c>
      <c r="H39" s="3">
        <f>IFERROR(INDEX('BASE PRODUITS'!$C$6:$C$155,MATCH('ETAT DES STOCKS'!A39,'BASE PRODUITS'!$A$6:$A$155)),"")</f>
        <v>5</v>
      </c>
    </row>
    <row r="40" spans="1:8">
      <c r="A40" s="13" t="str">
        <f>IF('BASE PRODUITS'!A40="","",'BASE PRODUITS'!A40)</f>
        <v>rld-020M</v>
      </c>
      <c r="B40" s="13" t="str">
        <f>IF(ISBLANK('BASE PRODUITS'!B40),"",'BASE PRODUITS'!B40)</f>
        <v xml:space="preserve">roulements de déviation </v>
      </c>
      <c r="C40" s="22">
        <v>6</v>
      </c>
      <c r="D40" s="26">
        <f ca="1">IF(A40="","",SUMIF('JOURNAL STOCKS'!$B$6:$E$198,'ETAT DES STOCKS'!A40,'JOURNAL STOCKS'!$D$6:$D$198))</f>
        <v>0</v>
      </c>
      <c r="E40" s="26">
        <f ca="1">IF(A40="","",SUMIF('JOURNAL STOCKS'!$B$6:$E$198,'ETAT DES STOCKS'!A40,'JOURNAL STOCKS'!$E$6:$E$198))</f>
        <v>0</v>
      </c>
      <c r="F40" s="14">
        <f t="shared" ca="1" si="0"/>
        <v>6</v>
      </c>
      <c r="G40" s="27" t="str">
        <f t="shared" ca="1" si="1"/>
        <v/>
      </c>
      <c r="H40" s="3">
        <f>IFERROR(INDEX('BASE PRODUITS'!$C$6:$C$155,MATCH('ETAT DES STOCKS'!A40,'BASE PRODUITS'!$A$6:$A$155)),"")</f>
        <v>5</v>
      </c>
    </row>
    <row r="41" spans="1:8">
      <c r="A41" s="13" t="str">
        <f>IF('BASE PRODUITS'!A41="","",'BASE PRODUITS'!A41)</f>
        <v>rl-PL-324-008M</v>
      </c>
      <c r="B41" s="13" t="str">
        <f>IF(ISBLANK('BASE PRODUITS'!B41),"",'BASE PRODUITS'!B41)</f>
        <v>roulements palier tambour (PL324)</v>
      </c>
      <c r="C41" s="22">
        <v>0</v>
      </c>
      <c r="D41" s="26">
        <f ca="1">IF(A41="","",SUMIF('JOURNAL STOCKS'!$B$6:$E$198,'ETAT DES STOCKS'!A41,'JOURNAL STOCKS'!$D$6:$D$198))</f>
        <v>0</v>
      </c>
      <c r="E41" s="26">
        <f ca="1">IF(A41="","",SUMIF('JOURNAL STOCKS'!$B$6:$E$198,'ETAT DES STOCKS'!A41,'JOURNAL STOCKS'!$E$6:$E$198))</f>
        <v>0</v>
      </c>
      <c r="F41" s="14">
        <f t="shared" ca="1" si="0"/>
        <v>0</v>
      </c>
      <c r="G41" s="27" t="str">
        <f t="shared" ca="1" si="1"/>
        <v>Attention, rupture de stock</v>
      </c>
      <c r="H41" s="3">
        <f>IFERROR(INDEX('BASE PRODUITS'!$C$6:$C$155,MATCH('ETAT DES STOCKS'!A41,'BASE PRODUITS'!$A$6:$A$155)),"")</f>
        <v>5</v>
      </c>
    </row>
    <row r="42" spans="1:8">
      <c r="A42" s="13" t="str">
        <f>IF('BASE PRODUITS'!A42="","",'BASE PRODUITS'!A42)</f>
        <v>rlt0002M</v>
      </c>
      <c r="B42" s="13" t="str">
        <f>IF(ISBLANK('BASE PRODUITS'!B42),"",'BASE PRODUITS'!B42)</f>
        <v>rouleaux tournante</v>
      </c>
      <c r="C42" s="22">
        <v>50</v>
      </c>
      <c r="D42" s="26">
        <f ca="1">IF(A42="","",SUMIF('JOURNAL STOCKS'!$B$6:$E$198,'ETAT DES STOCKS'!A42,'JOURNAL STOCKS'!$D$6:$D$198))</f>
        <v>151</v>
      </c>
      <c r="E42" s="26">
        <f ca="1">IF(A42="","",SUMIF('JOURNAL STOCKS'!$B$6:$E$198,'ETAT DES STOCKS'!A42,'JOURNAL STOCKS'!$E$6:$E$198))</f>
        <v>150</v>
      </c>
      <c r="F42" s="14">
        <f t="shared" ca="1" si="0"/>
        <v>51</v>
      </c>
      <c r="G42" s="27" t="str">
        <f t="shared" ca="1" si="1"/>
        <v/>
      </c>
      <c r="H42" s="3">
        <f>IFERROR(INDEX('BASE PRODUITS'!$C$6:$C$155,MATCH('ETAT DES STOCKS'!A42,'BASE PRODUITS'!$A$6:$A$155)),"")</f>
        <v>10</v>
      </c>
    </row>
    <row r="43" spans="1:8">
      <c r="A43" s="13" t="str">
        <f>IF('BASE PRODUITS'!A43="","",'BASE PRODUITS'!A43)</f>
        <v>RlZC3-017M</v>
      </c>
      <c r="B43" s="13" t="str">
        <f>IF(ISBLANK('BASE PRODUITS'!B43),"",'BASE PRODUITS'!B43)</f>
        <v>roulements avant 6314 Z C3 ,roulement arriere 6314 Z C3</v>
      </c>
      <c r="C43" s="22">
        <v>20</v>
      </c>
      <c r="D43" s="26">
        <f ca="1">IF(A43="","",SUMIF('JOURNAL STOCKS'!$B$6:$E$198,'ETAT DES STOCKS'!A43,'JOURNAL STOCKS'!$D$6:$D$198))</f>
        <v>0</v>
      </c>
      <c r="E43" s="26">
        <f ca="1">IF(A43="","",SUMIF('JOURNAL STOCKS'!$B$6:$E$198,'ETAT DES STOCKS'!A43,'JOURNAL STOCKS'!$E$6:$E$198))</f>
        <v>0</v>
      </c>
      <c r="F43" s="14">
        <f t="shared" ca="1" si="0"/>
        <v>20</v>
      </c>
      <c r="G43" s="27" t="str">
        <f t="shared" ca="1" si="1"/>
        <v/>
      </c>
      <c r="H43" s="3">
        <f>IFERROR(INDEX('BASE PRODUITS'!$C$6:$C$155,MATCH('ETAT DES STOCKS'!A43,'BASE PRODUITS'!$A$6:$A$155)),"")</f>
        <v>5</v>
      </c>
    </row>
    <row r="44" spans="1:8">
      <c r="A44" s="13" t="str">
        <f>IF('BASE PRODUITS'!A44="","",'BASE PRODUITS'!A44)</f>
        <v>RlZZC3-025M</v>
      </c>
      <c r="B44" s="13" t="str">
        <f>IF(ISBLANK('BASE PRODUITS'!B44),"",'BASE PRODUITS'!B44)</f>
        <v xml:space="preserve">roulement arriére 6308 ZZ C3 </v>
      </c>
      <c r="C44" s="22">
        <v>20</v>
      </c>
      <c r="D44" s="26">
        <f ca="1">IF(A44="","",SUMIF('JOURNAL STOCKS'!$B$6:$E$198,'ETAT DES STOCKS'!A44,'JOURNAL STOCKS'!$D$6:$D$198))</f>
        <v>0</v>
      </c>
      <c r="E44" s="26">
        <f ca="1">IF(A44="","",SUMIF('JOURNAL STOCKS'!$B$6:$E$198,'ETAT DES STOCKS'!A44,'JOURNAL STOCKS'!$E$6:$E$198))</f>
        <v>0</v>
      </c>
      <c r="F44" s="14">
        <f t="shared" ca="1" si="0"/>
        <v>20</v>
      </c>
      <c r="G44" s="27" t="str">
        <f t="shared" ca="1" si="1"/>
        <v/>
      </c>
      <c r="H44" s="3">
        <f>IFERROR(INDEX('BASE PRODUITS'!$C$6:$C$155,MATCH('ETAT DES STOCKS'!A44,'BASE PRODUITS'!$A$6:$A$155)),"")</f>
        <v>5</v>
      </c>
    </row>
    <row r="45" spans="1:8">
      <c r="A45" s="13" t="str">
        <f>IF('BASE PRODUITS'!A45="","",'BASE PRODUITS'!A45)</f>
        <v>RlZZC3-026M</v>
      </c>
      <c r="B45" s="13" t="str">
        <f>IF(ISBLANK('BASE PRODUITS'!B45),"",'BASE PRODUITS'!B45)</f>
        <v>roulement avant 6207 ZZ C3</v>
      </c>
      <c r="C45" s="22">
        <v>10</v>
      </c>
      <c r="D45" s="26">
        <f ca="1">IF(A45="","",SUMIF('JOURNAL STOCKS'!$B$6:$E$198,'ETAT DES STOCKS'!A45,'JOURNAL STOCKS'!$D$6:$D$198))</f>
        <v>0</v>
      </c>
      <c r="E45" s="26">
        <f ca="1">IF(A45="","",SUMIF('JOURNAL STOCKS'!$B$6:$E$198,'ETAT DES STOCKS'!A45,'JOURNAL STOCKS'!$E$6:$E$198))</f>
        <v>0</v>
      </c>
      <c r="F45" s="14">
        <f t="shared" ca="1" si="0"/>
        <v>10</v>
      </c>
      <c r="G45" s="27" t="str">
        <f t="shared" ca="1" si="1"/>
        <v/>
      </c>
      <c r="H45" s="3">
        <f>IFERROR(INDEX('BASE PRODUITS'!$C$6:$C$155,MATCH('ETAT DES STOCKS'!A45,'BASE PRODUITS'!$A$6:$A$155)),"")</f>
        <v>5</v>
      </c>
    </row>
    <row r="46" spans="1:8">
      <c r="A46" s="13" t="str">
        <f>IF('BASE PRODUITS'!A46="","",'BASE PRODUITS'!A46)</f>
        <v>RP0007E</v>
      </c>
      <c r="B46" s="13" t="str">
        <f>IF(ISBLANK('BASE PRODUITS'!B46),"",'BASE PRODUITS'!B46)</f>
        <v xml:space="preserve">relais phoneix </v>
      </c>
      <c r="C46" s="22">
        <v>10</v>
      </c>
      <c r="D46" s="26">
        <f ca="1">IF(A46="","",SUMIF('JOURNAL STOCKS'!$B$6:$E$198,'ETAT DES STOCKS'!A46,'JOURNAL STOCKS'!$D$6:$D$198))</f>
        <v>0</v>
      </c>
      <c r="E46" s="26">
        <f ca="1">IF(A46="","",SUMIF('JOURNAL STOCKS'!$B$6:$E$198,'ETAT DES STOCKS'!A46,'JOURNAL STOCKS'!$E$6:$E$198))</f>
        <v>0</v>
      </c>
      <c r="F46" s="14">
        <f t="shared" ca="1" si="0"/>
        <v>10</v>
      </c>
      <c r="G46" s="27" t="str">
        <f t="shared" ca="1" si="1"/>
        <v/>
      </c>
      <c r="H46" s="3">
        <f>IFERROR(INDEX('BASE PRODUITS'!$C$6:$C$155,MATCH('ETAT DES STOCKS'!A46,'BASE PRODUITS'!$A$6:$A$155)),"")</f>
        <v>5</v>
      </c>
    </row>
    <row r="47" spans="1:8">
      <c r="A47" s="13" t="str">
        <f>IF('BASE PRODUITS'!A47="","",'BASE PRODUITS'!A47)</f>
        <v>Rsf-021E</v>
      </c>
      <c r="B47" s="13" t="str">
        <f>IF(ISBLANK('BASE PRODUITS'!B47),"",'BASE PRODUITS'!B47)</f>
        <v>résistance de freinage 20  Ohm 4000W</v>
      </c>
      <c r="C47" s="22">
        <v>5</v>
      </c>
      <c r="D47" s="26">
        <f ca="1">IF(A47="","",SUMIF('JOURNAL STOCKS'!$B$6:$E$198,'ETAT DES STOCKS'!A47,'JOURNAL STOCKS'!$D$6:$D$198))</f>
        <v>0</v>
      </c>
      <c r="E47" s="26">
        <f ca="1">IF(A47="","",SUMIF('JOURNAL STOCKS'!$B$6:$E$198,'ETAT DES STOCKS'!A47,'JOURNAL STOCKS'!$E$6:$E$198))</f>
        <v>0</v>
      </c>
      <c r="F47" s="14">
        <f t="shared" ca="1" si="0"/>
        <v>5</v>
      </c>
      <c r="G47" s="27" t="str">
        <f t="shared" ca="1" si="1"/>
        <v>Attention, rupture de stock</v>
      </c>
      <c r="H47" s="3">
        <f>IFERROR(INDEX('BASE PRODUITS'!$C$6:$C$155,MATCH('ETAT DES STOCKS'!A47,'BASE PRODUITS'!$A$6:$A$155)),"")</f>
        <v>5</v>
      </c>
    </row>
    <row r="48" spans="1:8">
      <c r="A48" s="13" t="str">
        <f>IF('BASE PRODUITS'!A48="","",'BASE PRODUITS'!A48)</f>
        <v>Sel-2-p-046E</v>
      </c>
      <c r="B48" s="13" t="str">
        <f>IF(ISBLANK('BASE PRODUITS'!B48),"",'BASE PRODUITS'!B48)</f>
        <v xml:space="preserve">selecteur deux position </v>
      </c>
      <c r="C48" s="22">
        <v>5</v>
      </c>
      <c r="D48" s="26">
        <f ca="1">IF(A48="","",SUMIF('JOURNAL STOCKS'!$B$6:$E$198,'ETAT DES STOCKS'!A48,'JOURNAL STOCKS'!$D$6:$D$198))</f>
        <v>0</v>
      </c>
      <c r="E48" s="26">
        <f ca="1">IF(A48="","",SUMIF('JOURNAL STOCKS'!$B$6:$E$198,'ETAT DES STOCKS'!A48,'JOURNAL STOCKS'!$E$6:$E$198))</f>
        <v>0</v>
      </c>
      <c r="F48" s="14">
        <f t="shared" ca="1" si="0"/>
        <v>5</v>
      </c>
      <c r="G48" s="27" t="str">
        <f t="shared" ca="1" si="1"/>
        <v>Attention, rupture de stock</v>
      </c>
      <c r="H48" s="3">
        <f>IFERROR(INDEX('BASE PRODUITS'!$C$6:$C$155,MATCH('ETAT DES STOCKS'!A48,'BASE PRODUITS'!$A$6:$A$155)),"")</f>
        <v>5</v>
      </c>
    </row>
    <row r="49" spans="1:8">
      <c r="A49" s="13" t="str">
        <f>IF('BASE PRODUITS'!A49="","",'BASE PRODUITS'!A49)</f>
        <v>Ta014P</v>
      </c>
      <c r="B49" s="13" t="str">
        <f>IF(ISBLANK('BASE PRODUITS'!B49),"",'BASE PRODUITS'!B49)</f>
        <v xml:space="preserve">tube d'air </v>
      </c>
      <c r="C49" s="22">
        <v>10</v>
      </c>
      <c r="D49" s="26">
        <f ca="1">IF(A49="","",SUMIF('JOURNAL STOCKS'!$B$6:$E$198,'ETAT DES STOCKS'!A49,'JOURNAL STOCKS'!$D$6:$D$198))</f>
        <v>0</v>
      </c>
      <c r="E49" s="26">
        <f ca="1">IF(A49="","",SUMIF('JOURNAL STOCKS'!$B$6:$E$198,'ETAT DES STOCKS'!A49,'JOURNAL STOCKS'!$E$6:$E$198))</f>
        <v>0</v>
      </c>
      <c r="F49" s="14">
        <f t="shared" ca="1" si="0"/>
        <v>10</v>
      </c>
      <c r="G49" s="27" t="str">
        <f t="shared" ca="1" si="1"/>
        <v/>
      </c>
      <c r="H49" s="3">
        <f>IFERROR(INDEX('BASE PRODUITS'!$C$6:$C$155,MATCH('ETAT DES STOCKS'!A49,'BASE PRODUITS'!$A$6:$A$155)),"")</f>
        <v>5</v>
      </c>
    </row>
    <row r="50" spans="1:8">
      <c r="A50" s="13" t="str">
        <f>IF('BASE PRODUITS'!A50="","",'BASE PRODUITS'!A50)</f>
        <v>T-f- 040M</v>
      </c>
      <c r="B50" s="13" t="str">
        <f>IF(ISBLANK('BASE PRODUITS'!B50),"",'BASE PRODUITS'!B50)</f>
        <v xml:space="preserve">tige filté </v>
      </c>
      <c r="C50" s="22">
        <v>10</v>
      </c>
      <c r="D50" s="26">
        <f ca="1">IF(A50="","",SUMIF('JOURNAL STOCKS'!$B$6:$E$198,'ETAT DES STOCKS'!A50,'JOURNAL STOCKS'!$D$6:$D$198))</f>
        <v>0</v>
      </c>
      <c r="E50" s="26">
        <f ca="1">IF(A50="","",SUMIF('JOURNAL STOCKS'!$B$6:$E$198,'ETAT DES STOCKS'!A50,'JOURNAL STOCKS'!$E$6:$E$198))</f>
        <v>0</v>
      </c>
      <c r="F50" s="14">
        <f t="shared" ca="1" si="0"/>
        <v>10</v>
      </c>
      <c r="G50" s="27" t="str">
        <f t="shared" ca="1" si="1"/>
        <v/>
      </c>
      <c r="H50" s="3">
        <f>IFERROR(INDEX('BASE PRODUITS'!$C$6:$C$155,MATCH('ETAT DES STOCKS'!A50,'BASE PRODUITS'!$A$6:$A$155)),"")</f>
        <v>5</v>
      </c>
    </row>
    <row r="51" spans="1:8">
      <c r="A51" s="13" t="str">
        <f>IF('BASE PRODUITS'!A51="","",'BASE PRODUITS'!A51)</f>
        <v>th-024E</v>
      </c>
      <c r="B51" s="13" t="str">
        <f>IF(ISBLANK('BASE PRODUITS'!B51),"",'BASE PRODUITS'!B51)</f>
        <v xml:space="preserve">thermostat </v>
      </c>
      <c r="C51" s="22">
        <v>10</v>
      </c>
      <c r="D51" s="26">
        <f ca="1">IF(A51="","",SUMIF('JOURNAL STOCKS'!$B$6:$E$198,'ETAT DES STOCKS'!A51,'JOURNAL STOCKS'!$D$6:$D$198))</f>
        <v>0</v>
      </c>
      <c r="E51" s="26">
        <f ca="1">IF(A51="","",SUMIF('JOURNAL STOCKS'!$B$6:$E$198,'ETAT DES STOCKS'!A51,'JOURNAL STOCKS'!$E$6:$E$198))</f>
        <v>0</v>
      </c>
      <c r="F51" s="14">
        <f t="shared" ca="1" si="0"/>
        <v>10</v>
      </c>
      <c r="G51" s="27" t="str">
        <f t="shared" ca="1" si="1"/>
        <v/>
      </c>
      <c r="H51" s="3">
        <f>IFERROR(INDEX('BASE PRODUITS'!$C$6:$C$155,MATCH('ETAT DES STOCKS'!A51,'BASE PRODUITS'!$A$6:$A$155)),"")</f>
        <v>5</v>
      </c>
    </row>
    <row r="52" spans="1:8">
      <c r="A52" s="13" t="str">
        <f>IF('BASE PRODUITS'!A52="","",'BASE PRODUITS'!A52)</f>
        <v/>
      </c>
      <c r="B52" s="13" t="str">
        <f>IF(ISBLANK('BASE PRODUITS'!B52),"",'BASE PRODUITS'!B52)</f>
        <v/>
      </c>
      <c r="C52" s="22"/>
      <c r="D52" s="26" t="str">
        <f>IF(A52="","",SUMIF('JOURNAL STOCKS'!$B$6:$E$198,'ETAT DES STOCKS'!A52,'JOURNAL STOCKS'!$D$6:$D$198))</f>
        <v/>
      </c>
      <c r="E52" s="26" t="str">
        <f>IF(A52="","",SUMIF('JOURNAL STOCKS'!$B$6:$E$198,'ETAT DES STOCKS'!A52,'JOURNAL STOCKS'!$E$6:$E$198))</f>
        <v/>
      </c>
      <c r="F52" s="14" t="str">
        <f t="shared" si="0"/>
        <v/>
      </c>
      <c r="G52" s="27" t="str">
        <f t="shared" si="1"/>
        <v/>
      </c>
      <c r="H52" s="3" t="str">
        <f>IFERROR(INDEX('BASE PRODUITS'!$C$6:$C$155,MATCH('ETAT DES STOCKS'!A52,'BASE PRODUITS'!$A$6:$A$155)),"")</f>
        <v/>
      </c>
    </row>
    <row r="53" spans="1:8">
      <c r="A53" s="13" t="str">
        <f>IF('BASE PRODUITS'!A53="","",'BASE PRODUITS'!A53)</f>
        <v/>
      </c>
      <c r="B53" s="13" t="str">
        <f>IF(ISBLANK('BASE PRODUITS'!B53),"",'BASE PRODUITS'!B53)</f>
        <v/>
      </c>
      <c r="C53" s="22"/>
      <c r="D53" s="26" t="str">
        <f>IF(A53="","",SUMIF('JOURNAL STOCKS'!$B$6:$E$198,'ETAT DES STOCKS'!A53,'JOURNAL STOCKS'!$D$6:$D$198))</f>
        <v/>
      </c>
      <c r="E53" s="26" t="str">
        <f>IF(A53="","",SUMIF('JOURNAL STOCKS'!$B$6:$E$198,'ETAT DES STOCKS'!A53,'JOURNAL STOCKS'!$E$6:$E$198))</f>
        <v/>
      </c>
      <c r="F53" s="14" t="str">
        <f t="shared" si="0"/>
        <v/>
      </c>
      <c r="G53" s="27" t="str">
        <f t="shared" si="1"/>
        <v/>
      </c>
      <c r="H53" s="3" t="str">
        <f>IFERROR(INDEX('BASE PRODUITS'!$C$6:$C$155,MATCH('ETAT DES STOCKS'!A53,'BASE PRODUITS'!$A$6:$A$155)),"")</f>
        <v/>
      </c>
    </row>
    <row r="54" spans="1:8">
      <c r="A54" s="13" t="str">
        <f>IF('BASE PRODUITS'!A54="","",'BASE PRODUITS'!A54)</f>
        <v/>
      </c>
      <c r="B54" s="13" t="str">
        <f>IF(ISBLANK('BASE PRODUITS'!B54),"",'BASE PRODUITS'!B54)</f>
        <v/>
      </c>
      <c r="C54" s="22"/>
      <c r="D54" s="26" t="str">
        <f>IF(A54="","",SUMIF('JOURNAL STOCKS'!$B$6:$E$198,'ETAT DES STOCKS'!A54,'JOURNAL STOCKS'!$D$6:$D$198))</f>
        <v/>
      </c>
      <c r="E54" s="26" t="str">
        <f>IF(A54="","",SUMIF('JOURNAL STOCKS'!$B$6:$E$198,'ETAT DES STOCKS'!A54,'JOURNAL STOCKS'!$E$6:$E$198))</f>
        <v/>
      </c>
      <c r="F54" s="14" t="str">
        <f t="shared" si="0"/>
        <v/>
      </c>
      <c r="G54" s="27" t="str">
        <f t="shared" si="1"/>
        <v/>
      </c>
      <c r="H54" s="3" t="str">
        <f>IFERROR(INDEX('BASE PRODUITS'!$C$6:$C$155,MATCH('ETAT DES STOCKS'!A54,'BASE PRODUITS'!$A$6:$A$155)),"")</f>
        <v/>
      </c>
    </row>
    <row r="55" spans="1:8">
      <c r="A55" s="13" t="str">
        <f>IF('BASE PRODUITS'!A55="","",'BASE PRODUITS'!A55)</f>
        <v/>
      </c>
      <c r="B55" s="13" t="str">
        <f>IF(ISBLANK('BASE PRODUITS'!B55),"",'BASE PRODUITS'!B55)</f>
        <v/>
      </c>
      <c r="C55" s="22"/>
      <c r="D55" s="26" t="str">
        <f>IF(A55="","",SUMIF('JOURNAL STOCKS'!$B$6:$E$198,'ETAT DES STOCKS'!A55,'JOURNAL STOCKS'!$D$6:$D$198))</f>
        <v/>
      </c>
      <c r="E55" s="26" t="str">
        <f>IF(A55="","",SUMIF('JOURNAL STOCKS'!$B$6:$E$198,'ETAT DES STOCKS'!A55,'JOURNAL STOCKS'!$E$6:$E$198))</f>
        <v/>
      </c>
      <c r="F55" s="14" t="str">
        <f t="shared" si="0"/>
        <v/>
      </c>
      <c r="G55" s="27" t="str">
        <f t="shared" si="1"/>
        <v/>
      </c>
      <c r="H55" s="3" t="str">
        <f>IFERROR(INDEX('BASE PRODUITS'!$C$6:$C$155,MATCH('ETAT DES STOCKS'!A55,'BASE PRODUITS'!$A$6:$A$155)),"")</f>
        <v/>
      </c>
    </row>
    <row r="56" spans="1:8">
      <c r="A56" s="13" t="str">
        <f>IF('BASE PRODUITS'!A56="","",'BASE PRODUITS'!A56)</f>
        <v/>
      </c>
      <c r="B56" s="13" t="str">
        <f>IF(ISBLANK('BASE PRODUITS'!B56),"",'BASE PRODUITS'!B56)</f>
        <v/>
      </c>
      <c r="C56" s="22"/>
      <c r="D56" s="26" t="str">
        <f>IF(A56="","",SUMIF('JOURNAL STOCKS'!$B$6:$E$198,'ETAT DES STOCKS'!A56,'JOURNAL STOCKS'!$D$6:$D$198))</f>
        <v/>
      </c>
      <c r="E56" s="26" t="str">
        <f>IF(A56="","",SUMIF('JOURNAL STOCKS'!$B$6:$E$198,'ETAT DES STOCKS'!A56,'JOURNAL STOCKS'!$E$6:$E$198))</f>
        <v/>
      </c>
      <c r="F56" s="14" t="str">
        <f t="shared" si="0"/>
        <v/>
      </c>
      <c r="G56" s="27" t="str">
        <f t="shared" si="1"/>
        <v/>
      </c>
      <c r="H56" s="3" t="str">
        <f>IFERROR(INDEX('BASE PRODUITS'!$C$6:$C$155,MATCH('ETAT DES STOCKS'!A56,'BASE PRODUITS'!$A$6:$A$155)),"")</f>
        <v/>
      </c>
    </row>
    <row r="57" spans="1:8">
      <c r="A57" s="13" t="str">
        <f>IF('BASE PRODUITS'!A57="","",'BASE PRODUITS'!A57)</f>
        <v/>
      </c>
      <c r="B57" s="13" t="str">
        <f>IF(ISBLANK('BASE PRODUITS'!B57),"",'BASE PRODUITS'!B57)</f>
        <v/>
      </c>
      <c r="C57" s="22"/>
      <c r="D57" s="26" t="str">
        <f>IF(A57="","",SUMIF('JOURNAL STOCKS'!$B$6:$E$198,'ETAT DES STOCKS'!A57,'JOURNAL STOCKS'!$D$6:$D$198))</f>
        <v/>
      </c>
      <c r="E57" s="26" t="str">
        <f>IF(A57="","",SUMIF('JOURNAL STOCKS'!$B$6:$E$198,'ETAT DES STOCKS'!A57,'JOURNAL STOCKS'!$E$6:$E$198))</f>
        <v/>
      </c>
      <c r="F57" s="14" t="str">
        <f t="shared" si="0"/>
        <v/>
      </c>
      <c r="G57" s="27" t="str">
        <f t="shared" si="1"/>
        <v/>
      </c>
      <c r="H57" s="3" t="str">
        <f>IFERROR(INDEX('BASE PRODUITS'!$C$6:$C$155,MATCH('ETAT DES STOCKS'!A57,'BASE PRODUITS'!$A$6:$A$155)),"")</f>
        <v/>
      </c>
    </row>
    <row r="58" spans="1:8">
      <c r="A58" s="13" t="str">
        <f>IF('BASE PRODUITS'!A58="","",'BASE PRODUITS'!A58)</f>
        <v/>
      </c>
      <c r="B58" s="13" t="str">
        <f>IF(ISBLANK('BASE PRODUITS'!B58),"",'BASE PRODUITS'!B58)</f>
        <v/>
      </c>
      <c r="C58" s="22"/>
      <c r="D58" s="26" t="str">
        <f>IF(A58="","",SUMIF('JOURNAL STOCKS'!$B$6:$E$198,'ETAT DES STOCKS'!A58,'JOURNAL STOCKS'!$D$6:$D$198))</f>
        <v/>
      </c>
      <c r="E58" s="26" t="str">
        <f>IF(A58="","",SUMIF('JOURNAL STOCKS'!$B$6:$E$198,'ETAT DES STOCKS'!A58,'JOURNAL STOCKS'!$E$6:$E$198))</f>
        <v/>
      </c>
      <c r="F58" s="14" t="str">
        <f t="shared" si="0"/>
        <v/>
      </c>
      <c r="G58" s="27" t="str">
        <f t="shared" si="1"/>
        <v/>
      </c>
      <c r="H58" s="3" t="str">
        <f>IFERROR(INDEX('BASE PRODUITS'!$C$6:$C$155,MATCH('ETAT DES STOCKS'!A58,'BASE PRODUITS'!$A$6:$A$155)),"")</f>
        <v/>
      </c>
    </row>
    <row r="59" spans="1:8">
      <c r="A59" s="13" t="str">
        <f>IF('BASE PRODUITS'!A59="","",'BASE PRODUITS'!A59)</f>
        <v/>
      </c>
      <c r="B59" s="13" t="str">
        <f>IF(ISBLANK('BASE PRODUITS'!B59),"",'BASE PRODUITS'!B59)</f>
        <v/>
      </c>
      <c r="C59" s="22"/>
      <c r="D59" s="26" t="str">
        <f>IF(A59="","",SUMIF('JOURNAL STOCKS'!$B$6:$E$198,'ETAT DES STOCKS'!A59,'JOURNAL STOCKS'!$D$6:$D$198))</f>
        <v/>
      </c>
      <c r="E59" s="26" t="str">
        <f>IF(A59="","",SUMIF('JOURNAL STOCKS'!$B$6:$E$198,'ETAT DES STOCKS'!A59,'JOURNAL STOCKS'!$E$6:$E$198))</f>
        <v/>
      </c>
      <c r="F59" s="14" t="str">
        <f t="shared" si="0"/>
        <v/>
      </c>
      <c r="G59" s="27" t="str">
        <f t="shared" si="1"/>
        <v/>
      </c>
      <c r="H59" s="3" t="str">
        <f>IFERROR(INDEX('BASE PRODUITS'!$C$6:$C$155,MATCH('ETAT DES STOCKS'!A59,'BASE PRODUITS'!$A$6:$A$155)),"")</f>
        <v/>
      </c>
    </row>
    <row r="60" spans="1:8">
      <c r="A60" s="13" t="str">
        <f>IF('BASE PRODUITS'!A60="","",'BASE PRODUITS'!A60)</f>
        <v/>
      </c>
      <c r="B60" s="13" t="str">
        <f>IF(ISBLANK('BASE PRODUITS'!B60),"",'BASE PRODUITS'!B60)</f>
        <v/>
      </c>
      <c r="C60" s="22"/>
      <c r="D60" s="26" t="str">
        <f>IF(A60="","",SUMIF('JOURNAL STOCKS'!$B$6:$E$198,'ETAT DES STOCKS'!A60,'JOURNAL STOCKS'!$D$6:$D$198))</f>
        <v/>
      </c>
      <c r="E60" s="26" t="str">
        <f>IF(A60="","",SUMIF('JOURNAL STOCKS'!$B$6:$E$198,'ETAT DES STOCKS'!A60,'JOURNAL STOCKS'!$E$6:$E$198))</f>
        <v/>
      </c>
      <c r="F60" s="14" t="str">
        <f t="shared" si="0"/>
        <v/>
      </c>
      <c r="G60" s="27" t="str">
        <f t="shared" si="1"/>
        <v/>
      </c>
      <c r="H60" s="3" t="str">
        <f>IFERROR(INDEX('BASE PRODUITS'!$C$6:$C$155,MATCH('ETAT DES STOCKS'!A60,'BASE PRODUITS'!$A$6:$A$155)),"")</f>
        <v/>
      </c>
    </row>
    <row r="61" spans="1:8">
      <c r="A61" s="13" t="str">
        <f>IF('BASE PRODUITS'!A61="","",'BASE PRODUITS'!A61)</f>
        <v/>
      </c>
      <c r="B61" s="13" t="str">
        <f>IF(ISBLANK('BASE PRODUITS'!B61),"",'BASE PRODUITS'!B61)</f>
        <v/>
      </c>
      <c r="C61" s="22"/>
      <c r="D61" s="26" t="str">
        <f>IF(A61="","",SUMIF('JOURNAL STOCKS'!$B$6:$E$198,'ETAT DES STOCKS'!A61,'JOURNAL STOCKS'!$D$6:$D$198))</f>
        <v/>
      </c>
      <c r="E61" s="26" t="str">
        <f>IF(A61="","",SUMIF('JOURNAL STOCKS'!$B$6:$E$198,'ETAT DES STOCKS'!A61,'JOURNAL STOCKS'!$E$6:$E$198))</f>
        <v/>
      </c>
      <c r="F61" s="14" t="str">
        <f t="shared" si="0"/>
        <v/>
      </c>
      <c r="G61" s="27" t="str">
        <f t="shared" si="1"/>
        <v/>
      </c>
      <c r="H61" s="3" t="str">
        <f>IFERROR(INDEX('BASE PRODUITS'!$C$6:$C$155,MATCH('ETAT DES STOCKS'!A61,'BASE PRODUITS'!$A$6:$A$155)),"")</f>
        <v/>
      </c>
    </row>
    <row r="62" spans="1:8">
      <c r="A62" s="13" t="str">
        <f>IF('BASE PRODUITS'!A62="","",'BASE PRODUITS'!A62)</f>
        <v/>
      </c>
      <c r="B62" s="13" t="str">
        <f>IF(ISBLANK('BASE PRODUITS'!B62),"",'BASE PRODUITS'!B62)</f>
        <v/>
      </c>
      <c r="C62" s="22"/>
      <c r="D62" s="26" t="str">
        <f>IF(A62="","",SUMIF('JOURNAL STOCKS'!$B$6:$E$198,'ETAT DES STOCKS'!A62,'JOURNAL STOCKS'!$D$6:$D$198))</f>
        <v/>
      </c>
      <c r="E62" s="26" t="str">
        <f>IF(A62="","",SUMIF('JOURNAL STOCKS'!$B$6:$E$198,'ETAT DES STOCKS'!A62,'JOURNAL STOCKS'!$E$6:$E$198))</f>
        <v/>
      </c>
      <c r="F62" s="14" t="str">
        <f t="shared" si="0"/>
        <v/>
      </c>
      <c r="G62" s="27" t="str">
        <f t="shared" si="1"/>
        <v/>
      </c>
      <c r="H62" s="3" t="str">
        <f>IFERROR(INDEX('BASE PRODUITS'!$C$6:$C$155,MATCH('ETAT DES STOCKS'!A62,'BASE PRODUITS'!$A$6:$A$155)),"")</f>
        <v/>
      </c>
    </row>
    <row r="63" spans="1:8">
      <c r="A63" s="13" t="str">
        <f>IF('BASE PRODUITS'!A63="","",'BASE PRODUITS'!A63)</f>
        <v/>
      </c>
      <c r="B63" s="13" t="str">
        <f>IF(ISBLANK('BASE PRODUITS'!B63),"",'BASE PRODUITS'!B63)</f>
        <v/>
      </c>
      <c r="C63" s="22"/>
      <c r="D63" s="26" t="str">
        <f>IF(A63="","",SUMIF('JOURNAL STOCKS'!$B$6:$E$198,'ETAT DES STOCKS'!A63,'JOURNAL STOCKS'!$D$6:$D$198))</f>
        <v/>
      </c>
      <c r="E63" s="26" t="str">
        <f>IF(A63="","",SUMIF('JOURNAL STOCKS'!$B$6:$E$198,'ETAT DES STOCKS'!A63,'JOURNAL STOCKS'!$E$6:$E$198))</f>
        <v/>
      </c>
      <c r="F63" s="14" t="str">
        <f t="shared" si="0"/>
        <v/>
      </c>
      <c r="G63" s="27" t="str">
        <f t="shared" si="1"/>
        <v/>
      </c>
      <c r="H63" s="3" t="str">
        <f>IFERROR(INDEX('BASE PRODUITS'!$C$6:$C$155,MATCH('ETAT DES STOCKS'!A63,'BASE PRODUITS'!$A$6:$A$155)),"")</f>
        <v/>
      </c>
    </row>
    <row r="64" spans="1:8">
      <c r="A64" s="13" t="str">
        <f>IF('BASE PRODUITS'!A64="","",'BASE PRODUITS'!A64)</f>
        <v/>
      </c>
      <c r="B64" s="13" t="str">
        <f>IF(ISBLANK('BASE PRODUITS'!B64),"",'BASE PRODUITS'!B64)</f>
        <v/>
      </c>
      <c r="C64" s="22"/>
      <c r="D64" s="26" t="str">
        <f>IF(A64="","",SUMIF('JOURNAL STOCKS'!$B$6:$E$198,'ETAT DES STOCKS'!A64,'JOURNAL STOCKS'!$D$6:$D$198))</f>
        <v/>
      </c>
      <c r="E64" s="26" t="str">
        <f>IF(A64="","",SUMIF('JOURNAL STOCKS'!$B$6:$E$198,'ETAT DES STOCKS'!A64,'JOURNAL STOCKS'!$E$6:$E$198))</f>
        <v/>
      </c>
      <c r="F64" s="14" t="str">
        <f t="shared" si="0"/>
        <v/>
      </c>
      <c r="G64" s="27" t="str">
        <f t="shared" si="1"/>
        <v/>
      </c>
      <c r="H64" s="3" t="str">
        <f>IFERROR(INDEX('BASE PRODUITS'!$C$6:$C$155,MATCH('ETAT DES STOCKS'!A64,'BASE PRODUITS'!$A$6:$A$155)),"")</f>
        <v/>
      </c>
    </row>
    <row r="65" spans="1:8">
      <c r="A65" s="13" t="str">
        <f>IF('BASE PRODUITS'!A65="","",'BASE PRODUITS'!A65)</f>
        <v/>
      </c>
      <c r="B65" s="13" t="str">
        <f>IF(ISBLANK('BASE PRODUITS'!B65),"",'BASE PRODUITS'!B65)</f>
        <v/>
      </c>
      <c r="C65" s="22"/>
      <c r="D65" s="26" t="str">
        <f>IF(A65="","",SUMIF('JOURNAL STOCKS'!$B$6:$E$198,'ETAT DES STOCKS'!A65,'JOURNAL STOCKS'!$D$6:$D$198))</f>
        <v/>
      </c>
      <c r="E65" s="26" t="str">
        <f>IF(A65="","",SUMIF('JOURNAL STOCKS'!$B$6:$E$198,'ETAT DES STOCKS'!A65,'JOURNAL STOCKS'!$E$6:$E$198))</f>
        <v/>
      </c>
      <c r="F65" s="14" t="str">
        <f t="shared" si="0"/>
        <v/>
      </c>
      <c r="G65" s="27" t="str">
        <f t="shared" si="1"/>
        <v/>
      </c>
      <c r="H65" s="3" t="str">
        <f>IFERROR(INDEX('BASE PRODUITS'!$C$6:$C$155,MATCH('ETAT DES STOCKS'!A65,'BASE PRODUITS'!$A$6:$A$155)),"")</f>
        <v/>
      </c>
    </row>
    <row r="66" spans="1:8">
      <c r="A66" s="13" t="str">
        <f>IF('BASE PRODUITS'!A66="","",'BASE PRODUITS'!A66)</f>
        <v/>
      </c>
      <c r="B66" s="13" t="str">
        <f>IF(ISBLANK('BASE PRODUITS'!B66),"",'BASE PRODUITS'!B66)</f>
        <v/>
      </c>
      <c r="C66" s="22"/>
      <c r="D66" s="26" t="str">
        <f>IF(A66="","",SUMIF('JOURNAL STOCKS'!$B$6:$E$198,'ETAT DES STOCKS'!A66,'JOURNAL STOCKS'!$D$6:$D$198))</f>
        <v/>
      </c>
      <c r="E66" s="26" t="str">
        <f>IF(A66="","",SUMIF('JOURNAL STOCKS'!$B$6:$E$198,'ETAT DES STOCKS'!A66,'JOURNAL STOCKS'!$E$6:$E$198))</f>
        <v/>
      </c>
      <c r="F66" s="14" t="str">
        <f t="shared" si="0"/>
        <v/>
      </c>
      <c r="G66" s="27" t="str">
        <f t="shared" si="1"/>
        <v/>
      </c>
      <c r="H66" s="3" t="str">
        <f>IFERROR(INDEX('BASE PRODUITS'!$C$6:$C$155,MATCH('ETAT DES STOCKS'!A66,'BASE PRODUITS'!$A$6:$A$155)),"")</f>
        <v/>
      </c>
    </row>
    <row r="67" spans="1:8">
      <c r="A67" s="13" t="str">
        <f>IF('BASE PRODUITS'!A67="","",'BASE PRODUITS'!A67)</f>
        <v/>
      </c>
      <c r="B67" s="13" t="str">
        <f>IF(ISBLANK('BASE PRODUITS'!B67),"",'BASE PRODUITS'!B67)</f>
        <v/>
      </c>
      <c r="C67" s="22"/>
      <c r="D67" s="26" t="str">
        <f>IF(A67="","",SUMIF('JOURNAL STOCKS'!$B$6:$E$198,'ETAT DES STOCKS'!A67,'JOURNAL STOCKS'!$D$6:$D$198))</f>
        <v/>
      </c>
      <c r="E67" s="26" t="str">
        <f>IF(A67="","",SUMIF('JOURNAL STOCKS'!$B$6:$E$198,'ETAT DES STOCKS'!A67,'JOURNAL STOCKS'!$E$6:$E$198))</f>
        <v/>
      </c>
      <c r="F67" s="14" t="str">
        <f t="shared" si="0"/>
        <v/>
      </c>
      <c r="G67" s="27" t="str">
        <f t="shared" si="1"/>
        <v/>
      </c>
      <c r="H67" s="3" t="str">
        <f>IFERROR(INDEX('BASE PRODUITS'!$C$6:$C$155,MATCH('ETAT DES STOCKS'!A67,'BASE PRODUITS'!$A$6:$A$155)),"")</f>
        <v/>
      </c>
    </row>
    <row r="68" spans="1:8">
      <c r="A68" s="13" t="str">
        <f>IF('BASE PRODUITS'!A68="","",'BASE PRODUITS'!A68)</f>
        <v/>
      </c>
      <c r="B68" s="13" t="str">
        <f>IF(ISBLANK('BASE PRODUITS'!B68),"",'BASE PRODUITS'!B68)</f>
        <v/>
      </c>
      <c r="C68" s="22"/>
      <c r="D68" s="26" t="str">
        <f>IF(A68="","",SUMIF('JOURNAL STOCKS'!$B$6:$E$198,'ETAT DES STOCKS'!A68,'JOURNAL STOCKS'!$D$6:$D$198))</f>
        <v/>
      </c>
      <c r="E68" s="26" t="str">
        <f>IF(A68="","",SUMIF('JOURNAL STOCKS'!$B$6:$E$198,'ETAT DES STOCKS'!A68,'JOURNAL STOCKS'!$E$6:$E$198))</f>
        <v/>
      </c>
      <c r="F68" s="14" t="str">
        <f t="shared" si="0"/>
        <v/>
      </c>
      <c r="G68" s="27" t="str">
        <f t="shared" si="1"/>
        <v/>
      </c>
      <c r="H68" s="3" t="str">
        <f>IFERROR(INDEX('BASE PRODUITS'!$C$6:$C$155,MATCH('ETAT DES STOCKS'!A68,'BASE PRODUITS'!$A$6:$A$155)),"")</f>
        <v/>
      </c>
    </row>
    <row r="69" spans="1:8">
      <c r="A69" s="13" t="str">
        <f>IF('BASE PRODUITS'!A69="","",'BASE PRODUITS'!A69)</f>
        <v/>
      </c>
      <c r="B69" s="13" t="str">
        <f>IF(ISBLANK('BASE PRODUITS'!B69),"",'BASE PRODUITS'!B69)</f>
        <v/>
      </c>
      <c r="C69" s="22"/>
      <c r="D69" s="26" t="str">
        <f>IF(A69="","",SUMIF('JOURNAL STOCKS'!$B$6:$E$198,'ETAT DES STOCKS'!A69,'JOURNAL STOCKS'!$D$6:$D$198))</f>
        <v/>
      </c>
      <c r="E69" s="26" t="str">
        <f>IF(A69="","",SUMIF('JOURNAL STOCKS'!$B$6:$E$198,'ETAT DES STOCKS'!A69,'JOURNAL STOCKS'!$E$6:$E$198))</f>
        <v/>
      </c>
      <c r="F69" s="14" t="str">
        <f t="shared" si="0"/>
        <v/>
      </c>
      <c r="G69" s="27" t="str">
        <f t="shared" si="1"/>
        <v/>
      </c>
      <c r="H69" s="3" t="str">
        <f>IFERROR(INDEX('BASE PRODUITS'!$C$6:$C$155,MATCH('ETAT DES STOCKS'!A69,'BASE PRODUITS'!$A$6:$A$155)),"")</f>
        <v/>
      </c>
    </row>
    <row r="70" spans="1:8">
      <c r="A70" s="13" t="str">
        <f>IF('BASE PRODUITS'!A70="","",'BASE PRODUITS'!A70)</f>
        <v/>
      </c>
      <c r="B70" s="13" t="str">
        <f>IF(ISBLANK('BASE PRODUITS'!B70),"",'BASE PRODUITS'!B70)</f>
        <v/>
      </c>
      <c r="C70" s="22"/>
      <c r="D70" s="26" t="str">
        <f>IF(A70="","",SUMIF('JOURNAL STOCKS'!$B$6:$E$198,'ETAT DES STOCKS'!A70,'JOURNAL STOCKS'!$D$6:$D$198))</f>
        <v/>
      </c>
      <c r="E70" s="26" t="str">
        <f>IF(A70="","",SUMIF('JOURNAL STOCKS'!$B$6:$E$198,'ETAT DES STOCKS'!A70,'JOURNAL STOCKS'!$E$6:$E$198))</f>
        <v/>
      </c>
      <c r="F70" s="14" t="str">
        <f t="shared" si="0"/>
        <v/>
      </c>
      <c r="G70" s="27" t="str">
        <f t="shared" si="1"/>
        <v/>
      </c>
      <c r="H70" s="3" t="str">
        <f>IFERROR(INDEX('BASE PRODUITS'!$C$6:$C$155,MATCH('ETAT DES STOCKS'!A70,'BASE PRODUITS'!$A$6:$A$155)),"")</f>
        <v/>
      </c>
    </row>
    <row r="71" spans="1:8">
      <c r="A71" s="13" t="str">
        <f>IF('BASE PRODUITS'!A71="","",'BASE PRODUITS'!A71)</f>
        <v/>
      </c>
      <c r="B71" s="13" t="str">
        <f>IF(ISBLANK('BASE PRODUITS'!B71),"",'BASE PRODUITS'!B71)</f>
        <v/>
      </c>
      <c r="C71" s="22"/>
      <c r="D71" s="26" t="str">
        <f>IF(A71="","",SUMIF('JOURNAL STOCKS'!$B$6:$E$198,'ETAT DES STOCKS'!A71,'JOURNAL STOCKS'!$D$6:$D$198))</f>
        <v/>
      </c>
      <c r="E71" s="26" t="str">
        <f>IF(A71="","",SUMIF('JOURNAL STOCKS'!$B$6:$E$198,'ETAT DES STOCKS'!A71,'JOURNAL STOCKS'!$E$6:$E$198))</f>
        <v/>
      </c>
      <c r="F71" s="14" t="str">
        <f t="shared" ref="F71:F134" si="2">IF(A71="","",C71+D71-E71)</f>
        <v/>
      </c>
      <c r="G71" s="27" t="str">
        <f t="shared" ref="G71:G134" si="3">IF(A71="","",IF(F71&lt;=H71,"Attention, rupture de stock",""))</f>
        <v/>
      </c>
      <c r="H71" s="3" t="str">
        <f>IFERROR(INDEX('BASE PRODUITS'!$C$6:$C$155,MATCH('ETAT DES STOCKS'!A71,'BASE PRODUITS'!$A$6:$A$155)),"")</f>
        <v/>
      </c>
    </row>
    <row r="72" spans="1:8">
      <c r="A72" s="13" t="str">
        <f>IF('BASE PRODUITS'!A72="","",'BASE PRODUITS'!A72)</f>
        <v/>
      </c>
      <c r="B72" s="13" t="str">
        <f>IF(ISBLANK('BASE PRODUITS'!B72),"",'BASE PRODUITS'!B72)</f>
        <v/>
      </c>
      <c r="C72" s="22"/>
      <c r="D72" s="26" t="str">
        <f>IF(A72="","",SUMIF('JOURNAL STOCKS'!$B$6:$E$198,'ETAT DES STOCKS'!A72,'JOURNAL STOCKS'!$D$6:$D$198))</f>
        <v/>
      </c>
      <c r="E72" s="26" t="str">
        <f>IF(A72="","",SUMIF('JOURNAL STOCKS'!$B$6:$E$198,'ETAT DES STOCKS'!A72,'JOURNAL STOCKS'!$E$6:$E$198))</f>
        <v/>
      </c>
      <c r="F72" s="14" t="str">
        <f t="shared" si="2"/>
        <v/>
      </c>
      <c r="G72" s="27" t="str">
        <f t="shared" si="3"/>
        <v/>
      </c>
      <c r="H72" s="3" t="str">
        <f>IFERROR(INDEX('BASE PRODUITS'!$C$6:$C$155,MATCH('ETAT DES STOCKS'!A72,'BASE PRODUITS'!$A$6:$A$155)),"")</f>
        <v/>
      </c>
    </row>
    <row r="73" spans="1:8">
      <c r="A73" s="13" t="str">
        <f>IF('BASE PRODUITS'!A73="","",'BASE PRODUITS'!A73)</f>
        <v/>
      </c>
      <c r="B73" s="13" t="str">
        <f>IF(ISBLANK('BASE PRODUITS'!B73),"",'BASE PRODUITS'!B73)</f>
        <v/>
      </c>
      <c r="C73" s="22"/>
      <c r="D73" s="26" t="str">
        <f>IF(A73="","",SUMIF('JOURNAL STOCKS'!$B$6:$E$198,'ETAT DES STOCKS'!A73,'JOURNAL STOCKS'!$D$6:$D$198))</f>
        <v/>
      </c>
      <c r="E73" s="26" t="str">
        <f>IF(A73="","",SUMIF('JOURNAL STOCKS'!$B$6:$E$198,'ETAT DES STOCKS'!A73,'JOURNAL STOCKS'!$E$6:$E$198))</f>
        <v/>
      </c>
      <c r="F73" s="14" t="str">
        <f t="shared" si="2"/>
        <v/>
      </c>
      <c r="G73" s="27" t="str">
        <f t="shared" si="3"/>
        <v/>
      </c>
      <c r="H73" s="3" t="str">
        <f>IFERROR(INDEX('BASE PRODUITS'!$C$6:$C$155,MATCH('ETAT DES STOCKS'!A73,'BASE PRODUITS'!$A$6:$A$155)),"")</f>
        <v/>
      </c>
    </row>
    <row r="74" spans="1:8">
      <c r="A74" s="13" t="str">
        <f>IF('BASE PRODUITS'!A74="","",'BASE PRODUITS'!A74)</f>
        <v/>
      </c>
      <c r="B74" s="13" t="str">
        <f>IF(ISBLANK('BASE PRODUITS'!B74),"",'BASE PRODUITS'!B74)</f>
        <v/>
      </c>
      <c r="C74" s="22"/>
      <c r="D74" s="26" t="str">
        <f>IF(A74="","",SUMIF('JOURNAL STOCKS'!$B$6:$E$198,'ETAT DES STOCKS'!A74,'JOURNAL STOCKS'!$D$6:$D$198))</f>
        <v/>
      </c>
      <c r="E74" s="26" t="str">
        <f>IF(A74="","",SUMIF('JOURNAL STOCKS'!$B$6:$E$198,'ETAT DES STOCKS'!A74,'JOURNAL STOCKS'!$E$6:$E$198))</f>
        <v/>
      </c>
      <c r="F74" s="14" t="str">
        <f t="shared" si="2"/>
        <v/>
      </c>
      <c r="G74" s="27" t="str">
        <f t="shared" si="3"/>
        <v/>
      </c>
      <c r="H74" s="3" t="str">
        <f>IFERROR(INDEX('BASE PRODUITS'!$C$6:$C$155,MATCH('ETAT DES STOCKS'!A74,'BASE PRODUITS'!$A$6:$A$155)),"")</f>
        <v/>
      </c>
    </row>
    <row r="75" spans="1:8">
      <c r="A75" s="13" t="str">
        <f>IF('BASE PRODUITS'!A75="","",'BASE PRODUITS'!A75)</f>
        <v/>
      </c>
      <c r="B75" s="13" t="str">
        <f>IF(ISBLANK('BASE PRODUITS'!B75),"",'BASE PRODUITS'!B75)</f>
        <v/>
      </c>
      <c r="C75" s="22"/>
      <c r="D75" s="26" t="str">
        <f>IF(A75="","",SUMIF('JOURNAL STOCKS'!$B$6:$E$198,'ETAT DES STOCKS'!A75,'JOURNAL STOCKS'!$D$6:$D$198))</f>
        <v/>
      </c>
      <c r="E75" s="26" t="str">
        <f>IF(A75="","",SUMIF('JOURNAL STOCKS'!$B$6:$E$198,'ETAT DES STOCKS'!A75,'JOURNAL STOCKS'!$E$6:$E$198))</f>
        <v/>
      </c>
      <c r="F75" s="14" t="str">
        <f t="shared" si="2"/>
        <v/>
      </c>
      <c r="G75" s="27" t="str">
        <f t="shared" si="3"/>
        <v/>
      </c>
      <c r="H75" s="3" t="str">
        <f>IFERROR(INDEX('BASE PRODUITS'!$C$6:$C$155,MATCH('ETAT DES STOCKS'!A75,'BASE PRODUITS'!$A$6:$A$155)),"")</f>
        <v/>
      </c>
    </row>
    <row r="76" spans="1:8">
      <c r="A76" s="13" t="str">
        <f>IF('BASE PRODUITS'!A76="","",'BASE PRODUITS'!A76)</f>
        <v/>
      </c>
      <c r="B76" s="13" t="str">
        <f>IF(ISBLANK('BASE PRODUITS'!B76),"",'BASE PRODUITS'!B76)</f>
        <v/>
      </c>
      <c r="C76" s="22"/>
      <c r="D76" s="26" t="str">
        <f>IF(A76="","",SUMIF('JOURNAL STOCKS'!$B$6:$E$198,'ETAT DES STOCKS'!A76,'JOURNAL STOCKS'!$D$6:$D$198))</f>
        <v/>
      </c>
      <c r="E76" s="26" t="str">
        <f>IF(A76="","",SUMIF('JOURNAL STOCKS'!$B$6:$E$198,'ETAT DES STOCKS'!A76,'JOURNAL STOCKS'!$E$6:$E$198))</f>
        <v/>
      </c>
      <c r="F76" s="14" t="str">
        <f t="shared" si="2"/>
        <v/>
      </c>
      <c r="G76" s="27" t="str">
        <f t="shared" si="3"/>
        <v/>
      </c>
      <c r="H76" s="3" t="str">
        <f>IFERROR(INDEX('BASE PRODUITS'!$C$6:$C$155,MATCH('ETAT DES STOCKS'!A76,'BASE PRODUITS'!$A$6:$A$155)),"")</f>
        <v/>
      </c>
    </row>
    <row r="77" spans="1:8">
      <c r="A77" s="13" t="str">
        <f>IF('BASE PRODUITS'!A77="","",'BASE PRODUITS'!A77)</f>
        <v/>
      </c>
      <c r="B77" s="13" t="str">
        <f>IF(ISBLANK('BASE PRODUITS'!B77),"",'BASE PRODUITS'!B77)</f>
        <v/>
      </c>
      <c r="C77" s="22"/>
      <c r="D77" s="26" t="str">
        <f>IF(A77="","",SUMIF('JOURNAL STOCKS'!$B$6:$E$198,'ETAT DES STOCKS'!A77,'JOURNAL STOCKS'!$D$6:$D$198))</f>
        <v/>
      </c>
      <c r="E77" s="26" t="str">
        <f>IF(A77="","",SUMIF('JOURNAL STOCKS'!$B$6:$E$198,'ETAT DES STOCKS'!A77,'JOURNAL STOCKS'!$E$6:$E$198))</f>
        <v/>
      </c>
      <c r="F77" s="14" t="str">
        <f t="shared" si="2"/>
        <v/>
      </c>
      <c r="G77" s="27" t="str">
        <f t="shared" si="3"/>
        <v/>
      </c>
      <c r="H77" s="3" t="str">
        <f>IFERROR(INDEX('BASE PRODUITS'!$C$6:$C$155,MATCH('ETAT DES STOCKS'!A77,'BASE PRODUITS'!$A$6:$A$155)),"")</f>
        <v/>
      </c>
    </row>
    <row r="78" spans="1:8">
      <c r="A78" s="13" t="str">
        <f>IF('BASE PRODUITS'!A78="","",'BASE PRODUITS'!A78)</f>
        <v/>
      </c>
      <c r="B78" s="13" t="str">
        <f>IF(ISBLANK('BASE PRODUITS'!B78),"",'BASE PRODUITS'!B78)</f>
        <v/>
      </c>
      <c r="C78" s="22"/>
      <c r="D78" s="26" t="str">
        <f>IF(A78="","",SUMIF('JOURNAL STOCKS'!$B$6:$E$198,'ETAT DES STOCKS'!A78,'JOURNAL STOCKS'!$D$6:$D$198))</f>
        <v/>
      </c>
      <c r="E78" s="26" t="str">
        <f>IF(A78="","",SUMIF('JOURNAL STOCKS'!$B$6:$E$198,'ETAT DES STOCKS'!A78,'JOURNAL STOCKS'!$E$6:$E$198))</f>
        <v/>
      </c>
      <c r="F78" s="14" t="str">
        <f t="shared" si="2"/>
        <v/>
      </c>
      <c r="G78" s="27" t="str">
        <f t="shared" si="3"/>
        <v/>
      </c>
      <c r="H78" s="3" t="str">
        <f>IFERROR(INDEX('BASE PRODUITS'!$C$6:$C$155,MATCH('ETAT DES STOCKS'!A78,'BASE PRODUITS'!$A$6:$A$155)),"")</f>
        <v/>
      </c>
    </row>
    <row r="79" spans="1:8">
      <c r="A79" s="13" t="str">
        <f>IF('BASE PRODUITS'!A79="","",'BASE PRODUITS'!A79)</f>
        <v/>
      </c>
      <c r="B79" s="13" t="str">
        <f>IF(ISBLANK('BASE PRODUITS'!B79),"",'BASE PRODUITS'!B79)</f>
        <v/>
      </c>
      <c r="C79" s="22"/>
      <c r="D79" s="26" t="str">
        <f>IF(A79="","",SUMIF('JOURNAL STOCKS'!$B$6:$E$198,'ETAT DES STOCKS'!A79,'JOURNAL STOCKS'!$D$6:$D$198))</f>
        <v/>
      </c>
      <c r="E79" s="26" t="str">
        <f>IF(A79="","",SUMIF('JOURNAL STOCKS'!$B$6:$E$198,'ETAT DES STOCKS'!A79,'JOURNAL STOCKS'!$E$6:$E$198))</f>
        <v/>
      </c>
      <c r="F79" s="14" t="str">
        <f t="shared" si="2"/>
        <v/>
      </c>
      <c r="G79" s="27" t="str">
        <f t="shared" si="3"/>
        <v/>
      </c>
      <c r="H79" s="3" t="str">
        <f>IFERROR(INDEX('BASE PRODUITS'!$C$6:$C$155,MATCH('ETAT DES STOCKS'!A79,'BASE PRODUITS'!$A$6:$A$155)),"")</f>
        <v/>
      </c>
    </row>
    <row r="80" spans="1:8">
      <c r="A80" s="13" t="str">
        <f>IF('BASE PRODUITS'!A80="","",'BASE PRODUITS'!A80)</f>
        <v/>
      </c>
      <c r="B80" s="13" t="str">
        <f>IF(ISBLANK('BASE PRODUITS'!B80),"",'BASE PRODUITS'!B80)</f>
        <v/>
      </c>
      <c r="C80" s="22"/>
      <c r="D80" s="26" t="str">
        <f>IF(A80="","",SUMIF('JOURNAL STOCKS'!$B$6:$E$198,'ETAT DES STOCKS'!A80,'JOURNAL STOCKS'!$D$6:$D$198))</f>
        <v/>
      </c>
      <c r="E80" s="26" t="str">
        <f>IF(A80="","",SUMIF('JOURNAL STOCKS'!$B$6:$E$198,'ETAT DES STOCKS'!A80,'JOURNAL STOCKS'!$E$6:$E$198))</f>
        <v/>
      </c>
      <c r="F80" s="14" t="str">
        <f t="shared" si="2"/>
        <v/>
      </c>
      <c r="G80" s="27" t="str">
        <f t="shared" si="3"/>
        <v/>
      </c>
      <c r="H80" s="3" t="str">
        <f>IFERROR(INDEX('BASE PRODUITS'!$C$6:$C$155,MATCH('ETAT DES STOCKS'!A80,'BASE PRODUITS'!$A$6:$A$155)),"")</f>
        <v/>
      </c>
    </row>
    <row r="81" spans="1:8">
      <c r="A81" s="13" t="str">
        <f>IF('BASE PRODUITS'!A81="","",'BASE PRODUITS'!A81)</f>
        <v/>
      </c>
      <c r="B81" s="13" t="str">
        <f>IF(ISBLANK('BASE PRODUITS'!B81),"",'BASE PRODUITS'!B81)</f>
        <v/>
      </c>
      <c r="C81" s="22"/>
      <c r="D81" s="26" t="str">
        <f>IF(A81="","",SUMIF('JOURNAL STOCKS'!$B$6:$E$198,'ETAT DES STOCKS'!A81,'JOURNAL STOCKS'!$D$6:$D$198))</f>
        <v/>
      </c>
      <c r="E81" s="26" t="str">
        <f>IF(A81="","",SUMIF('JOURNAL STOCKS'!$B$6:$E$198,'ETAT DES STOCKS'!A81,'JOURNAL STOCKS'!$E$6:$E$198))</f>
        <v/>
      </c>
      <c r="F81" s="14" t="str">
        <f t="shared" si="2"/>
        <v/>
      </c>
      <c r="G81" s="27" t="str">
        <f t="shared" si="3"/>
        <v/>
      </c>
      <c r="H81" s="3" t="str">
        <f>IFERROR(INDEX('BASE PRODUITS'!$C$6:$C$155,MATCH('ETAT DES STOCKS'!A81,'BASE PRODUITS'!$A$6:$A$155)),"")</f>
        <v/>
      </c>
    </row>
    <row r="82" spans="1:8">
      <c r="A82" s="13" t="str">
        <f>IF('BASE PRODUITS'!A82="","",'BASE PRODUITS'!A82)</f>
        <v/>
      </c>
      <c r="B82" s="13" t="str">
        <f>IF(ISBLANK('BASE PRODUITS'!B82),"",'BASE PRODUITS'!B82)</f>
        <v/>
      </c>
      <c r="C82" s="22"/>
      <c r="D82" s="26" t="str">
        <f>IF(A82="","",SUMIF('JOURNAL STOCKS'!$B$6:$E$198,'ETAT DES STOCKS'!A82,'JOURNAL STOCKS'!$D$6:$D$198))</f>
        <v/>
      </c>
      <c r="E82" s="26" t="str">
        <f>IF(A82="","",SUMIF('JOURNAL STOCKS'!$B$6:$E$198,'ETAT DES STOCKS'!A82,'JOURNAL STOCKS'!$E$6:$E$198))</f>
        <v/>
      </c>
      <c r="F82" s="14" t="str">
        <f t="shared" si="2"/>
        <v/>
      </c>
      <c r="G82" s="27" t="str">
        <f t="shared" si="3"/>
        <v/>
      </c>
      <c r="H82" s="3" t="str">
        <f>IFERROR(INDEX('BASE PRODUITS'!$C$6:$C$155,MATCH('ETAT DES STOCKS'!A82,'BASE PRODUITS'!$A$6:$A$155)),"")</f>
        <v/>
      </c>
    </row>
    <row r="83" spans="1:8">
      <c r="A83" s="13" t="str">
        <f>IF('BASE PRODUITS'!A83="","",'BASE PRODUITS'!A83)</f>
        <v/>
      </c>
      <c r="B83" s="13" t="str">
        <f>IF(ISBLANK('BASE PRODUITS'!B83),"",'BASE PRODUITS'!B83)</f>
        <v/>
      </c>
      <c r="C83" s="22"/>
      <c r="D83" s="26" t="str">
        <f>IF(A83="","",SUMIF('JOURNAL STOCKS'!$B$6:$E$198,'ETAT DES STOCKS'!A83,'JOURNAL STOCKS'!$D$6:$D$198))</f>
        <v/>
      </c>
      <c r="E83" s="26" t="str">
        <f>IF(A83="","",SUMIF('JOURNAL STOCKS'!$B$6:$E$198,'ETAT DES STOCKS'!A83,'JOURNAL STOCKS'!$E$6:$E$198))</f>
        <v/>
      </c>
      <c r="F83" s="14" t="str">
        <f t="shared" si="2"/>
        <v/>
      </c>
      <c r="G83" s="27" t="str">
        <f t="shared" si="3"/>
        <v/>
      </c>
      <c r="H83" s="3" t="str">
        <f>IFERROR(INDEX('BASE PRODUITS'!$C$6:$C$155,MATCH('ETAT DES STOCKS'!A83,'BASE PRODUITS'!$A$6:$A$155)),"")</f>
        <v/>
      </c>
    </row>
    <row r="84" spans="1:8">
      <c r="A84" s="13" t="str">
        <f>IF('BASE PRODUITS'!A84="","",'BASE PRODUITS'!A84)</f>
        <v/>
      </c>
      <c r="B84" s="13" t="str">
        <f>IF(ISBLANK('BASE PRODUITS'!B84),"",'BASE PRODUITS'!B84)</f>
        <v/>
      </c>
      <c r="C84" s="22"/>
      <c r="D84" s="26" t="str">
        <f>IF(A84="","",SUMIF('JOURNAL STOCKS'!$B$6:$E$198,'ETAT DES STOCKS'!A84,'JOURNAL STOCKS'!$D$6:$D$198))</f>
        <v/>
      </c>
      <c r="E84" s="26" t="str">
        <f>IF(A84="","",SUMIF('JOURNAL STOCKS'!$B$6:$E$198,'ETAT DES STOCKS'!A84,'JOURNAL STOCKS'!$E$6:$E$198))</f>
        <v/>
      </c>
      <c r="F84" s="14" t="str">
        <f t="shared" si="2"/>
        <v/>
      </c>
      <c r="G84" s="27" t="str">
        <f t="shared" si="3"/>
        <v/>
      </c>
      <c r="H84" s="3" t="str">
        <f>IFERROR(INDEX('BASE PRODUITS'!$C$6:$C$155,MATCH('ETAT DES STOCKS'!A84,'BASE PRODUITS'!$A$6:$A$155)),"")</f>
        <v/>
      </c>
    </row>
    <row r="85" spans="1:8">
      <c r="A85" s="13" t="str">
        <f>IF('BASE PRODUITS'!A85="","",'BASE PRODUITS'!A85)</f>
        <v/>
      </c>
      <c r="B85" s="13" t="str">
        <f>IF(ISBLANK('BASE PRODUITS'!B85),"",'BASE PRODUITS'!B85)</f>
        <v/>
      </c>
      <c r="C85" s="22"/>
      <c r="D85" s="26" t="str">
        <f>IF(A85="","",SUMIF('JOURNAL STOCKS'!$B$6:$E$198,'ETAT DES STOCKS'!A85,'JOURNAL STOCKS'!$D$6:$D$198))</f>
        <v/>
      </c>
      <c r="E85" s="26" t="str">
        <f>IF(A85="","",SUMIF('JOURNAL STOCKS'!$B$6:$E$198,'ETAT DES STOCKS'!A85,'JOURNAL STOCKS'!$E$6:$E$198))</f>
        <v/>
      </c>
      <c r="F85" s="14" t="str">
        <f t="shared" si="2"/>
        <v/>
      </c>
      <c r="G85" s="27" t="str">
        <f t="shared" si="3"/>
        <v/>
      </c>
      <c r="H85" s="3" t="str">
        <f>IFERROR(INDEX('BASE PRODUITS'!$C$6:$C$155,MATCH('ETAT DES STOCKS'!A85,'BASE PRODUITS'!$A$6:$A$155)),"")</f>
        <v/>
      </c>
    </row>
    <row r="86" spans="1:8">
      <c r="A86" s="13" t="str">
        <f>IF('BASE PRODUITS'!A86="","",'BASE PRODUITS'!A86)</f>
        <v/>
      </c>
      <c r="B86" s="13" t="str">
        <f>IF(ISBLANK('BASE PRODUITS'!B86),"",'BASE PRODUITS'!B86)</f>
        <v/>
      </c>
      <c r="C86" s="22"/>
      <c r="D86" s="26" t="str">
        <f>IF(A86="","",SUMIF('JOURNAL STOCKS'!$B$6:$E$198,'ETAT DES STOCKS'!A86,'JOURNAL STOCKS'!$D$6:$D$198))</f>
        <v/>
      </c>
      <c r="E86" s="26" t="str">
        <f>IF(A86="","",SUMIF('JOURNAL STOCKS'!$B$6:$E$198,'ETAT DES STOCKS'!A86,'JOURNAL STOCKS'!$E$6:$E$198))</f>
        <v/>
      </c>
      <c r="F86" s="14" t="str">
        <f t="shared" si="2"/>
        <v/>
      </c>
      <c r="G86" s="27" t="str">
        <f t="shared" si="3"/>
        <v/>
      </c>
      <c r="H86" s="3" t="str">
        <f>IFERROR(INDEX('BASE PRODUITS'!$C$6:$C$155,MATCH('ETAT DES STOCKS'!A86,'BASE PRODUITS'!$A$6:$A$155)),"")</f>
        <v/>
      </c>
    </row>
    <row r="87" spans="1:8">
      <c r="A87" s="13" t="str">
        <f>IF('BASE PRODUITS'!A87="","",'BASE PRODUITS'!A87)</f>
        <v/>
      </c>
      <c r="B87" s="13" t="str">
        <f>IF(ISBLANK('BASE PRODUITS'!B87),"",'BASE PRODUITS'!B87)</f>
        <v/>
      </c>
      <c r="C87" s="22"/>
      <c r="D87" s="26" t="str">
        <f>IF(A87="","",SUMIF('JOURNAL STOCKS'!$B$6:$E$198,'ETAT DES STOCKS'!A87,'JOURNAL STOCKS'!$D$6:$D$198))</f>
        <v/>
      </c>
      <c r="E87" s="26" t="str">
        <f>IF(A87="","",SUMIF('JOURNAL STOCKS'!$B$6:$E$198,'ETAT DES STOCKS'!A87,'JOURNAL STOCKS'!$E$6:$E$198))</f>
        <v/>
      </c>
      <c r="F87" s="14" t="str">
        <f t="shared" si="2"/>
        <v/>
      </c>
      <c r="G87" s="27" t="str">
        <f t="shared" si="3"/>
        <v/>
      </c>
      <c r="H87" s="3" t="str">
        <f>IFERROR(INDEX('BASE PRODUITS'!$C$6:$C$155,MATCH('ETAT DES STOCKS'!A87,'BASE PRODUITS'!$A$6:$A$155)),"")</f>
        <v/>
      </c>
    </row>
    <row r="88" spans="1:8">
      <c r="A88" s="13" t="str">
        <f>IF('BASE PRODUITS'!A88="","",'BASE PRODUITS'!A88)</f>
        <v/>
      </c>
      <c r="B88" s="13" t="str">
        <f>IF(ISBLANK('BASE PRODUITS'!B88),"",'BASE PRODUITS'!B88)</f>
        <v/>
      </c>
      <c r="C88" s="22"/>
      <c r="D88" s="26" t="str">
        <f>IF(A88="","",SUMIF('JOURNAL STOCKS'!$B$6:$E$198,'ETAT DES STOCKS'!A88,'JOURNAL STOCKS'!$D$6:$D$198))</f>
        <v/>
      </c>
      <c r="E88" s="26" t="str">
        <f>IF(A88="","",SUMIF('JOURNAL STOCKS'!$B$6:$E$198,'ETAT DES STOCKS'!A88,'JOURNAL STOCKS'!$E$6:$E$198))</f>
        <v/>
      </c>
      <c r="F88" s="14" t="str">
        <f t="shared" si="2"/>
        <v/>
      </c>
      <c r="G88" s="27" t="str">
        <f t="shared" si="3"/>
        <v/>
      </c>
      <c r="H88" s="3" t="str">
        <f>IFERROR(INDEX('BASE PRODUITS'!$C$6:$C$155,MATCH('ETAT DES STOCKS'!A88,'BASE PRODUITS'!$A$6:$A$155)),"")</f>
        <v/>
      </c>
    </row>
    <row r="89" spans="1:8">
      <c r="A89" s="13" t="str">
        <f>IF('BASE PRODUITS'!A89="","",'BASE PRODUITS'!A89)</f>
        <v/>
      </c>
      <c r="B89" s="13" t="str">
        <f>IF(ISBLANK('BASE PRODUITS'!B89),"",'BASE PRODUITS'!B89)</f>
        <v/>
      </c>
      <c r="C89" s="22"/>
      <c r="D89" s="26" t="str">
        <f>IF(A89="","",SUMIF('JOURNAL STOCKS'!$B$6:$E$198,'ETAT DES STOCKS'!A89,'JOURNAL STOCKS'!$D$6:$D$198))</f>
        <v/>
      </c>
      <c r="E89" s="26" t="str">
        <f>IF(A89="","",SUMIF('JOURNAL STOCKS'!$B$6:$E$198,'ETAT DES STOCKS'!A89,'JOURNAL STOCKS'!$E$6:$E$198))</f>
        <v/>
      </c>
      <c r="F89" s="14" t="str">
        <f t="shared" si="2"/>
        <v/>
      </c>
      <c r="G89" s="27" t="str">
        <f t="shared" si="3"/>
        <v/>
      </c>
      <c r="H89" s="3" t="str">
        <f>IFERROR(INDEX('BASE PRODUITS'!$C$6:$C$155,MATCH('ETAT DES STOCKS'!A89,'BASE PRODUITS'!$A$6:$A$155)),"")</f>
        <v/>
      </c>
    </row>
    <row r="90" spans="1:8">
      <c r="A90" s="13" t="str">
        <f>IF('BASE PRODUITS'!A90="","",'BASE PRODUITS'!A90)</f>
        <v/>
      </c>
      <c r="B90" s="13" t="str">
        <f>IF(ISBLANK('BASE PRODUITS'!B90),"",'BASE PRODUITS'!B90)</f>
        <v/>
      </c>
      <c r="C90" s="22"/>
      <c r="D90" s="26" t="str">
        <f>IF(A90="","",SUMIF('JOURNAL STOCKS'!$B$6:$E$198,'ETAT DES STOCKS'!A90,'JOURNAL STOCKS'!$D$6:$D$198))</f>
        <v/>
      </c>
      <c r="E90" s="26" t="str">
        <f>IF(A90="","",SUMIF('JOURNAL STOCKS'!$B$6:$E$198,'ETAT DES STOCKS'!A90,'JOURNAL STOCKS'!$E$6:$E$198))</f>
        <v/>
      </c>
      <c r="F90" s="14" t="str">
        <f t="shared" si="2"/>
        <v/>
      </c>
      <c r="G90" s="27" t="str">
        <f t="shared" si="3"/>
        <v/>
      </c>
      <c r="H90" s="3" t="str">
        <f>IFERROR(INDEX('BASE PRODUITS'!$C$6:$C$155,MATCH('ETAT DES STOCKS'!A90,'BASE PRODUITS'!$A$6:$A$155)),"")</f>
        <v/>
      </c>
    </row>
    <row r="91" spans="1:8">
      <c r="A91" s="13" t="str">
        <f>IF('BASE PRODUITS'!A91="","",'BASE PRODUITS'!A91)</f>
        <v/>
      </c>
      <c r="B91" s="13" t="str">
        <f>IF(ISBLANK('BASE PRODUITS'!B91),"",'BASE PRODUITS'!B91)</f>
        <v/>
      </c>
      <c r="C91" s="22"/>
      <c r="D91" s="26" t="str">
        <f>IF(A91="","",SUMIF('JOURNAL STOCKS'!$B$6:$E$198,'ETAT DES STOCKS'!A91,'JOURNAL STOCKS'!$D$6:$D$198))</f>
        <v/>
      </c>
      <c r="E91" s="26" t="str">
        <f>IF(A91="","",SUMIF('JOURNAL STOCKS'!$B$6:$E$198,'ETAT DES STOCKS'!A91,'JOURNAL STOCKS'!$E$6:$E$198))</f>
        <v/>
      </c>
      <c r="F91" s="14" t="str">
        <f t="shared" si="2"/>
        <v/>
      </c>
      <c r="G91" s="27" t="str">
        <f t="shared" si="3"/>
        <v/>
      </c>
      <c r="H91" s="3" t="str">
        <f>IFERROR(INDEX('BASE PRODUITS'!$C$6:$C$155,MATCH('ETAT DES STOCKS'!A91,'BASE PRODUITS'!$A$6:$A$155)),"")</f>
        <v/>
      </c>
    </row>
    <row r="92" spans="1:8">
      <c r="A92" s="13" t="str">
        <f>IF('BASE PRODUITS'!A92="","",'BASE PRODUITS'!A92)</f>
        <v/>
      </c>
      <c r="B92" s="13" t="str">
        <f>IF(ISBLANK('BASE PRODUITS'!B92),"",'BASE PRODUITS'!B92)</f>
        <v/>
      </c>
      <c r="C92" s="22"/>
      <c r="D92" s="26" t="str">
        <f>IF(A92="","",SUMIF('JOURNAL STOCKS'!$B$6:$E$198,'ETAT DES STOCKS'!A92,'JOURNAL STOCKS'!$D$6:$D$198))</f>
        <v/>
      </c>
      <c r="E92" s="26" t="str">
        <f>IF(A92="","",SUMIF('JOURNAL STOCKS'!$B$6:$E$198,'ETAT DES STOCKS'!A92,'JOURNAL STOCKS'!$E$6:$E$198))</f>
        <v/>
      </c>
      <c r="F92" s="14" t="str">
        <f t="shared" si="2"/>
        <v/>
      </c>
      <c r="G92" s="27" t="str">
        <f t="shared" si="3"/>
        <v/>
      </c>
      <c r="H92" s="3" t="str">
        <f>IFERROR(INDEX('BASE PRODUITS'!$C$6:$C$155,MATCH('ETAT DES STOCKS'!A92,'BASE PRODUITS'!$A$6:$A$155)),"")</f>
        <v/>
      </c>
    </row>
    <row r="93" spans="1:8">
      <c r="A93" s="13" t="str">
        <f>IF('BASE PRODUITS'!A93="","",'BASE PRODUITS'!A93)</f>
        <v/>
      </c>
      <c r="B93" s="13" t="str">
        <f>IF(ISBLANK('BASE PRODUITS'!B93),"",'BASE PRODUITS'!B93)</f>
        <v/>
      </c>
      <c r="C93" s="22"/>
      <c r="D93" s="26" t="str">
        <f>IF(A93="","",SUMIF('JOURNAL STOCKS'!$B$6:$E$198,'ETAT DES STOCKS'!A93,'JOURNAL STOCKS'!$D$6:$D$198))</f>
        <v/>
      </c>
      <c r="E93" s="26" t="str">
        <f>IF(A93="","",SUMIF('JOURNAL STOCKS'!$B$6:$E$198,'ETAT DES STOCKS'!A93,'JOURNAL STOCKS'!$E$6:$E$198))</f>
        <v/>
      </c>
      <c r="F93" s="14" t="str">
        <f t="shared" si="2"/>
        <v/>
      </c>
      <c r="G93" s="27" t="str">
        <f t="shared" si="3"/>
        <v/>
      </c>
      <c r="H93" s="3" t="str">
        <f>IFERROR(INDEX('BASE PRODUITS'!$C$6:$C$155,MATCH('ETAT DES STOCKS'!A93,'BASE PRODUITS'!$A$6:$A$155)),"")</f>
        <v/>
      </c>
    </row>
    <row r="94" spans="1:8">
      <c r="A94" s="13" t="str">
        <f>IF('BASE PRODUITS'!A94="","",'BASE PRODUITS'!A94)</f>
        <v/>
      </c>
      <c r="B94" s="13" t="str">
        <f>IF(ISBLANK('BASE PRODUITS'!B94),"",'BASE PRODUITS'!B94)</f>
        <v/>
      </c>
      <c r="C94" s="22"/>
      <c r="D94" s="26" t="str">
        <f>IF(A94="","",SUMIF('JOURNAL STOCKS'!$B$6:$E$198,'ETAT DES STOCKS'!A94,'JOURNAL STOCKS'!$D$6:$D$198))</f>
        <v/>
      </c>
      <c r="E94" s="26" t="str">
        <f>IF(A94="","",SUMIF('JOURNAL STOCKS'!$B$6:$E$198,'ETAT DES STOCKS'!A94,'JOURNAL STOCKS'!$E$6:$E$198))</f>
        <v/>
      </c>
      <c r="F94" s="14" t="str">
        <f t="shared" si="2"/>
        <v/>
      </c>
      <c r="G94" s="27" t="str">
        <f t="shared" si="3"/>
        <v/>
      </c>
      <c r="H94" s="3" t="str">
        <f>IFERROR(INDEX('BASE PRODUITS'!$C$6:$C$155,MATCH('ETAT DES STOCKS'!A94,'BASE PRODUITS'!$A$6:$A$155)),"")</f>
        <v/>
      </c>
    </row>
    <row r="95" spans="1:8">
      <c r="A95" s="13" t="str">
        <f>IF('BASE PRODUITS'!A95="","",'BASE PRODUITS'!A95)</f>
        <v/>
      </c>
      <c r="B95" s="13" t="str">
        <f>IF(ISBLANK('BASE PRODUITS'!B95),"",'BASE PRODUITS'!B95)</f>
        <v/>
      </c>
      <c r="C95" s="22"/>
      <c r="D95" s="26" t="str">
        <f>IF(A95="","",SUMIF('JOURNAL STOCKS'!$B$6:$E$198,'ETAT DES STOCKS'!A95,'JOURNAL STOCKS'!$D$6:$D$198))</f>
        <v/>
      </c>
      <c r="E95" s="26" t="str">
        <f>IF(A95="","",SUMIF('JOURNAL STOCKS'!$B$6:$E$198,'ETAT DES STOCKS'!A95,'JOURNAL STOCKS'!$E$6:$E$198))</f>
        <v/>
      </c>
      <c r="F95" s="14" t="str">
        <f t="shared" si="2"/>
        <v/>
      </c>
      <c r="G95" s="27" t="str">
        <f t="shared" si="3"/>
        <v/>
      </c>
      <c r="H95" s="3" t="str">
        <f>IFERROR(INDEX('BASE PRODUITS'!$C$6:$C$155,MATCH('ETAT DES STOCKS'!A95,'BASE PRODUITS'!$A$6:$A$155)),"")</f>
        <v/>
      </c>
    </row>
    <row r="96" spans="1:8">
      <c r="A96" s="13" t="str">
        <f>IF('BASE PRODUITS'!A96="","",'BASE PRODUITS'!A96)</f>
        <v/>
      </c>
      <c r="B96" s="13" t="str">
        <f>IF(ISBLANK('BASE PRODUITS'!B96),"",'BASE PRODUITS'!B96)</f>
        <v/>
      </c>
      <c r="C96" s="22"/>
      <c r="D96" s="26" t="str">
        <f>IF(A96="","",SUMIF('JOURNAL STOCKS'!$B$6:$E$198,'ETAT DES STOCKS'!A96,'JOURNAL STOCKS'!$D$6:$D$198))</f>
        <v/>
      </c>
      <c r="E96" s="26" t="str">
        <f>IF(A96="","",SUMIF('JOURNAL STOCKS'!$B$6:$E$198,'ETAT DES STOCKS'!A96,'JOURNAL STOCKS'!$E$6:$E$198))</f>
        <v/>
      </c>
      <c r="F96" s="14" t="str">
        <f t="shared" si="2"/>
        <v/>
      </c>
      <c r="G96" s="27" t="str">
        <f t="shared" si="3"/>
        <v/>
      </c>
      <c r="H96" s="3" t="str">
        <f>IFERROR(INDEX('BASE PRODUITS'!$C$6:$C$155,MATCH('ETAT DES STOCKS'!A96,'BASE PRODUITS'!$A$6:$A$155)),"")</f>
        <v/>
      </c>
    </row>
    <row r="97" spans="1:8">
      <c r="A97" s="13" t="str">
        <f>IF('BASE PRODUITS'!A97="","",'BASE PRODUITS'!A97)</f>
        <v/>
      </c>
      <c r="B97" s="13" t="str">
        <f>IF(ISBLANK('BASE PRODUITS'!B97),"",'BASE PRODUITS'!B97)</f>
        <v/>
      </c>
      <c r="C97" s="22"/>
      <c r="D97" s="26" t="str">
        <f>IF(A97="","",SUMIF('JOURNAL STOCKS'!$B$6:$E$198,'ETAT DES STOCKS'!A97,'JOURNAL STOCKS'!$D$6:$D$198))</f>
        <v/>
      </c>
      <c r="E97" s="26" t="str">
        <f>IF(A97="","",SUMIF('JOURNAL STOCKS'!$B$6:$E$198,'ETAT DES STOCKS'!A97,'JOURNAL STOCKS'!$E$6:$E$198))</f>
        <v/>
      </c>
      <c r="F97" s="14" t="str">
        <f t="shared" si="2"/>
        <v/>
      </c>
      <c r="G97" s="27" t="str">
        <f t="shared" si="3"/>
        <v/>
      </c>
      <c r="H97" s="3" t="str">
        <f>IFERROR(INDEX('BASE PRODUITS'!$C$6:$C$155,MATCH('ETAT DES STOCKS'!A97,'BASE PRODUITS'!$A$6:$A$155)),"")</f>
        <v/>
      </c>
    </row>
    <row r="98" spans="1:8">
      <c r="A98" s="13" t="str">
        <f>IF('BASE PRODUITS'!A98="","",'BASE PRODUITS'!A98)</f>
        <v/>
      </c>
      <c r="B98" s="13" t="str">
        <f>IF(ISBLANK('BASE PRODUITS'!B98),"",'BASE PRODUITS'!B98)</f>
        <v/>
      </c>
      <c r="C98" s="22"/>
      <c r="D98" s="26" t="str">
        <f>IF(A98="","",SUMIF('JOURNAL STOCKS'!$B$6:$E$198,'ETAT DES STOCKS'!A98,'JOURNAL STOCKS'!$D$6:$D$198))</f>
        <v/>
      </c>
      <c r="E98" s="26" t="str">
        <f>IF(A98="","",SUMIF('JOURNAL STOCKS'!$B$6:$E$198,'ETAT DES STOCKS'!A98,'JOURNAL STOCKS'!$E$6:$E$198))</f>
        <v/>
      </c>
      <c r="F98" s="14" t="str">
        <f t="shared" si="2"/>
        <v/>
      </c>
      <c r="G98" s="27" t="str">
        <f t="shared" si="3"/>
        <v/>
      </c>
      <c r="H98" s="3" t="str">
        <f>IFERROR(INDEX('BASE PRODUITS'!$C$6:$C$155,MATCH('ETAT DES STOCKS'!A98,'BASE PRODUITS'!$A$6:$A$155)),"")</f>
        <v/>
      </c>
    </row>
    <row r="99" spans="1:8">
      <c r="A99" s="13" t="str">
        <f>IF('BASE PRODUITS'!A99="","",'BASE PRODUITS'!A99)</f>
        <v/>
      </c>
      <c r="B99" s="13" t="str">
        <f>IF(ISBLANK('BASE PRODUITS'!B99),"",'BASE PRODUITS'!B99)</f>
        <v/>
      </c>
      <c r="C99" s="22"/>
      <c r="D99" s="26" t="str">
        <f>IF(A99="","",SUMIF('JOURNAL STOCKS'!$B$6:$E$198,'ETAT DES STOCKS'!A99,'JOURNAL STOCKS'!$D$6:$D$198))</f>
        <v/>
      </c>
      <c r="E99" s="26" t="str">
        <f>IF(A99="","",SUMIF('JOURNAL STOCKS'!$B$6:$E$198,'ETAT DES STOCKS'!A99,'JOURNAL STOCKS'!$E$6:$E$198))</f>
        <v/>
      </c>
      <c r="F99" s="14" t="str">
        <f t="shared" si="2"/>
        <v/>
      </c>
      <c r="G99" s="27" t="str">
        <f t="shared" si="3"/>
        <v/>
      </c>
      <c r="H99" s="3" t="str">
        <f>IFERROR(INDEX('BASE PRODUITS'!$C$6:$C$155,MATCH('ETAT DES STOCKS'!A99,'BASE PRODUITS'!$A$6:$A$155)),"")</f>
        <v/>
      </c>
    </row>
    <row r="100" spans="1:8">
      <c r="A100" s="13" t="str">
        <f>IF('BASE PRODUITS'!A100="","",'BASE PRODUITS'!A100)</f>
        <v/>
      </c>
      <c r="B100" s="13" t="str">
        <f>IF(ISBLANK('BASE PRODUITS'!B100),"",'BASE PRODUITS'!B100)</f>
        <v/>
      </c>
      <c r="C100" s="22"/>
      <c r="D100" s="26" t="str">
        <f>IF(A100="","",SUMIF('JOURNAL STOCKS'!$B$6:$E$198,'ETAT DES STOCKS'!A100,'JOURNAL STOCKS'!$D$6:$D$198))</f>
        <v/>
      </c>
      <c r="E100" s="26" t="str">
        <f>IF(A100="","",SUMIF('JOURNAL STOCKS'!$B$6:$E$198,'ETAT DES STOCKS'!A100,'JOURNAL STOCKS'!$E$6:$E$198))</f>
        <v/>
      </c>
      <c r="F100" s="14" t="str">
        <f t="shared" si="2"/>
        <v/>
      </c>
      <c r="G100" s="27" t="str">
        <f t="shared" si="3"/>
        <v/>
      </c>
      <c r="H100" s="3" t="str">
        <f>IFERROR(INDEX('BASE PRODUITS'!$C$6:$C$155,MATCH('ETAT DES STOCKS'!A100,'BASE PRODUITS'!$A$6:$A$155)),"")</f>
        <v/>
      </c>
    </row>
    <row r="101" spans="1:8">
      <c r="A101" s="13" t="str">
        <f>IF('BASE PRODUITS'!A101="","",'BASE PRODUITS'!A101)</f>
        <v/>
      </c>
      <c r="B101" s="13" t="str">
        <f>IF(ISBLANK('BASE PRODUITS'!B101),"",'BASE PRODUITS'!B101)</f>
        <v/>
      </c>
      <c r="C101" s="22"/>
      <c r="D101" s="26" t="str">
        <f>IF(A101="","",SUMIF('JOURNAL STOCKS'!$B$6:$E$198,'ETAT DES STOCKS'!A101,'JOURNAL STOCKS'!$D$6:$D$198))</f>
        <v/>
      </c>
      <c r="E101" s="26" t="str">
        <f>IF(A101="","",SUMIF('JOURNAL STOCKS'!$B$6:$E$198,'ETAT DES STOCKS'!A101,'JOURNAL STOCKS'!$E$6:$E$198))</f>
        <v/>
      </c>
      <c r="F101" s="14" t="str">
        <f t="shared" si="2"/>
        <v/>
      </c>
      <c r="G101" s="27" t="str">
        <f t="shared" si="3"/>
        <v/>
      </c>
      <c r="H101" s="3" t="str">
        <f>IFERROR(INDEX('BASE PRODUITS'!$C$6:$C$155,MATCH('ETAT DES STOCKS'!A101,'BASE PRODUITS'!$A$6:$A$155)),"")</f>
        <v/>
      </c>
    </row>
    <row r="102" spans="1:8">
      <c r="A102" s="13" t="str">
        <f>IF('BASE PRODUITS'!A102="","",'BASE PRODUITS'!A102)</f>
        <v/>
      </c>
      <c r="B102" s="13" t="str">
        <f>IF(ISBLANK('BASE PRODUITS'!B102),"",'BASE PRODUITS'!B102)</f>
        <v/>
      </c>
      <c r="C102" s="22"/>
      <c r="D102" s="26" t="str">
        <f>IF(A102="","",SUMIF('JOURNAL STOCKS'!$B$6:$E$198,'ETAT DES STOCKS'!A102,'JOURNAL STOCKS'!$D$6:$D$198))</f>
        <v/>
      </c>
      <c r="E102" s="26" t="str">
        <f>IF(A102="","",SUMIF('JOURNAL STOCKS'!$B$6:$E$198,'ETAT DES STOCKS'!A102,'JOURNAL STOCKS'!$E$6:$E$198))</f>
        <v/>
      </c>
      <c r="F102" s="14" t="str">
        <f t="shared" si="2"/>
        <v/>
      </c>
      <c r="G102" s="27" t="str">
        <f t="shared" si="3"/>
        <v/>
      </c>
      <c r="H102" s="3" t="str">
        <f>IFERROR(INDEX('BASE PRODUITS'!$C$6:$C$155,MATCH('ETAT DES STOCKS'!A102,'BASE PRODUITS'!$A$6:$A$155)),"")</f>
        <v/>
      </c>
    </row>
    <row r="103" spans="1:8">
      <c r="A103" s="13" t="str">
        <f>IF('BASE PRODUITS'!A103="","",'BASE PRODUITS'!A103)</f>
        <v/>
      </c>
      <c r="B103" s="13" t="str">
        <f>IF(ISBLANK('BASE PRODUITS'!B103),"",'BASE PRODUITS'!B103)</f>
        <v/>
      </c>
      <c r="C103" s="22"/>
      <c r="D103" s="26" t="str">
        <f>IF(A103="","",SUMIF('JOURNAL STOCKS'!$B$6:$E$198,'ETAT DES STOCKS'!A103,'JOURNAL STOCKS'!$D$6:$D$198))</f>
        <v/>
      </c>
      <c r="E103" s="26" t="str">
        <f>IF(A103="","",SUMIF('JOURNAL STOCKS'!$B$6:$E$198,'ETAT DES STOCKS'!A103,'JOURNAL STOCKS'!$E$6:$E$198))</f>
        <v/>
      </c>
      <c r="F103" s="14" t="str">
        <f t="shared" si="2"/>
        <v/>
      </c>
      <c r="G103" s="27" t="str">
        <f t="shared" si="3"/>
        <v/>
      </c>
      <c r="H103" s="3" t="str">
        <f>IFERROR(INDEX('BASE PRODUITS'!$C$6:$C$155,MATCH('ETAT DES STOCKS'!A103,'BASE PRODUITS'!$A$6:$A$155)),"")</f>
        <v/>
      </c>
    </row>
    <row r="104" spans="1:8">
      <c r="A104" s="13" t="str">
        <f>IF('BASE PRODUITS'!A104="","",'BASE PRODUITS'!A104)</f>
        <v/>
      </c>
      <c r="B104" s="13" t="str">
        <f>IF(ISBLANK('BASE PRODUITS'!B104),"",'BASE PRODUITS'!B104)</f>
        <v/>
      </c>
      <c r="C104" s="22"/>
      <c r="D104" s="26" t="str">
        <f>IF(A104="","",SUMIF('JOURNAL STOCKS'!$B$6:$E$198,'ETAT DES STOCKS'!A104,'JOURNAL STOCKS'!$D$6:$D$198))</f>
        <v/>
      </c>
      <c r="E104" s="26" t="str">
        <f>IF(A104="","",SUMIF('JOURNAL STOCKS'!$B$6:$E$198,'ETAT DES STOCKS'!A104,'JOURNAL STOCKS'!$E$6:$E$198))</f>
        <v/>
      </c>
      <c r="F104" s="14" t="str">
        <f t="shared" si="2"/>
        <v/>
      </c>
      <c r="G104" s="27" t="str">
        <f t="shared" si="3"/>
        <v/>
      </c>
      <c r="H104" s="3" t="str">
        <f>IFERROR(INDEX('BASE PRODUITS'!$C$6:$C$155,MATCH('ETAT DES STOCKS'!A104,'BASE PRODUITS'!$A$6:$A$155)),"")</f>
        <v/>
      </c>
    </row>
    <row r="105" spans="1:8">
      <c r="A105" s="13" t="str">
        <f>IF('BASE PRODUITS'!A105="","",'BASE PRODUITS'!A105)</f>
        <v/>
      </c>
      <c r="B105" s="13" t="str">
        <f>IF(ISBLANK('BASE PRODUITS'!B105),"",'BASE PRODUITS'!B105)</f>
        <v/>
      </c>
      <c r="C105" s="22"/>
      <c r="D105" s="26" t="str">
        <f>IF(A105="","",SUMIF('JOURNAL STOCKS'!$B$6:$E$198,'ETAT DES STOCKS'!A105,'JOURNAL STOCKS'!$D$6:$D$198))</f>
        <v/>
      </c>
      <c r="E105" s="26" t="str">
        <f>IF(A105="","",SUMIF('JOURNAL STOCKS'!$B$6:$E$198,'ETAT DES STOCKS'!A105,'JOURNAL STOCKS'!$E$6:$E$198))</f>
        <v/>
      </c>
      <c r="F105" s="14" t="str">
        <f t="shared" si="2"/>
        <v/>
      </c>
      <c r="G105" s="27" t="str">
        <f t="shared" si="3"/>
        <v/>
      </c>
      <c r="H105" s="3" t="str">
        <f>IFERROR(INDEX('BASE PRODUITS'!$C$6:$C$155,MATCH('ETAT DES STOCKS'!A105,'BASE PRODUITS'!$A$6:$A$155)),"")</f>
        <v/>
      </c>
    </row>
    <row r="106" spans="1:8">
      <c r="A106" s="13" t="str">
        <f>IF('BASE PRODUITS'!A106="","",'BASE PRODUITS'!A106)</f>
        <v/>
      </c>
      <c r="B106" s="13" t="str">
        <f>IF(ISBLANK('BASE PRODUITS'!B106),"",'BASE PRODUITS'!B106)</f>
        <v/>
      </c>
      <c r="C106" s="22"/>
      <c r="D106" s="26" t="str">
        <f>IF(A106="","",SUMIF('JOURNAL STOCKS'!$B$6:$E$198,'ETAT DES STOCKS'!A106,'JOURNAL STOCKS'!$D$6:$D$198))</f>
        <v/>
      </c>
      <c r="E106" s="26" t="str">
        <f>IF(A106="","",SUMIF('JOURNAL STOCKS'!$B$6:$E$198,'ETAT DES STOCKS'!A106,'JOURNAL STOCKS'!$E$6:$E$198))</f>
        <v/>
      </c>
      <c r="F106" s="14" t="str">
        <f t="shared" si="2"/>
        <v/>
      </c>
      <c r="G106" s="27" t="str">
        <f t="shared" si="3"/>
        <v/>
      </c>
      <c r="H106" s="3" t="str">
        <f>IFERROR(INDEX('BASE PRODUITS'!$C$6:$C$155,MATCH('ETAT DES STOCKS'!A106,'BASE PRODUITS'!$A$6:$A$155)),"")</f>
        <v/>
      </c>
    </row>
    <row r="107" spans="1:8">
      <c r="A107" s="13" t="str">
        <f>IF('BASE PRODUITS'!A107="","",'BASE PRODUITS'!A107)</f>
        <v/>
      </c>
      <c r="B107" s="13" t="str">
        <f>IF(ISBLANK('BASE PRODUITS'!B107),"",'BASE PRODUITS'!B107)</f>
        <v/>
      </c>
      <c r="C107" s="22"/>
      <c r="D107" s="26" t="str">
        <f>IF(A107="","",SUMIF('JOURNAL STOCKS'!$B$6:$E$198,'ETAT DES STOCKS'!A107,'JOURNAL STOCKS'!$D$6:$D$198))</f>
        <v/>
      </c>
      <c r="E107" s="26" t="str">
        <f>IF(A107="","",SUMIF('JOURNAL STOCKS'!$B$6:$E$198,'ETAT DES STOCKS'!A107,'JOURNAL STOCKS'!$E$6:$E$198))</f>
        <v/>
      </c>
      <c r="F107" s="14" t="str">
        <f t="shared" si="2"/>
        <v/>
      </c>
      <c r="G107" s="27" t="str">
        <f t="shared" si="3"/>
        <v/>
      </c>
      <c r="H107" s="3" t="str">
        <f>IFERROR(INDEX('BASE PRODUITS'!$C$6:$C$155,MATCH('ETAT DES STOCKS'!A107,'BASE PRODUITS'!$A$6:$A$155)),"")</f>
        <v/>
      </c>
    </row>
    <row r="108" spans="1:8">
      <c r="A108" s="13" t="str">
        <f>IF('BASE PRODUITS'!A108="","",'BASE PRODUITS'!A108)</f>
        <v/>
      </c>
      <c r="B108" s="13" t="str">
        <f>IF(ISBLANK('BASE PRODUITS'!B108),"",'BASE PRODUITS'!B108)</f>
        <v/>
      </c>
      <c r="C108" s="22"/>
      <c r="D108" s="26" t="str">
        <f>IF(A108="","",SUMIF('JOURNAL STOCKS'!$B$6:$E$198,'ETAT DES STOCKS'!A108,'JOURNAL STOCKS'!$D$6:$D$198))</f>
        <v/>
      </c>
      <c r="E108" s="26" t="str">
        <f>IF(A108="","",SUMIF('JOURNAL STOCKS'!$B$6:$E$198,'ETAT DES STOCKS'!A108,'JOURNAL STOCKS'!$E$6:$E$198))</f>
        <v/>
      </c>
      <c r="F108" s="14" t="str">
        <f t="shared" si="2"/>
        <v/>
      </c>
      <c r="G108" s="27" t="str">
        <f t="shared" si="3"/>
        <v/>
      </c>
      <c r="H108" s="3" t="str">
        <f>IFERROR(INDEX('BASE PRODUITS'!$C$6:$C$155,MATCH('ETAT DES STOCKS'!A108,'BASE PRODUITS'!$A$6:$A$155)),"")</f>
        <v/>
      </c>
    </row>
    <row r="109" spans="1:8">
      <c r="A109" s="13" t="str">
        <f>IF('BASE PRODUITS'!A109="","",'BASE PRODUITS'!A109)</f>
        <v/>
      </c>
      <c r="B109" s="13" t="str">
        <f>IF(ISBLANK('BASE PRODUITS'!B109),"",'BASE PRODUITS'!B109)</f>
        <v/>
      </c>
      <c r="C109" s="22"/>
      <c r="D109" s="26" t="str">
        <f>IF(A109="","",SUMIF('JOURNAL STOCKS'!$B$6:$E$198,'ETAT DES STOCKS'!A109,'JOURNAL STOCKS'!$D$6:$D$198))</f>
        <v/>
      </c>
      <c r="E109" s="26" t="str">
        <f>IF(A109="","",SUMIF('JOURNAL STOCKS'!$B$6:$E$198,'ETAT DES STOCKS'!A109,'JOURNAL STOCKS'!$E$6:$E$198))</f>
        <v/>
      </c>
      <c r="F109" s="14" t="str">
        <f t="shared" si="2"/>
        <v/>
      </c>
      <c r="G109" s="27" t="str">
        <f t="shared" si="3"/>
        <v/>
      </c>
      <c r="H109" s="3" t="str">
        <f>IFERROR(INDEX('BASE PRODUITS'!$C$6:$C$155,MATCH('ETAT DES STOCKS'!A109,'BASE PRODUITS'!$A$6:$A$155)),"")</f>
        <v/>
      </c>
    </row>
    <row r="110" spans="1:8">
      <c r="A110" s="13" t="str">
        <f>IF('BASE PRODUITS'!A110="","",'BASE PRODUITS'!A110)</f>
        <v/>
      </c>
      <c r="B110" s="13" t="str">
        <f>IF(ISBLANK('BASE PRODUITS'!B110),"",'BASE PRODUITS'!B110)</f>
        <v/>
      </c>
      <c r="C110" s="22"/>
      <c r="D110" s="26" t="str">
        <f>IF(A110="","",SUMIF('JOURNAL STOCKS'!$B$6:$E$198,'ETAT DES STOCKS'!A110,'JOURNAL STOCKS'!$D$6:$D$198))</f>
        <v/>
      </c>
      <c r="E110" s="26" t="str">
        <f>IF(A110="","",SUMIF('JOURNAL STOCKS'!$B$6:$E$198,'ETAT DES STOCKS'!A110,'JOURNAL STOCKS'!$E$6:$E$198))</f>
        <v/>
      </c>
      <c r="F110" s="14" t="str">
        <f t="shared" si="2"/>
        <v/>
      </c>
      <c r="G110" s="27" t="str">
        <f t="shared" si="3"/>
        <v/>
      </c>
      <c r="H110" s="3" t="str">
        <f>IFERROR(INDEX('BASE PRODUITS'!$C$6:$C$155,MATCH('ETAT DES STOCKS'!A110,'BASE PRODUITS'!$A$6:$A$155)),"")</f>
        <v/>
      </c>
    </row>
    <row r="111" spans="1:8">
      <c r="A111" s="13" t="str">
        <f>IF('BASE PRODUITS'!A111="","",'BASE PRODUITS'!A111)</f>
        <v/>
      </c>
      <c r="B111" s="13" t="str">
        <f>IF(ISBLANK('BASE PRODUITS'!B111),"",'BASE PRODUITS'!B111)</f>
        <v/>
      </c>
      <c r="C111" s="22"/>
      <c r="D111" s="26" t="str">
        <f>IF(A111="","",SUMIF('JOURNAL STOCKS'!$B$6:$E$198,'ETAT DES STOCKS'!A111,'JOURNAL STOCKS'!$D$6:$D$198))</f>
        <v/>
      </c>
      <c r="E111" s="26" t="str">
        <f>IF(A111="","",SUMIF('JOURNAL STOCKS'!$B$6:$E$198,'ETAT DES STOCKS'!A111,'JOURNAL STOCKS'!$E$6:$E$198))</f>
        <v/>
      </c>
      <c r="F111" s="14" t="str">
        <f t="shared" si="2"/>
        <v/>
      </c>
      <c r="G111" s="27" t="str">
        <f t="shared" si="3"/>
        <v/>
      </c>
      <c r="H111" s="3" t="str">
        <f>IFERROR(INDEX('BASE PRODUITS'!$C$6:$C$155,MATCH('ETAT DES STOCKS'!A111,'BASE PRODUITS'!$A$6:$A$155)),"")</f>
        <v/>
      </c>
    </row>
    <row r="112" spans="1:8">
      <c r="A112" s="13" t="str">
        <f>IF('BASE PRODUITS'!A112="","",'BASE PRODUITS'!A112)</f>
        <v/>
      </c>
      <c r="B112" s="13" t="str">
        <f>IF(ISBLANK('BASE PRODUITS'!B112),"",'BASE PRODUITS'!B112)</f>
        <v/>
      </c>
      <c r="C112" s="22"/>
      <c r="D112" s="26" t="str">
        <f>IF(A112="","",SUMIF('JOURNAL STOCKS'!$B$6:$E$198,'ETAT DES STOCKS'!A112,'JOURNAL STOCKS'!$D$6:$D$198))</f>
        <v/>
      </c>
      <c r="E112" s="26" t="str">
        <f>IF(A112="","",SUMIF('JOURNAL STOCKS'!$B$6:$E$198,'ETAT DES STOCKS'!A112,'JOURNAL STOCKS'!$E$6:$E$198))</f>
        <v/>
      </c>
      <c r="F112" s="14" t="str">
        <f t="shared" si="2"/>
        <v/>
      </c>
      <c r="G112" s="27" t="str">
        <f t="shared" si="3"/>
        <v/>
      </c>
      <c r="H112" s="3" t="str">
        <f>IFERROR(INDEX('BASE PRODUITS'!$C$6:$C$155,MATCH('ETAT DES STOCKS'!A112,'BASE PRODUITS'!$A$6:$A$155)),"")</f>
        <v/>
      </c>
    </row>
    <row r="113" spans="1:8">
      <c r="A113" s="13" t="str">
        <f>IF('BASE PRODUITS'!A113="","",'BASE PRODUITS'!A113)</f>
        <v/>
      </c>
      <c r="B113" s="13" t="str">
        <f>IF(ISBLANK('BASE PRODUITS'!B113),"",'BASE PRODUITS'!B113)</f>
        <v/>
      </c>
      <c r="C113" s="22"/>
      <c r="D113" s="26" t="str">
        <f>IF(A113="","",SUMIF('JOURNAL STOCKS'!$B$6:$E$198,'ETAT DES STOCKS'!A113,'JOURNAL STOCKS'!$D$6:$D$198))</f>
        <v/>
      </c>
      <c r="E113" s="26" t="str">
        <f>IF(A113="","",SUMIF('JOURNAL STOCKS'!$B$6:$E$198,'ETAT DES STOCKS'!A113,'JOURNAL STOCKS'!$E$6:$E$198))</f>
        <v/>
      </c>
      <c r="F113" s="14" t="str">
        <f t="shared" si="2"/>
        <v/>
      </c>
      <c r="G113" s="27" t="str">
        <f t="shared" si="3"/>
        <v/>
      </c>
      <c r="H113" s="3" t="str">
        <f>IFERROR(INDEX('BASE PRODUITS'!$C$6:$C$155,MATCH('ETAT DES STOCKS'!A113,'BASE PRODUITS'!$A$6:$A$155)),"")</f>
        <v/>
      </c>
    </row>
    <row r="114" spans="1:8">
      <c r="A114" s="13" t="str">
        <f>IF('BASE PRODUITS'!A114="","",'BASE PRODUITS'!A114)</f>
        <v/>
      </c>
      <c r="B114" s="13" t="str">
        <f>IF(ISBLANK('BASE PRODUITS'!B114),"",'BASE PRODUITS'!B114)</f>
        <v/>
      </c>
      <c r="C114" s="22"/>
      <c r="D114" s="26" t="str">
        <f>IF(A114="","",SUMIF('JOURNAL STOCKS'!$B$6:$E$198,'ETAT DES STOCKS'!A114,'JOURNAL STOCKS'!$D$6:$D$198))</f>
        <v/>
      </c>
      <c r="E114" s="26" t="str">
        <f>IF(A114="","",SUMIF('JOURNAL STOCKS'!$B$6:$E$198,'ETAT DES STOCKS'!A114,'JOURNAL STOCKS'!$E$6:$E$198))</f>
        <v/>
      </c>
      <c r="F114" s="14" t="str">
        <f t="shared" si="2"/>
        <v/>
      </c>
      <c r="G114" s="27" t="str">
        <f t="shared" si="3"/>
        <v/>
      </c>
      <c r="H114" s="3" t="str">
        <f>IFERROR(INDEX('BASE PRODUITS'!$C$6:$C$155,MATCH('ETAT DES STOCKS'!A114,'BASE PRODUITS'!$A$6:$A$155)),"")</f>
        <v/>
      </c>
    </row>
    <row r="115" spans="1:8">
      <c r="A115" s="13" t="str">
        <f>IF('BASE PRODUITS'!A115="","",'BASE PRODUITS'!A115)</f>
        <v/>
      </c>
      <c r="B115" s="13" t="str">
        <f>IF(ISBLANK('BASE PRODUITS'!B115),"",'BASE PRODUITS'!B115)</f>
        <v/>
      </c>
      <c r="C115" s="22"/>
      <c r="D115" s="26" t="str">
        <f>IF(A115="","",SUMIF('JOURNAL STOCKS'!$B$6:$E$198,'ETAT DES STOCKS'!A115,'JOURNAL STOCKS'!$D$6:$D$198))</f>
        <v/>
      </c>
      <c r="E115" s="26" t="str">
        <f>IF(A115="","",SUMIF('JOURNAL STOCKS'!$B$6:$E$198,'ETAT DES STOCKS'!A115,'JOURNAL STOCKS'!$E$6:$E$198))</f>
        <v/>
      </c>
      <c r="F115" s="14" t="str">
        <f t="shared" si="2"/>
        <v/>
      </c>
      <c r="G115" s="27" t="str">
        <f t="shared" si="3"/>
        <v/>
      </c>
      <c r="H115" s="3" t="str">
        <f>IFERROR(INDEX('BASE PRODUITS'!$C$6:$C$155,MATCH('ETAT DES STOCKS'!A115,'BASE PRODUITS'!$A$6:$A$155)),"")</f>
        <v/>
      </c>
    </row>
    <row r="116" spans="1:8">
      <c r="A116" s="13" t="str">
        <f>IF('BASE PRODUITS'!A116="","",'BASE PRODUITS'!A116)</f>
        <v/>
      </c>
      <c r="B116" s="13" t="str">
        <f>IF(ISBLANK('BASE PRODUITS'!B116),"",'BASE PRODUITS'!B116)</f>
        <v/>
      </c>
      <c r="C116" s="22"/>
      <c r="D116" s="26" t="str">
        <f>IF(A116="","",SUMIF('JOURNAL STOCKS'!$B$6:$E$198,'ETAT DES STOCKS'!A116,'JOURNAL STOCKS'!$D$6:$D$198))</f>
        <v/>
      </c>
      <c r="E116" s="26" t="str">
        <f>IF(A116="","",SUMIF('JOURNAL STOCKS'!$B$6:$E$198,'ETAT DES STOCKS'!A116,'JOURNAL STOCKS'!$E$6:$E$198))</f>
        <v/>
      </c>
      <c r="F116" s="14" t="str">
        <f t="shared" si="2"/>
        <v/>
      </c>
      <c r="G116" s="27" t="str">
        <f t="shared" si="3"/>
        <v/>
      </c>
      <c r="H116" s="3" t="str">
        <f>IFERROR(INDEX('BASE PRODUITS'!$C$6:$C$155,MATCH('ETAT DES STOCKS'!A116,'BASE PRODUITS'!$A$6:$A$155)),"")</f>
        <v/>
      </c>
    </row>
    <row r="117" spans="1:8">
      <c r="A117" s="13" t="str">
        <f>IF('BASE PRODUITS'!A117="","",'BASE PRODUITS'!A117)</f>
        <v/>
      </c>
      <c r="B117" s="13" t="str">
        <f>IF(ISBLANK('BASE PRODUITS'!B117),"",'BASE PRODUITS'!B117)</f>
        <v/>
      </c>
      <c r="C117" s="22"/>
      <c r="D117" s="26" t="str">
        <f>IF(A117="","",SUMIF('JOURNAL STOCKS'!$B$6:$E$198,'ETAT DES STOCKS'!A117,'JOURNAL STOCKS'!$D$6:$D$198))</f>
        <v/>
      </c>
      <c r="E117" s="26" t="str">
        <f>IF(A117="","",SUMIF('JOURNAL STOCKS'!$B$6:$E$198,'ETAT DES STOCKS'!A117,'JOURNAL STOCKS'!$E$6:$E$198))</f>
        <v/>
      </c>
      <c r="F117" s="14" t="str">
        <f t="shared" si="2"/>
        <v/>
      </c>
      <c r="G117" s="27" t="str">
        <f t="shared" si="3"/>
        <v/>
      </c>
      <c r="H117" s="3" t="str">
        <f>IFERROR(INDEX('BASE PRODUITS'!$C$6:$C$155,MATCH('ETAT DES STOCKS'!A117,'BASE PRODUITS'!$A$6:$A$155)),"")</f>
        <v/>
      </c>
    </row>
    <row r="118" spans="1:8">
      <c r="A118" s="13" t="str">
        <f>IF('BASE PRODUITS'!A118="","",'BASE PRODUITS'!A118)</f>
        <v/>
      </c>
      <c r="B118" s="13" t="str">
        <f>IF(ISBLANK('BASE PRODUITS'!B118),"",'BASE PRODUITS'!B118)</f>
        <v/>
      </c>
      <c r="C118" s="22"/>
      <c r="D118" s="26" t="str">
        <f>IF(A118="","",SUMIF('JOURNAL STOCKS'!$B$6:$E$198,'ETAT DES STOCKS'!A118,'JOURNAL STOCKS'!$D$6:$D$198))</f>
        <v/>
      </c>
      <c r="E118" s="26" t="str">
        <f>IF(A118="","",SUMIF('JOURNAL STOCKS'!$B$6:$E$198,'ETAT DES STOCKS'!A118,'JOURNAL STOCKS'!$E$6:$E$198))</f>
        <v/>
      </c>
      <c r="F118" s="14" t="str">
        <f t="shared" si="2"/>
        <v/>
      </c>
      <c r="G118" s="27" t="str">
        <f t="shared" si="3"/>
        <v/>
      </c>
      <c r="H118" s="3" t="str">
        <f>IFERROR(INDEX('BASE PRODUITS'!$C$6:$C$155,MATCH('ETAT DES STOCKS'!A118,'BASE PRODUITS'!$A$6:$A$155)),"")</f>
        <v/>
      </c>
    </row>
    <row r="119" spans="1:8">
      <c r="A119" s="13" t="str">
        <f>IF('BASE PRODUITS'!A119="","",'BASE PRODUITS'!A119)</f>
        <v/>
      </c>
      <c r="B119" s="13" t="str">
        <f>IF(ISBLANK('BASE PRODUITS'!B119),"",'BASE PRODUITS'!B119)</f>
        <v/>
      </c>
      <c r="C119" s="22"/>
      <c r="D119" s="26" t="str">
        <f>IF(A119="","",SUMIF('JOURNAL STOCKS'!$B$6:$E$198,'ETAT DES STOCKS'!A119,'JOURNAL STOCKS'!$D$6:$D$198))</f>
        <v/>
      </c>
      <c r="E119" s="26" t="str">
        <f>IF(A119="","",SUMIF('JOURNAL STOCKS'!$B$6:$E$198,'ETAT DES STOCKS'!A119,'JOURNAL STOCKS'!$E$6:$E$198))</f>
        <v/>
      </c>
      <c r="F119" s="14" t="str">
        <f t="shared" si="2"/>
        <v/>
      </c>
      <c r="G119" s="27" t="str">
        <f t="shared" si="3"/>
        <v/>
      </c>
      <c r="H119" s="3" t="str">
        <f>IFERROR(INDEX('BASE PRODUITS'!$C$6:$C$155,MATCH('ETAT DES STOCKS'!A119,'BASE PRODUITS'!$A$6:$A$155)),"")</f>
        <v/>
      </c>
    </row>
    <row r="120" spans="1:8">
      <c r="A120" s="13" t="str">
        <f>IF('BASE PRODUITS'!A120="","",'BASE PRODUITS'!A120)</f>
        <v/>
      </c>
      <c r="B120" s="13" t="str">
        <f>IF(ISBLANK('BASE PRODUITS'!B120),"",'BASE PRODUITS'!B120)</f>
        <v/>
      </c>
      <c r="C120" s="22"/>
      <c r="D120" s="26" t="str">
        <f>IF(A120="","",SUMIF('JOURNAL STOCKS'!$B$6:$E$198,'ETAT DES STOCKS'!A120,'JOURNAL STOCKS'!$D$6:$D$198))</f>
        <v/>
      </c>
      <c r="E120" s="26" t="str">
        <f>IF(A120="","",SUMIF('JOURNAL STOCKS'!$B$6:$E$198,'ETAT DES STOCKS'!A120,'JOURNAL STOCKS'!$E$6:$E$198))</f>
        <v/>
      </c>
      <c r="F120" s="14" t="str">
        <f t="shared" si="2"/>
        <v/>
      </c>
      <c r="G120" s="27" t="str">
        <f t="shared" si="3"/>
        <v/>
      </c>
      <c r="H120" s="3" t="str">
        <f>IFERROR(INDEX('BASE PRODUITS'!$C$6:$C$155,MATCH('ETAT DES STOCKS'!A120,'BASE PRODUITS'!$A$6:$A$155)),"")</f>
        <v/>
      </c>
    </row>
    <row r="121" spans="1:8">
      <c r="A121" s="13" t="str">
        <f>IF('BASE PRODUITS'!A121="","",'BASE PRODUITS'!A121)</f>
        <v/>
      </c>
      <c r="B121" s="13" t="str">
        <f>IF(ISBLANK('BASE PRODUITS'!B121),"",'BASE PRODUITS'!B121)</f>
        <v/>
      </c>
      <c r="C121" s="22"/>
      <c r="D121" s="26" t="str">
        <f>IF(A121="","",SUMIF('JOURNAL STOCKS'!$B$6:$E$198,'ETAT DES STOCKS'!A121,'JOURNAL STOCKS'!$D$6:$D$198))</f>
        <v/>
      </c>
      <c r="E121" s="26" t="str">
        <f>IF(A121="","",SUMIF('JOURNAL STOCKS'!$B$6:$E$198,'ETAT DES STOCKS'!A121,'JOURNAL STOCKS'!$E$6:$E$198))</f>
        <v/>
      </c>
      <c r="F121" s="14" t="str">
        <f t="shared" si="2"/>
        <v/>
      </c>
      <c r="G121" s="27" t="str">
        <f t="shared" si="3"/>
        <v/>
      </c>
      <c r="H121" s="3" t="str">
        <f>IFERROR(INDEX('BASE PRODUITS'!$C$6:$C$155,MATCH('ETAT DES STOCKS'!A121,'BASE PRODUITS'!$A$6:$A$155)),"")</f>
        <v/>
      </c>
    </row>
    <row r="122" spans="1:8">
      <c r="A122" s="13" t="str">
        <f>IF('BASE PRODUITS'!A122="","",'BASE PRODUITS'!A122)</f>
        <v/>
      </c>
      <c r="B122" s="13" t="str">
        <f>IF(ISBLANK('BASE PRODUITS'!B122),"",'BASE PRODUITS'!B122)</f>
        <v/>
      </c>
      <c r="C122" s="22"/>
      <c r="D122" s="26" t="str">
        <f>IF(A122="","",SUMIF('JOURNAL STOCKS'!$B$6:$E$198,'ETAT DES STOCKS'!A122,'JOURNAL STOCKS'!$D$6:$D$198))</f>
        <v/>
      </c>
      <c r="E122" s="26" t="str">
        <f>IF(A122="","",SUMIF('JOURNAL STOCKS'!$B$6:$E$198,'ETAT DES STOCKS'!A122,'JOURNAL STOCKS'!$E$6:$E$198))</f>
        <v/>
      </c>
      <c r="F122" s="14" t="str">
        <f t="shared" si="2"/>
        <v/>
      </c>
      <c r="G122" s="27" t="str">
        <f t="shared" si="3"/>
        <v/>
      </c>
      <c r="H122" s="3" t="str">
        <f>IFERROR(INDEX('BASE PRODUITS'!$C$6:$C$155,MATCH('ETAT DES STOCKS'!A122,'BASE PRODUITS'!$A$6:$A$155)),"")</f>
        <v/>
      </c>
    </row>
    <row r="123" spans="1:8">
      <c r="A123" s="13" t="str">
        <f>IF('BASE PRODUITS'!A123="","",'BASE PRODUITS'!A123)</f>
        <v/>
      </c>
      <c r="B123" s="13" t="str">
        <f>IF(ISBLANK('BASE PRODUITS'!B123),"",'BASE PRODUITS'!B123)</f>
        <v/>
      </c>
      <c r="C123" s="22"/>
      <c r="D123" s="26" t="str">
        <f>IF(A123="","",SUMIF('JOURNAL STOCKS'!$B$6:$E$198,'ETAT DES STOCKS'!A123,'JOURNAL STOCKS'!$D$6:$D$198))</f>
        <v/>
      </c>
      <c r="E123" s="26" t="str">
        <f>IF(A123="","",SUMIF('JOURNAL STOCKS'!$B$6:$E$198,'ETAT DES STOCKS'!A123,'JOURNAL STOCKS'!$E$6:$E$198))</f>
        <v/>
      </c>
      <c r="F123" s="14" t="str">
        <f t="shared" si="2"/>
        <v/>
      </c>
      <c r="G123" s="27" t="str">
        <f t="shared" si="3"/>
        <v/>
      </c>
      <c r="H123" s="3" t="str">
        <f>IFERROR(INDEX('BASE PRODUITS'!$C$6:$C$155,MATCH('ETAT DES STOCKS'!A123,'BASE PRODUITS'!$A$6:$A$155)),"")</f>
        <v/>
      </c>
    </row>
    <row r="124" spans="1:8">
      <c r="A124" s="13" t="str">
        <f>IF('BASE PRODUITS'!A124="","",'BASE PRODUITS'!A124)</f>
        <v/>
      </c>
      <c r="B124" s="13" t="str">
        <f>IF(ISBLANK('BASE PRODUITS'!B124),"",'BASE PRODUITS'!B124)</f>
        <v/>
      </c>
      <c r="C124" s="22"/>
      <c r="D124" s="26" t="str">
        <f>IF(A124="","",SUMIF('JOURNAL STOCKS'!$B$6:$E$198,'ETAT DES STOCKS'!A124,'JOURNAL STOCKS'!$D$6:$D$198))</f>
        <v/>
      </c>
      <c r="E124" s="26" t="str">
        <f>IF(A124="","",SUMIF('JOURNAL STOCKS'!$B$6:$E$198,'ETAT DES STOCKS'!A124,'JOURNAL STOCKS'!$E$6:$E$198))</f>
        <v/>
      </c>
      <c r="F124" s="14" t="str">
        <f t="shared" si="2"/>
        <v/>
      </c>
      <c r="G124" s="27" t="str">
        <f t="shared" si="3"/>
        <v/>
      </c>
      <c r="H124" s="3" t="str">
        <f>IFERROR(INDEX('BASE PRODUITS'!$C$6:$C$155,MATCH('ETAT DES STOCKS'!A124,'BASE PRODUITS'!$A$6:$A$155)),"")</f>
        <v/>
      </c>
    </row>
    <row r="125" spans="1:8">
      <c r="A125" s="13" t="str">
        <f>IF('BASE PRODUITS'!A125="","",'BASE PRODUITS'!A125)</f>
        <v/>
      </c>
      <c r="B125" s="13" t="str">
        <f>IF(ISBLANK('BASE PRODUITS'!B125),"",'BASE PRODUITS'!B125)</f>
        <v/>
      </c>
      <c r="C125" s="22"/>
      <c r="D125" s="26" t="str">
        <f>IF(A125="","",SUMIF('JOURNAL STOCKS'!$B$6:$E$198,'ETAT DES STOCKS'!A125,'JOURNAL STOCKS'!$D$6:$D$198))</f>
        <v/>
      </c>
      <c r="E125" s="26" t="str">
        <f>IF(A125="","",SUMIF('JOURNAL STOCKS'!$B$6:$E$198,'ETAT DES STOCKS'!A125,'JOURNAL STOCKS'!$E$6:$E$198))</f>
        <v/>
      </c>
      <c r="F125" s="14" t="str">
        <f t="shared" si="2"/>
        <v/>
      </c>
      <c r="G125" s="27" t="str">
        <f t="shared" si="3"/>
        <v/>
      </c>
      <c r="H125" s="3" t="str">
        <f>IFERROR(INDEX('BASE PRODUITS'!$C$6:$C$155,MATCH('ETAT DES STOCKS'!A125,'BASE PRODUITS'!$A$6:$A$155)),"")</f>
        <v/>
      </c>
    </row>
    <row r="126" spans="1:8">
      <c r="A126" s="13" t="str">
        <f>IF('BASE PRODUITS'!A126="","",'BASE PRODUITS'!A126)</f>
        <v/>
      </c>
      <c r="B126" s="13" t="str">
        <f>IF(ISBLANK('BASE PRODUITS'!B126),"",'BASE PRODUITS'!B126)</f>
        <v/>
      </c>
      <c r="C126" s="22"/>
      <c r="D126" s="26" t="str">
        <f>IF(A126="","",SUMIF('JOURNAL STOCKS'!$B$6:$E$198,'ETAT DES STOCKS'!A126,'JOURNAL STOCKS'!$D$6:$D$198))</f>
        <v/>
      </c>
      <c r="E126" s="26" t="str">
        <f>IF(A126="","",SUMIF('JOURNAL STOCKS'!$B$6:$E$198,'ETAT DES STOCKS'!A126,'JOURNAL STOCKS'!$E$6:$E$198))</f>
        <v/>
      </c>
      <c r="F126" s="14" t="str">
        <f t="shared" si="2"/>
        <v/>
      </c>
      <c r="G126" s="27" t="str">
        <f t="shared" si="3"/>
        <v/>
      </c>
      <c r="H126" s="3" t="str">
        <f>IFERROR(INDEX('BASE PRODUITS'!$C$6:$C$155,MATCH('ETAT DES STOCKS'!A126,'BASE PRODUITS'!$A$6:$A$155)),"")</f>
        <v/>
      </c>
    </row>
    <row r="127" spans="1:8">
      <c r="A127" s="13" t="str">
        <f>IF('BASE PRODUITS'!A127="","",'BASE PRODUITS'!A127)</f>
        <v/>
      </c>
      <c r="B127" s="13" t="str">
        <f>IF(ISBLANK('BASE PRODUITS'!B127),"",'BASE PRODUITS'!B127)</f>
        <v/>
      </c>
      <c r="C127" s="22"/>
      <c r="D127" s="26" t="str">
        <f>IF(A127="","",SUMIF('JOURNAL STOCKS'!$B$6:$E$198,'ETAT DES STOCKS'!A127,'JOURNAL STOCKS'!$D$6:$D$198))</f>
        <v/>
      </c>
      <c r="E127" s="26" t="str">
        <f>IF(A127="","",SUMIF('JOURNAL STOCKS'!$B$6:$E$198,'ETAT DES STOCKS'!A127,'JOURNAL STOCKS'!$E$6:$E$198))</f>
        <v/>
      </c>
      <c r="F127" s="14" t="str">
        <f t="shared" si="2"/>
        <v/>
      </c>
      <c r="G127" s="27" t="str">
        <f t="shared" si="3"/>
        <v/>
      </c>
      <c r="H127" s="3" t="str">
        <f>IFERROR(INDEX('BASE PRODUITS'!$C$6:$C$155,MATCH('ETAT DES STOCKS'!A127,'BASE PRODUITS'!$A$6:$A$155)),"")</f>
        <v/>
      </c>
    </row>
    <row r="128" spans="1:8">
      <c r="A128" s="13" t="str">
        <f>IF('BASE PRODUITS'!A128="","",'BASE PRODUITS'!A128)</f>
        <v/>
      </c>
      <c r="B128" s="13" t="str">
        <f>IF(ISBLANK('BASE PRODUITS'!B128),"",'BASE PRODUITS'!B128)</f>
        <v/>
      </c>
      <c r="C128" s="22"/>
      <c r="D128" s="26" t="str">
        <f>IF(A128="","",SUMIF('JOURNAL STOCKS'!$B$6:$E$198,'ETAT DES STOCKS'!A128,'JOURNAL STOCKS'!$D$6:$D$198))</f>
        <v/>
      </c>
      <c r="E128" s="26" t="str">
        <f>IF(A128="","",SUMIF('JOURNAL STOCKS'!$B$6:$E$198,'ETAT DES STOCKS'!A128,'JOURNAL STOCKS'!$E$6:$E$198))</f>
        <v/>
      </c>
      <c r="F128" s="14" t="str">
        <f t="shared" si="2"/>
        <v/>
      </c>
      <c r="G128" s="27" t="str">
        <f t="shared" si="3"/>
        <v/>
      </c>
      <c r="H128" s="3" t="str">
        <f>IFERROR(INDEX('BASE PRODUITS'!$C$6:$C$155,MATCH('ETAT DES STOCKS'!A128,'BASE PRODUITS'!$A$6:$A$155)),"")</f>
        <v/>
      </c>
    </row>
    <row r="129" spans="1:8">
      <c r="A129" s="13" t="str">
        <f>IF('BASE PRODUITS'!A129="","",'BASE PRODUITS'!A129)</f>
        <v/>
      </c>
      <c r="B129" s="13" t="str">
        <f>IF(ISBLANK('BASE PRODUITS'!B129),"",'BASE PRODUITS'!B129)</f>
        <v/>
      </c>
      <c r="C129" s="22"/>
      <c r="D129" s="26" t="str">
        <f>IF(A129="","",SUMIF('JOURNAL STOCKS'!$B$6:$E$198,'ETAT DES STOCKS'!A129,'JOURNAL STOCKS'!$D$6:$D$198))</f>
        <v/>
      </c>
      <c r="E129" s="26" t="str">
        <f>IF(A129="","",SUMIF('JOURNAL STOCKS'!$B$6:$E$198,'ETAT DES STOCKS'!A129,'JOURNAL STOCKS'!$E$6:$E$198))</f>
        <v/>
      </c>
      <c r="F129" s="14" t="str">
        <f t="shared" si="2"/>
        <v/>
      </c>
      <c r="G129" s="27" t="str">
        <f t="shared" si="3"/>
        <v/>
      </c>
      <c r="H129" s="3" t="str">
        <f>IFERROR(INDEX('BASE PRODUITS'!$C$6:$C$155,MATCH('ETAT DES STOCKS'!A129,'BASE PRODUITS'!$A$6:$A$155)),"")</f>
        <v/>
      </c>
    </row>
    <row r="130" spans="1:8">
      <c r="A130" s="13" t="str">
        <f>IF('BASE PRODUITS'!A130="","",'BASE PRODUITS'!A130)</f>
        <v/>
      </c>
      <c r="B130" s="13" t="str">
        <f>IF(ISBLANK('BASE PRODUITS'!B130),"",'BASE PRODUITS'!B130)</f>
        <v/>
      </c>
      <c r="C130" s="22"/>
      <c r="D130" s="26" t="str">
        <f>IF(A130="","",SUMIF('JOURNAL STOCKS'!$B$6:$E$198,'ETAT DES STOCKS'!A130,'JOURNAL STOCKS'!$D$6:$D$198))</f>
        <v/>
      </c>
      <c r="E130" s="26" t="str">
        <f>IF(A130="","",SUMIF('JOURNAL STOCKS'!$B$6:$E$198,'ETAT DES STOCKS'!A130,'JOURNAL STOCKS'!$E$6:$E$198))</f>
        <v/>
      </c>
      <c r="F130" s="14" t="str">
        <f t="shared" si="2"/>
        <v/>
      </c>
      <c r="G130" s="27" t="str">
        <f t="shared" si="3"/>
        <v/>
      </c>
      <c r="H130" s="3" t="str">
        <f>IFERROR(INDEX('BASE PRODUITS'!$C$6:$C$155,MATCH('ETAT DES STOCKS'!A130,'BASE PRODUITS'!$A$6:$A$155)),"")</f>
        <v/>
      </c>
    </row>
    <row r="131" spans="1:8">
      <c r="A131" s="13" t="str">
        <f>IF('BASE PRODUITS'!A131="","",'BASE PRODUITS'!A131)</f>
        <v/>
      </c>
      <c r="B131" s="13" t="str">
        <f>IF(ISBLANK('BASE PRODUITS'!B131),"",'BASE PRODUITS'!B131)</f>
        <v/>
      </c>
      <c r="C131" s="22"/>
      <c r="D131" s="26" t="str">
        <f>IF(A131="","",SUMIF('JOURNAL STOCKS'!$B$6:$E$198,'ETAT DES STOCKS'!A131,'JOURNAL STOCKS'!$D$6:$D$198))</f>
        <v/>
      </c>
      <c r="E131" s="26" t="str">
        <f>IF(A131="","",SUMIF('JOURNAL STOCKS'!$B$6:$E$198,'ETAT DES STOCKS'!A131,'JOURNAL STOCKS'!$E$6:$E$198))</f>
        <v/>
      </c>
      <c r="F131" s="14" t="str">
        <f t="shared" si="2"/>
        <v/>
      </c>
      <c r="G131" s="27" t="str">
        <f t="shared" si="3"/>
        <v/>
      </c>
      <c r="H131" s="3" t="str">
        <f>IFERROR(INDEX('BASE PRODUITS'!$C$6:$C$155,MATCH('ETAT DES STOCKS'!A131,'BASE PRODUITS'!$A$6:$A$155)),"")</f>
        <v/>
      </c>
    </row>
    <row r="132" spans="1:8">
      <c r="A132" s="13" t="str">
        <f>IF('BASE PRODUITS'!A132="","",'BASE PRODUITS'!A132)</f>
        <v/>
      </c>
      <c r="B132" s="13" t="str">
        <f>IF(ISBLANK('BASE PRODUITS'!B132),"",'BASE PRODUITS'!B132)</f>
        <v/>
      </c>
      <c r="C132" s="22"/>
      <c r="D132" s="26" t="str">
        <f>IF(A132="","",SUMIF('JOURNAL STOCKS'!$B$6:$E$198,'ETAT DES STOCKS'!A132,'JOURNAL STOCKS'!$D$6:$D$198))</f>
        <v/>
      </c>
      <c r="E132" s="26" t="str">
        <f>IF(A132="","",SUMIF('JOURNAL STOCKS'!$B$6:$E$198,'ETAT DES STOCKS'!A132,'JOURNAL STOCKS'!$E$6:$E$198))</f>
        <v/>
      </c>
      <c r="F132" s="14" t="str">
        <f t="shared" si="2"/>
        <v/>
      </c>
      <c r="G132" s="27" t="str">
        <f t="shared" si="3"/>
        <v/>
      </c>
      <c r="H132" s="3" t="str">
        <f>IFERROR(INDEX('BASE PRODUITS'!$C$6:$C$155,MATCH('ETAT DES STOCKS'!A132,'BASE PRODUITS'!$A$6:$A$155)),"")</f>
        <v/>
      </c>
    </row>
    <row r="133" spans="1:8">
      <c r="A133" s="13" t="str">
        <f>IF('BASE PRODUITS'!A133="","",'BASE PRODUITS'!A133)</f>
        <v/>
      </c>
      <c r="B133" s="13" t="str">
        <f>IF(ISBLANK('BASE PRODUITS'!B133),"",'BASE PRODUITS'!B133)</f>
        <v/>
      </c>
      <c r="C133" s="22"/>
      <c r="D133" s="26" t="str">
        <f>IF(A133="","",SUMIF('JOURNAL STOCKS'!$B$6:$E$198,'ETAT DES STOCKS'!A133,'JOURNAL STOCKS'!$D$6:$D$198))</f>
        <v/>
      </c>
      <c r="E133" s="26" t="str">
        <f>IF(A133="","",SUMIF('JOURNAL STOCKS'!$B$6:$E$198,'ETAT DES STOCKS'!A133,'JOURNAL STOCKS'!$E$6:$E$198))</f>
        <v/>
      </c>
      <c r="F133" s="14" t="str">
        <f t="shared" si="2"/>
        <v/>
      </c>
      <c r="G133" s="27" t="str">
        <f t="shared" si="3"/>
        <v/>
      </c>
      <c r="H133" s="3" t="str">
        <f>IFERROR(INDEX('BASE PRODUITS'!$C$6:$C$155,MATCH('ETAT DES STOCKS'!A133,'BASE PRODUITS'!$A$6:$A$155)),"")</f>
        <v/>
      </c>
    </row>
    <row r="134" spans="1:8">
      <c r="A134" s="13" t="str">
        <f>IF('BASE PRODUITS'!A134="","",'BASE PRODUITS'!A134)</f>
        <v/>
      </c>
      <c r="B134" s="13" t="str">
        <f>IF(ISBLANK('BASE PRODUITS'!B134),"",'BASE PRODUITS'!B134)</f>
        <v/>
      </c>
      <c r="C134" s="22"/>
      <c r="D134" s="26" t="str">
        <f>IF(A134="","",SUMIF('JOURNAL STOCKS'!$B$6:$E$198,'ETAT DES STOCKS'!A134,'JOURNAL STOCKS'!$D$6:$D$198))</f>
        <v/>
      </c>
      <c r="E134" s="26" t="str">
        <f>IF(A134="","",SUMIF('JOURNAL STOCKS'!$B$6:$E$198,'ETAT DES STOCKS'!A134,'JOURNAL STOCKS'!$E$6:$E$198))</f>
        <v/>
      </c>
      <c r="F134" s="14" t="str">
        <f t="shared" si="2"/>
        <v/>
      </c>
      <c r="G134" s="27" t="str">
        <f t="shared" si="3"/>
        <v/>
      </c>
      <c r="H134" s="3" t="str">
        <f>IFERROR(INDEX('BASE PRODUITS'!$C$6:$C$155,MATCH('ETAT DES STOCKS'!A134,'BASE PRODUITS'!$A$6:$A$155)),"")</f>
        <v/>
      </c>
    </row>
    <row r="135" spans="1:8">
      <c r="A135" s="13" t="str">
        <f>IF('BASE PRODUITS'!A135="","",'BASE PRODUITS'!A135)</f>
        <v/>
      </c>
      <c r="B135" s="13" t="str">
        <f>IF(ISBLANK('BASE PRODUITS'!B135),"",'BASE PRODUITS'!B135)</f>
        <v/>
      </c>
      <c r="C135" s="22"/>
      <c r="D135" s="26" t="str">
        <f>IF(A135="","",SUMIF('JOURNAL STOCKS'!$B$6:$E$198,'ETAT DES STOCKS'!A135,'JOURNAL STOCKS'!$D$6:$D$198))</f>
        <v/>
      </c>
      <c r="E135" s="26" t="str">
        <f>IF(A135="","",SUMIF('JOURNAL STOCKS'!$B$6:$E$198,'ETAT DES STOCKS'!A135,'JOURNAL STOCKS'!$E$6:$E$198))</f>
        <v/>
      </c>
      <c r="F135" s="14" t="str">
        <f t="shared" ref="F135:F155" si="4">IF(A135="","",C135+D135-E135)</f>
        <v/>
      </c>
      <c r="G135" s="27" t="str">
        <f t="shared" ref="G135:G155" si="5">IF(A135="","",IF(F135&lt;=H135,"Attention, rupture de stock",""))</f>
        <v/>
      </c>
      <c r="H135" s="3" t="str">
        <f>IFERROR(INDEX('BASE PRODUITS'!$C$6:$C$155,MATCH('ETAT DES STOCKS'!A135,'BASE PRODUITS'!$A$6:$A$155)),"")</f>
        <v/>
      </c>
    </row>
    <row r="136" spans="1:8">
      <c r="A136" s="13" t="str">
        <f>IF('BASE PRODUITS'!A136="","",'BASE PRODUITS'!A136)</f>
        <v/>
      </c>
      <c r="B136" s="13" t="str">
        <f>IF(ISBLANK('BASE PRODUITS'!B136),"",'BASE PRODUITS'!B136)</f>
        <v/>
      </c>
      <c r="C136" s="22"/>
      <c r="D136" s="26" t="str">
        <f>IF(A136="","",SUMIF('JOURNAL STOCKS'!$B$6:$E$198,'ETAT DES STOCKS'!A136,'JOURNAL STOCKS'!$D$6:$D$198))</f>
        <v/>
      </c>
      <c r="E136" s="26" t="str">
        <f>IF(A136="","",SUMIF('JOURNAL STOCKS'!$B$6:$E$198,'ETAT DES STOCKS'!A136,'JOURNAL STOCKS'!$E$6:$E$198))</f>
        <v/>
      </c>
      <c r="F136" s="14" t="str">
        <f t="shared" si="4"/>
        <v/>
      </c>
      <c r="G136" s="27" t="str">
        <f t="shared" si="5"/>
        <v/>
      </c>
      <c r="H136" s="3" t="str">
        <f>IFERROR(INDEX('BASE PRODUITS'!$C$6:$C$155,MATCH('ETAT DES STOCKS'!A136,'BASE PRODUITS'!$A$6:$A$155)),"")</f>
        <v/>
      </c>
    </row>
    <row r="137" spans="1:8">
      <c r="A137" s="13" t="str">
        <f>IF('BASE PRODUITS'!A137="","",'BASE PRODUITS'!A137)</f>
        <v/>
      </c>
      <c r="B137" s="13" t="str">
        <f>IF(ISBLANK('BASE PRODUITS'!B137),"",'BASE PRODUITS'!B137)</f>
        <v/>
      </c>
      <c r="C137" s="22"/>
      <c r="D137" s="26" t="str">
        <f>IF(A137="","",SUMIF('JOURNAL STOCKS'!$B$6:$E$198,'ETAT DES STOCKS'!A137,'JOURNAL STOCKS'!$D$6:$D$198))</f>
        <v/>
      </c>
      <c r="E137" s="26" t="str">
        <f>IF(A137="","",SUMIF('JOURNAL STOCKS'!$B$6:$E$198,'ETAT DES STOCKS'!A137,'JOURNAL STOCKS'!$E$6:$E$198))</f>
        <v/>
      </c>
      <c r="F137" s="14" t="str">
        <f t="shared" si="4"/>
        <v/>
      </c>
      <c r="G137" s="27" t="str">
        <f t="shared" si="5"/>
        <v/>
      </c>
      <c r="H137" s="3" t="str">
        <f>IFERROR(INDEX('BASE PRODUITS'!$C$6:$C$155,MATCH('ETAT DES STOCKS'!A137,'BASE PRODUITS'!$A$6:$A$155)),"")</f>
        <v/>
      </c>
    </row>
    <row r="138" spans="1:8">
      <c r="A138" s="13" t="str">
        <f>IF('BASE PRODUITS'!A138="","",'BASE PRODUITS'!A138)</f>
        <v/>
      </c>
      <c r="B138" s="13" t="str">
        <f>IF(ISBLANK('BASE PRODUITS'!B138),"",'BASE PRODUITS'!B138)</f>
        <v/>
      </c>
      <c r="C138" s="22"/>
      <c r="D138" s="26" t="str">
        <f>IF(A138="","",SUMIF('JOURNAL STOCKS'!$B$6:$E$198,'ETAT DES STOCKS'!A138,'JOURNAL STOCKS'!$D$6:$D$198))</f>
        <v/>
      </c>
      <c r="E138" s="26" t="str">
        <f>IF(A138="","",SUMIF('JOURNAL STOCKS'!$B$6:$E$198,'ETAT DES STOCKS'!A138,'JOURNAL STOCKS'!$E$6:$E$198))</f>
        <v/>
      </c>
      <c r="F138" s="14" t="str">
        <f t="shared" si="4"/>
        <v/>
      </c>
      <c r="G138" s="27" t="str">
        <f t="shared" si="5"/>
        <v/>
      </c>
      <c r="H138" s="3" t="str">
        <f>IFERROR(INDEX('BASE PRODUITS'!$C$6:$C$155,MATCH('ETAT DES STOCKS'!A138,'BASE PRODUITS'!$A$6:$A$155)),"")</f>
        <v/>
      </c>
    </row>
    <row r="139" spans="1:8">
      <c r="A139" s="13" t="str">
        <f>IF('BASE PRODUITS'!A139="","",'BASE PRODUITS'!A139)</f>
        <v/>
      </c>
      <c r="B139" s="13" t="str">
        <f>IF(ISBLANK('BASE PRODUITS'!B139),"",'BASE PRODUITS'!B139)</f>
        <v/>
      </c>
      <c r="C139" s="22"/>
      <c r="D139" s="26" t="str">
        <f>IF(A139="","",SUMIF('JOURNAL STOCKS'!$B$6:$E$198,'ETAT DES STOCKS'!A139,'JOURNAL STOCKS'!$D$6:$D$198))</f>
        <v/>
      </c>
      <c r="E139" s="26" t="str">
        <f>IF(A139="","",SUMIF('JOURNAL STOCKS'!$B$6:$E$198,'ETAT DES STOCKS'!A139,'JOURNAL STOCKS'!$E$6:$E$198))</f>
        <v/>
      </c>
      <c r="F139" s="14" t="str">
        <f t="shared" si="4"/>
        <v/>
      </c>
      <c r="G139" s="27" t="str">
        <f t="shared" si="5"/>
        <v/>
      </c>
      <c r="H139" s="3" t="str">
        <f>IFERROR(INDEX('BASE PRODUITS'!$C$6:$C$155,MATCH('ETAT DES STOCKS'!A139,'BASE PRODUITS'!$A$6:$A$155)),"")</f>
        <v/>
      </c>
    </row>
    <row r="140" spans="1:8">
      <c r="A140" s="13" t="str">
        <f>IF('BASE PRODUITS'!A140="","",'BASE PRODUITS'!A140)</f>
        <v/>
      </c>
      <c r="B140" s="13" t="str">
        <f>IF(ISBLANK('BASE PRODUITS'!B140),"",'BASE PRODUITS'!B140)</f>
        <v/>
      </c>
      <c r="C140" s="22"/>
      <c r="D140" s="26" t="str">
        <f>IF(A140="","",SUMIF('JOURNAL STOCKS'!$B$6:$E$198,'ETAT DES STOCKS'!A140,'JOURNAL STOCKS'!$D$6:$D$198))</f>
        <v/>
      </c>
      <c r="E140" s="26" t="str">
        <f>IF(A140="","",SUMIF('JOURNAL STOCKS'!$B$6:$E$198,'ETAT DES STOCKS'!A140,'JOURNAL STOCKS'!$E$6:$E$198))</f>
        <v/>
      </c>
      <c r="F140" s="14" t="str">
        <f t="shared" si="4"/>
        <v/>
      </c>
      <c r="G140" s="27" t="str">
        <f t="shared" si="5"/>
        <v/>
      </c>
      <c r="H140" s="3" t="str">
        <f>IFERROR(INDEX('BASE PRODUITS'!$C$6:$C$155,MATCH('ETAT DES STOCKS'!A140,'BASE PRODUITS'!$A$6:$A$155)),"")</f>
        <v/>
      </c>
    </row>
    <row r="141" spans="1:8">
      <c r="A141" s="13" t="str">
        <f>IF('BASE PRODUITS'!A141="","",'BASE PRODUITS'!A141)</f>
        <v/>
      </c>
      <c r="B141" s="13" t="str">
        <f>IF(ISBLANK('BASE PRODUITS'!B141),"",'BASE PRODUITS'!B141)</f>
        <v/>
      </c>
      <c r="C141" s="22"/>
      <c r="D141" s="26" t="str">
        <f>IF(A141="","",SUMIF('JOURNAL STOCKS'!$B$6:$E$198,'ETAT DES STOCKS'!A141,'JOURNAL STOCKS'!$D$6:$D$198))</f>
        <v/>
      </c>
      <c r="E141" s="26" t="str">
        <f>IF(A141="","",SUMIF('JOURNAL STOCKS'!$B$6:$E$198,'ETAT DES STOCKS'!A141,'JOURNAL STOCKS'!$E$6:$E$198))</f>
        <v/>
      </c>
      <c r="F141" s="14" t="str">
        <f t="shared" si="4"/>
        <v/>
      </c>
      <c r="G141" s="27" t="str">
        <f t="shared" si="5"/>
        <v/>
      </c>
      <c r="H141" s="3" t="str">
        <f>IFERROR(INDEX('BASE PRODUITS'!$C$6:$C$155,MATCH('ETAT DES STOCKS'!A141,'BASE PRODUITS'!$A$6:$A$155)),"")</f>
        <v/>
      </c>
    </row>
    <row r="142" spans="1:8">
      <c r="A142" s="13" t="str">
        <f>IF('BASE PRODUITS'!A142="","",'BASE PRODUITS'!A142)</f>
        <v/>
      </c>
      <c r="B142" s="13" t="str">
        <f>IF(ISBLANK('BASE PRODUITS'!B142),"",'BASE PRODUITS'!B142)</f>
        <v/>
      </c>
      <c r="C142" s="22"/>
      <c r="D142" s="26" t="str">
        <f>IF(A142="","",SUMIF('JOURNAL STOCKS'!$B$6:$E$198,'ETAT DES STOCKS'!A142,'JOURNAL STOCKS'!$D$6:$D$198))</f>
        <v/>
      </c>
      <c r="E142" s="26" t="str">
        <f>IF(A142="","",SUMIF('JOURNAL STOCKS'!$B$6:$E$198,'ETAT DES STOCKS'!A142,'JOURNAL STOCKS'!$E$6:$E$198))</f>
        <v/>
      </c>
      <c r="F142" s="14" t="str">
        <f t="shared" si="4"/>
        <v/>
      </c>
      <c r="G142" s="27" t="str">
        <f t="shared" si="5"/>
        <v/>
      </c>
      <c r="H142" s="3" t="str">
        <f>IFERROR(INDEX('BASE PRODUITS'!$C$6:$C$155,MATCH('ETAT DES STOCKS'!A142,'BASE PRODUITS'!$A$6:$A$155)),"")</f>
        <v/>
      </c>
    </row>
    <row r="143" spans="1:8">
      <c r="A143" s="13" t="str">
        <f>IF('BASE PRODUITS'!A143="","",'BASE PRODUITS'!A143)</f>
        <v/>
      </c>
      <c r="B143" s="13" t="str">
        <f>IF(ISBLANK('BASE PRODUITS'!B143),"",'BASE PRODUITS'!B143)</f>
        <v/>
      </c>
      <c r="C143" s="22"/>
      <c r="D143" s="26" t="str">
        <f>IF(A143="","",SUMIF('JOURNAL STOCKS'!$B$6:$E$198,'ETAT DES STOCKS'!A143,'JOURNAL STOCKS'!$D$6:$D$198))</f>
        <v/>
      </c>
      <c r="E143" s="26" t="str">
        <f>IF(A143="","",SUMIF('JOURNAL STOCKS'!$B$6:$E$198,'ETAT DES STOCKS'!A143,'JOURNAL STOCKS'!$E$6:$E$198))</f>
        <v/>
      </c>
      <c r="F143" s="14" t="str">
        <f t="shared" si="4"/>
        <v/>
      </c>
      <c r="G143" s="27" t="str">
        <f t="shared" si="5"/>
        <v/>
      </c>
      <c r="H143" s="3" t="str">
        <f>IFERROR(INDEX('BASE PRODUITS'!$C$6:$C$155,MATCH('ETAT DES STOCKS'!A143,'BASE PRODUITS'!$A$6:$A$155)),"")</f>
        <v/>
      </c>
    </row>
    <row r="144" spans="1:8">
      <c r="A144" s="13" t="str">
        <f>IF('BASE PRODUITS'!A144="","",'BASE PRODUITS'!A144)</f>
        <v/>
      </c>
      <c r="B144" s="13" t="str">
        <f>IF(ISBLANK('BASE PRODUITS'!B144),"",'BASE PRODUITS'!B144)</f>
        <v/>
      </c>
      <c r="C144" s="22"/>
      <c r="D144" s="26" t="str">
        <f>IF(A144="","",SUMIF('JOURNAL STOCKS'!$B$6:$E$198,'ETAT DES STOCKS'!A144,'JOURNAL STOCKS'!$D$6:$D$198))</f>
        <v/>
      </c>
      <c r="E144" s="26" t="str">
        <f>IF(A144="","",SUMIF('JOURNAL STOCKS'!$B$6:$E$198,'ETAT DES STOCKS'!A144,'JOURNAL STOCKS'!$E$6:$E$198))</f>
        <v/>
      </c>
      <c r="F144" s="14" t="str">
        <f t="shared" si="4"/>
        <v/>
      </c>
      <c r="G144" s="27" t="str">
        <f t="shared" si="5"/>
        <v/>
      </c>
      <c r="H144" s="3" t="str">
        <f>IFERROR(INDEX('BASE PRODUITS'!$C$6:$C$155,MATCH('ETAT DES STOCKS'!A144,'BASE PRODUITS'!$A$6:$A$155)),"")</f>
        <v/>
      </c>
    </row>
    <row r="145" spans="1:8">
      <c r="A145" s="13" t="str">
        <f>IF('BASE PRODUITS'!A145="","",'BASE PRODUITS'!A145)</f>
        <v/>
      </c>
      <c r="B145" s="13" t="str">
        <f>IF(ISBLANK('BASE PRODUITS'!B145),"",'BASE PRODUITS'!B145)</f>
        <v/>
      </c>
      <c r="C145" s="22"/>
      <c r="D145" s="26" t="str">
        <f>IF(A145="","",SUMIF('JOURNAL STOCKS'!$B$6:$E$198,'ETAT DES STOCKS'!A145,'JOURNAL STOCKS'!$D$6:$D$198))</f>
        <v/>
      </c>
      <c r="E145" s="26" t="str">
        <f>IF(A145="","",SUMIF('JOURNAL STOCKS'!$B$6:$E$198,'ETAT DES STOCKS'!A145,'JOURNAL STOCKS'!$E$6:$E$198))</f>
        <v/>
      </c>
      <c r="F145" s="14" t="str">
        <f t="shared" si="4"/>
        <v/>
      </c>
      <c r="G145" s="27" t="str">
        <f t="shared" si="5"/>
        <v/>
      </c>
      <c r="H145" s="3" t="str">
        <f>IFERROR(INDEX('BASE PRODUITS'!$C$6:$C$155,MATCH('ETAT DES STOCKS'!A145,'BASE PRODUITS'!$A$6:$A$155)),"")</f>
        <v/>
      </c>
    </row>
    <row r="146" spans="1:8">
      <c r="A146" s="13" t="str">
        <f>IF('BASE PRODUITS'!A146="","",'BASE PRODUITS'!A146)</f>
        <v/>
      </c>
      <c r="B146" s="13" t="str">
        <f>IF(ISBLANK('BASE PRODUITS'!B146),"",'BASE PRODUITS'!B146)</f>
        <v/>
      </c>
      <c r="C146" s="22"/>
      <c r="D146" s="26" t="str">
        <f>IF(A146="","",SUMIF('JOURNAL STOCKS'!$B$6:$E$198,'ETAT DES STOCKS'!A146,'JOURNAL STOCKS'!$D$6:$D$198))</f>
        <v/>
      </c>
      <c r="E146" s="26" t="str">
        <f>IF(A146="","",SUMIF('JOURNAL STOCKS'!$B$6:$E$198,'ETAT DES STOCKS'!A146,'JOURNAL STOCKS'!$E$6:$E$198))</f>
        <v/>
      </c>
      <c r="F146" s="14" t="str">
        <f t="shared" si="4"/>
        <v/>
      </c>
      <c r="G146" s="27" t="str">
        <f t="shared" si="5"/>
        <v/>
      </c>
      <c r="H146" s="3" t="str">
        <f>IFERROR(INDEX('BASE PRODUITS'!$C$6:$C$155,MATCH('ETAT DES STOCKS'!A146,'BASE PRODUITS'!$A$6:$A$155)),"")</f>
        <v/>
      </c>
    </row>
    <row r="147" spans="1:8">
      <c r="A147" s="13" t="str">
        <f>IF('BASE PRODUITS'!A147="","",'BASE PRODUITS'!A147)</f>
        <v/>
      </c>
      <c r="B147" s="13" t="str">
        <f>IF(ISBLANK('BASE PRODUITS'!B147),"",'BASE PRODUITS'!B147)</f>
        <v/>
      </c>
      <c r="C147" s="22"/>
      <c r="D147" s="26" t="str">
        <f>IF(A147="","",SUMIF('JOURNAL STOCKS'!$B$6:$E$198,'ETAT DES STOCKS'!A147,'JOURNAL STOCKS'!$D$6:$D$198))</f>
        <v/>
      </c>
      <c r="E147" s="26" t="str">
        <f>IF(A147="","",SUMIF('JOURNAL STOCKS'!$B$6:$E$198,'ETAT DES STOCKS'!A147,'JOURNAL STOCKS'!$E$6:$E$198))</f>
        <v/>
      </c>
      <c r="F147" s="14" t="str">
        <f t="shared" si="4"/>
        <v/>
      </c>
      <c r="G147" s="27" t="str">
        <f t="shared" si="5"/>
        <v/>
      </c>
      <c r="H147" s="3" t="str">
        <f>IFERROR(INDEX('BASE PRODUITS'!$C$6:$C$155,MATCH('ETAT DES STOCKS'!A147,'BASE PRODUITS'!$A$6:$A$155)),"")</f>
        <v/>
      </c>
    </row>
    <row r="148" spans="1:8">
      <c r="A148" s="13" t="str">
        <f>IF('BASE PRODUITS'!A148="","",'BASE PRODUITS'!A148)</f>
        <v/>
      </c>
      <c r="B148" s="13" t="str">
        <f>IF(ISBLANK('BASE PRODUITS'!B148),"",'BASE PRODUITS'!B148)</f>
        <v/>
      </c>
      <c r="C148" s="22"/>
      <c r="D148" s="26" t="str">
        <f>IF(A148="","",SUMIF('JOURNAL STOCKS'!$B$6:$E$198,'ETAT DES STOCKS'!A148,'JOURNAL STOCKS'!$D$6:$D$198))</f>
        <v/>
      </c>
      <c r="E148" s="26" t="str">
        <f>IF(A148="","",SUMIF('JOURNAL STOCKS'!$B$6:$E$198,'ETAT DES STOCKS'!A148,'JOURNAL STOCKS'!$E$6:$E$198))</f>
        <v/>
      </c>
      <c r="F148" s="14" t="str">
        <f t="shared" si="4"/>
        <v/>
      </c>
      <c r="G148" s="27" t="str">
        <f t="shared" si="5"/>
        <v/>
      </c>
      <c r="H148" s="3" t="str">
        <f>IFERROR(INDEX('BASE PRODUITS'!$C$6:$C$155,MATCH('ETAT DES STOCKS'!A148,'BASE PRODUITS'!$A$6:$A$155)),"")</f>
        <v/>
      </c>
    </row>
    <row r="149" spans="1:8">
      <c r="A149" s="13" t="str">
        <f>IF('BASE PRODUITS'!A149="","",'BASE PRODUITS'!A149)</f>
        <v/>
      </c>
      <c r="B149" s="13" t="str">
        <f>IF(ISBLANK('BASE PRODUITS'!B149),"",'BASE PRODUITS'!B149)</f>
        <v/>
      </c>
      <c r="C149" s="22"/>
      <c r="D149" s="26" t="str">
        <f>IF(A149="","",SUMIF('JOURNAL STOCKS'!$B$6:$E$198,'ETAT DES STOCKS'!A149,'JOURNAL STOCKS'!$D$6:$D$198))</f>
        <v/>
      </c>
      <c r="E149" s="26" t="str">
        <f>IF(A149="","",SUMIF('JOURNAL STOCKS'!$B$6:$E$198,'ETAT DES STOCKS'!A149,'JOURNAL STOCKS'!$E$6:$E$198))</f>
        <v/>
      </c>
      <c r="F149" s="14" t="str">
        <f t="shared" si="4"/>
        <v/>
      </c>
      <c r="G149" s="27" t="str">
        <f t="shared" si="5"/>
        <v/>
      </c>
      <c r="H149" s="3" t="str">
        <f>IFERROR(INDEX('BASE PRODUITS'!$C$6:$C$155,MATCH('ETAT DES STOCKS'!A149,'BASE PRODUITS'!$A$6:$A$155)),"")</f>
        <v/>
      </c>
    </row>
    <row r="150" spans="1:8">
      <c r="A150" s="13" t="str">
        <f>IF('BASE PRODUITS'!A150="","",'BASE PRODUITS'!A150)</f>
        <v/>
      </c>
      <c r="B150" s="13" t="str">
        <f>IF(ISBLANK('BASE PRODUITS'!B150),"",'BASE PRODUITS'!B150)</f>
        <v/>
      </c>
      <c r="C150" s="22"/>
      <c r="D150" s="26" t="str">
        <f>IF(A150="","",SUMIF('JOURNAL STOCKS'!$B$6:$E$198,'ETAT DES STOCKS'!A150,'JOURNAL STOCKS'!$D$6:$D$198))</f>
        <v/>
      </c>
      <c r="E150" s="26" t="str">
        <f>IF(A150="","",SUMIF('JOURNAL STOCKS'!$B$6:$E$198,'ETAT DES STOCKS'!A150,'JOURNAL STOCKS'!$E$6:$E$198))</f>
        <v/>
      </c>
      <c r="F150" s="14" t="str">
        <f t="shared" si="4"/>
        <v/>
      </c>
      <c r="G150" s="27" t="str">
        <f t="shared" si="5"/>
        <v/>
      </c>
      <c r="H150" s="3" t="str">
        <f>IFERROR(INDEX('BASE PRODUITS'!$C$6:$C$155,MATCH('ETAT DES STOCKS'!A150,'BASE PRODUITS'!$A$6:$A$155)),"")</f>
        <v/>
      </c>
    </row>
    <row r="151" spans="1:8">
      <c r="A151" s="13" t="str">
        <f>IF('BASE PRODUITS'!A151="","",'BASE PRODUITS'!A151)</f>
        <v/>
      </c>
      <c r="B151" s="13" t="str">
        <f>IF(ISBLANK('BASE PRODUITS'!B151),"",'BASE PRODUITS'!B151)</f>
        <v/>
      </c>
      <c r="C151" s="22"/>
      <c r="D151" s="26" t="str">
        <f>IF(A151="","",SUMIF('JOURNAL STOCKS'!$B$6:$E$198,'ETAT DES STOCKS'!A151,'JOURNAL STOCKS'!$D$6:$D$198))</f>
        <v/>
      </c>
      <c r="E151" s="26" t="str">
        <f>IF(A151="","",SUMIF('JOURNAL STOCKS'!$B$6:$E$198,'ETAT DES STOCKS'!A151,'JOURNAL STOCKS'!$E$6:$E$198))</f>
        <v/>
      </c>
      <c r="F151" s="14" t="str">
        <f t="shared" si="4"/>
        <v/>
      </c>
      <c r="G151" s="27" t="str">
        <f t="shared" si="5"/>
        <v/>
      </c>
      <c r="H151" s="3" t="str">
        <f>IFERROR(INDEX('BASE PRODUITS'!$C$6:$C$155,MATCH('ETAT DES STOCKS'!A151,'BASE PRODUITS'!$A$6:$A$155)),"")</f>
        <v/>
      </c>
    </row>
    <row r="152" spans="1:8">
      <c r="A152" s="13" t="str">
        <f>IF('BASE PRODUITS'!A152="","",'BASE PRODUITS'!A152)</f>
        <v/>
      </c>
      <c r="B152" s="13" t="str">
        <f>IF(ISBLANK('BASE PRODUITS'!B152),"",'BASE PRODUITS'!B152)</f>
        <v/>
      </c>
      <c r="C152" s="22"/>
      <c r="D152" s="26" t="str">
        <f>IF(A152="","",SUMIF('JOURNAL STOCKS'!$B$6:$E$198,'ETAT DES STOCKS'!A152,'JOURNAL STOCKS'!$D$6:$D$198))</f>
        <v/>
      </c>
      <c r="E152" s="26" t="str">
        <f>IF(A152="","",SUMIF('JOURNAL STOCKS'!$B$6:$E$198,'ETAT DES STOCKS'!A152,'JOURNAL STOCKS'!$E$6:$E$198))</f>
        <v/>
      </c>
      <c r="F152" s="14" t="str">
        <f t="shared" si="4"/>
        <v/>
      </c>
      <c r="G152" s="27" t="str">
        <f t="shared" si="5"/>
        <v/>
      </c>
      <c r="H152" s="3" t="str">
        <f>IFERROR(INDEX('BASE PRODUITS'!$C$6:$C$155,MATCH('ETAT DES STOCKS'!A152,'BASE PRODUITS'!$A$6:$A$155)),"")</f>
        <v/>
      </c>
    </row>
    <row r="153" spans="1:8">
      <c r="A153" s="13" t="str">
        <f>IF('BASE PRODUITS'!A153="","",'BASE PRODUITS'!A153)</f>
        <v/>
      </c>
      <c r="B153" s="13" t="str">
        <f>IF(ISBLANK('BASE PRODUITS'!B153),"",'BASE PRODUITS'!B153)</f>
        <v/>
      </c>
      <c r="C153" s="22"/>
      <c r="D153" s="26" t="str">
        <f>IF(A153="","",SUMIF('JOURNAL STOCKS'!$B$6:$E$198,'ETAT DES STOCKS'!A153,'JOURNAL STOCKS'!$D$6:$D$198))</f>
        <v/>
      </c>
      <c r="E153" s="26" t="str">
        <f>IF(A153="","",SUMIF('JOURNAL STOCKS'!$B$6:$E$198,'ETAT DES STOCKS'!A153,'JOURNAL STOCKS'!$E$6:$E$198))</f>
        <v/>
      </c>
      <c r="F153" s="14" t="str">
        <f t="shared" si="4"/>
        <v/>
      </c>
      <c r="G153" s="27" t="str">
        <f t="shared" si="5"/>
        <v/>
      </c>
      <c r="H153" s="3" t="str">
        <f>IFERROR(INDEX('BASE PRODUITS'!$C$6:$C$155,MATCH('ETAT DES STOCKS'!A153,'BASE PRODUITS'!$A$6:$A$155)),"")</f>
        <v/>
      </c>
    </row>
    <row r="154" spans="1:8">
      <c r="A154" s="13" t="str">
        <f>IF('BASE PRODUITS'!A154="","",'BASE PRODUITS'!A154)</f>
        <v/>
      </c>
      <c r="B154" s="13" t="str">
        <f>IF(ISBLANK('BASE PRODUITS'!B154),"",'BASE PRODUITS'!B154)</f>
        <v/>
      </c>
      <c r="C154" s="22"/>
      <c r="D154" s="26" t="str">
        <f>IF(A154="","",SUMIF('JOURNAL STOCKS'!$B$6:$E$198,'ETAT DES STOCKS'!A154,'JOURNAL STOCKS'!$D$6:$D$198))</f>
        <v/>
      </c>
      <c r="E154" s="26" t="str">
        <f>IF(A154="","",SUMIF('JOURNAL STOCKS'!$B$6:$E$198,'ETAT DES STOCKS'!A154,'JOURNAL STOCKS'!$E$6:$E$198))</f>
        <v/>
      </c>
      <c r="F154" s="14" t="str">
        <f t="shared" si="4"/>
        <v/>
      </c>
      <c r="G154" s="27" t="str">
        <f t="shared" si="5"/>
        <v/>
      </c>
      <c r="H154" s="3" t="str">
        <f>IFERROR(INDEX('BASE PRODUITS'!$C$6:$C$155,MATCH('ETAT DES STOCKS'!A154,'BASE PRODUITS'!$A$6:$A$155)),"")</f>
        <v/>
      </c>
    </row>
    <row r="155" spans="1:8">
      <c r="A155" s="13" t="str">
        <f>IF('BASE PRODUITS'!A155="","",'BASE PRODUITS'!A155)</f>
        <v/>
      </c>
      <c r="B155" s="15" t="str">
        <f>IF(ISBLANK('BASE PRODUITS'!B155),"",'BASE PRODUITS'!B155)</f>
        <v/>
      </c>
      <c r="C155" s="23"/>
      <c r="D155" s="26" t="str">
        <f>IF(A155="","",SUMIF('JOURNAL STOCKS'!$B$6:$E$198,'ETAT DES STOCKS'!A155,'JOURNAL STOCKS'!$D$6:$D$198))</f>
        <v/>
      </c>
      <c r="E155" s="26" t="str">
        <f>IF(A155="","",SUMIF('JOURNAL STOCKS'!$B$6:$E$198,'ETAT DES STOCKS'!A155,'JOURNAL STOCKS'!$E$6:$E$198))</f>
        <v/>
      </c>
      <c r="F155" s="14" t="str">
        <f t="shared" si="4"/>
        <v/>
      </c>
      <c r="G155" s="27" t="str">
        <f t="shared" si="5"/>
        <v/>
      </c>
      <c r="H155" s="3" t="str">
        <f>IFERROR(INDEX('BASE PRODUITS'!$C$6:$C$155,MATCH('ETAT DES STOCKS'!A155,'BASE PRODUITS'!$A$6:$A$155)),"")</f>
        <v/>
      </c>
    </row>
  </sheetData>
  <sortState ref="A6:B51">
    <sortCondition ref="A6:A51"/>
  </sortState>
  <conditionalFormatting sqref="A6:G155">
    <cfRule type="expression" dxfId="1" priority="1">
      <formula>$F6=0</formula>
    </cfRule>
    <cfRule type="expression" dxfId="0" priority="2">
      <formula>AND($F6&lt;=$H6,$F6&lt;&gt;"")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84" fitToHeight="4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H36"/>
  <sheetViews>
    <sheetView topLeftCell="B1" workbookViewId="0">
      <selection activeCell="C1" sqref="C1"/>
    </sheetView>
  </sheetViews>
  <sheetFormatPr baseColWidth="10" defaultRowHeight="15"/>
  <cols>
    <col min="3" max="3" width="18.42578125" customWidth="1"/>
    <col min="4" max="4" width="49.7109375" customWidth="1"/>
    <col min="5" max="5" width="15.42578125" customWidth="1"/>
    <col min="7" max="7" width="15" customWidth="1"/>
    <col min="8" max="8" width="57.7109375" customWidth="1"/>
  </cols>
  <sheetData>
    <row r="2" spans="3:8">
      <c r="C2" s="33" t="s">
        <v>117</v>
      </c>
      <c r="D2" s="33"/>
      <c r="E2" s="33"/>
      <c r="F2" s="33"/>
      <c r="G2" s="33"/>
      <c r="H2" s="33"/>
    </row>
    <row r="3" spans="3:8">
      <c r="C3" s="33"/>
      <c r="D3" s="33"/>
      <c r="E3" s="33"/>
      <c r="F3" s="33"/>
      <c r="G3" s="33"/>
      <c r="H3" s="33"/>
    </row>
    <row r="4" spans="3:8">
      <c r="C4" s="33"/>
      <c r="D4" s="33"/>
      <c r="E4" s="33"/>
      <c r="F4" s="33"/>
      <c r="G4" s="33"/>
      <c r="H4" s="33"/>
    </row>
    <row r="5" spans="3:8" ht="23.25">
      <c r="C5" s="33" t="s">
        <v>118</v>
      </c>
      <c r="D5" s="33"/>
      <c r="E5" s="33"/>
      <c r="F5" s="33"/>
      <c r="G5" s="33"/>
      <c r="H5" s="33"/>
    </row>
    <row r="6" spans="3:8" ht="23.25">
      <c r="C6" s="30" t="s">
        <v>119</v>
      </c>
      <c r="D6" s="30"/>
      <c r="E6" s="33"/>
      <c r="F6" s="33"/>
      <c r="G6" s="30" t="s">
        <v>120</v>
      </c>
      <c r="H6" s="31"/>
    </row>
    <row r="7" spans="3:8" ht="23.25">
      <c r="C7" s="30" t="s">
        <v>121</v>
      </c>
      <c r="D7" s="30"/>
      <c r="E7" s="33"/>
      <c r="F7" s="33"/>
      <c r="G7" s="30" t="s">
        <v>121</v>
      </c>
      <c r="H7" s="31"/>
    </row>
    <row r="8" spans="3:8" ht="23.25">
      <c r="C8" s="30" t="s">
        <v>122</v>
      </c>
      <c r="D8" s="30"/>
      <c r="E8" s="33"/>
      <c r="F8" s="33"/>
      <c r="G8" s="30" t="s">
        <v>122</v>
      </c>
      <c r="H8" s="31"/>
    </row>
    <row r="9" spans="3:8" ht="23.25">
      <c r="C9" s="30" t="s">
        <v>123</v>
      </c>
      <c r="D9" s="30"/>
      <c r="E9" s="33"/>
      <c r="F9" s="33"/>
      <c r="G9" s="30" t="s">
        <v>123</v>
      </c>
      <c r="H9" s="31"/>
    </row>
    <row r="10" spans="3:8" ht="20.25">
      <c r="C10" s="32" t="s">
        <v>124</v>
      </c>
      <c r="D10" s="32" t="s">
        <v>125</v>
      </c>
      <c r="E10" s="32" t="s">
        <v>126</v>
      </c>
      <c r="F10" s="32" t="s">
        <v>127</v>
      </c>
      <c r="G10" s="32" t="s">
        <v>128</v>
      </c>
      <c r="H10" s="32" t="s">
        <v>129</v>
      </c>
    </row>
    <row r="11" spans="3:8">
      <c r="C11" s="34"/>
      <c r="D11" s="34"/>
      <c r="E11" s="34"/>
      <c r="F11" s="34"/>
      <c r="G11" s="34"/>
      <c r="H11" s="34"/>
    </row>
    <row r="12" spans="3:8">
      <c r="C12" s="35"/>
      <c r="D12" s="35"/>
      <c r="E12" s="35"/>
      <c r="F12" s="35"/>
      <c r="G12" s="35"/>
      <c r="H12" s="35"/>
    </row>
    <row r="13" spans="3:8">
      <c r="C13" s="35"/>
      <c r="D13" s="35"/>
      <c r="E13" s="35"/>
      <c r="F13" s="35"/>
      <c r="G13" s="35"/>
      <c r="H13" s="35"/>
    </row>
    <row r="14" spans="3:8">
      <c r="C14" s="35"/>
      <c r="D14" s="35"/>
      <c r="E14" s="35"/>
      <c r="F14" s="35"/>
      <c r="G14" s="35"/>
      <c r="H14" s="35"/>
    </row>
    <row r="15" spans="3:8">
      <c r="C15" s="35"/>
      <c r="D15" s="35"/>
      <c r="E15" s="35"/>
      <c r="F15" s="35"/>
      <c r="G15" s="35"/>
      <c r="H15" s="35"/>
    </row>
    <row r="16" spans="3:8">
      <c r="C16" s="35"/>
      <c r="D16" s="35"/>
      <c r="E16" s="35"/>
      <c r="F16" s="35"/>
      <c r="G16" s="35"/>
      <c r="H16" s="35"/>
    </row>
    <row r="17" spans="3:8">
      <c r="C17" s="35"/>
      <c r="D17" s="35"/>
      <c r="E17" s="35"/>
      <c r="F17" s="35"/>
      <c r="G17" s="35"/>
      <c r="H17" s="35"/>
    </row>
    <row r="18" spans="3:8">
      <c r="C18" s="35"/>
      <c r="D18" s="35"/>
      <c r="E18" s="35"/>
      <c r="F18" s="35"/>
      <c r="G18" s="35"/>
      <c r="H18" s="35"/>
    </row>
    <row r="19" spans="3:8">
      <c r="C19" s="35"/>
      <c r="D19" s="35"/>
      <c r="E19" s="35"/>
      <c r="F19" s="35"/>
      <c r="G19" s="35"/>
      <c r="H19" s="35"/>
    </row>
    <row r="20" spans="3:8">
      <c r="C20" s="35"/>
      <c r="D20" s="35"/>
      <c r="E20" s="35"/>
      <c r="F20" s="35"/>
      <c r="G20" s="35"/>
      <c r="H20" s="35"/>
    </row>
    <row r="21" spans="3:8">
      <c r="C21" s="35"/>
      <c r="D21" s="35"/>
      <c r="E21" s="35"/>
      <c r="F21" s="35"/>
      <c r="G21" s="35"/>
      <c r="H21" s="35"/>
    </row>
    <row r="22" spans="3:8">
      <c r="C22" s="35"/>
      <c r="D22" s="35"/>
      <c r="E22" s="35"/>
      <c r="F22" s="35"/>
      <c r="G22" s="35"/>
      <c r="H22" s="35"/>
    </row>
    <row r="23" spans="3:8">
      <c r="C23" s="35"/>
      <c r="D23" s="35"/>
      <c r="E23" s="35"/>
      <c r="F23" s="35"/>
      <c r="G23" s="35"/>
      <c r="H23" s="35"/>
    </row>
    <row r="24" spans="3:8">
      <c r="C24" s="35"/>
      <c r="D24" s="35"/>
      <c r="E24" s="35"/>
      <c r="F24" s="35"/>
      <c r="G24" s="35"/>
      <c r="H24" s="35"/>
    </row>
    <row r="25" spans="3:8">
      <c r="C25" s="35"/>
      <c r="D25" s="35"/>
      <c r="E25" s="35"/>
      <c r="F25" s="35"/>
      <c r="G25" s="35"/>
      <c r="H25" s="35"/>
    </row>
    <row r="26" spans="3:8">
      <c r="C26" s="35"/>
      <c r="D26" s="35"/>
      <c r="E26" s="35"/>
      <c r="F26" s="35"/>
      <c r="G26" s="35"/>
      <c r="H26" s="35"/>
    </row>
    <row r="27" spans="3:8">
      <c r="C27" s="35"/>
      <c r="D27" s="35"/>
      <c r="E27" s="35"/>
      <c r="F27" s="35"/>
      <c r="G27" s="35"/>
      <c r="H27" s="35"/>
    </row>
    <row r="28" spans="3:8">
      <c r="C28" s="35"/>
      <c r="D28" s="35"/>
      <c r="E28" s="35"/>
      <c r="F28" s="35"/>
      <c r="G28" s="35"/>
      <c r="H28" s="35"/>
    </row>
    <row r="29" spans="3:8">
      <c r="C29" s="35"/>
      <c r="D29" s="35"/>
      <c r="E29" s="35"/>
      <c r="F29" s="35"/>
      <c r="G29" s="35"/>
      <c r="H29" s="35"/>
    </row>
    <row r="30" spans="3:8">
      <c r="C30" s="35"/>
      <c r="D30" s="35"/>
      <c r="E30" s="35"/>
      <c r="F30" s="35"/>
      <c r="G30" s="35"/>
      <c r="H30" s="35"/>
    </row>
    <row r="31" spans="3:8">
      <c r="C31" s="35"/>
      <c r="D31" s="35"/>
      <c r="E31" s="35"/>
      <c r="F31" s="35"/>
      <c r="G31" s="35"/>
      <c r="H31" s="35"/>
    </row>
    <row r="32" spans="3:8">
      <c r="C32" s="35"/>
      <c r="D32" s="35"/>
      <c r="E32" s="35"/>
      <c r="F32" s="35"/>
      <c r="G32" s="35"/>
      <c r="H32" s="35"/>
    </row>
    <row r="33" spans="3:8">
      <c r="C33" s="35"/>
      <c r="D33" s="35"/>
      <c r="E33" s="35"/>
      <c r="F33" s="35"/>
      <c r="G33" s="35"/>
      <c r="H33" s="35"/>
    </row>
    <row r="34" spans="3:8">
      <c r="C34" s="35"/>
      <c r="D34" s="35"/>
      <c r="E34" s="35"/>
      <c r="F34" s="35"/>
      <c r="G34" s="35"/>
      <c r="H34" s="35"/>
    </row>
    <row r="35" spans="3:8">
      <c r="C35" s="35"/>
      <c r="D35" s="35"/>
      <c r="E35" s="35"/>
      <c r="F35" s="35"/>
      <c r="G35" s="35"/>
      <c r="H35" s="35"/>
    </row>
    <row r="36" spans="3:8">
      <c r="C36" s="36"/>
      <c r="D36" s="36"/>
      <c r="E36" s="36"/>
      <c r="F36" s="36"/>
      <c r="G36" s="36"/>
      <c r="H36" s="36"/>
    </row>
  </sheetData>
  <mergeCells count="9">
    <mergeCell ref="C2:H4"/>
    <mergeCell ref="C5:H5"/>
    <mergeCell ref="E6:F9"/>
    <mergeCell ref="C11:C36"/>
    <mergeCell ref="D11:D36"/>
    <mergeCell ref="E11:E36"/>
    <mergeCell ref="F11:F36"/>
    <mergeCell ref="G11:G36"/>
    <mergeCell ref="H11:H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 PRODUITS</vt:lpstr>
      <vt:lpstr>JOURNAL STOCKS</vt:lpstr>
      <vt:lpstr>ETAT DES STOCKS</vt:lpstr>
      <vt:lpstr>bon de commande</vt:lpstr>
      <vt:lpstr>'BASE PRODUITS'!Zone_d_impression</vt:lpstr>
      <vt:lpstr>'ETAT DES STOCKS'!Zone_d_impression</vt:lpstr>
      <vt:lpstr>'JOURNAL STOCKS'!Zone_d_impression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simple de stock</dc:title>
  <dc:creator>Piga25</dc:creator>
  <cp:keywords>Gestion</cp:keywords>
  <cp:lastModifiedBy>USERADMIN</cp:lastModifiedBy>
  <cp:lastPrinted>2017-03-13T13:06:02Z</cp:lastPrinted>
  <dcterms:created xsi:type="dcterms:W3CDTF">2017-03-13T12:30:15Z</dcterms:created>
  <dcterms:modified xsi:type="dcterms:W3CDTF">2017-09-08T23:39:03Z</dcterms:modified>
</cp:coreProperties>
</file>