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0490" windowHeight="7755"/>
  </bookViews>
  <sheets>
    <sheet name="MODELE" sheetId="1" r:id="rId1"/>
    <sheet name="Designation" sheetId="2" r:id="rId2"/>
    <sheet name="Client" sheetId="6" r:id="rId3"/>
    <sheet name="RecapDevis" sheetId="8" r:id="rId4"/>
    <sheet name="RecapFacture" sheetId="9" r:id="rId5"/>
  </sheets>
  <definedNames>
    <definedName name="CLIENT">OFFSET(Client!$A$2,,,COUNTA(Client!$A:$A)-1)</definedName>
    <definedName name="DESIGNATION">OFFSET(Designation!$A$2,,,COUNTA(Designation!$A:$A)-1)</definedName>
    <definedName name="TABLO_CLIENT">OFFSET(Client!$A$2,,,COUNTA(Client!$A:$A)-1,6)</definedName>
    <definedName name="TABLO_DESIGNATION">OFFSET(Designation!$A$2,,,COUNTA(Designation!$A:$A)-1,2)</definedName>
    <definedName name="Tablo_Recap_Devis">OFFSET(RecapDevis!$A$1,,,COUNTA(RecapDevis!$A:$A),6)</definedName>
    <definedName name="Tablo_Recap_Facture">OFFSET(RecapFacture!#REF!,,,COUNTA(RecapFacture!$A:$A)-1,5)</definedName>
  </definedNames>
  <calcPr calcId="125725"/>
</workbook>
</file>

<file path=xl/calcChain.xml><?xml version="1.0" encoding="utf-8"?>
<calcChain xmlns="http://schemas.openxmlformats.org/spreadsheetml/2006/main">
  <c r="C23" i="1"/>
  <c r="D23"/>
  <c r="C22"/>
  <c r="D22"/>
  <c r="D26"/>
  <c r="D27"/>
  <c r="D28"/>
  <c r="D29"/>
  <c r="D30"/>
  <c r="D31"/>
  <c r="D32"/>
  <c r="D33"/>
  <c r="D34"/>
  <c r="D35"/>
  <c r="D36"/>
  <c r="D37"/>
  <c r="D38"/>
  <c r="D39"/>
  <c r="C7"/>
  <c r="D16"/>
  <c r="B16"/>
  <c r="C24"/>
  <c r="D24"/>
  <c r="C25"/>
  <c r="C26"/>
  <c r="C27"/>
  <c r="C28"/>
  <c r="C29"/>
  <c r="C30"/>
  <c r="C31"/>
  <c r="C32"/>
  <c r="C33"/>
  <c r="C34"/>
  <c r="C35"/>
  <c r="C36"/>
  <c r="C37"/>
  <c r="C38"/>
  <c r="C39"/>
  <c r="C12"/>
  <c r="C14"/>
  <c r="C13"/>
  <c r="A41" l="1"/>
  <c r="C41" s="1"/>
  <c r="D41" s="1"/>
  <c r="D44" s="1"/>
</calcChain>
</file>

<file path=xl/sharedStrings.xml><?xml version="1.0" encoding="utf-8"?>
<sst xmlns="http://schemas.openxmlformats.org/spreadsheetml/2006/main" count="53" uniqueCount="47">
  <si>
    <t>Total HT</t>
  </si>
  <si>
    <t>Total  TTC</t>
  </si>
  <si>
    <t>Net à payer</t>
  </si>
  <si>
    <t>TEL</t>
  </si>
  <si>
    <t>MAIL</t>
  </si>
  <si>
    <t>ADRESSE 1</t>
  </si>
  <si>
    <t>ADRESSE 2</t>
  </si>
  <si>
    <t>ESPOSITO</t>
  </si>
  <si>
    <t>CODE POSTAL VILLE</t>
  </si>
  <si>
    <t>Tel :</t>
  </si>
  <si>
    <t>Mail :</t>
  </si>
  <si>
    <t>NOM CLIENT :</t>
  </si>
  <si>
    <t>TRAVAUX</t>
  </si>
  <si>
    <t>PRIX</t>
  </si>
  <si>
    <t>DATE</t>
  </si>
  <si>
    <t>N°</t>
  </si>
  <si>
    <t>CLIENT</t>
  </si>
  <si>
    <t>TOTAL HT</t>
  </si>
  <si>
    <t>TOTAL TTC</t>
  </si>
  <si>
    <t>Ville, le</t>
  </si>
  <si>
    <t>TVA</t>
  </si>
  <si>
    <t>Date Règlement</t>
  </si>
  <si>
    <t>DESIGNATION</t>
  </si>
  <si>
    <t>Prix/M²</t>
  </si>
  <si>
    <t>Qté</t>
  </si>
  <si>
    <t xml:space="preserve">NOM PRENOM </t>
  </si>
  <si>
    <t xml:space="preserve">Projet </t>
  </si>
  <si>
    <t xml:space="preserve">Date du projet </t>
  </si>
  <si>
    <t xml:space="preserve">prénoms des enfants </t>
  </si>
  <si>
    <t xml:space="preserve">Commentaires </t>
  </si>
  <si>
    <t>Mme Verdier et M Gisselbrecht</t>
  </si>
  <si>
    <t xml:space="preserve">9 ricourd </t>
  </si>
  <si>
    <t xml:space="preserve">28120 Montigny le Chartif </t>
  </si>
  <si>
    <t>Mariage</t>
  </si>
  <si>
    <t xml:space="preserve">Luka et Jade </t>
  </si>
  <si>
    <t>Séance photos  1 à 2 personne (environ 2 h)</t>
  </si>
  <si>
    <t>Séance photos  plus de 2 personne (environ 2 h)</t>
  </si>
  <si>
    <t>Suivi de grossesse (3,6,9 mois + naissance)</t>
  </si>
  <si>
    <t xml:space="preserve">Forfait mariage (heure de travail) </t>
  </si>
  <si>
    <t>Frais divers (kilométrique, préparation)</t>
  </si>
  <si>
    <t>Option 1 : photos sur pince (85 photos)</t>
  </si>
  <si>
    <t>Option 2 : studio photo + livre souvenirs</t>
  </si>
  <si>
    <t>Options 3 : livre marié (suivi journée)</t>
  </si>
  <si>
    <t>offert</t>
  </si>
  <si>
    <t xml:space="preserve">développement Photo </t>
  </si>
  <si>
    <t>Total  prestation</t>
  </si>
  <si>
    <t xml:space="preserve">Total </t>
  </si>
</sst>
</file>

<file path=xl/styles.xml><?xml version="1.0" encoding="utf-8"?>
<styleSheet xmlns="http://schemas.openxmlformats.org/spreadsheetml/2006/main">
  <numFmts count="5">
    <numFmt numFmtId="164" formatCode="#,##0.00\ &quot;€&quot;"/>
    <numFmt numFmtId="165" formatCode="[$-40C]d\ mmmm\ yyyy;@"/>
    <numFmt numFmtId="166" formatCode="00000"/>
    <numFmt numFmtId="167" formatCode="0#&quot; &quot;##&quot; &quot;##&quot; &quot;##&quot; &quot;##"/>
    <numFmt numFmtId="168" formatCode="0.00_ ;[Red]\-0.00\ "/>
  </numFmts>
  <fonts count="18">
    <font>
      <sz val="10"/>
      <name val="Arial"/>
    </font>
    <font>
      <sz val="14"/>
      <name val="Times New Roman"/>
      <family val="1"/>
    </font>
    <font>
      <sz val="8"/>
      <name val="Arial"/>
      <family val="2"/>
    </font>
    <font>
      <sz val="13"/>
      <name val="Times New Roman"/>
      <family val="1"/>
    </font>
    <font>
      <b/>
      <sz val="13"/>
      <name val="Times New Roman"/>
      <family val="1"/>
    </font>
    <font>
      <u/>
      <sz val="10"/>
      <color indexed="12"/>
      <name val="Arial"/>
      <family val="2"/>
    </font>
    <font>
      <sz val="11"/>
      <name val="Times New Roman"/>
      <family val="1"/>
    </font>
    <font>
      <b/>
      <sz val="10"/>
      <color indexed="9"/>
      <name val="Arial"/>
      <family val="2"/>
    </font>
    <font>
      <b/>
      <sz val="12"/>
      <color indexed="12"/>
      <name val="Arial"/>
      <family val="2"/>
    </font>
    <font>
      <b/>
      <sz val="14"/>
      <name val="Times New Roman"/>
      <family val="1"/>
    </font>
    <font>
      <sz val="10"/>
      <name val="Arial"/>
      <family val="2"/>
    </font>
    <font>
      <sz val="10"/>
      <name val="Times New Roman"/>
      <family val="1"/>
    </font>
    <font>
      <sz val="10"/>
      <name val="Arial"/>
      <family val="2"/>
    </font>
    <font>
      <b/>
      <sz val="12"/>
      <color indexed="17"/>
      <name val="Arial"/>
      <family val="2"/>
    </font>
    <font>
      <b/>
      <sz val="12"/>
      <color indexed="10"/>
      <name val="Arial"/>
      <family val="2"/>
    </font>
    <font>
      <b/>
      <sz val="12"/>
      <color indexed="40"/>
      <name val="Arial"/>
      <family val="2"/>
    </font>
    <font>
      <b/>
      <sz val="10"/>
      <color indexed="9"/>
      <name val="Arial"/>
      <family val="2"/>
    </font>
    <font>
      <i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71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166" fontId="0" fillId="0" borderId="0" xfId="0" applyNumberFormat="1" applyAlignment="1">
      <alignment vertical="center"/>
    </xf>
    <xf numFmtId="0" fontId="10" fillId="0" borderId="0" xfId="0" applyFont="1"/>
    <xf numFmtId="0" fontId="11" fillId="0" borderId="0" xfId="0" applyFont="1" applyAlignment="1"/>
    <xf numFmtId="167" fontId="12" fillId="0" borderId="0" xfId="0" applyNumberFormat="1" applyFont="1"/>
    <xf numFmtId="0" fontId="12" fillId="0" borderId="0" xfId="0" applyFont="1"/>
    <xf numFmtId="49" fontId="5" fillId="0" borderId="0" xfId="1" applyNumberFormat="1" applyFont="1" applyAlignment="1" applyProtection="1"/>
    <xf numFmtId="167" fontId="10" fillId="0" borderId="0" xfId="0" applyNumberFormat="1" applyFont="1"/>
    <xf numFmtId="49" fontId="10" fillId="0" borderId="0" xfId="0" applyNumberFormat="1" applyFont="1"/>
    <xf numFmtId="14" fontId="0" fillId="0" borderId="0" xfId="0" applyNumberFormat="1"/>
    <xf numFmtId="166" fontId="0" fillId="0" borderId="0" xfId="0" applyNumberFormat="1"/>
    <xf numFmtId="2" fontId="0" fillId="0" borderId="0" xfId="0" applyNumberFormat="1"/>
    <xf numFmtId="2" fontId="0" fillId="0" borderId="0" xfId="0" applyNumberFormat="1" applyAlignment="1">
      <alignment vertical="center"/>
    </xf>
    <xf numFmtId="0" fontId="3" fillId="0" borderId="0" xfId="0" applyFont="1" applyProtection="1"/>
    <xf numFmtId="0" fontId="3" fillId="0" borderId="0" xfId="0" applyFont="1" applyAlignment="1" applyProtection="1">
      <alignment horizontal="right"/>
    </xf>
    <xf numFmtId="165" fontId="3" fillId="0" borderId="0" xfId="0" applyNumberFormat="1" applyFont="1" applyBorder="1" applyAlignment="1" applyProtection="1"/>
    <xf numFmtId="0" fontId="3" fillId="0" borderId="0" xfId="0" applyFont="1" applyBorder="1" applyAlignment="1" applyProtection="1"/>
    <xf numFmtId="0" fontId="3" fillId="0" borderId="1" xfId="0" applyFont="1" applyBorder="1" applyProtection="1"/>
    <xf numFmtId="0" fontId="3" fillId="0" borderId="2" xfId="0" applyFont="1" applyBorder="1" applyAlignment="1" applyProtection="1">
      <alignment horizontal="right"/>
    </xf>
    <xf numFmtId="166" fontId="3" fillId="0" borderId="3" xfId="0" applyNumberFormat="1" applyFont="1" applyBorder="1" applyAlignment="1" applyProtection="1">
      <alignment horizontal="left"/>
    </xf>
    <xf numFmtId="14" fontId="3" fillId="0" borderId="0" xfId="0" applyNumberFormat="1" applyFont="1" applyBorder="1" applyProtection="1"/>
    <xf numFmtId="0" fontId="3" fillId="0" borderId="0" xfId="0" applyFont="1" applyBorder="1" applyProtection="1"/>
    <xf numFmtId="0" fontId="3" fillId="0" borderId="0" xfId="0" applyFont="1" applyAlignment="1" applyProtection="1"/>
    <xf numFmtId="0" fontId="6" fillId="0" borderId="0" xfId="0" applyFont="1" applyAlignment="1" applyProtection="1">
      <alignment horizontal="right"/>
    </xf>
    <xf numFmtId="167" fontId="6" fillId="0" borderId="0" xfId="0" applyNumberFormat="1" applyFont="1" applyAlignment="1" applyProtection="1">
      <alignment horizontal="center"/>
    </xf>
    <xf numFmtId="0" fontId="6" fillId="0" borderId="0" xfId="0" applyNumberFormat="1" applyFont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4" fillId="2" borderId="4" xfId="0" applyFont="1" applyFill="1" applyBorder="1" applyAlignment="1" applyProtection="1">
      <alignment horizontal="center"/>
    </xf>
    <xf numFmtId="2" fontId="3" fillId="0" borderId="5" xfId="0" applyNumberFormat="1" applyFont="1" applyBorder="1" applyProtection="1"/>
    <xf numFmtId="2" fontId="3" fillId="0" borderId="6" xfId="0" applyNumberFormat="1" applyFont="1" applyBorder="1" applyProtection="1"/>
    <xf numFmtId="2" fontId="3" fillId="0" borderId="7" xfId="0" applyNumberFormat="1" applyFont="1" applyBorder="1" applyProtection="1"/>
    <xf numFmtId="2" fontId="3" fillId="0" borderId="8" xfId="0" applyNumberFormat="1" applyFont="1" applyBorder="1" applyProtection="1"/>
    <xf numFmtId="2" fontId="3" fillId="0" borderId="0" xfId="0" applyNumberFormat="1" applyFont="1" applyBorder="1" applyProtection="1"/>
    <xf numFmtId="2" fontId="3" fillId="0" borderId="9" xfId="0" applyNumberFormat="1" applyFont="1" applyBorder="1" applyProtection="1"/>
    <xf numFmtId="2" fontId="3" fillId="0" borderId="10" xfId="0" applyNumberFormat="1" applyFont="1" applyBorder="1" applyProtection="1"/>
    <xf numFmtId="0" fontId="4" fillId="0" borderId="4" xfId="0" applyFont="1" applyBorder="1" applyAlignment="1" applyProtection="1">
      <alignment horizontal="right"/>
    </xf>
    <xf numFmtId="0" fontId="4" fillId="0" borderId="4" xfId="0" applyFont="1" applyBorder="1" applyAlignment="1" applyProtection="1">
      <alignment horizontal="center"/>
    </xf>
    <xf numFmtId="164" fontId="3" fillId="0" borderId="4" xfId="0" applyNumberFormat="1" applyFont="1" applyBorder="1" applyAlignment="1" applyProtection="1">
      <alignment horizontal="right"/>
    </xf>
    <xf numFmtId="0" fontId="3" fillId="0" borderId="0" xfId="0" applyFont="1" applyAlignment="1" applyProtection="1">
      <alignment horizontal="center"/>
    </xf>
    <xf numFmtId="0" fontId="4" fillId="0" borderId="11" xfId="0" applyFont="1" applyBorder="1" applyAlignment="1" applyProtection="1">
      <alignment horizontal="center"/>
    </xf>
    <xf numFmtId="164" fontId="9" fillId="0" borderId="12" xfId="0" applyNumberFormat="1" applyFont="1" applyBorder="1" applyAlignment="1" applyProtection="1">
      <alignment horizontal="center"/>
    </xf>
    <xf numFmtId="0" fontId="3" fillId="3" borderId="0" xfId="0" applyFont="1" applyFill="1" applyAlignment="1" applyProtection="1">
      <protection locked="0"/>
    </xf>
    <xf numFmtId="2" fontId="3" fillId="0" borderId="5" xfId="0" applyNumberFormat="1" applyFont="1" applyBorder="1" applyProtection="1">
      <protection locked="0"/>
    </xf>
    <xf numFmtId="2" fontId="3" fillId="0" borderId="6" xfId="0" applyNumberFormat="1" applyFont="1" applyBorder="1" applyProtection="1">
      <protection locked="0"/>
    </xf>
    <xf numFmtId="2" fontId="3" fillId="0" borderId="9" xfId="0" applyNumberFormat="1" applyFont="1" applyBorder="1" applyProtection="1">
      <protection locked="0"/>
    </xf>
    <xf numFmtId="10" fontId="3" fillId="0" borderId="4" xfId="0" applyNumberFormat="1" applyFont="1" applyBorder="1" applyAlignment="1" applyProtection="1">
      <alignment horizontal="center"/>
      <protection locked="0"/>
    </xf>
    <xf numFmtId="14" fontId="7" fillId="4" borderId="0" xfId="0" applyNumberFormat="1" applyFont="1" applyFill="1" applyAlignment="1">
      <alignment horizontal="center" vertical="center"/>
    </xf>
    <xf numFmtId="166" fontId="7" fillId="4" borderId="0" xfId="0" applyNumberFormat="1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2" fontId="7" fillId="4" borderId="0" xfId="0" applyNumberFormat="1" applyFont="1" applyFill="1" applyAlignment="1">
      <alignment horizontal="center" vertical="center"/>
    </xf>
    <xf numFmtId="0" fontId="16" fillId="4" borderId="13" xfId="0" applyFont="1" applyFill="1" applyBorder="1" applyAlignment="1">
      <alignment horizontal="center" vertical="center"/>
    </xf>
    <xf numFmtId="166" fontId="16" fillId="4" borderId="14" xfId="0" applyNumberFormat="1" applyFont="1" applyFill="1" applyBorder="1" applyAlignment="1">
      <alignment horizontal="center" vertical="center"/>
    </xf>
    <xf numFmtId="0" fontId="16" fillId="4" borderId="14" xfId="0" applyFont="1" applyFill="1" applyBorder="1" applyAlignment="1">
      <alignment horizontal="center" vertical="center"/>
    </xf>
    <xf numFmtId="2" fontId="16" fillId="4" borderId="14" xfId="0" applyNumberFormat="1" applyFont="1" applyFill="1" applyBorder="1" applyAlignment="1">
      <alignment horizontal="center" vertical="center"/>
    </xf>
    <xf numFmtId="0" fontId="16" fillId="4" borderId="0" xfId="0" applyFont="1" applyFill="1" applyAlignment="1">
      <alignment horizontal="center" vertical="center"/>
    </xf>
    <xf numFmtId="166" fontId="5" fillId="0" borderId="0" xfId="1" applyNumberFormat="1" applyAlignment="1" applyProtection="1"/>
    <xf numFmtId="14" fontId="0" fillId="0" borderId="0" xfId="0" applyNumberFormat="1" applyAlignment="1">
      <alignment vertical="center"/>
    </xf>
    <xf numFmtId="166" fontId="5" fillId="0" borderId="0" xfId="1" applyNumberFormat="1" applyAlignment="1" applyProtection="1">
      <alignment vertical="center"/>
    </xf>
    <xf numFmtId="167" fontId="7" fillId="4" borderId="0" xfId="0" applyNumberFormat="1" applyFont="1" applyFill="1" applyAlignment="1">
      <alignment horizontal="center" vertical="center"/>
    </xf>
    <xf numFmtId="49" fontId="7" fillId="4" borderId="0" xfId="0" applyNumberFormat="1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 wrapText="1"/>
    </xf>
    <xf numFmtId="0" fontId="10" fillId="0" borderId="0" xfId="0" applyFont="1" applyAlignment="1"/>
    <xf numFmtId="49" fontId="5" fillId="0" borderId="0" xfId="1" applyNumberFormat="1" applyAlignment="1" applyProtection="1"/>
    <xf numFmtId="0" fontId="17" fillId="5" borderId="4" xfId="0" applyFont="1" applyFill="1" applyBorder="1"/>
    <xf numFmtId="168" fontId="17" fillId="5" borderId="4" xfId="0" applyNumberFormat="1" applyFont="1" applyFill="1" applyBorder="1"/>
    <xf numFmtId="0" fontId="17" fillId="6" borderId="4" xfId="0" applyFont="1" applyFill="1" applyBorder="1"/>
    <xf numFmtId="168" fontId="17" fillId="0" borderId="4" xfId="0" applyNumberFormat="1" applyFont="1" applyBorder="1"/>
    <xf numFmtId="0" fontId="17" fillId="0" borderId="4" xfId="0" applyFont="1" applyBorder="1"/>
    <xf numFmtId="168" fontId="17" fillId="0" borderId="4" xfId="0" applyNumberFormat="1" applyFont="1" applyBorder="1" applyAlignment="1">
      <alignment horizontal="right"/>
    </xf>
  </cellXfs>
  <cellStyles count="2">
    <cellStyle name="Lien hypertexte" xfId="1" builtinId="8"/>
    <cellStyle name="Normal" xfId="0" builtinId="0"/>
  </cellStyles>
  <dxfs count="1">
    <dxf>
      <font>
        <condense val="0"/>
        <extend val="0"/>
        <color indexed="9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2</xdr:row>
      <xdr:rowOff>9525</xdr:rowOff>
    </xdr:from>
    <xdr:to>
      <xdr:col>0</xdr:col>
      <xdr:colOff>2762250</xdr:colOff>
      <xdr:row>11</xdr:row>
      <xdr:rowOff>161925</xdr:rowOff>
    </xdr:to>
    <xdr:sp macro="" textlink="">
      <xdr:nvSpPr>
        <xdr:cNvPr id="1090" name="AutoShape 66"/>
        <xdr:cNvSpPr>
          <a:spLocks noChangeArrowheads="1"/>
        </xdr:cNvSpPr>
      </xdr:nvSpPr>
      <xdr:spPr bwMode="auto">
        <a:xfrm>
          <a:off x="219075" y="428625"/>
          <a:ext cx="2543175" cy="2057400"/>
        </a:xfrm>
        <a:prstGeom prst="irregularSeal1">
          <a:avLst/>
        </a:prstGeom>
        <a:solidFill>
          <a:srgbClr val="FF9900"/>
        </a:solidFill>
        <a:ln w="9525">
          <a:solidFill>
            <a:srgbClr val="FFFF99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200" b="1" i="0" u="none" strike="noStrike" baseline="0">
              <a:solidFill>
                <a:srgbClr val="FCF305"/>
              </a:solidFill>
              <a:latin typeface="Arial"/>
              <a:cs typeface="Arial"/>
            </a:rPr>
            <a:t>VOTRE  LOGO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\Mme%20Verdier%20et%20M%20Gisselbrecht-ao&#251;t-2017-D0001-.xls" TargetMode="External"/><Relationship Id="rId1" Type="http://schemas.openxmlformats.org/officeDocument/2006/relationships/hyperlink" Target="\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indexed="13"/>
    <pageSetUpPr fitToPage="1"/>
  </sheetPr>
  <dimension ref="A5:F44"/>
  <sheetViews>
    <sheetView showGridLines="0" showZeros="0" tabSelected="1" zoomScaleNormal="75" workbookViewId="0">
      <pane ySplit="2" topLeftCell="A3" activePane="bottomLeft" state="frozen"/>
      <selection pane="bottomLeft" activeCell="C11" sqref="C11"/>
    </sheetView>
  </sheetViews>
  <sheetFormatPr baseColWidth="10" defaultColWidth="0" defaultRowHeight="16.5"/>
  <cols>
    <col min="1" max="1" width="51.85546875" style="15" customWidth="1"/>
    <col min="2" max="2" width="13.28515625" style="15" bestFit="1" customWidth="1"/>
    <col min="3" max="4" width="14.7109375" style="15" customWidth="1"/>
    <col min="5" max="5" width="11.42578125" style="15" customWidth="1"/>
    <col min="6" max="16384" width="0" style="15" hidden="1"/>
  </cols>
  <sheetData>
    <row r="5" spans="1:4">
      <c r="C5" s="16" t="s">
        <v>19</v>
      </c>
      <c r="D5" s="17">
        <v>42967</v>
      </c>
    </row>
    <row r="6" spans="1:4" ht="17.25" thickBot="1">
      <c r="B6" s="16"/>
      <c r="C6" s="17"/>
      <c r="D6" s="18"/>
    </row>
    <row r="7" spans="1:4" ht="17.25" thickBot="1">
      <c r="B7" s="19"/>
      <c r="C7" s="20" t="str">
        <f ca="1">"DEVIS N° "&amp;YEAR(TODAY())&amp; "/"</f>
        <v>DEVIS N° 2017/</v>
      </c>
      <c r="D7" s="21">
        <v>2</v>
      </c>
    </row>
    <row r="8" spans="1:4">
      <c r="C8" s="22"/>
      <c r="D8" s="23"/>
    </row>
    <row r="11" spans="1:4">
      <c r="A11" s="16" t="s">
        <v>11</v>
      </c>
      <c r="C11" s="43"/>
      <c r="D11" s="24"/>
    </row>
    <row r="12" spans="1:4">
      <c r="C12" s="24">
        <f ca="1">IF(ISERROR(VLOOKUP($C$11,TABLO_CLIENT,2,0)),0,VLOOKUP($C$11,TABLO_CLIENT,2,0))</f>
        <v>0</v>
      </c>
      <c r="D12" s="24"/>
    </row>
    <row r="13" spans="1:4">
      <c r="C13" s="24">
        <f ca="1">IF(ISERROR(VLOOKUP($C$11,TABLO_CLIENT,3,0)),0,VLOOKUP($C$11,TABLO_CLIENT,3,0))</f>
        <v>0</v>
      </c>
      <c r="D13" s="24"/>
    </row>
    <row r="14" spans="1:4">
      <c r="C14" s="24">
        <f ca="1">IF(ISERROR(VLOOKUP($C$11,TABLO_CLIENT,4,0)),0,VLOOKUP($C$11,TABLO_CLIENT,4,0))</f>
        <v>0</v>
      </c>
      <c r="D14" s="24"/>
    </row>
    <row r="15" spans="1:4">
      <c r="C15" s="24"/>
      <c r="D15" s="24"/>
    </row>
    <row r="16" spans="1:4">
      <c r="A16" s="25" t="s">
        <v>9</v>
      </c>
      <c r="B16" s="26">
        <f ca="1">IF(ISERROR(VLOOKUP($C$11,TABLO_CLIENT,5,0)),0,VLOOKUP($C$11,TABLO_CLIENT,5,0))</f>
        <v>0</v>
      </c>
      <c r="C16" s="25" t="s">
        <v>10</v>
      </c>
      <c r="D16" s="27">
        <f ca="1">IF(ISERROR(VLOOKUP($C$11,TABLO_CLIENT,6,0)),0,VLOOKUP($C$11,TABLO_CLIENT,6,0))</f>
        <v>0</v>
      </c>
    </row>
    <row r="17" spans="1:4">
      <c r="A17" s="25"/>
      <c r="B17" s="28"/>
      <c r="C17" s="25"/>
      <c r="D17" s="28"/>
    </row>
    <row r="18" spans="1:4">
      <c r="A18" s="25"/>
      <c r="B18" s="28"/>
      <c r="C18" s="25"/>
      <c r="D18" s="28"/>
    </row>
    <row r="21" spans="1:4">
      <c r="A21" s="29" t="s">
        <v>22</v>
      </c>
      <c r="B21" s="29" t="s">
        <v>24</v>
      </c>
      <c r="C21" s="29" t="s">
        <v>23</v>
      </c>
      <c r="D21" s="29" t="s">
        <v>0</v>
      </c>
    </row>
    <row r="22" spans="1:4">
      <c r="A22" s="44"/>
      <c r="B22" s="45"/>
      <c r="C22" s="31" t="str">
        <f t="shared" ref="C22:C39" si="0">IF(A22="","",VLOOKUP(A22,TABLO_DESIGNATION,2,0))</f>
        <v/>
      </c>
      <c r="D22" s="32" t="str">
        <f>IF(A22="","",B22*C22)</f>
        <v/>
      </c>
    </row>
    <row r="23" spans="1:4">
      <c r="A23" s="44"/>
      <c r="B23" s="44"/>
      <c r="C23" s="30" t="str">
        <f t="shared" si="0"/>
        <v/>
      </c>
      <c r="D23" s="33" t="str">
        <f t="shared" ref="D23:D39" si="1">IF(A23="","",B23*C23)</f>
        <v/>
      </c>
    </row>
    <row r="24" spans="1:4">
      <c r="A24" s="44"/>
      <c r="B24" s="44"/>
      <c r="C24" s="30" t="str">
        <f t="shared" si="0"/>
        <v/>
      </c>
      <c r="D24" s="33" t="str">
        <f t="shared" si="1"/>
        <v/>
      </c>
    </row>
    <row r="25" spans="1:4">
      <c r="A25" s="44"/>
      <c r="B25" s="44"/>
      <c r="C25" s="30" t="str">
        <f t="shared" si="0"/>
        <v/>
      </c>
      <c r="D25" s="33"/>
    </row>
    <row r="26" spans="1:4">
      <c r="A26" s="44"/>
      <c r="B26" s="44"/>
      <c r="C26" s="30" t="str">
        <f t="shared" si="0"/>
        <v/>
      </c>
      <c r="D26" s="33" t="str">
        <f t="shared" si="1"/>
        <v/>
      </c>
    </row>
    <row r="27" spans="1:4">
      <c r="A27" s="44"/>
      <c r="B27" s="44"/>
      <c r="C27" s="30" t="str">
        <f t="shared" si="0"/>
        <v/>
      </c>
      <c r="D27" s="33" t="str">
        <f t="shared" si="1"/>
        <v/>
      </c>
    </row>
    <row r="28" spans="1:4">
      <c r="A28" s="44"/>
      <c r="B28" s="44"/>
      <c r="C28" s="30" t="str">
        <f t="shared" si="0"/>
        <v/>
      </c>
      <c r="D28" s="33" t="str">
        <f t="shared" si="1"/>
        <v/>
      </c>
    </row>
    <row r="29" spans="1:4">
      <c r="A29" s="44"/>
      <c r="B29" s="44"/>
      <c r="C29" s="30" t="str">
        <f t="shared" si="0"/>
        <v/>
      </c>
      <c r="D29" s="33" t="str">
        <f t="shared" si="1"/>
        <v/>
      </c>
    </row>
    <row r="30" spans="1:4">
      <c r="A30" s="44"/>
      <c r="B30" s="44"/>
      <c r="C30" s="30" t="str">
        <f t="shared" si="0"/>
        <v/>
      </c>
      <c r="D30" s="33" t="str">
        <f t="shared" si="1"/>
        <v/>
      </c>
    </row>
    <row r="31" spans="1:4">
      <c r="A31" s="44"/>
      <c r="B31" s="44"/>
      <c r="C31" s="30" t="str">
        <f t="shared" si="0"/>
        <v/>
      </c>
      <c r="D31" s="33" t="str">
        <f t="shared" si="1"/>
        <v/>
      </c>
    </row>
    <row r="32" spans="1:4">
      <c r="A32" s="44"/>
      <c r="B32" s="44"/>
      <c r="C32" s="30" t="str">
        <f t="shared" si="0"/>
        <v/>
      </c>
      <c r="D32" s="33" t="str">
        <f t="shared" si="1"/>
        <v/>
      </c>
    </row>
    <row r="33" spans="1:6">
      <c r="A33" s="44"/>
      <c r="B33" s="44"/>
      <c r="C33" s="30" t="str">
        <f t="shared" si="0"/>
        <v/>
      </c>
      <c r="D33" s="33" t="str">
        <f t="shared" si="1"/>
        <v/>
      </c>
    </row>
    <row r="34" spans="1:6">
      <c r="A34" s="44"/>
      <c r="B34" s="44"/>
      <c r="C34" s="30" t="str">
        <f t="shared" si="0"/>
        <v/>
      </c>
      <c r="D34" s="33" t="str">
        <f t="shared" si="1"/>
        <v/>
      </c>
      <c r="F34" s="34"/>
    </row>
    <row r="35" spans="1:6">
      <c r="A35" s="44"/>
      <c r="B35" s="44"/>
      <c r="C35" s="30" t="str">
        <f t="shared" si="0"/>
        <v/>
      </c>
      <c r="D35" s="33" t="str">
        <f t="shared" si="1"/>
        <v/>
      </c>
    </row>
    <row r="36" spans="1:6">
      <c r="A36" s="44"/>
      <c r="B36" s="44"/>
      <c r="C36" s="30" t="str">
        <f t="shared" si="0"/>
        <v/>
      </c>
      <c r="D36" s="33" t="str">
        <f t="shared" si="1"/>
        <v/>
      </c>
    </row>
    <row r="37" spans="1:6">
      <c r="A37" s="44"/>
      <c r="B37" s="44"/>
      <c r="C37" s="30" t="str">
        <f t="shared" si="0"/>
        <v/>
      </c>
      <c r="D37" s="33" t="str">
        <f t="shared" si="1"/>
        <v/>
      </c>
    </row>
    <row r="38" spans="1:6">
      <c r="A38" s="44"/>
      <c r="B38" s="44"/>
      <c r="C38" s="30" t="str">
        <f t="shared" si="0"/>
        <v/>
      </c>
      <c r="D38" s="33" t="str">
        <f t="shared" si="1"/>
        <v/>
      </c>
    </row>
    <row r="39" spans="1:6">
      <c r="A39" s="44"/>
      <c r="B39" s="46"/>
      <c r="C39" s="35" t="str">
        <f t="shared" si="0"/>
        <v/>
      </c>
      <c r="D39" s="36" t="str">
        <f t="shared" si="1"/>
        <v/>
      </c>
    </row>
    <row r="40" spans="1:6">
      <c r="A40" s="37" t="s">
        <v>45</v>
      </c>
      <c r="B40" s="38" t="s">
        <v>20</v>
      </c>
      <c r="C40" s="38" t="s">
        <v>46</v>
      </c>
      <c r="D40" s="38" t="s">
        <v>1</v>
      </c>
    </row>
    <row r="41" spans="1:6">
      <c r="A41" s="39">
        <f>SUM(D22:D39)</f>
        <v>0</v>
      </c>
      <c r="B41" s="47"/>
      <c r="C41" s="39">
        <f>A41-B41</f>
        <v>0</v>
      </c>
      <c r="D41" s="39">
        <f>SUM(C41)</f>
        <v>0</v>
      </c>
    </row>
    <row r="42" spans="1:6" ht="17.25" thickBot="1">
      <c r="A42" s="40"/>
      <c r="B42" s="40"/>
      <c r="C42" s="40"/>
      <c r="D42" s="40"/>
    </row>
    <row r="43" spans="1:6">
      <c r="A43" s="40"/>
      <c r="B43" s="40"/>
      <c r="C43" s="40"/>
      <c r="D43" s="41" t="s">
        <v>2</v>
      </c>
    </row>
    <row r="44" spans="1:6" ht="20.100000000000001" customHeight="1" thickBot="1">
      <c r="A44" s="40"/>
      <c r="B44" s="40"/>
      <c r="D44" s="42">
        <f>D41</f>
        <v>0</v>
      </c>
    </row>
  </sheetData>
  <sheetProtection selectLockedCells="1"/>
  <phoneticPr fontId="2" type="noConversion"/>
  <conditionalFormatting sqref="C22:C39">
    <cfRule type="expression" dxfId="0" priority="1" stopIfTrue="1">
      <formula>ISERROR(C22)</formula>
    </cfRule>
  </conditionalFormatting>
  <dataValidations count="3">
    <dataValidation type="list" allowBlank="1" showInputMessage="1" showErrorMessage="1" sqref="C11">
      <formula1>CLIENT</formula1>
    </dataValidation>
    <dataValidation type="list" allowBlank="1" showInputMessage="1" showErrorMessage="1" sqref="A22:A39">
      <formula1>DESIGNATION</formula1>
    </dataValidation>
    <dataValidation type="list" allowBlank="1" showInputMessage="1" showErrorMessage="1" sqref="B41">
      <formula1>"5.5%,19.6%"</formula1>
    </dataValidation>
  </dataValidations>
  <pageMargins left="0.52" right="0.44" top="0.34" bottom="0.98425196850393704" header="0.2" footer="0.51181102362204722"/>
  <pageSetup paperSize="9" scale="89" orientation="portrait" blackAndWhite="1" r:id="rId1"/>
  <headerFooter alignWithMargins="0">
    <oddFooter>&amp;RPage &amp;P de 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indexed="57"/>
  </sheetPr>
  <dimension ref="A1:B10"/>
  <sheetViews>
    <sheetView workbookViewId="0">
      <pane ySplit="1" topLeftCell="A2" activePane="bottomLeft" state="frozen"/>
      <selection pane="bottomLeft" activeCell="B9" sqref="B9"/>
    </sheetView>
  </sheetViews>
  <sheetFormatPr baseColWidth="10" defaultRowHeight="12.75"/>
  <cols>
    <col min="1" max="1" width="57.140625" bestFit="1" customWidth="1"/>
  </cols>
  <sheetData>
    <row r="1" spans="1:2" ht="20.100000000000001" customHeight="1">
      <c r="A1" s="56" t="s">
        <v>12</v>
      </c>
      <c r="B1" s="56" t="s">
        <v>13</v>
      </c>
    </row>
    <row r="2" spans="1:2" s="1" customFormat="1" ht="18.75">
      <c r="A2" s="65" t="s">
        <v>35</v>
      </c>
      <c r="B2" s="66">
        <v>50</v>
      </c>
    </row>
    <row r="3" spans="1:2" s="1" customFormat="1" ht="18.75">
      <c r="A3" s="67" t="s">
        <v>36</v>
      </c>
      <c r="B3" s="68">
        <v>60</v>
      </c>
    </row>
    <row r="4" spans="1:2" s="1" customFormat="1" ht="18.75">
      <c r="A4" s="65" t="s">
        <v>37</v>
      </c>
      <c r="B4" s="66">
        <v>240</v>
      </c>
    </row>
    <row r="5" spans="1:2" s="1" customFormat="1" ht="18.75">
      <c r="A5" s="69" t="s">
        <v>38</v>
      </c>
      <c r="B5" s="68">
        <v>35</v>
      </c>
    </row>
    <row r="6" spans="1:2" s="1" customFormat="1" ht="18.75">
      <c r="A6" s="65" t="s">
        <v>39</v>
      </c>
      <c r="B6" s="66">
        <v>0.65</v>
      </c>
    </row>
    <row r="7" spans="1:2" ht="15.75">
      <c r="A7" s="69" t="s">
        <v>40</v>
      </c>
      <c r="B7" s="68">
        <v>75</v>
      </c>
    </row>
    <row r="8" spans="1:2" ht="15.75">
      <c r="A8" s="65" t="s">
        <v>41</v>
      </c>
      <c r="B8" s="66">
        <v>70</v>
      </c>
    </row>
    <row r="9" spans="1:2" ht="15.75">
      <c r="A9" s="69" t="s">
        <v>42</v>
      </c>
      <c r="B9" s="70" t="s">
        <v>43</v>
      </c>
    </row>
    <row r="10" spans="1:2" ht="15.75">
      <c r="A10" s="65" t="s">
        <v>44</v>
      </c>
      <c r="B10" s="66"/>
    </row>
  </sheetData>
  <phoneticPr fontId="2" type="noConversion"/>
  <dataValidations count="1">
    <dataValidation type="list" allowBlank="1" showInputMessage="1" showErrorMessage="1" sqref="C7">
      <formula1>$A$2:$A$6</formula1>
    </dataValidation>
  </dataValidations>
  <pageMargins left="0.78740157499999996" right="0.78740157499999996" top="0.984251969" bottom="0.984251969" header="0.4921259845" footer="0.4921259845"/>
  <pageSetup paperSize="9" orientation="portrait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>
    <tabColor indexed="29"/>
  </sheetPr>
  <dimension ref="A1:J3"/>
  <sheetViews>
    <sheetView workbookViewId="0">
      <pane ySplit="1" topLeftCell="A2" activePane="bottomLeft" state="frozen"/>
      <selection pane="bottomLeft" activeCell="F4" sqref="F4"/>
    </sheetView>
  </sheetViews>
  <sheetFormatPr baseColWidth="10" defaultRowHeight="12.75"/>
  <cols>
    <col min="1" max="1" width="29" style="4" customWidth="1"/>
    <col min="2" max="2" width="23.85546875" style="4" customWidth="1"/>
    <col min="3" max="3" width="26.28515625" style="4" bestFit="1" customWidth="1"/>
    <col min="4" max="4" width="21.28515625" style="4" customWidth="1"/>
    <col min="5" max="5" width="13.28515625" style="9" bestFit="1" customWidth="1"/>
    <col min="6" max="6" width="14.28515625" style="10" bestFit="1" customWidth="1"/>
    <col min="7" max="16384" width="11.42578125" style="4"/>
  </cols>
  <sheetData>
    <row r="1" spans="1:10" ht="36.75" customHeight="1">
      <c r="A1" s="50" t="s">
        <v>25</v>
      </c>
      <c r="B1" s="50" t="s">
        <v>5</v>
      </c>
      <c r="C1" s="50" t="s">
        <v>6</v>
      </c>
      <c r="D1" s="50" t="s">
        <v>8</v>
      </c>
      <c r="E1" s="60" t="s">
        <v>3</v>
      </c>
      <c r="F1" s="61" t="s">
        <v>4</v>
      </c>
      <c r="G1" s="50" t="s">
        <v>26</v>
      </c>
      <c r="H1" s="62" t="s">
        <v>27</v>
      </c>
      <c r="I1" s="62" t="s">
        <v>28</v>
      </c>
      <c r="J1" s="62" t="s">
        <v>29</v>
      </c>
    </row>
    <row r="2" spans="1:10">
      <c r="A2" s="4" t="s">
        <v>30</v>
      </c>
      <c r="B2" s="5" t="s">
        <v>31</v>
      </c>
      <c r="C2" s="63"/>
      <c r="D2" s="63" t="s">
        <v>32</v>
      </c>
      <c r="F2" s="64"/>
      <c r="G2" s="4" t="s">
        <v>33</v>
      </c>
      <c r="I2" s="4" t="s">
        <v>34</v>
      </c>
    </row>
    <row r="3" spans="1:10">
      <c r="A3" s="7"/>
      <c r="B3" s="5"/>
      <c r="C3" s="5"/>
      <c r="D3" s="7"/>
      <c r="E3" s="6"/>
      <c r="F3" s="8"/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horizontalDpi="0" verticalDpi="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indexed="41"/>
  </sheetPr>
  <dimension ref="A1:E3"/>
  <sheetViews>
    <sheetView workbookViewId="0">
      <pane ySplit="1" topLeftCell="A2" activePane="bottomLeft" state="frozen"/>
      <selection pane="bottomLeft" activeCell="B2" sqref="B2"/>
    </sheetView>
  </sheetViews>
  <sheetFormatPr baseColWidth="10" defaultColWidth="10.85546875" defaultRowHeight="12.75"/>
  <cols>
    <col min="1" max="1" width="11.28515625" style="2" bestFit="1" customWidth="1"/>
    <col min="2" max="2" width="11.42578125" style="3" customWidth="1"/>
    <col min="3" max="3" width="20.7109375" style="2" customWidth="1"/>
    <col min="4" max="4" width="11.7109375" style="14" bestFit="1" customWidth="1"/>
    <col min="5" max="5" width="13.140625" style="14" bestFit="1" customWidth="1"/>
    <col min="6" max="16384" width="10.85546875" style="2"/>
  </cols>
  <sheetData>
    <row r="1" spans="1:5" ht="20.100000000000001" customHeight="1" thickTop="1">
      <c r="A1" s="52" t="s">
        <v>14</v>
      </c>
      <c r="B1" s="53" t="s">
        <v>15</v>
      </c>
      <c r="C1" s="54" t="s">
        <v>16</v>
      </c>
      <c r="D1" s="55" t="s">
        <v>17</v>
      </c>
      <c r="E1" s="55" t="s">
        <v>18</v>
      </c>
    </row>
    <row r="2" spans="1:5">
      <c r="A2" s="58">
        <v>42967</v>
      </c>
      <c r="B2" s="59">
        <v>1</v>
      </c>
      <c r="C2" s="2" t="s">
        <v>30</v>
      </c>
      <c r="D2" s="14">
        <v>457.5</v>
      </c>
      <c r="E2" s="14">
        <v>457.5</v>
      </c>
    </row>
    <row r="3" spans="1:5">
      <c r="A3" s="58">
        <v>42967</v>
      </c>
      <c r="B3" s="59">
        <v>5</v>
      </c>
      <c r="C3" s="2" t="s">
        <v>7</v>
      </c>
      <c r="D3" s="14">
        <v>0</v>
      </c>
      <c r="E3" s="14" t="e">
        <v>#VALUE!</v>
      </c>
    </row>
  </sheetData>
  <phoneticPr fontId="2" type="noConversion"/>
  <hyperlinks>
    <hyperlink ref="B3" r:id="rId1" display="\"/>
    <hyperlink ref="B2" r:id="rId2" display="\Mme Verdier et M Gisselbrecht-août-2017-D0001-.xls"/>
  </hyperlinks>
  <pageMargins left="0.78740157499999996" right="0.78740157499999996" top="0.984251969" bottom="0.984251969" header="0.4921259845" footer="0.4921259845"/>
  <pageSetup paperSize="9" orientation="portrait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tabColor indexed="10"/>
  </sheetPr>
  <dimension ref="A1:F6"/>
  <sheetViews>
    <sheetView workbookViewId="0">
      <pane ySplit="1" topLeftCell="A2" activePane="bottomLeft" state="frozen"/>
      <selection pane="bottomLeft" activeCell="B2" sqref="B2"/>
    </sheetView>
  </sheetViews>
  <sheetFormatPr baseColWidth="10" defaultRowHeight="12.75"/>
  <cols>
    <col min="1" max="1" width="11.42578125" style="11"/>
    <col min="2" max="2" width="11.42578125" style="12"/>
    <col min="3" max="3" width="20.7109375" customWidth="1"/>
    <col min="4" max="5" width="11.42578125" style="13"/>
    <col min="6" max="6" width="15.42578125" bestFit="1" customWidth="1"/>
  </cols>
  <sheetData>
    <row r="1" spans="1:6" ht="20.100000000000001" customHeight="1">
      <c r="A1" s="48" t="s">
        <v>14</v>
      </c>
      <c r="B1" s="49" t="s">
        <v>15</v>
      </c>
      <c r="C1" s="50" t="s">
        <v>16</v>
      </c>
      <c r="D1" s="51" t="s">
        <v>17</v>
      </c>
      <c r="E1" s="51" t="s">
        <v>18</v>
      </c>
      <c r="F1" s="50" t="s">
        <v>21</v>
      </c>
    </row>
    <row r="2" spans="1:6">
      <c r="B2" s="57">
        <v>0</v>
      </c>
    </row>
    <row r="3" spans="1:6">
      <c r="B3" s="57"/>
    </row>
    <row r="4" spans="1:6">
      <c r="B4" s="57"/>
    </row>
    <row r="5" spans="1:6">
      <c r="B5" s="57"/>
    </row>
    <row r="6" spans="1:6">
      <c r="B6" s="57"/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MODELE</vt:lpstr>
      <vt:lpstr>Designation</vt:lpstr>
      <vt:lpstr>Client</vt:lpstr>
      <vt:lpstr>RecapDevis</vt:lpstr>
      <vt:lpstr>RecapFacture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Nad-Dan</dc:creator>
  <dc:description>naddan_6154@yahoo.fr</dc:description>
  <cp:lastModifiedBy>Famille</cp:lastModifiedBy>
  <cp:lastPrinted>2017-08-20T09:50:39Z</cp:lastPrinted>
  <dcterms:created xsi:type="dcterms:W3CDTF">2008-03-10T10:02:57Z</dcterms:created>
  <dcterms:modified xsi:type="dcterms:W3CDTF">2017-08-20T10:53:41Z</dcterms:modified>
</cp:coreProperties>
</file>