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5440" windowHeight="14310"/>
  </bookViews>
  <sheets>
    <sheet name="Feuil1" sheetId="3" r:id="rId1"/>
    <sheet name="Feuil2" sheetId="7" r:id="rId2"/>
  </sheets>
  <definedNames>
    <definedName name="contenu">Feuil1!$N$1:$N$7</definedName>
    <definedName name="Densité_MONNIER">#REF!</definedName>
    <definedName name="densité_PERRIER">Feuil1!$F$4</definedName>
    <definedName name="LISTAGE">Feuil1!$M$1:$M$7</definedName>
  </definedNames>
  <calcPr calcId="125725"/>
</workbook>
</file>

<file path=xl/calcChain.xml><?xml version="1.0" encoding="utf-8"?>
<calcChain xmlns="http://schemas.openxmlformats.org/spreadsheetml/2006/main">
  <c r="G1" i="3" a="1"/>
  <c r="G1" s="1"/>
  <c r="N7"/>
  <c r="N6"/>
  <c r="N5"/>
  <c r="N4"/>
  <c r="N3"/>
  <c r="N2"/>
  <c r="N1"/>
  <c r="C115" l="1"/>
  <c r="C116"/>
  <c r="C117"/>
  <c r="C118"/>
  <c r="C119"/>
  <c r="C120"/>
  <c r="C114"/>
  <c r="H69" l="1"/>
  <c r="I69" s="1"/>
  <c r="H58"/>
  <c r="I58" s="1"/>
  <c r="H39"/>
  <c r="I39" s="1"/>
  <c r="H18"/>
  <c r="I18" s="1"/>
  <c r="J69" l="1"/>
  <c r="J58"/>
  <c r="J39"/>
  <c r="K39" s="1"/>
  <c r="J18"/>
  <c r="K69" l="1"/>
  <c r="K58"/>
  <c r="K18"/>
  <c r="D108" l="1"/>
  <c r="H8"/>
  <c r="H9"/>
  <c r="H10"/>
  <c r="H11"/>
  <c r="J11" s="1"/>
  <c r="H12"/>
  <c r="J12" s="1"/>
  <c r="H13"/>
  <c r="J13" s="1"/>
  <c r="H14"/>
  <c r="J14" s="1"/>
  <c r="H15"/>
  <c r="H16"/>
  <c r="H17"/>
  <c r="H19"/>
  <c r="J19" s="1"/>
  <c r="H20"/>
  <c r="J20" s="1"/>
  <c r="H21"/>
  <c r="J21" s="1"/>
  <c r="H22"/>
  <c r="J22" s="1"/>
  <c r="H23"/>
  <c r="J23" s="1"/>
  <c r="H24"/>
  <c r="H25"/>
  <c r="H26"/>
  <c r="H27"/>
  <c r="J27" s="1"/>
  <c r="H28"/>
  <c r="J28" s="1"/>
  <c r="H29"/>
  <c r="J29" s="1"/>
  <c r="H30"/>
  <c r="J30" s="1"/>
  <c r="H31"/>
  <c r="J31" s="1"/>
  <c r="H32"/>
  <c r="J32" s="1"/>
  <c r="H33"/>
  <c r="H34"/>
  <c r="H35"/>
  <c r="H36"/>
  <c r="J36" s="1"/>
  <c r="H37"/>
  <c r="J37" s="1"/>
  <c r="H38"/>
  <c r="J38" s="1"/>
  <c r="H40"/>
  <c r="J40" s="1"/>
  <c r="H41"/>
  <c r="H42"/>
  <c r="H43"/>
  <c r="H44"/>
  <c r="J44" s="1"/>
  <c r="H45"/>
  <c r="J45" s="1"/>
  <c r="H46"/>
  <c r="J46" s="1"/>
  <c r="H47"/>
  <c r="J47" s="1"/>
  <c r="H48"/>
  <c r="J48" s="1"/>
  <c r="H49"/>
  <c r="H50"/>
  <c r="H51"/>
  <c r="H52"/>
  <c r="J52" s="1"/>
  <c r="H53"/>
  <c r="J53" s="1"/>
  <c r="H54"/>
  <c r="J54" s="1"/>
  <c r="H55"/>
  <c r="J55" s="1"/>
  <c r="H56"/>
  <c r="J56" s="1"/>
  <c r="H57"/>
  <c r="J57" s="1"/>
  <c r="H59"/>
  <c r="H60"/>
  <c r="H61"/>
  <c r="H62"/>
  <c r="J62" s="1"/>
  <c r="H63"/>
  <c r="J63" s="1"/>
  <c r="H64"/>
  <c r="J64" s="1"/>
  <c r="H65"/>
  <c r="J65" s="1"/>
  <c r="H66"/>
  <c r="H67"/>
  <c r="H68"/>
  <c r="H70"/>
  <c r="J70" s="1"/>
  <c r="H71"/>
  <c r="J71" s="1"/>
  <c r="H72"/>
  <c r="J72" s="1"/>
  <c r="H73"/>
  <c r="J73" s="1"/>
  <c r="H74"/>
  <c r="J74" s="1"/>
  <c r="H75"/>
  <c r="H76"/>
  <c r="H77"/>
  <c r="H78"/>
  <c r="J78" s="1"/>
  <c r="H79"/>
  <c r="J79" s="1"/>
  <c r="H80"/>
  <c r="J80" s="1"/>
  <c r="H81"/>
  <c r="J81" s="1"/>
  <c r="H82"/>
  <c r="J82" s="1"/>
  <c r="H83"/>
  <c r="J83" s="1"/>
  <c r="H84"/>
  <c r="H85"/>
  <c r="H86"/>
  <c r="H87"/>
  <c r="J87" s="1"/>
  <c r="H88"/>
  <c r="J88" s="1"/>
  <c r="H89"/>
  <c r="J89" s="1"/>
  <c r="H90"/>
  <c r="J90" s="1"/>
  <c r="H91"/>
  <c r="H92"/>
  <c r="H93"/>
  <c r="H94"/>
  <c r="J94" s="1"/>
  <c r="H95"/>
  <c r="J95" s="1"/>
  <c r="H96"/>
  <c r="J96" s="1"/>
  <c r="H97"/>
  <c r="J97" s="1"/>
  <c r="H98"/>
  <c r="J98" s="1"/>
  <c r="H99"/>
  <c r="H100"/>
  <c r="H101"/>
  <c r="H102"/>
  <c r="J102" s="1"/>
  <c r="H103"/>
  <c r="J103" s="1"/>
  <c r="H104"/>
  <c r="H105"/>
  <c r="H106"/>
  <c r="H107"/>
  <c r="J107" s="1"/>
  <c r="I101" l="1"/>
  <c r="J101"/>
  <c r="I100"/>
  <c r="J100"/>
  <c r="I99"/>
  <c r="J99"/>
  <c r="I105"/>
  <c r="J105"/>
  <c r="I104"/>
  <c r="J104"/>
  <c r="I106"/>
  <c r="J106"/>
  <c r="I86"/>
  <c r="J86"/>
  <c r="I61"/>
  <c r="J61"/>
  <c r="I35"/>
  <c r="J35"/>
  <c r="I10"/>
  <c r="J10"/>
  <c r="I93"/>
  <c r="J93"/>
  <c r="I85"/>
  <c r="J85"/>
  <c r="I77"/>
  <c r="J77"/>
  <c r="I68"/>
  <c r="J68"/>
  <c r="I60"/>
  <c r="J60"/>
  <c r="I51"/>
  <c r="J51"/>
  <c r="I43"/>
  <c r="J43"/>
  <c r="I34"/>
  <c r="J34"/>
  <c r="I26"/>
  <c r="J26"/>
  <c r="I17"/>
  <c r="J17"/>
  <c r="I9"/>
  <c r="J9"/>
  <c r="I92"/>
  <c r="J92"/>
  <c r="I84"/>
  <c r="J84"/>
  <c r="I76"/>
  <c r="J76"/>
  <c r="I67"/>
  <c r="J67"/>
  <c r="I59"/>
  <c r="J59"/>
  <c r="I50"/>
  <c r="J50"/>
  <c r="I42"/>
  <c r="J42"/>
  <c r="I33"/>
  <c r="J33"/>
  <c r="I25"/>
  <c r="J25"/>
  <c r="I16"/>
  <c r="J16"/>
  <c r="I8"/>
  <c r="J8"/>
  <c r="I91"/>
  <c r="J91"/>
  <c r="I75"/>
  <c r="J75"/>
  <c r="I66"/>
  <c r="J66"/>
  <c r="I49"/>
  <c r="J49"/>
  <c r="I41"/>
  <c r="J41"/>
  <c r="I24"/>
  <c r="J24"/>
  <c r="I15"/>
  <c r="J15"/>
  <c r="I74"/>
  <c r="I81"/>
  <c r="I82"/>
  <c r="I13"/>
  <c r="I14"/>
  <c r="I97"/>
  <c r="I30"/>
  <c r="I98"/>
  <c r="I31"/>
  <c r="I53"/>
  <c r="I55"/>
  <c r="I56"/>
  <c r="I87"/>
  <c r="I64"/>
  <c r="I40"/>
  <c r="I20"/>
  <c r="I79"/>
  <c r="I36"/>
  <c r="I107"/>
  <c r="I89"/>
  <c r="I65"/>
  <c r="I45"/>
  <c r="I22"/>
  <c r="I38"/>
  <c r="I90"/>
  <c r="I71"/>
  <c r="I47"/>
  <c r="I23"/>
  <c r="I11"/>
  <c r="I62"/>
  <c r="I95"/>
  <c r="I73"/>
  <c r="I48"/>
  <c r="I28"/>
  <c r="K73"/>
  <c r="K38"/>
  <c r="K90"/>
  <c r="K56"/>
  <c r="K23"/>
  <c r="K103"/>
  <c r="K102"/>
  <c r="K94"/>
  <c r="K78"/>
  <c r="K70"/>
  <c r="K52"/>
  <c r="K44"/>
  <c r="K27"/>
  <c r="K19"/>
  <c r="K81"/>
  <c r="K47"/>
  <c r="K13"/>
  <c r="K65"/>
  <c r="K107"/>
  <c r="K95"/>
  <c r="K87"/>
  <c r="K79"/>
  <c r="K71"/>
  <c r="K62"/>
  <c r="K53"/>
  <c r="K45"/>
  <c r="K36"/>
  <c r="K28"/>
  <c r="K20"/>
  <c r="K11"/>
  <c r="K96"/>
  <c r="K88"/>
  <c r="K80"/>
  <c r="K72"/>
  <c r="K63"/>
  <c r="K54"/>
  <c r="K46"/>
  <c r="K37"/>
  <c r="K29"/>
  <c r="K21"/>
  <c r="K12"/>
  <c r="K97"/>
  <c r="K64"/>
  <c r="K22"/>
  <c r="K74"/>
  <c r="K40"/>
  <c r="K14"/>
  <c r="K83"/>
  <c r="K32"/>
  <c r="K89"/>
  <c r="K55"/>
  <c r="K30"/>
  <c r="K98"/>
  <c r="K82"/>
  <c r="K48"/>
  <c r="K31"/>
  <c r="K57"/>
  <c r="I103"/>
  <c r="I83"/>
  <c r="I57"/>
  <c r="I32"/>
  <c r="I102"/>
  <c r="I94"/>
  <c r="I78"/>
  <c r="I70"/>
  <c r="I52"/>
  <c r="I44"/>
  <c r="I27"/>
  <c r="I19"/>
  <c r="I96"/>
  <c r="I88"/>
  <c r="I80"/>
  <c r="I72"/>
  <c r="I63"/>
  <c r="I54"/>
  <c r="I46"/>
  <c r="I37"/>
  <c r="I29"/>
  <c r="I21"/>
  <c r="I12"/>
  <c r="I108" l="1"/>
  <c r="K59"/>
  <c r="K75"/>
  <c r="K51"/>
  <c r="K93"/>
  <c r="K33"/>
  <c r="K100"/>
  <c r="K41"/>
  <c r="K101"/>
  <c r="K86"/>
  <c r="K60"/>
  <c r="K68"/>
  <c r="K61"/>
  <c r="K84"/>
  <c r="K15"/>
  <c r="K35"/>
  <c r="K76"/>
  <c r="K99"/>
  <c r="K105"/>
  <c r="K67"/>
  <c r="K91"/>
  <c r="K85"/>
  <c r="K92"/>
  <c r="K16"/>
  <c r="K34"/>
  <c r="K77"/>
  <c r="K43"/>
  <c r="K50"/>
  <c r="K66"/>
  <c r="K17"/>
  <c r="K25"/>
  <c r="K24"/>
  <c r="K26"/>
  <c r="K8"/>
  <c r="K10"/>
  <c r="K9"/>
  <c r="K42"/>
  <c r="K104"/>
  <c r="K49"/>
  <c r="K106"/>
  <c r="K108" l="1"/>
</calcChain>
</file>

<file path=xl/sharedStrings.xml><?xml version="1.0" encoding="utf-8"?>
<sst xmlns="http://schemas.openxmlformats.org/spreadsheetml/2006/main" count="197" uniqueCount="126">
  <si>
    <t>Type</t>
  </si>
  <si>
    <t>Quantités</t>
  </si>
  <si>
    <t>Dimensions des pierres</t>
  </si>
  <si>
    <t>Largeur</t>
  </si>
  <si>
    <t>Profondeur</t>
  </si>
  <si>
    <t>Hauteur</t>
  </si>
  <si>
    <t>Colonne3</t>
  </si>
  <si>
    <t>Colonne4</t>
  </si>
  <si>
    <t>Colonne5</t>
  </si>
  <si>
    <t>Colonne6</t>
  </si>
  <si>
    <t>Colonne7</t>
  </si>
  <si>
    <t>Colonne8</t>
  </si>
  <si>
    <t>Colonne1</t>
  </si>
  <si>
    <t>Colonne2</t>
  </si>
  <si>
    <t>Nom</t>
  </si>
  <si>
    <t>CLIENT</t>
  </si>
  <si>
    <t>CHANTIER</t>
  </si>
  <si>
    <t>PIERRE</t>
  </si>
  <si>
    <t>Total</t>
  </si>
  <si>
    <t>Description</t>
  </si>
  <si>
    <t>Marque</t>
  </si>
  <si>
    <t>Longueur</t>
  </si>
  <si>
    <t>P-1-01</t>
  </si>
  <si>
    <t>P-1-02</t>
  </si>
  <si>
    <t>P-1-03</t>
  </si>
  <si>
    <t>P-1-04</t>
  </si>
  <si>
    <t>P-1-05</t>
  </si>
  <si>
    <t>P-1-06</t>
  </si>
  <si>
    <t>P-1-07</t>
  </si>
  <si>
    <t>P-1-08</t>
  </si>
  <si>
    <t>P-1-09</t>
  </si>
  <si>
    <t>P-1-10</t>
  </si>
  <si>
    <t>P-2-01</t>
  </si>
  <si>
    <t>P-2-02</t>
  </si>
  <si>
    <t>P-2-03</t>
  </si>
  <si>
    <t>P-2-04</t>
  </si>
  <si>
    <t>P-2-05</t>
  </si>
  <si>
    <t>P-2-06</t>
  </si>
  <si>
    <t>P-2-07</t>
  </si>
  <si>
    <t>P-2-08</t>
  </si>
  <si>
    <t>P-2-09</t>
  </si>
  <si>
    <t>P-2-10</t>
  </si>
  <si>
    <t>P-3-01</t>
  </si>
  <si>
    <t>P-3-02</t>
  </si>
  <si>
    <t>P-3-03</t>
  </si>
  <si>
    <t>P-3-04</t>
  </si>
  <si>
    <t>P-3-05</t>
  </si>
  <si>
    <t>P-3-06</t>
  </si>
  <si>
    <t>P-3-07</t>
  </si>
  <si>
    <t>P-3-08</t>
  </si>
  <si>
    <t>P-3-09</t>
  </si>
  <si>
    <t>P-3-10</t>
  </si>
  <si>
    <t>P-4-01</t>
  </si>
  <si>
    <t>P-4-02</t>
  </si>
  <si>
    <t>P-4-03</t>
  </si>
  <si>
    <t>P-4-04</t>
  </si>
  <si>
    <t>P-4-05</t>
  </si>
  <si>
    <t>P-4-06</t>
  </si>
  <si>
    <t>P-4-07</t>
  </si>
  <si>
    <t>P-4-08</t>
  </si>
  <si>
    <t>P-4-09</t>
  </si>
  <si>
    <t>P-4-10</t>
  </si>
  <si>
    <t>P-4-11</t>
  </si>
  <si>
    <t>P-4-12</t>
  </si>
  <si>
    <t>P-4-13</t>
  </si>
  <si>
    <t>P-4-14</t>
  </si>
  <si>
    <t>P-4-15</t>
  </si>
  <si>
    <t>P-4-16</t>
  </si>
  <si>
    <t>P-4-17</t>
  </si>
  <si>
    <t>P-4-18</t>
  </si>
  <si>
    <t>P-5-01</t>
  </si>
  <si>
    <t>P-5-02</t>
  </si>
  <si>
    <t>P-5-03</t>
  </si>
  <si>
    <t>P-5-04</t>
  </si>
  <si>
    <t>P-5-05</t>
  </si>
  <si>
    <t>P-5-06</t>
  </si>
  <si>
    <t>P-5-07</t>
  </si>
  <si>
    <t>P-5-08</t>
  </si>
  <si>
    <t>P-5-09</t>
  </si>
  <si>
    <t>P-5-10</t>
  </si>
  <si>
    <t>P-6-01</t>
  </si>
  <si>
    <t>P-6-02</t>
  </si>
  <si>
    <t>P-6-03</t>
  </si>
  <si>
    <t>P-6-04</t>
  </si>
  <si>
    <t>P-6-05</t>
  </si>
  <si>
    <t>P-6-06</t>
  </si>
  <si>
    <t>P-6-07</t>
  </si>
  <si>
    <t>P-6-08</t>
  </si>
  <si>
    <t>P-6-09</t>
  </si>
  <si>
    <t>P-6-10</t>
  </si>
  <si>
    <t>P-E-01</t>
  </si>
  <si>
    <t>P-E-02</t>
  </si>
  <si>
    <t>P-E-03</t>
  </si>
  <si>
    <t>P-E-04</t>
  </si>
  <si>
    <t>P-E-05</t>
  </si>
  <si>
    <t>P-E-06</t>
  </si>
  <si>
    <t>P-E-07</t>
  </si>
  <si>
    <t>P-E-08</t>
  </si>
  <si>
    <t>P-E-09</t>
  </si>
  <si>
    <t>P-E-10</t>
  </si>
  <si>
    <t>P-E-11</t>
  </si>
  <si>
    <t>P-E-12</t>
  </si>
  <si>
    <t>P-E-13</t>
  </si>
  <si>
    <t>P-E-14</t>
  </si>
  <si>
    <t>A</t>
  </si>
  <si>
    <t>B</t>
  </si>
  <si>
    <t>C</t>
  </si>
  <si>
    <t>D</t>
  </si>
  <si>
    <t>E</t>
  </si>
  <si>
    <t xml:space="preserve">poids </t>
  </si>
  <si>
    <t>Vol</t>
  </si>
  <si>
    <t>NET</t>
  </si>
  <si>
    <t>poids</t>
  </si>
  <si>
    <t>Unitaire</t>
  </si>
  <si>
    <t>Densité</t>
  </si>
  <si>
    <t>N° de</t>
  </si>
  <si>
    <t>ligne</t>
  </si>
  <si>
    <t>en CM</t>
  </si>
  <si>
    <t>P-1-11</t>
  </si>
  <si>
    <t>P-3-11</t>
  </si>
  <si>
    <t>P-4-19</t>
  </si>
  <si>
    <t>P-5-11</t>
  </si>
  <si>
    <t>F</t>
  </si>
  <si>
    <t>G</t>
  </si>
  <si>
    <t>Nb</t>
  </si>
  <si>
    <t>&lt;==Ne pas supprimer</t>
  </si>
</sst>
</file>

<file path=xl/styles.xml><?xml version="1.0" encoding="utf-8"?>
<styleSheet xmlns="http://schemas.openxmlformats.org/spreadsheetml/2006/main">
  <numFmts count="6">
    <numFmt numFmtId="164" formatCode="0.000"/>
    <numFmt numFmtId="165" formatCode="0.0"/>
    <numFmt numFmtId="166" formatCode="0&quot; u.&quot;"/>
    <numFmt numFmtId="167" formatCode="0.000&quot; M³&quot;"/>
    <numFmt numFmtId="168" formatCode="0.000&quot; T.&quot;"/>
    <numFmt numFmtId="169" formatCode="0.00&quot; T.&quot;"/>
  </numFmts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Border="1"/>
    <xf numFmtId="0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3" fillId="2" borderId="7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0" xfId="0" applyFont="1" applyAlignment="1"/>
    <xf numFmtId="49" fontId="1" fillId="2" borderId="7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18" xfId="0" applyBorder="1"/>
    <xf numFmtId="0" fontId="1" fillId="2" borderId="1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3" xfId="0" applyNumberFormat="1" applyBorder="1"/>
    <xf numFmtId="0" fontId="0" fillId="0" borderId="4" xfId="0" applyNumberFormat="1" applyBorder="1"/>
    <xf numFmtId="0" fontId="0" fillId="0" borderId="0" xfId="0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/>
    <xf numFmtId="0" fontId="4" fillId="3" borderId="2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0" fontId="0" fillId="0" borderId="23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5" fontId="0" fillId="0" borderId="0" xfId="0" applyNumberFormat="1"/>
    <xf numFmtId="167" fontId="0" fillId="0" borderId="18" xfId="0" applyNumberFormat="1" applyBorder="1" applyAlignment="1">
      <alignment horizontal="center"/>
    </xf>
    <xf numFmtId="168" fontId="0" fillId="0" borderId="6" xfId="0" applyNumberFormat="1" applyBorder="1" applyAlignment="1">
      <alignment horizontal="center"/>
    </xf>
    <xf numFmtId="167" fontId="0" fillId="0" borderId="3" xfId="0" applyNumberFormat="1" applyBorder="1"/>
    <xf numFmtId="167" fontId="0" fillId="0" borderId="0" xfId="0" applyNumberFormat="1" applyBorder="1"/>
    <xf numFmtId="169" fontId="0" fillId="0" borderId="0" xfId="0" applyNumberFormat="1" applyBorder="1"/>
    <xf numFmtId="169" fontId="0" fillId="0" borderId="4" xfId="0" applyNumberFormat="1" applyBorder="1"/>
    <xf numFmtId="166" fontId="0" fillId="0" borderId="0" xfId="0" applyNumberFormat="1" applyBorder="1" applyAlignment="1">
      <alignment horizontal="center" vertical="center"/>
    </xf>
    <xf numFmtId="0" fontId="2" fillId="0" borderId="23" xfId="0" applyFont="1" applyBorder="1"/>
    <xf numFmtId="49" fontId="1" fillId="2" borderId="7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167" fontId="0" fillId="0" borderId="25" xfId="0" applyNumberFormat="1" applyBorder="1"/>
    <xf numFmtId="167" fontId="0" fillId="0" borderId="24" xfId="0" applyNumberFormat="1" applyBorder="1"/>
    <xf numFmtId="169" fontId="0" fillId="0" borderId="24" xfId="0" applyNumberFormat="1" applyBorder="1"/>
    <xf numFmtId="169" fontId="0" fillId="0" borderId="26" xfId="0" applyNumberFormat="1" applyBorder="1"/>
    <xf numFmtId="0" fontId="0" fillId="0" borderId="24" xfId="0" applyBorder="1"/>
    <xf numFmtId="49" fontId="0" fillId="0" borderId="0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0" fontId="0" fillId="4" borderId="0" xfId="0" applyFill="1"/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0" fillId="5" borderId="23" xfId="0" applyFill="1" applyBorder="1"/>
    <xf numFmtId="0" fontId="0" fillId="5" borderId="23" xfId="0" applyFont="1" applyFill="1" applyBorder="1" applyAlignment="1"/>
    <xf numFmtId="0" fontId="2" fillId="0" borderId="23" xfId="0" applyFont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quotePrefix="1" applyBorder="1" applyAlignment="1">
      <alignment horizontal="center" vertical="center" wrapText="1"/>
    </xf>
  </cellXfs>
  <cellStyles count="1">
    <cellStyle name="Normal" xfId="0" builtinId="0"/>
  </cellStyles>
  <dxfs count="21">
    <dxf>
      <numFmt numFmtId="168" formatCode="0.000&quot; T.&quot;"/>
      <alignment horizontal="center" vertical="bottom" textRotation="0" wrapText="0" indent="0" relativeIndent="255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numFmt numFmtId="0" formatCode="General"/>
      <border diagonalUp="0" diagonalDown="0" outline="0">
        <left style="thin">
          <color auto="1"/>
        </left>
        <right style="medium">
          <color indexed="64"/>
        </right>
        <top/>
        <bottom/>
      </border>
    </dxf>
    <dxf>
      <border diagonalUp="0" diagonalDown="0" outline="0">
        <left/>
        <right/>
        <top/>
        <bottom style="medium">
          <color indexed="64"/>
        </bottom>
      </border>
    </dxf>
    <dxf>
      <numFmt numFmtId="164" formatCode="0.00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167" formatCode="0.000&quot; M³&quot;"/>
      <alignment horizontal="center" vertical="bottom" textRotation="0" wrapText="0" indent="0" relativeIndent="255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0" formatCode="General"/>
      <border diagonalUp="0" diagonalDown="0" outline="0">
        <left style="medium">
          <color indexed="64"/>
        </left>
        <right style="thin">
          <color auto="1"/>
        </right>
        <top/>
        <bottom/>
      </border>
    </dxf>
    <dxf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numFmt numFmtId="2" formatCode="0.00"/>
      <alignment horizontal="center" vertical="center" textRotation="0" wrapText="0" indent="0" relativeIndent="255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border diagonalUp="0" diagonalDown="0" outline="0">
        <left/>
        <right/>
        <top/>
        <bottom style="medium">
          <color indexed="64"/>
        </bottom>
      </border>
    </dxf>
    <dxf>
      <numFmt numFmtId="2" formatCode="0.00"/>
      <alignment horizontal="center" vertical="center" textRotation="0" wrapText="0" indent="0" relativeIndent="255" justifyLastLine="0" shrinkToFit="0" readingOrder="0"/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2" formatCode="0.00"/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166" formatCode="0&quot; u.&quot;"/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" displayName="Tableau4" ref="A7:K108" totalsRowCount="1" headerRowDxfId="20">
  <autoFilter ref="A7:K107"/>
  <sortState ref="A8:AY107">
    <sortCondition ref="A7:A107"/>
  </sortState>
  <tableColumns count="11">
    <tableColumn id="1" name="Colonne1" totalsRowLabel="Total" dataDxfId="19" totalsRowDxfId="18"/>
    <tableColumn id="2" name="Colonne2" dataDxfId="17"/>
    <tableColumn id="3" name="Colonne3" dataDxfId="16"/>
    <tableColumn id="4" name="Colonne4" totalsRowFunction="sum" dataDxfId="15" totalsRowDxfId="14"/>
    <tableColumn id="5" name="Largeur" dataDxfId="13" totalsRowDxfId="12"/>
    <tableColumn id="6" name="Profondeur" dataDxfId="11" totalsRowDxfId="10"/>
    <tableColumn id="7" name="Hauteur" dataDxfId="9" totalsRowDxfId="8"/>
    <tableColumn id="8" name="Colonne5" dataDxfId="7" totalsRowDxfId="6">
      <calculatedColumnFormula>Tableau4[[#This Row],[Largeur]]*Tableau4[[#This Row],[Profondeur]]*Tableau4[[#This Row],[Hauteur]]/1000000</calculatedColumnFormula>
    </tableColumn>
    <tableColumn id="9" name="Colonne6" totalsRowFunction="sum" dataDxfId="5" totalsRowDxfId="4">
      <calculatedColumnFormula>Tableau4[[#This Row],[Colonne5]]*Tableau4[[#This Row],[Colonne4]]</calculatedColumnFormula>
    </tableColumn>
    <tableColumn id="10" name="Colonne7" dataDxfId="3" totalsRowDxfId="2">
      <calculatedColumnFormula>Tableau4[[#This Row],[Colonne5]]*densité_PERRIER</calculatedColumnFormula>
    </tableColumn>
    <tableColumn id="11" name="Colonne8" totalsRowFunction="sum" dataDxfId="1" totalsRowDxfId="0">
      <calculatedColumnFormula>Tableau4[[#This Row],[Colonne7]]*Tableau4[[#This Row],[Colonne4]]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0"/>
  <sheetViews>
    <sheetView tabSelected="1" zoomScaleNormal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R4" sqref="R4"/>
    </sheetView>
  </sheetViews>
  <sheetFormatPr baseColWidth="10" defaultRowHeight="15"/>
  <cols>
    <col min="1" max="1" width="8.7109375" customWidth="1"/>
    <col min="2" max="2" width="9.7109375" customWidth="1"/>
    <col min="3" max="3" width="10.42578125" customWidth="1"/>
    <col min="4" max="4" width="10.7109375" customWidth="1"/>
    <col min="5" max="5" width="7.7109375" customWidth="1"/>
    <col min="6" max="6" width="10.7109375" customWidth="1"/>
    <col min="7" max="7" width="12.28515625" customWidth="1"/>
    <col min="8" max="8" width="8.7109375" customWidth="1"/>
    <col min="9" max="9" width="9.85546875" customWidth="1"/>
    <col min="10" max="10" width="9.5703125" customWidth="1"/>
    <col min="11" max="11" width="10.28515625" customWidth="1"/>
  </cols>
  <sheetData>
    <row r="1" spans="1:16" ht="15.75" customHeight="1">
      <c r="B1" s="49" t="s">
        <v>15</v>
      </c>
      <c r="C1" s="68"/>
      <c r="D1" s="68"/>
      <c r="F1" s="77" t="s">
        <v>108</v>
      </c>
      <c r="G1" s="76">
        <f t="array" ref="G1">VLOOKUP(F1,M1:N7,2,FALSE)</f>
        <v>8</v>
      </c>
      <c r="M1" s="74" t="s">
        <v>104</v>
      </c>
      <c r="N1" s="74">
        <f>COUNTIF($C$8:$C$93,M1)</f>
        <v>13</v>
      </c>
      <c r="O1" s="79" t="s">
        <v>125</v>
      </c>
      <c r="P1" s="78"/>
    </row>
    <row r="2" spans="1:16">
      <c r="B2" s="49" t="s">
        <v>16</v>
      </c>
      <c r="C2" s="68"/>
      <c r="D2" s="68"/>
      <c r="M2" s="74" t="s">
        <v>105</v>
      </c>
      <c r="N2" s="74">
        <f>COUNTIF($C$8:$C$93,M2)</f>
        <v>13</v>
      </c>
      <c r="O2" s="79" t="s">
        <v>125</v>
      </c>
      <c r="P2" s="78"/>
    </row>
    <row r="3" spans="1:16">
      <c r="B3" s="49"/>
      <c r="C3" s="68"/>
      <c r="D3" s="68"/>
      <c r="M3" s="74" t="s">
        <v>106</v>
      </c>
      <c r="N3" s="74">
        <f>COUNTIF($C$8:$C$93,M3)</f>
        <v>5</v>
      </c>
      <c r="O3" s="79" t="s">
        <v>125</v>
      </c>
      <c r="P3" s="78"/>
    </row>
    <row r="4" spans="1:16" ht="15.75" thickBot="1">
      <c r="B4" s="49" t="s">
        <v>17</v>
      </c>
      <c r="C4" s="68"/>
      <c r="D4" s="68"/>
      <c r="E4" t="s">
        <v>114</v>
      </c>
      <c r="F4" s="41">
        <v>2.2000000000000002</v>
      </c>
      <c r="M4" s="74" t="s">
        <v>107</v>
      </c>
      <c r="N4" s="74">
        <f>COUNTIF($C$8:$C$93,M4)</f>
        <v>11</v>
      </c>
      <c r="O4" s="79" t="s">
        <v>125</v>
      </c>
      <c r="P4" s="78"/>
    </row>
    <row r="5" spans="1:16" s="8" customFormat="1">
      <c r="A5" s="6" t="s">
        <v>115</v>
      </c>
      <c r="B5" s="6" t="s">
        <v>14</v>
      </c>
      <c r="C5" s="6" t="s">
        <v>0</v>
      </c>
      <c r="D5" s="7" t="s">
        <v>1</v>
      </c>
      <c r="E5" s="69" t="s">
        <v>2</v>
      </c>
      <c r="F5" s="70"/>
      <c r="G5" s="71"/>
      <c r="H5" s="16" t="s">
        <v>110</v>
      </c>
      <c r="I5" s="17" t="s">
        <v>110</v>
      </c>
      <c r="J5" s="17" t="s">
        <v>109</v>
      </c>
      <c r="K5" s="18" t="s">
        <v>112</v>
      </c>
      <c r="M5" s="74" t="s">
        <v>108</v>
      </c>
      <c r="N5" s="75">
        <f>COUNTIF($C$8:$C$93,M5)</f>
        <v>8</v>
      </c>
      <c r="O5" s="79" t="s">
        <v>125</v>
      </c>
      <c r="P5" s="78"/>
    </row>
    <row r="6" spans="1:16" s="8" customFormat="1">
      <c r="A6" s="50" t="s">
        <v>116</v>
      </c>
      <c r="B6" s="9"/>
      <c r="C6" s="9"/>
      <c r="D6" s="12"/>
      <c r="E6" s="65" t="s">
        <v>117</v>
      </c>
      <c r="F6" s="66"/>
      <c r="G6" s="67"/>
      <c r="H6" s="38" t="s">
        <v>111</v>
      </c>
      <c r="I6" s="37" t="s">
        <v>18</v>
      </c>
      <c r="J6" s="37" t="s">
        <v>113</v>
      </c>
      <c r="K6" s="39" t="s">
        <v>18</v>
      </c>
      <c r="M6" s="74" t="s">
        <v>122</v>
      </c>
      <c r="N6" s="75">
        <f>COUNTIF($C$8:$C$93,M6)</f>
        <v>0</v>
      </c>
      <c r="O6" s="79" t="s">
        <v>125</v>
      </c>
      <c r="P6" s="78"/>
    </row>
    <row r="7" spans="1:16" s="8" customFormat="1">
      <c r="A7" s="10" t="s">
        <v>12</v>
      </c>
      <c r="B7" s="10" t="s">
        <v>13</v>
      </c>
      <c r="C7" s="10" t="s">
        <v>6</v>
      </c>
      <c r="D7" s="13" t="s">
        <v>7</v>
      </c>
      <c r="E7" s="20" t="s">
        <v>3</v>
      </c>
      <c r="F7" s="15" t="s">
        <v>4</v>
      </c>
      <c r="G7" s="21" t="s">
        <v>5</v>
      </c>
      <c r="H7" s="19" t="s">
        <v>8</v>
      </c>
      <c r="I7" s="5" t="s">
        <v>9</v>
      </c>
      <c r="J7" s="5" t="s">
        <v>10</v>
      </c>
      <c r="K7" s="11" t="s">
        <v>11</v>
      </c>
      <c r="M7" s="74" t="s">
        <v>123</v>
      </c>
      <c r="N7" s="75">
        <f>COUNTIF($C$8:$C$93,M7)</f>
        <v>0</v>
      </c>
      <c r="O7" s="79" t="s">
        <v>125</v>
      </c>
      <c r="P7" s="78"/>
    </row>
    <row r="8" spans="1:16">
      <c r="A8" s="36">
        <v>1</v>
      </c>
      <c r="B8" s="29" t="s">
        <v>22</v>
      </c>
      <c r="C8" s="62"/>
      <c r="D8" s="48">
        <v>1</v>
      </c>
      <c r="E8" s="26">
        <v>100</v>
      </c>
      <c r="F8" s="27">
        <v>50</v>
      </c>
      <c r="G8" s="28">
        <v>110</v>
      </c>
      <c r="H8" s="44">
        <f>Tableau4[[#This Row],[Largeur]]*Tableau4[[#This Row],[Profondeur]]*Tableau4[[#This Row],[Hauteur]]/1000000</f>
        <v>0.55000000000000004</v>
      </c>
      <c r="I8" s="45">
        <f>Tableau4[[#This Row],[Colonne5]]*Tableau4[[#This Row],[Colonne4]]</f>
        <v>0.55000000000000004</v>
      </c>
      <c r="J8" s="46">
        <f>Tableau4[[#This Row],[Colonne5]]*densité_PERRIER</f>
        <v>1.2100000000000002</v>
      </c>
      <c r="K8" s="47">
        <f>Tableau4[[#This Row],[Colonne7]]*Tableau4[[#This Row],[Colonne4]]</f>
        <v>1.2100000000000002</v>
      </c>
    </row>
    <row r="9" spans="1:16">
      <c r="A9" s="36">
        <v>2</v>
      </c>
      <c r="B9" s="29" t="s">
        <v>23</v>
      </c>
      <c r="C9" s="62"/>
      <c r="D9" s="48">
        <v>1</v>
      </c>
      <c r="E9" s="26">
        <v>104</v>
      </c>
      <c r="F9" s="27">
        <v>50</v>
      </c>
      <c r="G9" s="28">
        <v>110</v>
      </c>
      <c r="H9" s="44">
        <f>Tableau4[[#This Row],[Largeur]]*Tableau4[[#This Row],[Profondeur]]*Tableau4[[#This Row],[Hauteur]]/1000000</f>
        <v>0.57199999999999995</v>
      </c>
      <c r="I9" s="45">
        <f>Tableau4[[#This Row],[Colonne5]]*Tableau4[[#This Row],[Colonne4]]</f>
        <v>0.57199999999999995</v>
      </c>
      <c r="J9" s="46">
        <f>Tableau4[[#This Row],[Colonne5]]*densité_PERRIER</f>
        <v>1.2584</v>
      </c>
      <c r="K9" s="47">
        <f>Tableau4[[#This Row],[Colonne7]]*Tableau4[[#This Row],[Colonne4]]</f>
        <v>1.2584</v>
      </c>
    </row>
    <row r="10" spans="1:16">
      <c r="A10" s="36">
        <v>3</v>
      </c>
      <c r="B10" s="29" t="s">
        <v>24</v>
      </c>
      <c r="C10" s="62"/>
      <c r="D10" s="48">
        <v>1</v>
      </c>
      <c r="E10" s="26">
        <v>105</v>
      </c>
      <c r="F10" s="27">
        <v>50</v>
      </c>
      <c r="G10" s="28">
        <v>110</v>
      </c>
      <c r="H10" s="44">
        <f>Tableau4[[#This Row],[Largeur]]*Tableau4[[#This Row],[Profondeur]]*Tableau4[[#This Row],[Hauteur]]/1000000</f>
        <v>0.57750000000000001</v>
      </c>
      <c r="I10" s="45">
        <f>Tableau4[[#This Row],[Colonne5]]*Tableau4[[#This Row],[Colonne4]]</f>
        <v>0.57750000000000001</v>
      </c>
      <c r="J10" s="46">
        <f>Tableau4[[#This Row],[Colonne5]]*densité_PERRIER</f>
        <v>1.2705000000000002</v>
      </c>
      <c r="K10" s="47">
        <f>Tableau4[[#This Row],[Colonne7]]*Tableau4[[#This Row],[Colonne4]]</f>
        <v>1.2705000000000002</v>
      </c>
    </row>
    <row r="11" spans="1:16">
      <c r="A11" s="36">
        <v>4</v>
      </c>
      <c r="B11" s="29" t="s">
        <v>25</v>
      </c>
      <c r="C11" s="62"/>
      <c r="D11" s="48">
        <v>1</v>
      </c>
      <c r="E11" s="26">
        <v>150</v>
      </c>
      <c r="F11" s="27">
        <v>50</v>
      </c>
      <c r="G11" s="28">
        <v>110</v>
      </c>
      <c r="H11" s="44">
        <f>Tableau4[[#This Row],[Largeur]]*Tableau4[[#This Row],[Profondeur]]*Tableau4[[#This Row],[Hauteur]]/1000000</f>
        <v>0.82499999999999996</v>
      </c>
      <c r="I11" s="45">
        <f>Tableau4[[#This Row],[Colonne5]]*Tableau4[[#This Row],[Colonne4]]</f>
        <v>0.82499999999999996</v>
      </c>
      <c r="J11" s="46">
        <f>Tableau4[[#This Row],[Colonne5]]*densité_PERRIER</f>
        <v>1.8149999999999999</v>
      </c>
      <c r="K11" s="47">
        <f>Tableau4[[#This Row],[Colonne7]]*Tableau4[[#This Row],[Colonne4]]</f>
        <v>1.8149999999999999</v>
      </c>
    </row>
    <row r="12" spans="1:16">
      <c r="A12" s="36">
        <v>5</v>
      </c>
      <c r="B12" s="29" t="s">
        <v>26</v>
      </c>
      <c r="C12" s="62" t="s">
        <v>104</v>
      </c>
      <c r="D12" s="48">
        <v>1</v>
      </c>
      <c r="E12" s="26">
        <v>200</v>
      </c>
      <c r="F12" s="27">
        <v>50</v>
      </c>
      <c r="G12" s="28">
        <v>110</v>
      </c>
      <c r="H12" s="44">
        <f>Tableau4[[#This Row],[Largeur]]*Tableau4[[#This Row],[Profondeur]]*Tableau4[[#This Row],[Hauteur]]/1000000</f>
        <v>1.1000000000000001</v>
      </c>
      <c r="I12" s="45">
        <f>Tableau4[[#This Row],[Colonne5]]*Tableau4[[#This Row],[Colonne4]]</f>
        <v>1.1000000000000001</v>
      </c>
      <c r="J12" s="46">
        <f>Tableau4[[#This Row],[Colonne5]]*densité_PERRIER</f>
        <v>2.4200000000000004</v>
      </c>
      <c r="K12" s="47">
        <f>Tableau4[[#This Row],[Colonne7]]*Tableau4[[#This Row],[Colonne4]]</f>
        <v>2.4200000000000004</v>
      </c>
    </row>
    <row r="13" spans="1:16">
      <c r="A13" s="36">
        <v>6</v>
      </c>
      <c r="B13" s="29" t="s">
        <v>27</v>
      </c>
      <c r="C13" s="62" t="s">
        <v>104</v>
      </c>
      <c r="D13" s="48">
        <v>1</v>
      </c>
      <c r="E13" s="26">
        <v>200</v>
      </c>
      <c r="F13" s="27">
        <v>50</v>
      </c>
      <c r="G13" s="28">
        <v>110</v>
      </c>
      <c r="H13" s="44">
        <f>Tableau4[[#This Row],[Largeur]]*Tableau4[[#This Row],[Profondeur]]*Tableau4[[#This Row],[Hauteur]]/1000000</f>
        <v>1.1000000000000001</v>
      </c>
      <c r="I13" s="45">
        <f>Tableau4[[#This Row],[Colonne5]]*Tableau4[[#This Row],[Colonne4]]</f>
        <v>1.1000000000000001</v>
      </c>
      <c r="J13" s="46">
        <f>Tableau4[[#This Row],[Colonne5]]*densité_PERRIER</f>
        <v>2.4200000000000004</v>
      </c>
      <c r="K13" s="47">
        <f>Tableau4[[#This Row],[Colonne7]]*Tableau4[[#This Row],[Colonne4]]</f>
        <v>2.4200000000000004</v>
      </c>
    </row>
    <row r="14" spans="1:16">
      <c r="A14" s="36">
        <v>7</v>
      </c>
      <c r="B14" s="29" t="s">
        <v>28</v>
      </c>
      <c r="C14" s="62" t="s">
        <v>104</v>
      </c>
      <c r="D14" s="48">
        <v>1</v>
      </c>
      <c r="E14" s="26">
        <v>200</v>
      </c>
      <c r="F14" s="27">
        <v>50</v>
      </c>
      <c r="G14" s="28">
        <v>110</v>
      </c>
      <c r="H14" s="44">
        <f>Tableau4[[#This Row],[Largeur]]*Tableau4[[#This Row],[Profondeur]]*Tableau4[[#This Row],[Hauteur]]/1000000</f>
        <v>1.1000000000000001</v>
      </c>
      <c r="I14" s="45">
        <f>Tableau4[[#This Row],[Colonne5]]*Tableau4[[#This Row],[Colonne4]]</f>
        <v>1.1000000000000001</v>
      </c>
      <c r="J14" s="46">
        <f>Tableau4[[#This Row],[Colonne5]]*densité_PERRIER</f>
        <v>2.4200000000000004</v>
      </c>
      <c r="K14" s="47">
        <f>Tableau4[[#This Row],[Colonne7]]*Tableau4[[#This Row],[Colonne4]]</f>
        <v>2.4200000000000004</v>
      </c>
    </row>
    <row r="15" spans="1:16">
      <c r="A15" s="36">
        <v>8</v>
      </c>
      <c r="B15" s="29" t="s">
        <v>29</v>
      </c>
      <c r="C15" s="62" t="s">
        <v>104</v>
      </c>
      <c r="D15" s="48">
        <v>1</v>
      </c>
      <c r="E15" s="26">
        <v>200</v>
      </c>
      <c r="F15" s="27">
        <v>50</v>
      </c>
      <c r="G15" s="28">
        <v>110</v>
      </c>
      <c r="H15" s="44">
        <f>Tableau4[[#This Row],[Largeur]]*Tableau4[[#This Row],[Profondeur]]*Tableau4[[#This Row],[Hauteur]]/1000000</f>
        <v>1.1000000000000001</v>
      </c>
      <c r="I15" s="45">
        <f>Tableau4[[#This Row],[Colonne5]]*Tableau4[[#This Row],[Colonne4]]</f>
        <v>1.1000000000000001</v>
      </c>
      <c r="J15" s="46">
        <f>Tableau4[[#This Row],[Colonne5]]*densité_PERRIER</f>
        <v>2.4200000000000004</v>
      </c>
      <c r="K15" s="47">
        <f>Tableau4[[#This Row],[Colonne7]]*Tableau4[[#This Row],[Colonne4]]</f>
        <v>2.4200000000000004</v>
      </c>
    </row>
    <row r="16" spans="1:16">
      <c r="A16" s="36">
        <v>9</v>
      </c>
      <c r="B16" s="29" t="s">
        <v>30</v>
      </c>
      <c r="C16" s="62" t="s">
        <v>104</v>
      </c>
      <c r="D16" s="48">
        <v>1</v>
      </c>
      <c r="E16" s="26">
        <v>200</v>
      </c>
      <c r="F16" s="27">
        <v>50</v>
      </c>
      <c r="G16" s="28">
        <v>110</v>
      </c>
      <c r="H16" s="44">
        <f>Tableau4[[#This Row],[Largeur]]*Tableau4[[#This Row],[Profondeur]]*Tableau4[[#This Row],[Hauteur]]/1000000</f>
        <v>1.1000000000000001</v>
      </c>
      <c r="I16" s="45">
        <f>Tableau4[[#This Row],[Colonne5]]*Tableau4[[#This Row],[Colonne4]]</f>
        <v>1.1000000000000001</v>
      </c>
      <c r="J16" s="46">
        <f>Tableau4[[#This Row],[Colonne5]]*densité_PERRIER</f>
        <v>2.4200000000000004</v>
      </c>
      <c r="K16" s="47">
        <f>Tableau4[[#This Row],[Colonne7]]*Tableau4[[#This Row],[Colonne4]]</f>
        <v>2.4200000000000004</v>
      </c>
    </row>
    <row r="17" spans="1:11">
      <c r="A17" s="36">
        <v>10</v>
      </c>
      <c r="B17" s="29" t="s">
        <v>31</v>
      </c>
      <c r="C17" s="62" t="s">
        <v>104</v>
      </c>
      <c r="D17" s="48">
        <v>1</v>
      </c>
      <c r="E17" s="26">
        <v>200</v>
      </c>
      <c r="F17" s="27">
        <v>50</v>
      </c>
      <c r="G17" s="28">
        <v>110</v>
      </c>
      <c r="H17" s="44">
        <f>Tableau4[[#This Row],[Largeur]]*Tableau4[[#This Row],[Profondeur]]*Tableau4[[#This Row],[Hauteur]]/1000000</f>
        <v>1.1000000000000001</v>
      </c>
      <c r="I17" s="45">
        <f>Tableau4[[#This Row],[Colonne5]]*Tableau4[[#This Row],[Colonne4]]</f>
        <v>1.1000000000000001</v>
      </c>
      <c r="J17" s="46">
        <f>Tableau4[[#This Row],[Colonne5]]*densité_PERRIER</f>
        <v>2.4200000000000004</v>
      </c>
      <c r="K17" s="47">
        <f>Tableau4[[#This Row],[Colonne7]]*Tableau4[[#This Row],[Colonne4]]</f>
        <v>2.4200000000000004</v>
      </c>
    </row>
    <row r="18" spans="1:11" s="61" customFormat="1" ht="15.75" thickBot="1">
      <c r="A18" s="51">
        <v>11</v>
      </c>
      <c r="B18" s="52" t="s">
        <v>118</v>
      </c>
      <c r="C18" s="63"/>
      <c r="D18" s="53">
        <v>1</v>
      </c>
      <c r="E18" s="54">
        <v>190</v>
      </c>
      <c r="F18" s="55">
        <v>50</v>
      </c>
      <c r="G18" s="56">
        <v>110</v>
      </c>
      <c r="H18" s="57">
        <f>Tableau4[[#This Row],[Largeur]]*Tableau4[[#This Row],[Profondeur]]*Tableau4[[#This Row],[Hauteur]]/1000000</f>
        <v>1.0449999999999999</v>
      </c>
      <c r="I18" s="58">
        <f>Tableau4[[#This Row],[Colonne5]]*Tableau4[[#This Row],[Colonne4]]</f>
        <v>1.0449999999999999</v>
      </c>
      <c r="J18" s="59">
        <f>Tableau4[[#This Row],[Colonne5]]*densité_PERRIER</f>
        <v>2.2989999999999999</v>
      </c>
      <c r="K18" s="60">
        <f>Tableau4[[#This Row],[Colonne7]]*Tableau4[[#This Row],[Colonne4]]</f>
        <v>2.2989999999999999</v>
      </c>
    </row>
    <row r="19" spans="1:11" ht="15.75" thickTop="1">
      <c r="A19" s="36">
        <v>12</v>
      </c>
      <c r="B19" s="29" t="s">
        <v>32</v>
      </c>
      <c r="C19" s="62"/>
      <c r="D19" s="48">
        <v>1</v>
      </c>
      <c r="E19" s="26">
        <v>145</v>
      </c>
      <c r="F19" s="27">
        <v>50</v>
      </c>
      <c r="G19" s="28">
        <v>110</v>
      </c>
      <c r="H19" s="44">
        <f>Tableau4[[#This Row],[Largeur]]*Tableau4[[#This Row],[Profondeur]]*Tableau4[[#This Row],[Hauteur]]/1000000</f>
        <v>0.79749999999999999</v>
      </c>
      <c r="I19" s="45">
        <f>Tableau4[[#This Row],[Colonne5]]*Tableau4[[#This Row],[Colonne4]]</f>
        <v>0.79749999999999999</v>
      </c>
      <c r="J19" s="46">
        <f>Tableau4[[#This Row],[Colonne5]]*densité_PERRIER</f>
        <v>1.7545000000000002</v>
      </c>
      <c r="K19" s="47">
        <f>Tableau4[[#This Row],[Colonne7]]*Tableau4[[#This Row],[Colonne4]]</f>
        <v>1.7545000000000002</v>
      </c>
    </row>
    <row r="20" spans="1:11">
      <c r="A20" s="36">
        <v>13</v>
      </c>
      <c r="B20" s="29" t="s">
        <v>33</v>
      </c>
      <c r="C20" s="62" t="s">
        <v>104</v>
      </c>
      <c r="D20" s="48">
        <v>1</v>
      </c>
      <c r="E20" s="26">
        <v>200</v>
      </c>
      <c r="F20" s="27">
        <v>50</v>
      </c>
      <c r="G20" s="28">
        <v>110</v>
      </c>
      <c r="H20" s="44">
        <f>Tableau4[[#This Row],[Largeur]]*Tableau4[[#This Row],[Profondeur]]*Tableau4[[#This Row],[Hauteur]]/1000000</f>
        <v>1.1000000000000001</v>
      </c>
      <c r="I20" s="45">
        <f>Tableau4[[#This Row],[Colonne5]]*Tableau4[[#This Row],[Colonne4]]</f>
        <v>1.1000000000000001</v>
      </c>
      <c r="J20" s="46">
        <f>Tableau4[[#This Row],[Colonne5]]*densité_PERRIER</f>
        <v>2.4200000000000004</v>
      </c>
      <c r="K20" s="47">
        <f>Tableau4[[#This Row],[Colonne7]]*Tableau4[[#This Row],[Colonne4]]</f>
        <v>2.4200000000000004</v>
      </c>
    </row>
    <row r="21" spans="1:11">
      <c r="A21" s="36">
        <v>14</v>
      </c>
      <c r="B21" s="29" t="s">
        <v>34</v>
      </c>
      <c r="C21" s="62"/>
      <c r="D21" s="48">
        <v>1</v>
      </c>
      <c r="E21" s="26">
        <v>139</v>
      </c>
      <c r="F21" s="27">
        <v>50</v>
      </c>
      <c r="G21" s="28">
        <v>110</v>
      </c>
      <c r="H21" s="44">
        <f>Tableau4[[#This Row],[Largeur]]*Tableau4[[#This Row],[Profondeur]]*Tableau4[[#This Row],[Hauteur]]/1000000</f>
        <v>0.76449999999999996</v>
      </c>
      <c r="I21" s="45">
        <f>Tableau4[[#This Row],[Colonne5]]*Tableau4[[#This Row],[Colonne4]]</f>
        <v>0.76449999999999996</v>
      </c>
      <c r="J21" s="46">
        <f>Tableau4[[#This Row],[Colonne5]]*densité_PERRIER</f>
        <v>1.6819</v>
      </c>
      <c r="K21" s="47">
        <f>Tableau4[[#This Row],[Colonne7]]*Tableau4[[#This Row],[Colonne4]]</f>
        <v>1.6819</v>
      </c>
    </row>
    <row r="22" spans="1:11">
      <c r="A22" s="36">
        <v>15</v>
      </c>
      <c r="B22" s="29" t="s">
        <v>35</v>
      </c>
      <c r="C22" s="62" t="s">
        <v>104</v>
      </c>
      <c r="D22" s="48">
        <v>1</v>
      </c>
      <c r="E22" s="26">
        <v>200</v>
      </c>
      <c r="F22" s="27">
        <v>50</v>
      </c>
      <c r="G22" s="28">
        <v>110</v>
      </c>
      <c r="H22" s="44">
        <f>Tableau4[[#This Row],[Largeur]]*Tableau4[[#This Row],[Profondeur]]*Tableau4[[#This Row],[Hauteur]]/1000000</f>
        <v>1.1000000000000001</v>
      </c>
      <c r="I22" s="45">
        <f>Tableau4[[#This Row],[Colonne5]]*Tableau4[[#This Row],[Colonne4]]</f>
        <v>1.1000000000000001</v>
      </c>
      <c r="J22" s="46">
        <f>Tableau4[[#This Row],[Colonne5]]*densité_PERRIER</f>
        <v>2.4200000000000004</v>
      </c>
      <c r="K22" s="47">
        <f>Tableau4[[#This Row],[Colonne7]]*Tableau4[[#This Row],[Colonne4]]</f>
        <v>2.4200000000000004</v>
      </c>
    </row>
    <row r="23" spans="1:11">
      <c r="A23" s="36">
        <v>16</v>
      </c>
      <c r="B23" s="29" t="s">
        <v>36</v>
      </c>
      <c r="C23" s="62" t="s">
        <v>104</v>
      </c>
      <c r="D23" s="48">
        <v>1</v>
      </c>
      <c r="E23" s="26">
        <v>200</v>
      </c>
      <c r="F23" s="27">
        <v>50</v>
      </c>
      <c r="G23" s="28">
        <v>110</v>
      </c>
      <c r="H23" s="44">
        <f>Tableau4[[#This Row],[Largeur]]*Tableau4[[#This Row],[Profondeur]]*Tableau4[[#This Row],[Hauteur]]/1000000</f>
        <v>1.1000000000000001</v>
      </c>
      <c r="I23" s="45">
        <f>Tableau4[[#This Row],[Colonne5]]*Tableau4[[#This Row],[Colonne4]]</f>
        <v>1.1000000000000001</v>
      </c>
      <c r="J23" s="46">
        <f>Tableau4[[#This Row],[Colonne5]]*densité_PERRIER</f>
        <v>2.4200000000000004</v>
      </c>
      <c r="K23" s="47">
        <f>Tableau4[[#This Row],[Colonne7]]*Tableau4[[#This Row],[Colonne4]]</f>
        <v>2.4200000000000004</v>
      </c>
    </row>
    <row r="24" spans="1:11">
      <c r="A24" s="36">
        <v>17</v>
      </c>
      <c r="B24" s="29" t="s">
        <v>37</v>
      </c>
      <c r="C24" s="62" t="s">
        <v>104</v>
      </c>
      <c r="D24" s="48">
        <v>1</v>
      </c>
      <c r="E24" s="26">
        <v>200</v>
      </c>
      <c r="F24" s="27">
        <v>50</v>
      </c>
      <c r="G24" s="28">
        <v>110</v>
      </c>
      <c r="H24" s="44">
        <f>Tableau4[[#This Row],[Largeur]]*Tableau4[[#This Row],[Profondeur]]*Tableau4[[#This Row],[Hauteur]]/1000000</f>
        <v>1.1000000000000001</v>
      </c>
      <c r="I24" s="45">
        <f>Tableau4[[#This Row],[Colonne5]]*Tableau4[[#This Row],[Colonne4]]</f>
        <v>1.1000000000000001</v>
      </c>
      <c r="J24" s="46">
        <f>Tableau4[[#This Row],[Colonne5]]*densité_PERRIER</f>
        <v>2.4200000000000004</v>
      </c>
      <c r="K24" s="47">
        <f>Tableau4[[#This Row],[Colonne7]]*Tableau4[[#This Row],[Colonne4]]</f>
        <v>2.4200000000000004</v>
      </c>
    </row>
    <row r="25" spans="1:11">
      <c r="A25" s="36">
        <v>18</v>
      </c>
      <c r="B25" s="29" t="s">
        <v>38</v>
      </c>
      <c r="C25" s="62" t="s">
        <v>104</v>
      </c>
      <c r="D25" s="48">
        <v>1</v>
      </c>
      <c r="E25" s="26">
        <v>200</v>
      </c>
      <c r="F25" s="27">
        <v>50</v>
      </c>
      <c r="G25" s="28">
        <v>110</v>
      </c>
      <c r="H25" s="44">
        <f>Tableau4[[#This Row],[Largeur]]*Tableau4[[#This Row],[Profondeur]]*Tableau4[[#This Row],[Hauteur]]/1000000</f>
        <v>1.1000000000000001</v>
      </c>
      <c r="I25" s="45">
        <f>Tableau4[[#This Row],[Colonne5]]*Tableau4[[#This Row],[Colonne4]]</f>
        <v>1.1000000000000001</v>
      </c>
      <c r="J25" s="46">
        <f>Tableau4[[#This Row],[Colonne5]]*densité_PERRIER</f>
        <v>2.4200000000000004</v>
      </c>
      <c r="K25" s="47">
        <f>Tableau4[[#This Row],[Colonne7]]*Tableau4[[#This Row],[Colonne4]]</f>
        <v>2.4200000000000004</v>
      </c>
    </row>
    <row r="26" spans="1:11">
      <c r="A26" s="36">
        <v>19</v>
      </c>
      <c r="B26" s="29" t="s">
        <v>39</v>
      </c>
      <c r="C26" s="62" t="s">
        <v>104</v>
      </c>
      <c r="D26" s="48">
        <v>1</v>
      </c>
      <c r="E26" s="26">
        <v>200</v>
      </c>
      <c r="F26" s="27">
        <v>50</v>
      </c>
      <c r="G26" s="28">
        <v>110</v>
      </c>
      <c r="H26" s="44">
        <f>Tableau4[[#This Row],[Largeur]]*Tableau4[[#This Row],[Profondeur]]*Tableau4[[#This Row],[Hauteur]]/1000000</f>
        <v>1.1000000000000001</v>
      </c>
      <c r="I26" s="45">
        <f>Tableau4[[#This Row],[Colonne5]]*Tableau4[[#This Row],[Colonne4]]</f>
        <v>1.1000000000000001</v>
      </c>
      <c r="J26" s="46">
        <f>Tableau4[[#This Row],[Colonne5]]*densité_PERRIER</f>
        <v>2.4200000000000004</v>
      </c>
      <c r="K26" s="47">
        <f>Tableau4[[#This Row],[Colonne7]]*Tableau4[[#This Row],[Colonne4]]</f>
        <v>2.4200000000000004</v>
      </c>
    </row>
    <row r="27" spans="1:11">
      <c r="A27" s="36">
        <v>20</v>
      </c>
      <c r="B27" s="29" t="s">
        <v>40</v>
      </c>
      <c r="C27" s="62" t="s">
        <v>104</v>
      </c>
      <c r="D27" s="48">
        <v>1</v>
      </c>
      <c r="E27" s="26">
        <v>200</v>
      </c>
      <c r="F27" s="27">
        <v>50</v>
      </c>
      <c r="G27" s="28">
        <v>110</v>
      </c>
      <c r="H27" s="44">
        <f>Tableau4[[#This Row],[Largeur]]*Tableau4[[#This Row],[Profondeur]]*Tableau4[[#This Row],[Hauteur]]/1000000</f>
        <v>1.1000000000000001</v>
      </c>
      <c r="I27" s="45">
        <f>Tableau4[[#This Row],[Colonne5]]*Tableau4[[#This Row],[Colonne4]]</f>
        <v>1.1000000000000001</v>
      </c>
      <c r="J27" s="46">
        <f>Tableau4[[#This Row],[Colonne5]]*densité_PERRIER</f>
        <v>2.4200000000000004</v>
      </c>
      <c r="K27" s="47">
        <f>Tableau4[[#This Row],[Colonne7]]*Tableau4[[#This Row],[Colonne4]]</f>
        <v>2.4200000000000004</v>
      </c>
    </row>
    <row r="28" spans="1:11" s="61" customFormat="1" ht="15.75" thickBot="1">
      <c r="A28" s="51">
        <v>21</v>
      </c>
      <c r="B28" s="52" t="s">
        <v>41</v>
      </c>
      <c r="C28" s="63"/>
      <c r="D28" s="53">
        <v>1</v>
      </c>
      <c r="E28" s="54">
        <v>140</v>
      </c>
      <c r="F28" s="55">
        <v>50</v>
      </c>
      <c r="G28" s="56">
        <v>110</v>
      </c>
      <c r="H28" s="57">
        <f>Tableau4[[#This Row],[Largeur]]*Tableau4[[#This Row],[Profondeur]]*Tableau4[[#This Row],[Hauteur]]/1000000</f>
        <v>0.77</v>
      </c>
      <c r="I28" s="58">
        <f>Tableau4[[#This Row],[Colonne5]]*Tableau4[[#This Row],[Colonne4]]</f>
        <v>0.77</v>
      </c>
      <c r="J28" s="59">
        <f>Tableau4[[#This Row],[Colonne5]]*densité_PERRIER</f>
        <v>1.6940000000000002</v>
      </c>
      <c r="K28" s="60">
        <f>Tableau4[[#This Row],[Colonne7]]*Tableau4[[#This Row],[Colonne4]]</f>
        <v>1.6940000000000002</v>
      </c>
    </row>
    <row r="29" spans="1:11" ht="15.75" thickTop="1">
      <c r="A29" s="36">
        <v>22</v>
      </c>
      <c r="B29" s="29" t="s">
        <v>42</v>
      </c>
      <c r="C29" s="62"/>
      <c r="D29" s="48">
        <v>1</v>
      </c>
      <c r="E29" s="26">
        <v>55</v>
      </c>
      <c r="F29" s="27">
        <v>50</v>
      </c>
      <c r="G29" s="28">
        <v>53</v>
      </c>
      <c r="H29" s="44">
        <f>Tableau4[[#This Row],[Largeur]]*Tableau4[[#This Row],[Profondeur]]*Tableau4[[#This Row],[Hauteur]]/1000000</f>
        <v>0.14574999999999999</v>
      </c>
      <c r="I29" s="45">
        <f>Tableau4[[#This Row],[Colonne5]]*Tableau4[[#This Row],[Colonne4]]</f>
        <v>0.14574999999999999</v>
      </c>
      <c r="J29" s="46">
        <f>Tableau4[[#This Row],[Colonne5]]*densité_PERRIER</f>
        <v>0.32064999999999999</v>
      </c>
      <c r="K29" s="47">
        <f>Tableau4[[#This Row],[Colonne7]]*Tableau4[[#This Row],[Colonne4]]</f>
        <v>0.32064999999999999</v>
      </c>
    </row>
    <row r="30" spans="1:11">
      <c r="A30" s="36">
        <v>23</v>
      </c>
      <c r="B30" s="29" t="s">
        <v>43</v>
      </c>
      <c r="C30" s="62" t="s">
        <v>105</v>
      </c>
      <c r="D30" s="48">
        <v>1</v>
      </c>
      <c r="E30" s="26">
        <v>200</v>
      </c>
      <c r="F30" s="27">
        <v>50</v>
      </c>
      <c r="G30" s="28">
        <v>53</v>
      </c>
      <c r="H30" s="44">
        <f>Tableau4[[#This Row],[Largeur]]*Tableau4[[#This Row],[Profondeur]]*Tableau4[[#This Row],[Hauteur]]/1000000</f>
        <v>0.53</v>
      </c>
      <c r="I30" s="45">
        <f>Tableau4[[#This Row],[Colonne5]]*Tableau4[[#This Row],[Colonne4]]</f>
        <v>0.53</v>
      </c>
      <c r="J30" s="46">
        <f>Tableau4[[#This Row],[Colonne5]]*densité_PERRIER</f>
        <v>1.1660000000000001</v>
      </c>
      <c r="K30" s="47">
        <f>Tableau4[[#This Row],[Colonne7]]*Tableau4[[#This Row],[Colonne4]]</f>
        <v>1.1660000000000001</v>
      </c>
    </row>
    <row r="31" spans="1:11">
      <c r="A31" s="36">
        <v>24</v>
      </c>
      <c r="B31" s="29" t="s">
        <v>44</v>
      </c>
      <c r="C31" s="62" t="s">
        <v>105</v>
      </c>
      <c r="D31" s="48">
        <v>1</v>
      </c>
      <c r="E31" s="26">
        <v>200</v>
      </c>
      <c r="F31" s="27">
        <v>50</v>
      </c>
      <c r="G31" s="28">
        <v>53</v>
      </c>
      <c r="H31" s="44">
        <f>Tableau4[[#This Row],[Largeur]]*Tableau4[[#This Row],[Profondeur]]*Tableau4[[#This Row],[Hauteur]]/1000000</f>
        <v>0.53</v>
      </c>
      <c r="I31" s="45">
        <f>Tableau4[[#This Row],[Colonne5]]*Tableau4[[#This Row],[Colonne4]]</f>
        <v>0.53</v>
      </c>
      <c r="J31" s="46">
        <f>Tableau4[[#This Row],[Colonne5]]*densité_PERRIER</f>
        <v>1.1660000000000001</v>
      </c>
      <c r="K31" s="47">
        <f>Tableau4[[#This Row],[Colonne7]]*Tableau4[[#This Row],[Colonne4]]</f>
        <v>1.1660000000000001</v>
      </c>
    </row>
    <row r="32" spans="1:11">
      <c r="A32" s="36">
        <v>25</v>
      </c>
      <c r="B32" s="29" t="s">
        <v>45</v>
      </c>
      <c r="C32" s="62"/>
      <c r="D32" s="48">
        <v>1</v>
      </c>
      <c r="E32" s="26">
        <v>85.5</v>
      </c>
      <c r="F32" s="27">
        <v>50</v>
      </c>
      <c r="G32" s="28">
        <v>53</v>
      </c>
      <c r="H32" s="44">
        <f>Tableau4[[#This Row],[Largeur]]*Tableau4[[#This Row],[Profondeur]]*Tableau4[[#This Row],[Hauteur]]/1000000</f>
        <v>0.226575</v>
      </c>
      <c r="I32" s="45">
        <f>Tableau4[[#This Row],[Colonne5]]*Tableau4[[#This Row],[Colonne4]]</f>
        <v>0.226575</v>
      </c>
      <c r="J32" s="46">
        <f>Tableau4[[#This Row],[Colonne5]]*densité_PERRIER</f>
        <v>0.49846500000000005</v>
      </c>
      <c r="K32" s="47">
        <f>Tableau4[[#This Row],[Colonne7]]*Tableau4[[#This Row],[Colonne4]]</f>
        <v>0.49846500000000005</v>
      </c>
    </row>
    <row r="33" spans="1:11">
      <c r="A33" s="36">
        <v>26</v>
      </c>
      <c r="B33" s="29" t="s">
        <v>46</v>
      </c>
      <c r="C33" s="62" t="s">
        <v>105</v>
      </c>
      <c r="D33" s="48">
        <v>1</v>
      </c>
      <c r="E33" s="26">
        <v>200</v>
      </c>
      <c r="F33" s="27">
        <v>50</v>
      </c>
      <c r="G33" s="28">
        <v>53</v>
      </c>
      <c r="H33" s="44">
        <f>Tableau4[[#This Row],[Largeur]]*Tableau4[[#This Row],[Profondeur]]*Tableau4[[#This Row],[Hauteur]]/1000000</f>
        <v>0.53</v>
      </c>
      <c r="I33" s="45">
        <f>Tableau4[[#This Row],[Colonne5]]*Tableau4[[#This Row],[Colonne4]]</f>
        <v>0.53</v>
      </c>
      <c r="J33" s="46">
        <f>Tableau4[[#This Row],[Colonne5]]*densité_PERRIER</f>
        <v>1.1660000000000001</v>
      </c>
      <c r="K33" s="47">
        <f>Tableau4[[#This Row],[Colonne7]]*Tableau4[[#This Row],[Colonne4]]</f>
        <v>1.1660000000000001</v>
      </c>
    </row>
    <row r="34" spans="1:11">
      <c r="A34" s="36">
        <v>27</v>
      </c>
      <c r="B34" s="29" t="s">
        <v>47</v>
      </c>
      <c r="C34" s="62" t="s">
        <v>105</v>
      </c>
      <c r="D34" s="48">
        <v>1</v>
      </c>
      <c r="E34" s="26">
        <v>200</v>
      </c>
      <c r="F34" s="27">
        <v>50</v>
      </c>
      <c r="G34" s="28">
        <v>53</v>
      </c>
      <c r="H34" s="44">
        <f>Tableau4[[#This Row],[Largeur]]*Tableau4[[#This Row],[Profondeur]]*Tableau4[[#This Row],[Hauteur]]/1000000</f>
        <v>0.53</v>
      </c>
      <c r="I34" s="45">
        <f>Tableau4[[#This Row],[Colonne5]]*Tableau4[[#This Row],[Colonne4]]</f>
        <v>0.53</v>
      </c>
      <c r="J34" s="46">
        <f>Tableau4[[#This Row],[Colonne5]]*densité_PERRIER</f>
        <v>1.1660000000000001</v>
      </c>
      <c r="K34" s="47">
        <f>Tableau4[[#This Row],[Colonne7]]*Tableau4[[#This Row],[Colonne4]]</f>
        <v>1.1660000000000001</v>
      </c>
    </row>
    <row r="35" spans="1:11">
      <c r="A35" s="36">
        <v>28</v>
      </c>
      <c r="B35" s="29" t="s">
        <v>48</v>
      </c>
      <c r="C35" s="62" t="s">
        <v>105</v>
      </c>
      <c r="D35" s="48">
        <v>1</v>
      </c>
      <c r="E35" s="26">
        <v>200</v>
      </c>
      <c r="F35" s="27">
        <v>50</v>
      </c>
      <c r="G35" s="28">
        <v>53</v>
      </c>
      <c r="H35" s="44">
        <f>Tableau4[[#This Row],[Largeur]]*Tableau4[[#This Row],[Profondeur]]*Tableau4[[#This Row],[Hauteur]]/1000000</f>
        <v>0.53</v>
      </c>
      <c r="I35" s="45">
        <f>Tableau4[[#This Row],[Colonne5]]*Tableau4[[#This Row],[Colonne4]]</f>
        <v>0.53</v>
      </c>
      <c r="J35" s="46">
        <f>Tableau4[[#This Row],[Colonne5]]*densité_PERRIER</f>
        <v>1.1660000000000001</v>
      </c>
      <c r="K35" s="47">
        <f>Tableau4[[#This Row],[Colonne7]]*Tableau4[[#This Row],[Colonne4]]</f>
        <v>1.1660000000000001</v>
      </c>
    </row>
    <row r="36" spans="1:11">
      <c r="A36" s="36">
        <v>29</v>
      </c>
      <c r="B36" s="29" t="s">
        <v>49</v>
      </c>
      <c r="C36" s="62" t="s">
        <v>105</v>
      </c>
      <c r="D36" s="48">
        <v>1</v>
      </c>
      <c r="E36" s="26">
        <v>200</v>
      </c>
      <c r="F36" s="27">
        <v>50</v>
      </c>
      <c r="G36" s="28">
        <v>53</v>
      </c>
      <c r="H36" s="44">
        <f>Tableau4[[#This Row],[Largeur]]*Tableau4[[#This Row],[Profondeur]]*Tableau4[[#This Row],[Hauteur]]/1000000</f>
        <v>0.53</v>
      </c>
      <c r="I36" s="45">
        <f>Tableau4[[#This Row],[Colonne5]]*Tableau4[[#This Row],[Colonne4]]</f>
        <v>0.53</v>
      </c>
      <c r="J36" s="46">
        <f>Tableau4[[#This Row],[Colonne5]]*densité_PERRIER</f>
        <v>1.1660000000000001</v>
      </c>
      <c r="K36" s="47">
        <f>Tableau4[[#This Row],[Colonne7]]*Tableau4[[#This Row],[Colonne4]]</f>
        <v>1.1660000000000001</v>
      </c>
    </row>
    <row r="37" spans="1:11">
      <c r="A37" s="36">
        <v>30</v>
      </c>
      <c r="B37" s="29" t="s">
        <v>50</v>
      </c>
      <c r="C37" s="62" t="s">
        <v>105</v>
      </c>
      <c r="D37" s="48">
        <v>1</v>
      </c>
      <c r="E37" s="26">
        <v>200</v>
      </c>
      <c r="F37" s="27">
        <v>50</v>
      </c>
      <c r="G37" s="28">
        <v>53</v>
      </c>
      <c r="H37" s="44">
        <f>Tableau4[[#This Row],[Largeur]]*Tableau4[[#This Row],[Profondeur]]*Tableau4[[#This Row],[Hauteur]]/1000000</f>
        <v>0.53</v>
      </c>
      <c r="I37" s="45">
        <f>Tableau4[[#This Row],[Colonne5]]*Tableau4[[#This Row],[Colonne4]]</f>
        <v>0.53</v>
      </c>
      <c r="J37" s="46">
        <f>Tableau4[[#This Row],[Colonne5]]*densité_PERRIER</f>
        <v>1.1660000000000001</v>
      </c>
      <c r="K37" s="47">
        <f>Tableau4[[#This Row],[Colonne7]]*Tableau4[[#This Row],[Colonne4]]</f>
        <v>1.1660000000000001</v>
      </c>
    </row>
    <row r="38" spans="1:11">
      <c r="A38" s="36">
        <v>31</v>
      </c>
      <c r="B38" s="29" t="s">
        <v>51</v>
      </c>
      <c r="C38" s="62"/>
      <c r="D38" s="48">
        <v>1</v>
      </c>
      <c r="E38" s="26">
        <v>170</v>
      </c>
      <c r="F38" s="27">
        <v>50</v>
      </c>
      <c r="G38" s="28">
        <v>53</v>
      </c>
      <c r="H38" s="44">
        <f>Tableau4[[#This Row],[Largeur]]*Tableau4[[#This Row],[Profondeur]]*Tableau4[[#This Row],[Hauteur]]/1000000</f>
        <v>0.45050000000000001</v>
      </c>
      <c r="I38" s="45">
        <f>Tableau4[[#This Row],[Colonne5]]*Tableau4[[#This Row],[Colonne4]]</f>
        <v>0.45050000000000001</v>
      </c>
      <c r="J38" s="46">
        <f>Tableau4[[#This Row],[Colonne5]]*densité_PERRIER</f>
        <v>0.99110000000000009</v>
      </c>
      <c r="K38" s="47">
        <f>Tableau4[[#This Row],[Colonne7]]*Tableau4[[#This Row],[Colonne4]]</f>
        <v>0.99110000000000009</v>
      </c>
    </row>
    <row r="39" spans="1:11" s="61" customFormat="1" ht="15.75" thickBot="1">
      <c r="A39" s="51">
        <v>32</v>
      </c>
      <c r="B39" s="52" t="s">
        <v>119</v>
      </c>
      <c r="C39" s="63"/>
      <c r="D39" s="53">
        <v>1</v>
      </c>
      <c r="E39" s="54">
        <v>57</v>
      </c>
      <c r="F39" s="55">
        <v>50</v>
      </c>
      <c r="G39" s="56">
        <v>53</v>
      </c>
      <c r="H39" s="57">
        <f>Tableau4[[#This Row],[Largeur]]*Tableau4[[#This Row],[Profondeur]]*Tableau4[[#This Row],[Hauteur]]/1000000</f>
        <v>0.15104999999999999</v>
      </c>
      <c r="I39" s="58">
        <f>Tableau4[[#This Row],[Colonne5]]*Tableau4[[#This Row],[Colonne4]]</f>
        <v>0.15104999999999999</v>
      </c>
      <c r="J39" s="59">
        <f>Tableau4[[#This Row],[Colonne5]]*densité_PERRIER</f>
        <v>0.33230999999999999</v>
      </c>
      <c r="K39" s="60">
        <f>Tableau4[[#This Row],[Colonne7]]*Tableau4[[#This Row],[Colonne4]]</f>
        <v>0.33230999999999999</v>
      </c>
    </row>
    <row r="40" spans="1:11" ht="15.75" thickTop="1">
      <c r="A40" s="36">
        <v>33</v>
      </c>
      <c r="B40" s="29" t="s">
        <v>52</v>
      </c>
      <c r="C40" s="62"/>
      <c r="D40" s="48">
        <v>1</v>
      </c>
      <c r="E40" s="26">
        <v>95</v>
      </c>
      <c r="F40" s="27">
        <v>50</v>
      </c>
      <c r="G40" s="28">
        <v>218</v>
      </c>
      <c r="H40" s="44">
        <f>Tableau4[[#This Row],[Largeur]]*Tableau4[[#This Row],[Profondeur]]*Tableau4[[#This Row],[Hauteur]]/1000000</f>
        <v>1.0355000000000001</v>
      </c>
      <c r="I40" s="45">
        <f>Tableau4[[#This Row],[Colonne5]]*Tableau4[[#This Row],[Colonne4]]</f>
        <v>1.0355000000000001</v>
      </c>
      <c r="J40" s="46">
        <f>Tableau4[[#This Row],[Colonne5]]*densité_PERRIER</f>
        <v>2.2781000000000002</v>
      </c>
      <c r="K40" s="47">
        <f>Tableau4[[#This Row],[Colonne7]]*Tableau4[[#This Row],[Colonne4]]</f>
        <v>2.2781000000000002</v>
      </c>
    </row>
    <row r="41" spans="1:11">
      <c r="A41" s="36">
        <v>34</v>
      </c>
      <c r="B41" s="29" t="s">
        <v>53</v>
      </c>
      <c r="C41" s="62" t="s">
        <v>106</v>
      </c>
      <c r="D41" s="48">
        <v>1</v>
      </c>
      <c r="E41" s="26">
        <v>100</v>
      </c>
      <c r="F41" s="27">
        <v>50</v>
      </c>
      <c r="G41" s="28">
        <v>218</v>
      </c>
      <c r="H41" s="44">
        <f>Tableau4[[#This Row],[Largeur]]*Tableau4[[#This Row],[Profondeur]]*Tableau4[[#This Row],[Hauteur]]/1000000</f>
        <v>1.0900000000000001</v>
      </c>
      <c r="I41" s="45">
        <f>Tableau4[[#This Row],[Colonne5]]*Tableau4[[#This Row],[Colonne4]]</f>
        <v>1.0900000000000001</v>
      </c>
      <c r="J41" s="46">
        <f>Tableau4[[#This Row],[Colonne5]]*densité_PERRIER</f>
        <v>2.3980000000000006</v>
      </c>
      <c r="K41" s="47">
        <f>Tableau4[[#This Row],[Colonne7]]*Tableau4[[#This Row],[Colonne4]]</f>
        <v>2.3980000000000006</v>
      </c>
    </row>
    <row r="42" spans="1:11">
      <c r="A42" s="36">
        <v>35</v>
      </c>
      <c r="B42" s="29" t="s">
        <v>54</v>
      </c>
      <c r="C42" s="62" t="s">
        <v>106</v>
      </c>
      <c r="D42" s="48">
        <v>1</v>
      </c>
      <c r="E42" s="26">
        <v>100</v>
      </c>
      <c r="F42" s="27">
        <v>50</v>
      </c>
      <c r="G42" s="28">
        <v>218</v>
      </c>
      <c r="H42" s="44">
        <f>Tableau4[[#This Row],[Largeur]]*Tableau4[[#This Row],[Profondeur]]*Tableau4[[#This Row],[Hauteur]]/1000000</f>
        <v>1.0900000000000001</v>
      </c>
      <c r="I42" s="45">
        <f>Tableau4[[#This Row],[Colonne5]]*Tableau4[[#This Row],[Colonne4]]</f>
        <v>1.0900000000000001</v>
      </c>
      <c r="J42" s="46">
        <f>Tableau4[[#This Row],[Colonne5]]*densité_PERRIER</f>
        <v>2.3980000000000006</v>
      </c>
      <c r="K42" s="47">
        <f>Tableau4[[#This Row],[Colonne7]]*Tableau4[[#This Row],[Colonne4]]</f>
        <v>2.3980000000000006</v>
      </c>
    </row>
    <row r="43" spans="1:11">
      <c r="A43" s="36">
        <v>36</v>
      </c>
      <c r="B43" s="29" t="s">
        <v>55</v>
      </c>
      <c r="C43" s="62" t="s">
        <v>106</v>
      </c>
      <c r="D43" s="48">
        <v>1</v>
      </c>
      <c r="E43" s="26">
        <v>100</v>
      </c>
      <c r="F43" s="27">
        <v>50</v>
      </c>
      <c r="G43" s="28">
        <v>218</v>
      </c>
      <c r="H43" s="44">
        <f>Tableau4[[#This Row],[Largeur]]*Tableau4[[#This Row],[Profondeur]]*Tableau4[[#This Row],[Hauteur]]/1000000</f>
        <v>1.0900000000000001</v>
      </c>
      <c r="I43" s="45">
        <f>Tableau4[[#This Row],[Colonne5]]*Tableau4[[#This Row],[Colonne4]]</f>
        <v>1.0900000000000001</v>
      </c>
      <c r="J43" s="46">
        <f>Tableau4[[#This Row],[Colonne5]]*densité_PERRIER</f>
        <v>2.3980000000000006</v>
      </c>
      <c r="K43" s="47">
        <f>Tableau4[[#This Row],[Colonne7]]*Tableau4[[#This Row],[Colonne4]]</f>
        <v>2.3980000000000006</v>
      </c>
    </row>
    <row r="44" spans="1:11">
      <c r="A44" s="36">
        <v>37</v>
      </c>
      <c r="B44" s="29" t="s">
        <v>56</v>
      </c>
      <c r="C44" s="62" t="s">
        <v>106</v>
      </c>
      <c r="D44" s="48">
        <v>1</v>
      </c>
      <c r="E44" s="26">
        <v>100</v>
      </c>
      <c r="F44" s="27">
        <v>50</v>
      </c>
      <c r="G44" s="28">
        <v>218</v>
      </c>
      <c r="H44" s="44">
        <f>Tableau4[[#This Row],[Largeur]]*Tableau4[[#This Row],[Profondeur]]*Tableau4[[#This Row],[Hauteur]]/1000000</f>
        <v>1.0900000000000001</v>
      </c>
      <c r="I44" s="45">
        <f>Tableau4[[#This Row],[Colonne5]]*Tableau4[[#This Row],[Colonne4]]</f>
        <v>1.0900000000000001</v>
      </c>
      <c r="J44" s="46">
        <f>Tableau4[[#This Row],[Colonne5]]*densité_PERRIER</f>
        <v>2.3980000000000006</v>
      </c>
      <c r="K44" s="47">
        <f>Tableau4[[#This Row],[Colonne7]]*Tableau4[[#This Row],[Colonne4]]</f>
        <v>2.3980000000000006</v>
      </c>
    </row>
    <row r="45" spans="1:11">
      <c r="A45" s="36">
        <v>38</v>
      </c>
      <c r="B45" s="29" t="s">
        <v>57</v>
      </c>
      <c r="C45" s="62" t="s">
        <v>106</v>
      </c>
      <c r="D45" s="48">
        <v>1</v>
      </c>
      <c r="E45" s="26">
        <v>100</v>
      </c>
      <c r="F45" s="27">
        <v>50</v>
      </c>
      <c r="G45" s="28">
        <v>218</v>
      </c>
      <c r="H45" s="44">
        <f>Tableau4[[#This Row],[Largeur]]*Tableau4[[#This Row],[Profondeur]]*Tableau4[[#This Row],[Hauteur]]/1000000</f>
        <v>1.0900000000000001</v>
      </c>
      <c r="I45" s="45">
        <f>Tableau4[[#This Row],[Colonne5]]*Tableau4[[#This Row],[Colonne4]]</f>
        <v>1.0900000000000001</v>
      </c>
      <c r="J45" s="46">
        <f>Tableau4[[#This Row],[Colonne5]]*densité_PERRIER</f>
        <v>2.3980000000000006</v>
      </c>
      <c r="K45" s="47">
        <f>Tableau4[[#This Row],[Colonne7]]*Tableau4[[#This Row],[Colonne4]]</f>
        <v>2.3980000000000006</v>
      </c>
    </row>
    <row r="46" spans="1:11">
      <c r="A46" s="36">
        <v>39</v>
      </c>
      <c r="B46" s="29" t="s">
        <v>58</v>
      </c>
      <c r="C46" s="62"/>
      <c r="D46" s="48">
        <v>1</v>
      </c>
      <c r="E46" s="26">
        <v>65</v>
      </c>
      <c r="F46" s="27">
        <v>50</v>
      </c>
      <c r="G46" s="28">
        <v>218</v>
      </c>
      <c r="H46" s="44">
        <f>Tableau4[[#This Row],[Largeur]]*Tableau4[[#This Row],[Profondeur]]*Tableau4[[#This Row],[Hauteur]]/1000000</f>
        <v>0.70850000000000002</v>
      </c>
      <c r="I46" s="45">
        <f>Tableau4[[#This Row],[Colonne5]]*Tableau4[[#This Row],[Colonne4]]</f>
        <v>0.70850000000000002</v>
      </c>
      <c r="J46" s="46">
        <f>Tableau4[[#This Row],[Colonne5]]*densité_PERRIER</f>
        <v>1.5587000000000002</v>
      </c>
      <c r="K46" s="47">
        <f>Tableau4[[#This Row],[Colonne7]]*Tableau4[[#This Row],[Colonne4]]</f>
        <v>1.5587000000000002</v>
      </c>
    </row>
    <row r="47" spans="1:11">
      <c r="A47" s="36">
        <v>40</v>
      </c>
      <c r="B47" s="29" t="s">
        <v>59</v>
      </c>
      <c r="C47" s="62" t="s">
        <v>107</v>
      </c>
      <c r="D47" s="48">
        <v>1</v>
      </c>
      <c r="E47" s="26">
        <v>50</v>
      </c>
      <c r="F47" s="27">
        <v>50</v>
      </c>
      <c r="G47" s="28">
        <v>218</v>
      </c>
      <c r="H47" s="44">
        <f>Tableau4[[#This Row],[Largeur]]*Tableau4[[#This Row],[Profondeur]]*Tableau4[[#This Row],[Hauteur]]/1000000</f>
        <v>0.54500000000000004</v>
      </c>
      <c r="I47" s="45">
        <f>Tableau4[[#This Row],[Colonne5]]*Tableau4[[#This Row],[Colonne4]]</f>
        <v>0.54500000000000004</v>
      </c>
      <c r="J47" s="46">
        <f>Tableau4[[#This Row],[Colonne5]]*densité_PERRIER</f>
        <v>1.1990000000000003</v>
      </c>
      <c r="K47" s="47">
        <f>Tableau4[[#This Row],[Colonne7]]*Tableau4[[#This Row],[Colonne4]]</f>
        <v>1.1990000000000003</v>
      </c>
    </row>
    <row r="48" spans="1:11">
      <c r="A48" s="36">
        <v>41</v>
      </c>
      <c r="B48" s="29" t="s">
        <v>60</v>
      </c>
      <c r="C48" s="62" t="s">
        <v>107</v>
      </c>
      <c r="D48" s="48">
        <v>1</v>
      </c>
      <c r="E48" s="26">
        <v>50</v>
      </c>
      <c r="F48" s="27">
        <v>50</v>
      </c>
      <c r="G48" s="28">
        <v>218</v>
      </c>
      <c r="H48" s="44">
        <f>Tableau4[[#This Row],[Largeur]]*Tableau4[[#This Row],[Profondeur]]*Tableau4[[#This Row],[Hauteur]]/1000000</f>
        <v>0.54500000000000004</v>
      </c>
      <c r="I48" s="45">
        <f>Tableau4[[#This Row],[Colonne5]]*Tableau4[[#This Row],[Colonne4]]</f>
        <v>0.54500000000000004</v>
      </c>
      <c r="J48" s="46">
        <f>Tableau4[[#This Row],[Colonne5]]*densité_PERRIER</f>
        <v>1.1990000000000003</v>
      </c>
      <c r="K48" s="47">
        <f>Tableau4[[#This Row],[Colonne7]]*Tableau4[[#This Row],[Colonne4]]</f>
        <v>1.1990000000000003</v>
      </c>
    </row>
    <row r="49" spans="1:11">
      <c r="A49" s="36">
        <v>42</v>
      </c>
      <c r="B49" s="29" t="s">
        <v>61</v>
      </c>
      <c r="C49" s="62" t="s">
        <v>107</v>
      </c>
      <c r="D49" s="48">
        <v>1</v>
      </c>
      <c r="E49" s="26">
        <v>50</v>
      </c>
      <c r="F49" s="27">
        <v>50</v>
      </c>
      <c r="G49" s="28">
        <v>218</v>
      </c>
      <c r="H49" s="44">
        <f>Tableau4[[#This Row],[Largeur]]*Tableau4[[#This Row],[Profondeur]]*Tableau4[[#This Row],[Hauteur]]/1000000</f>
        <v>0.54500000000000004</v>
      </c>
      <c r="I49" s="45">
        <f>Tableau4[[#This Row],[Colonne5]]*Tableau4[[#This Row],[Colonne4]]</f>
        <v>0.54500000000000004</v>
      </c>
      <c r="J49" s="46">
        <f>Tableau4[[#This Row],[Colonne5]]*densité_PERRIER</f>
        <v>1.1990000000000003</v>
      </c>
      <c r="K49" s="47">
        <f>Tableau4[[#This Row],[Colonne7]]*Tableau4[[#This Row],[Colonne4]]</f>
        <v>1.1990000000000003</v>
      </c>
    </row>
    <row r="50" spans="1:11">
      <c r="A50" s="36">
        <v>43</v>
      </c>
      <c r="B50" s="29" t="s">
        <v>62</v>
      </c>
      <c r="C50" s="62" t="s">
        <v>107</v>
      </c>
      <c r="D50" s="48">
        <v>1</v>
      </c>
      <c r="E50" s="26">
        <v>50</v>
      </c>
      <c r="F50" s="27">
        <v>50</v>
      </c>
      <c r="G50" s="28">
        <v>218</v>
      </c>
      <c r="H50" s="44">
        <f>Tableau4[[#This Row],[Largeur]]*Tableau4[[#This Row],[Profondeur]]*Tableau4[[#This Row],[Hauteur]]/1000000</f>
        <v>0.54500000000000004</v>
      </c>
      <c r="I50" s="45">
        <f>Tableau4[[#This Row],[Colonne5]]*Tableau4[[#This Row],[Colonne4]]</f>
        <v>0.54500000000000004</v>
      </c>
      <c r="J50" s="46">
        <f>Tableau4[[#This Row],[Colonne5]]*densité_PERRIER</f>
        <v>1.1990000000000003</v>
      </c>
      <c r="K50" s="47">
        <f>Tableau4[[#This Row],[Colonne7]]*Tableau4[[#This Row],[Colonne4]]</f>
        <v>1.1990000000000003</v>
      </c>
    </row>
    <row r="51" spans="1:11">
      <c r="A51" s="36">
        <v>44</v>
      </c>
      <c r="B51" s="29" t="s">
        <v>63</v>
      </c>
      <c r="C51" s="62" t="s">
        <v>107</v>
      </c>
      <c r="D51" s="48">
        <v>1</v>
      </c>
      <c r="E51" s="26">
        <v>50</v>
      </c>
      <c r="F51" s="27">
        <v>50</v>
      </c>
      <c r="G51" s="28">
        <v>218</v>
      </c>
      <c r="H51" s="44">
        <f>Tableau4[[#This Row],[Largeur]]*Tableau4[[#This Row],[Profondeur]]*Tableau4[[#This Row],[Hauteur]]/1000000</f>
        <v>0.54500000000000004</v>
      </c>
      <c r="I51" s="45">
        <f>Tableau4[[#This Row],[Colonne5]]*Tableau4[[#This Row],[Colonne4]]</f>
        <v>0.54500000000000004</v>
      </c>
      <c r="J51" s="46">
        <f>Tableau4[[#This Row],[Colonne5]]*densité_PERRIER</f>
        <v>1.1990000000000003</v>
      </c>
      <c r="K51" s="47">
        <f>Tableau4[[#This Row],[Colonne7]]*Tableau4[[#This Row],[Colonne4]]</f>
        <v>1.1990000000000003</v>
      </c>
    </row>
    <row r="52" spans="1:11">
      <c r="A52" s="36">
        <v>45</v>
      </c>
      <c r="B52" s="29" t="s">
        <v>64</v>
      </c>
      <c r="C52" s="62" t="s">
        <v>107</v>
      </c>
      <c r="D52" s="48">
        <v>1</v>
      </c>
      <c r="E52" s="26">
        <v>50</v>
      </c>
      <c r="F52" s="27">
        <v>50</v>
      </c>
      <c r="G52" s="28">
        <v>218</v>
      </c>
      <c r="H52" s="44">
        <f>Tableau4[[#This Row],[Largeur]]*Tableau4[[#This Row],[Profondeur]]*Tableau4[[#This Row],[Hauteur]]/1000000</f>
        <v>0.54500000000000004</v>
      </c>
      <c r="I52" s="45">
        <f>Tableau4[[#This Row],[Colonne5]]*Tableau4[[#This Row],[Colonne4]]</f>
        <v>0.54500000000000004</v>
      </c>
      <c r="J52" s="46">
        <f>Tableau4[[#This Row],[Colonne5]]*densité_PERRIER</f>
        <v>1.1990000000000003</v>
      </c>
      <c r="K52" s="47">
        <f>Tableau4[[#This Row],[Colonne7]]*Tableau4[[#This Row],[Colonne4]]</f>
        <v>1.1990000000000003</v>
      </c>
    </row>
    <row r="53" spans="1:11">
      <c r="A53" s="36">
        <v>46</v>
      </c>
      <c r="B53" s="29" t="s">
        <v>65</v>
      </c>
      <c r="C53" s="62" t="s">
        <v>107</v>
      </c>
      <c r="D53" s="48">
        <v>1</v>
      </c>
      <c r="E53" s="26">
        <v>50</v>
      </c>
      <c r="F53" s="27">
        <v>50</v>
      </c>
      <c r="G53" s="28">
        <v>218</v>
      </c>
      <c r="H53" s="44">
        <f>Tableau4[[#This Row],[Largeur]]*Tableau4[[#This Row],[Profondeur]]*Tableau4[[#This Row],[Hauteur]]/1000000</f>
        <v>0.54500000000000004</v>
      </c>
      <c r="I53" s="45">
        <f>Tableau4[[#This Row],[Colonne5]]*Tableau4[[#This Row],[Colonne4]]</f>
        <v>0.54500000000000004</v>
      </c>
      <c r="J53" s="46">
        <f>Tableau4[[#This Row],[Colonne5]]*densité_PERRIER</f>
        <v>1.1990000000000003</v>
      </c>
      <c r="K53" s="47">
        <f>Tableau4[[#This Row],[Colonne7]]*Tableau4[[#This Row],[Colonne4]]</f>
        <v>1.1990000000000003</v>
      </c>
    </row>
    <row r="54" spans="1:11">
      <c r="A54" s="36">
        <v>47</v>
      </c>
      <c r="B54" s="29" t="s">
        <v>66</v>
      </c>
      <c r="C54" s="62" t="s">
        <v>107</v>
      </c>
      <c r="D54" s="48">
        <v>1</v>
      </c>
      <c r="E54" s="26">
        <v>50</v>
      </c>
      <c r="F54" s="27">
        <v>50</v>
      </c>
      <c r="G54" s="28">
        <v>218</v>
      </c>
      <c r="H54" s="44">
        <f>Tableau4[[#This Row],[Largeur]]*Tableau4[[#This Row],[Profondeur]]*Tableau4[[#This Row],[Hauteur]]/1000000</f>
        <v>0.54500000000000004</v>
      </c>
      <c r="I54" s="45">
        <f>Tableau4[[#This Row],[Colonne5]]*Tableau4[[#This Row],[Colonne4]]</f>
        <v>0.54500000000000004</v>
      </c>
      <c r="J54" s="46">
        <f>Tableau4[[#This Row],[Colonne5]]*densité_PERRIER</f>
        <v>1.1990000000000003</v>
      </c>
      <c r="K54" s="47">
        <f>Tableau4[[#This Row],[Colonne7]]*Tableau4[[#This Row],[Colonne4]]</f>
        <v>1.1990000000000003</v>
      </c>
    </row>
    <row r="55" spans="1:11">
      <c r="A55" s="36">
        <v>48</v>
      </c>
      <c r="B55" s="29" t="s">
        <v>67</v>
      </c>
      <c r="C55" s="62" t="s">
        <v>107</v>
      </c>
      <c r="D55" s="48">
        <v>1</v>
      </c>
      <c r="E55" s="26">
        <v>50</v>
      </c>
      <c r="F55" s="27">
        <v>50</v>
      </c>
      <c r="G55" s="28">
        <v>218</v>
      </c>
      <c r="H55" s="44">
        <f>Tableau4[[#This Row],[Largeur]]*Tableau4[[#This Row],[Profondeur]]*Tableau4[[#This Row],[Hauteur]]/1000000</f>
        <v>0.54500000000000004</v>
      </c>
      <c r="I55" s="45">
        <f>Tableau4[[#This Row],[Colonne5]]*Tableau4[[#This Row],[Colonne4]]</f>
        <v>0.54500000000000004</v>
      </c>
      <c r="J55" s="46">
        <f>Tableau4[[#This Row],[Colonne5]]*densité_PERRIER</f>
        <v>1.1990000000000003</v>
      </c>
      <c r="K55" s="47">
        <f>Tableau4[[#This Row],[Colonne7]]*Tableau4[[#This Row],[Colonne4]]</f>
        <v>1.1990000000000003</v>
      </c>
    </row>
    <row r="56" spans="1:11">
      <c r="A56" s="36">
        <v>49</v>
      </c>
      <c r="B56" s="29" t="s">
        <v>68</v>
      </c>
      <c r="C56" s="62" t="s">
        <v>107</v>
      </c>
      <c r="D56" s="48">
        <v>1</v>
      </c>
      <c r="E56" s="26">
        <v>50</v>
      </c>
      <c r="F56" s="27">
        <v>50</v>
      </c>
      <c r="G56" s="28">
        <v>218</v>
      </c>
      <c r="H56" s="44">
        <f>Tableau4[[#This Row],[Largeur]]*Tableau4[[#This Row],[Profondeur]]*Tableau4[[#This Row],[Hauteur]]/1000000</f>
        <v>0.54500000000000004</v>
      </c>
      <c r="I56" s="45">
        <f>Tableau4[[#This Row],[Colonne5]]*Tableau4[[#This Row],[Colonne4]]</f>
        <v>0.54500000000000004</v>
      </c>
      <c r="J56" s="46">
        <f>Tableau4[[#This Row],[Colonne5]]*densité_PERRIER</f>
        <v>1.1990000000000003</v>
      </c>
      <c r="K56" s="47">
        <f>Tableau4[[#This Row],[Colonne7]]*Tableau4[[#This Row],[Colonne4]]</f>
        <v>1.1990000000000003</v>
      </c>
    </row>
    <row r="57" spans="1:11">
      <c r="A57" s="36">
        <v>50</v>
      </c>
      <c r="B57" s="29" t="s">
        <v>69</v>
      </c>
      <c r="C57" s="62" t="s">
        <v>107</v>
      </c>
      <c r="D57" s="48">
        <v>1</v>
      </c>
      <c r="E57" s="26">
        <v>50</v>
      </c>
      <c r="F57" s="27">
        <v>50</v>
      </c>
      <c r="G57" s="28">
        <v>218</v>
      </c>
      <c r="H57" s="44">
        <f>Tableau4[[#This Row],[Largeur]]*Tableau4[[#This Row],[Profondeur]]*Tableau4[[#This Row],[Hauteur]]/1000000</f>
        <v>0.54500000000000004</v>
      </c>
      <c r="I57" s="45">
        <f>Tableau4[[#This Row],[Colonne5]]*Tableau4[[#This Row],[Colonne4]]</f>
        <v>0.54500000000000004</v>
      </c>
      <c r="J57" s="46">
        <f>Tableau4[[#This Row],[Colonne5]]*densité_PERRIER</f>
        <v>1.1990000000000003</v>
      </c>
      <c r="K57" s="47">
        <f>Tableau4[[#This Row],[Colonne7]]*Tableau4[[#This Row],[Colonne4]]</f>
        <v>1.1990000000000003</v>
      </c>
    </row>
    <row r="58" spans="1:11" s="61" customFormat="1" ht="15.75" thickBot="1">
      <c r="A58" s="51">
        <v>51</v>
      </c>
      <c r="B58" s="52" t="s">
        <v>120</v>
      </c>
      <c r="C58" s="63"/>
      <c r="D58" s="53">
        <v>1</v>
      </c>
      <c r="E58" s="54">
        <v>92</v>
      </c>
      <c r="F58" s="55">
        <v>50</v>
      </c>
      <c r="G58" s="56">
        <v>218</v>
      </c>
      <c r="H58" s="57">
        <f>Tableau4[[#This Row],[Largeur]]*Tableau4[[#This Row],[Profondeur]]*Tableau4[[#This Row],[Hauteur]]/1000000</f>
        <v>1.0027999999999999</v>
      </c>
      <c r="I58" s="58">
        <f>Tableau4[[#This Row],[Colonne5]]*Tableau4[[#This Row],[Colonne4]]</f>
        <v>1.0027999999999999</v>
      </c>
      <c r="J58" s="59">
        <f>Tableau4[[#This Row],[Colonne5]]*densité_PERRIER</f>
        <v>2.2061600000000001</v>
      </c>
      <c r="K58" s="60">
        <f>Tableau4[[#This Row],[Colonne7]]*Tableau4[[#This Row],[Colonne4]]</f>
        <v>2.2061600000000001</v>
      </c>
    </row>
    <row r="59" spans="1:11" ht="15.75" thickTop="1">
      <c r="A59" s="36">
        <v>52</v>
      </c>
      <c r="B59" s="29" t="s">
        <v>70</v>
      </c>
      <c r="C59" s="62"/>
      <c r="D59" s="48">
        <v>1</v>
      </c>
      <c r="E59" s="26">
        <v>143</v>
      </c>
      <c r="F59" s="27">
        <v>50</v>
      </c>
      <c r="G59" s="28">
        <v>53</v>
      </c>
      <c r="H59" s="44">
        <f>Tableau4[[#This Row],[Largeur]]*Tableau4[[#This Row],[Profondeur]]*Tableau4[[#This Row],[Hauteur]]/1000000</f>
        <v>0.37895000000000001</v>
      </c>
      <c r="I59" s="45">
        <f>Tableau4[[#This Row],[Colonne5]]*Tableau4[[#This Row],[Colonne4]]</f>
        <v>0.37895000000000001</v>
      </c>
      <c r="J59" s="46">
        <f>Tableau4[[#This Row],[Colonne5]]*densité_PERRIER</f>
        <v>0.83369000000000004</v>
      </c>
      <c r="K59" s="47">
        <f>Tableau4[[#This Row],[Colonne7]]*Tableau4[[#This Row],[Colonne4]]</f>
        <v>0.83369000000000004</v>
      </c>
    </row>
    <row r="60" spans="1:11">
      <c r="A60" s="36">
        <v>53</v>
      </c>
      <c r="B60" s="29" t="s">
        <v>71</v>
      </c>
      <c r="C60" s="62"/>
      <c r="D60" s="48">
        <v>1</v>
      </c>
      <c r="E60" s="26">
        <v>100</v>
      </c>
      <c r="F60" s="27">
        <v>50</v>
      </c>
      <c r="G60" s="28">
        <v>53</v>
      </c>
      <c r="H60" s="44">
        <f>Tableau4[[#This Row],[Largeur]]*Tableau4[[#This Row],[Profondeur]]*Tableau4[[#This Row],[Hauteur]]/1000000</f>
        <v>0.26500000000000001</v>
      </c>
      <c r="I60" s="45">
        <f>Tableau4[[#This Row],[Colonne5]]*Tableau4[[#This Row],[Colonne4]]</f>
        <v>0.26500000000000001</v>
      </c>
      <c r="J60" s="46">
        <f>Tableau4[[#This Row],[Colonne5]]*densité_PERRIER</f>
        <v>0.58300000000000007</v>
      </c>
      <c r="K60" s="47">
        <f>Tableau4[[#This Row],[Colonne7]]*Tableau4[[#This Row],[Colonne4]]</f>
        <v>0.58300000000000007</v>
      </c>
    </row>
    <row r="61" spans="1:11">
      <c r="A61" s="36">
        <v>54</v>
      </c>
      <c r="B61" s="29" t="s">
        <v>72</v>
      </c>
      <c r="C61" s="62" t="s">
        <v>105</v>
      </c>
      <c r="D61" s="48">
        <v>1</v>
      </c>
      <c r="E61" s="26">
        <v>200</v>
      </c>
      <c r="F61" s="27">
        <v>50</v>
      </c>
      <c r="G61" s="28">
        <v>53</v>
      </c>
      <c r="H61" s="44">
        <f>Tableau4[[#This Row],[Largeur]]*Tableau4[[#This Row],[Profondeur]]*Tableau4[[#This Row],[Hauteur]]/1000000</f>
        <v>0.53</v>
      </c>
      <c r="I61" s="45">
        <f>Tableau4[[#This Row],[Colonne5]]*Tableau4[[#This Row],[Colonne4]]</f>
        <v>0.53</v>
      </c>
      <c r="J61" s="46">
        <f>Tableau4[[#This Row],[Colonne5]]*densité_PERRIER</f>
        <v>1.1660000000000001</v>
      </c>
      <c r="K61" s="47">
        <f>Tableau4[[#This Row],[Colonne7]]*Tableau4[[#This Row],[Colonne4]]</f>
        <v>1.1660000000000001</v>
      </c>
    </row>
    <row r="62" spans="1:11">
      <c r="A62" s="36">
        <v>55</v>
      </c>
      <c r="B62" s="29" t="s">
        <v>73</v>
      </c>
      <c r="C62" s="62"/>
      <c r="D62" s="48">
        <v>1</v>
      </c>
      <c r="E62" s="26">
        <v>180</v>
      </c>
      <c r="F62" s="27">
        <v>50</v>
      </c>
      <c r="G62" s="28">
        <v>53</v>
      </c>
      <c r="H62" s="44">
        <f>Tableau4[[#This Row],[Largeur]]*Tableau4[[#This Row],[Profondeur]]*Tableau4[[#This Row],[Hauteur]]/1000000</f>
        <v>0.47699999999999998</v>
      </c>
      <c r="I62" s="45">
        <f>Tableau4[[#This Row],[Colonne5]]*Tableau4[[#This Row],[Colonne4]]</f>
        <v>0.47699999999999998</v>
      </c>
      <c r="J62" s="46">
        <f>Tableau4[[#This Row],[Colonne5]]*densité_PERRIER</f>
        <v>1.0494000000000001</v>
      </c>
      <c r="K62" s="47">
        <f>Tableau4[[#This Row],[Colonne7]]*Tableau4[[#This Row],[Colonne4]]</f>
        <v>1.0494000000000001</v>
      </c>
    </row>
    <row r="63" spans="1:11">
      <c r="A63" s="36">
        <v>56</v>
      </c>
      <c r="B63" s="29" t="s">
        <v>74</v>
      </c>
      <c r="C63" s="62" t="s">
        <v>105</v>
      </c>
      <c r="D63" s="48">
        <v>1</v>
      </c>
      <c r="E63" s="26">
        <v>200</v>
      </c>
      <c r="F63" s="27">
        <v>50</v>
      </c>
      <c r="G63" s="28">
        <v>53</v>
      </c>
      <c r="H63" s="44">
        <f>Tableau4[[#This Row],[Largeur]]*Tableau4[[#This Row],[Profondeur]]*Tableau4[[#This Row],[Hauteur]]/1000000</f>
        <v>0.53</v>
      </c>
      <c r="I63" s="45">
        <f>Tableau4[[#This Row],[Colonne5]]*Tableau4[[#This Row],[Colonne4]]</f>
        <v>0.53</v>
      </c>
      <c r="J63" s="46">
        <f>Tableau4[[#This Row],[Colonne5]]*densité_PERRIER</f>
        <v>1.1660000000000001</v>
      </c>
      <c r="K63" s="47">
        <f>Tableau4[[#This Row],[Colonne7]]*Tableau4[[#This Row],[Colonne4]]</f>
        <v>1.1660000000000001</v>
      </c>
    </row>
    <row r="64" spans="1:11">
      <c r="A64" s="36">
        <v>57</v>
      </c>
      <c r="B64" s="29" t="s">
        <v>75</v>
      </c>
      <c r="C64" s="62" t="s">
        <v>105</v>
      </c>
      <c r="D64" s="48">
        <v>1</v>
      </c>
      <c r="E64" s="26">
        <v>200</v>
      </c>
      <c r="F64" s="27">
        <v>50</v>
      </c>
      <c r="G64" s="28">
        <v>53</v>
      </c>
      <c r="H64" s="44">
        <f>Tableau4[[#This Row],[Largeur]]*Tableau4[[#This Row],[Profondeur]]*Tableau4[[#This Row],[Hauteur]]/1000000</f>
        <v>0.53</v>
      </c>
      <c r="I64" s="45">
        <f>Tableau4[[#This Row],[Colonne5]]*Tableau4[[#This Row],[Colonne4]]</f>
        <v>0.53</v>
      </c>
      <c r="J64" s="46">
        <f>Tableau4[[#This Row],[Colonne5]]*densité_PERRIER</f>
        <v>1.1660000000000001</v>
      </c>
      <c r="K64" s="47">
        <f>Tableau4[[#This Row],[Colonne7]]*Tableau4[[#This Row],[Colonne4]]</f>
        <v>1.1660000000000001</v>
      </c>
    </row>
    <row r="65" spans="1:11">
      <c r="A65" s="36">
        <v>58</v>
      </c>
      <c r="B65" s="29" t="s">
        <v>76</v>
      </c>
      <c r="C65" s="62" t="s">
        <v>105</v>
      </c>
      <c r="D65" s="48">
        <v>1</v>
      </c>
      <c r="E65" s="26">
        <v>200</v>
      </c>
      <c r="F65" s="27">
        <v>50</v>
      </c>
      <c r="G65" s="28">
        <v>53</v>
      </c>
      <c r="H65" s="44">
        <f>Tableau4[[#This Row],[Largeur]]*Tableau4[[#This Row],[Profondeur]]*Tableau4[[#This Row],[Hauteur]]/1000000</f>
        <v>0.53</v>
      </c>
      <c r="I65" s="45">
        <f>Tableau4[[#This Row],[Colonne5]]*Tableau4[[#This Row],[Colonne4]]</f>
        <v>0.53</v>
      </c>
      <c r="J65" s="46">
        <f>Tableau4[[#This Row],[Colonne5]]*densité_PERRIER</f>
        <v>1.1660000000000001</v>
      </c>
      <c r="K65" s="47">
        <f>Tableau4[[#This Row],[Colonne7]]*Tableau4[[#This Row],[Colonne4]]</f>
        <v>1.1660000000000001</v>
      </c>
    </row>
    <row r="66" spans="1:11">
      <c r="A66" s="36">
        <v>59</v>
      </c>
      <c r="B66" s="29" t="s">
        <v>77</v>
      </c>
      <c r="C66" s="62" t="s">
        <v>105</v>
      </c>
      <c r="D66" s="48">
        <v>1</v>
      </c>
      <c r="E66" s="26">
        <v>200</v>
      </c>
      <c r="F66" s="27">
        <v>50</v>
      </c>
      <c r="G66" s="28">
        <v>53</v>
      </c>
      <c r="H66" s="44">
        <f>Tableau4[[#This Row],[Largeur]]*Tableau4[[#This Row],[Profondeur]]*Tableau4[[#This Row],[Hauteur]]/1000000</f>
        <v>0.53</v>
      </c>
      <c r="I66" s="45">
        <f>Tableau4[[#This Row],[Colonne5]]*Tableau4[[#This Row],[Colonne4]]</f>
        <v>0.53</v>
      </c>
      <c r="J66" s="46">
        <f>Tableau4[[#This Row],[Colonne5]]*densité_PERRIER</f>
        <v>1.1660000000000001</v>
      </c>
      <c r="K66" s="47">
        <f>Tableau4[[#This Row],[Colonne7]]*Tableau4[[#This Row],[Colonne4]]</f>
        <v>1.1660000000000001</v>
      </c>
    </row>
    <row r="67" spans="1:11">
      <c r="A67" s="36">
        <v>60</v>
      </c>
      <c r="B67" s="29" t="s">
        <v>78</v>
      </c>
      <c r="C67" s="62" t="s">
        <v>105</v>
      </c>
      <c r="D67" s="48">
        <v>1</v>
      </c>
      <c r="E67" s="26">
        <v>200</v>
      </c>
      <c r="F67" s="27">
        <v>50</v>
      </c>
      <c r="G67" s="28">
        <v>53</v>
      </c>
      <c r="H67" s="44">
        <f>Tableau4[[#This Row],[Largeur]]*Tableau4[[#This Row],[Profondeur]]*Tableau4[[#This Row],[Hauteur]]/1000000</f>
        <v>0.53</v>
      </c>
      <c r="I67" s="45">
        <f>Tableau4[[#This Row],[Colonne5]]*Tableau4[[#This Row],[Colonne4]]</f>
        <v>0.53</v>
      </c>
      <c r="J67" s="46">
        <f>Tableau4[[#This Row],[Colonne5]]*densité_PERRIER</f>
        <v>1.1660000000000001</v>
      </c>
      <c r="K67" s="47">
        <f>Tableau4[[#This Row],[Colonne7]]*Tableau4[[#This Row],[Colonne4]]</f>
        <v>1.1660000000000001</v>
      </c>
    </row>
    <row r="68" spans="1:11">
      <c r="A68" s="36">
        <v>61</v>
      </c>
      <c r="B68" s="29" t="s">
        <v>79</v>
      </c>
      <c r="C68" s="62"/>
      <c r="D68" s="48">
        <v>1</v>
      </c>
      <c r="E68" s="26">
        <v>170</v>
      </c>
      <c r="F68" s="27">
        <v>50</v>
      </c>
      <c r="G68" s="28">
        <v>53</v>
      </c>
      <c r="H68" s="44">
        <f>Tableau4[[#This Row],[Largeur]]*Tableau4[[#This Row],[Profondeur]]*Tableau4[[#This Row],[Hauteur]]/1000000</f>
        <v>0.45050000000000001</v>
      </c>
      <c r="I68" s="45">
        <f>Tableau4[[#This Row],[Colonne5]]*Tableau4[[#This Row],[Colonne4]]</f>
        <v>0.45050000000000001</v>
      </c>
      <c r="J68" s="46">
        <f>Tableau4[[#This Row],[Colonne5]]*densité_PERRIER</f>
        <v>0.99110000000000009</v>
      </c>
      <c r="K68" s="47">
        <f>Tableau4[[#This Row],[Colonne7]]*Tableau4[[#This Row],[Colonne4]]</f>
        <v>0.99110000000000009</v>
      </c>
    </row>
    <row r="69" spans="1:11" s="61" customFormat="1" ht="15.75" thickBot="1">
      <c r="A69" s="51">
        <v>62</v>
      </c>
      <c r="B69" s="52" t="s">
        <v>121</v>
      </c>
      <c r="C69" s="63"/>
      <c r="D69" s="53">
        <v>1</v>
      </c>
      <c r="E69" s="54">
        <v>57</v>
      </c>
      <c r="F69" s="55">
        <v>50</v>
      </c>
      <c r="G69" s="56">
        <v>53</v>
      </c>
      <c r="H69" s="57">
        <f>Tableau4[[#This Row],[Largeur]]*Tableau4[[#This Row],[Profondeur]]*Tableau4[[#This Row],[Hauteur]]/1000000</f>
        <v>0.15104999999999999</v>
      </c>
      <c r="I69" s="58">
        <f>Tableau4[[#This Row],[Colonne5]]*Tableau4[[#This Row],[Colonne4]]</f>
        <v>0.15104999999999999</v>
      </c>
      <c r="J69" s="59">
        <f>Tableau4[[#This Row],[Colonne5]]*densité_PERRIER</f>
        <v>0.33230999999999999</v>
      </c>
      <c r="K69" s="60">
        <f>Tableau4[[#This Row],[Colonne7]]*Tableau4[[#This Row],[Colonne4]]</f>
        <v>0.33230999999999999</v>
      </c>
    </row>
    <row r="70" spans="1:11" ht="15.75" thickTop="1">
      <c r="A70" s="36">
        <v>63</v>
      </c>
      <c r="B70" s="29" t="s">
        <v>80</v>
      </c>
      <c r="C70" s="62"/>
      <c r="D70" s="48">
        <v>1</v>
      </c>
      <c r="E70" s="26">
        <v>103</v>
      </c>
      <c r="F70" s="27">
        <v>50</v>
      </c>
      <c r="G70" s="28">
        <v>141</v>
      </c>
      <c r="H70" s="44">
        <f>Tableau4[[#This Row],[Largeur]]*Tableau4[[#This Row],[Profondeur]]*Tableau4[[#This Row],[Hauteur]]/1000000</f>
        <v>0.72614999999999996</v>
      </c>
      <c r="I70" s="45">
        <f>Tableau4[[#This Row],[Colonne5]]*Tableau4[[#This Row],[Colonne4]]</f>
        <v>0.72614999999999996</v>
      </c>
      <c r="J70" s="46">
        <f>Tableau4[[#This Row],[Colonne5]]*densité_PERRIER</f>
        <v>1.5975300000000001</v>
      </c>
      <c r="K70" s="47">
        <f>Tableau4[[#This Row],[Colonne7]]*Tableau4[[#This Row],[Colonne4]]</f>
        <v>1.5975300000000001</v>
      </c>
    </row>
    <row r="71" spans="1:11">
      <c r="A71" s="36">
        <v>64</v>
      </c>
      <c r="B71" s="29" t="s">
        <v>81</v>
      </c>
      <c r="C71" s="62" t="s">
        <v>108</v>
      </c>
      <c r="D71" s="48">
        <v>1</v>
      </c>
      <c r="E71" s="26">
        <v>200</v>
      </c>
      <c r="F71" s="27">
        <v>50</v>
      </c>
      <c r="G71" s="28">
        <v>141</v>
      </c>
      <c r="H71" s="44">
        <f>Tableau4[[#This Row],[Largeur]]*Tableau4[[#This Row],[Profondeur]]*Tableau4[[#This Row],[Hauteur]]/1000000</f>
        <v>1.41</v>
      </c>
      <c r="I71" s="45">
        <f>Tableau4[[#This Row],[Colonne5]]*Tableau4[[#This Row],[Colonne4]]</f>
        <v>1.41</v>
      </c>
      <c r="J71" s="46">
        <f>Tableau4[[#This Row],[Colonne5]]*densité_PERRIER</f>
        <v>3.1019999999999999</v>
      </c>
      <c r="K71" s="47">
        <f>Tableau4[[#This Row],[Colonne7]]*Tableau4[[#This Row],[Colonne4]]</f>
        <v>3.1019999999999999</v>
      </c>
    </row>
    <row r="72" spans="1:11">
      <c r="A72" s="36">
        <v>65</v>
      </c>
      <c r="B72" s="29" t="s">
        <v>82</v>
      </c>
      <c r="C72" s="62" t="s">
        <v>108</v>
      </c>
      <c r="D72" s="48">
        <v>1</v>
      </c>
      <c r="E72" s="26">
        <v>200</v>
      </c>
      <c r="F72" s="27">
        <v>50</v>
      </c>
      <c r="G72" s="28">
        <v>141</v>
      </c>
      <c r="H72" s="44">
        <f>Tableau4[[#This Row],[Largeur]]*Tableau4[[#This Row],[Profondeur]]*Tableau4[[#This Row],[Hauteur]]/1000000</f>
        <v>1.41</v>
      </c>
      <c r="I72" s="45">
        <f>Tableau4[[#This Row],[Colonne5]]*Tableau4[[#This Row],[Colonne4]]</f>
        <v>1.41</v>
      </c>
      <c r="J72" s="46">
        <f>Tableau4[[#This Row],[Colonne5]]*densité_PERRIER</f>
        <v>3.1019999999999999</v>
      </c>
      <c r="K72" s="47">
        <f>Tableau4[[#This Row],[Colonne7]]*Tableau4[[#This Row],[Colonne4]]</f>
        <v>3.1019999999999999</v>
      </c>
    </row>
    <row r="73" spans="1:11">
      <c r="A73" s="36">
        <v>66</v>
      </c>
      <c r="B73" s="29" t="s">
        <v>83</v>
      </c>
      <c r="C73" s="62" t="s">
        <v>108</v>
      </c>
      <c r="D73" s="48">
        <v>1</v>
      </c>
      <c r="E73" s="26">
        <v>200</v>
      </c>
      <c r="F73" s="27">
        <v>50</v>
      </c>
      <c r="G73" s="28">
        <v>141</v>
      </c>
      <c r="H73" s="44">
        <f>Tableau4[[#This Row],[Largeur]]*Tableau4[[#This Row],[Profondeur]]*Tableau4[[#This Row],[Hauteur]]/1000000</f>
        <v>1.41</v>
      </c>
      <c r="I73" s="45">
        <f>Tableau4[[#This Row],[Colonne5]]*Tableau4[[#This Row],[Colonne4]]</f>
        <v>1.41</v>
      </c>
      <c r="J73" s="46">
        <f>Tableau4[[#This Row],[Colonne5]]*densité_PERRIER</f>
        <v>3.1019999999999999</v>
      </c>
      <c r="K73" s="47">
        <f>Tableau4[[#This Row],[Colonne7]]*Tableau4[[#This Row],[Colonne4]]</f>
        <v>3.1019999999999999</v>
      </c>
    </row>
    <row r="74" spans="1:11">
      <c r="A74" s="36">
        <v>67</v>
      </c>
      <c r="B74" s="29" t="s">
        <v>84</v>
      </c>
      <c r="C74" s="62" t="s">
        <v>108</v>
      </c>
      <c r="D74" s="48">
        <v>1</v>
      </c>
      <c r="E74" s="26">
        <v>200</v>
      </c>
      <c r="F74" s="27">
        <v>50</v>
      </c>
      <c r="G74" s="28">
        <v>141</v>
      </c>
      <c r="H74" s="44">
        <f>Tableau4[[#This Row],[Largeur]]*Tableau4[[#This Row],[Profondeur]]*Tableau4[[#This Row],[Hauteur]]/1000000</f>
        <v>1.41</v>
      </c>
      <c r="I74" s="45">
        <f>Tableau4[[#This Row],[Colonne5]]*Tableau4[[#This Row],[Colonne4]]</f>
        <v>1.41</v>
      </c>
      <c r="J74" s="46">
        <f>Tableau4[[#This Row],[Colonne5]]*densité_PERRIER</f>
        <v>3.1019999999999999</v>
      </c>
      <c r="K74" s="47">
        <f>Tableau4[[#This Row],[Colonne7]]*Tableau4[[#This Row],[Colonne4]]</f>
        <v>3.1019999999999999</v>
      </c>
    </row>
    <row r="75" spans="1:11">
      <c r="A75" s="36">
        <v>68</v>
      </c>
      <c r="B75" s="29" t="s">
        <v>85</v>
      </c>
      <c r="C75" s="62" t="s">
        <v>108</v>
      </c>
      <c r="D75" s="48">
        <v>1</v>
      </c>
      <c r="E75" s="26">
        <v>200</v>
      </c>
      <c r="F75" s="27">
        <v>50</v>
      </c>
      <c r="G75" s="28">
        <v>141</v>
      </c>
      <c r="H75" s="44">
        <f>Tableau4[[#This Row],[Largeur]]*Tableau4[[#This Row],[Profondeur]]*Tableau4[[#This Row],[Hauteur]]/1000000</f>
        <v>1.41</v>
      </c>
      <c r="I75" s="45">
        <f>Tableau4[[#This Row],[Colonne5]]*Tableau4[[#This Row],[Colonne4]]</f>
        <v>1.41</v>
      </c>
      <c r="J75" s="46">
        <f>Tableau4[[#This Row],[Colonne5]]*densité_PERRIER</f>
        <v>3.1019999999999999</v>
      </c>
      <c r="K75" s="47">
        <f>Tableau4[[#This Row],[Colonne7]]*Tableau4[[#This Row],[Colonne4]]</f>
        <v>3.1019999999999999</v>
      </c>
    </row>
    <row r="76" spans="1:11">
      <c r="A76" s="36">
        <v>69</v>
      </c>
      <c r="B76" s="29" t="s">
        <v>86</v>
      </c>
      <c r="C76" s="62" t="s">
        <v>108</v>
      </c>
      <c r="D76" s="48">
        <v>1</v>
      </c>
      <c r="E76" s="26">
        <v>200</v>
      </c>
      <c r="F76" s="27">
        <v>50</v>
      </c>
      <c r="G76" s="28">
        <v>141</v>
      </c>
      <c r="H76" s="44">
        <f>Tableau4[[#This Row],[Largeur]]*Tableau4[[#This Row],[Profondeur]]*Tableau4[[#This Row],[Hauteur]]/1000000</f>
        <v>1.41</v>
      </c>
      <c r="I76" s="45">
        <f>Tableau4[[#This Row],[Colonne5]]*Tableau4[[#This Row],[Colonne4]]</f>
        <v>1.41</v>
      </c>
      <c r="J76" s="46">
        <f>Tableau4[[#This Row],[Colonne5]]*densité_PERRIER</f>
        <v>3.1019999999999999</v>
      </c>
      <c r="K76" s="47">
        <f>Tableau4[[#This Row],[Colonne7]]*Tableau4[[#This Row],[Colonne4]]</f>
        <v>3.1019999999999999</v>
      </c>
    </row>
    <row r="77" spans="1:11">
      <c r="A77" s="36">
        <v>70</v>
      </c>
      <c r="B77" s="29" t="s">
        <v>87</v>
      </c>
      <c r="C77" s="62" t="s">
        <v>108</v>
      </c>
      <c r="D77" s="48">
        <v>1</v>
      </c>
      <c r="E77" s="26">
        <v>200</v>
      </c>
      <c r="F77" s="27">
        <v>50</v>
      </c>
      <c r="G77" s="28">
        <v>141</v>
      </c>
      <c r="H77" s="44">
        <f>Tableau4[[#This Row],[Largeur]]*Tableau4[[#This Row],[Profondeur]]*Tableau4[[#This Row],[Hauteur]]/1000000</f>
        <v>1.41</v>
      </c>
      <c r="I77" s="45">
        <f>Tableau4[[#This Row],[Colonne5]]*Tableau4[[#This Row],[Colonne4]]</f>
        <v>1.41</v>
      </c>
      <c r="J77" s="46">
        <f>Tableau4[[#This Row],[Colonne5]]*densité_PERRIER</f>
        <v>3.1019999999999999</v>
      </c>
      <c r="K77" s="47">
        <f>Tableau4[[#This Row],[Colonne7]]*Tableau4[[#This Row],[Colonne4]]</f>
        <v>3.1019999999999999</v>
      </c>
    </row>
    <row r="78" spans="1:11">
      <c r="A78" s="36">
        <v>71</v>
      </c>
      <c r="B78" s="29" t="s">
        <v>88</v>
      </c>
      <c r="C78" s="62" t="s">
        <v>108</v>
      </c>
      <c r="D78" s="48">
        <v>1</v>
      </c>
      <c r="E78" s="26">
        <v>200</v>
      </c>
      <c r="F78" s="27">
        <v>50</v>
      </c>
      <c r="G78" s="28">
        <v>141</v>
      </c>
      <c r="H78" s="44">
        <f>Tableau4[[#This Row],[Largeur]]*Tableau4[[#This Row],[Profondeur]]*Tableau4[[#This Row],[Hauteur]]/1000000</f>
        <v>1.41</v>
      </c>
      <c r="I78" s="45">
        <f>Tableau4[[#This Row],[Colonne5]]*Tableau4[[#This Row],[Colonne4]]</f>
        <v>1.41</v>
      </c>
      <c r="J78" s="46">
        <f>Tableau4[[#This Row],[Colonne5]]*densité_PERRIER</f>
        <v>3.1019999999999999</v>
      </c>
      <c r="K78" s="47">
        <f>Tableau4[[#This Row],[Colonne7]]*Tableau4[[#This Row],[Colonne4]]</f>
        <v>3.1019999999999999</v>
      </c>
    </row>
    <row r="79" spans="1:11" s="61" customFormat="1" ht="15.75" thickBot="1">
      <c r="A79" s="51">
        <v>72</v>
      </c>
      <c r="B79" s="52" t="s">
        <v>89</v>
      </c>
      <c r="C79" s="63"/>
      <c r="D79" s="53">
        <v>1</v>
      </c>
      <c r="E79" s="54">
        <v>148</v>
      </c>
      <c r="F79" s="55">
        <v>50</v>
      </c>
      <c r="G79" s="56">
        <v>141</v>
      </c>
      <c r="H79" s="57">
        <f>Tableau4[[#This Row],[Largeur]]*Tableau4[[#This Row],[Profondeur]]*Tableau4[[#This Row],[Hauteur]]/1000000</f>
        <v>1.0434000000000001</v>
      </c>
      <c r="I79" s="58">
        <f>Tableau4[[#This Row],[Colonne5]]*Tableau4[[#This Row],[Colonne4]]</f>
        <v>1.0434000000000001</v>
      </c>
      <c r="J79" s="59">
        <f>Tableau4[[#This Row],[Colonne5]]*densité_PERRIER</f>
        <v>2.2954800000000004</v>
      </c>
      <c r="K79" s="60">
        <f>Tableau4[[#This Row],[Colonne7]]*Tableau4[[#This Row],[Colonne4]]</f>
        <v>2.2954800000000004</v>
      </c>
    </row>
    <row r="80" spans="1:11" ht="15.75" thickTop="1">
      <c r="A80" s="36">
        <v>73</v>
      </c>
      <c r="B80" s="29" t="s">
        <v>90</v>
      </c>
      <c r="C80" s="62"/>
      <c r="D80" s="48">
        <v>1</v>
      </c>
      <c r="E80" s="26">
        <v>125</v>
      </c>
      <c r="F80" s="27">
        <v>140</v>
      </c>
      <c r="G80" s="28">
        <v>18.3</v>
      </c>
      <c r="H80" s="44">
        <f>Tableau4[[#This Row],[Largeur]]*Tableau4[[#This Row],[Profondeur]]*Tableau4[[#This Row],[Hauteur]]/1000000</f>
        <v>0.32024999999999998</v>
      </c>
      <c r="I80" s="45">
        <f>Tableau4[[#This Row],[Colonne5]]*Tableau4[[#This Row],[Colonne4]]</f>
        <v>0.32024999999999998</v>
      </c>
      <c r="J80" s="46">
        <f>Tableau4[[#This Row],[Colonne5]]*densité_PERRIER</f>
        <v>0.70455000000000001</v>
      </c>
      <c r="K80" s="47">
        <f>Tableau4[[#This Row],[Colonne7]]*Tableau4[[#This Row],[Colonne4]]</f>
        <v>0.70455000000000001</v>
      </c>
    </row>
    <row r="81" spans="1:11">
      <c r="A81" s="36">
        <v>74</v>
      </c>
      <c r="B81" s="29" t="s">
        <v>91</v>
      </c>
      <c r="C81" s="62"/>
      <c r="D81" s="48">
        <v>1</v>
      </c>
      <c r="E81" s="26">
        <v>125</v>
      </c>
      <c r="F81" s="27">
        <v>55</v>
      </c>
      <c r="G81" s="28">
        <v>55</v>
      </c>
      <c r="H81" s="44">
        <f>Tableau4[[#This Row],[Largeur]]*Tableau4[[#This Row],[Profondeur]]*Tableau4[[#This Row],[Hauteur]]/1000000</f>
        <v>0.37812499999999999</v>
      </c>
      <c r="I81" s="45">
        <f>Tableau4[[#This Row],[Colonne5]]*Tableau4[[#This Row],[Colonne4]]</f>
        <v>0.37812499999999999</v>
      </c>
      <c r="J81" s="46">
        <f>Tableau4[[#This Row],[Colonne5]]*densité_PERRIER</f>
        <v>0.83187500000000003</v>
      </c>
      <c r="K81" s="47">
        <f>Tableau4[[#This Row],[Colonne7]]*Tableau4[[#This Row],[Colonne4]]</f>
        <v>0.83187500000000003</v>
      </c>
    </row>
    <row r="82" spans="1:11">
      <c r="A82" s="36">
        <v>75</v>
      </c>
      <c r="B82" s="29" t="s">
        <v>92</v>
      </c>
      <c r="C82" s="62"/>
      <c r="D82" s="48">
        <v>1</v>
      </c>
      <c r="E82" s="26">
        <v>176</v>
      </c>
      <c r="F82" s="27">
        <v>27</v>
      </c>
      <c r="G82" s="28">
        <v>85.5</v>
      </c>
      <c r="H82" s="44">
        <f>Tableau4[[#This Row],[Largeur]]*Tableau4[[#This Row],[Profondeur]]*Tableau4[[#This Row],[Hauteur]]/1000000</f>
        <v>0.40629599999999999</v>
      </c>
      <c r="I82" s="45">
        <f>Tableau4[[#This Row],[Colonne5]]*Tableau4[[#This Row],[Colonne4]]</f>
        <v>0.40629599999999999</v>
      </c>
      <c r="J82" s="46">
        <f>Tableau4[[#This Row],[Colonne5]]*densité_PERRIER</f>
        <v>0.89385120000000007</v>
      </c>
      <c r="K82" s="47">
        <f>Tableau4[[#This Row],[Colonne7]]*Tableau4[[#This Row],[Colonne4]]</f>
        <v>0.89385120000000007</v>
      </c>
    </row>
    <row r="83" spans="1:11">
      <c r="A83" s="36">
        <v>76</v>
      </c>
      <c r="B83" s="29" t="s">
        <v>93</v>
      </c>
      <c r="C83" s="62"/>
      <c r="D83" s="48">
        <v>1</v>
      </c>
      <c r="E83" s="26">
        <v>176</v>
      </c>
      <c r="F83" s="27">
        <v>27</v>
      </c>
      <c r="G83" s="28">
        <v>85.5</v>
      </c>
      <c r="H83" s="44">
        <f>Tableau4[[#This Row],[Largeur]]*Tableau4[[#This Row],[Profondeur]]*Tableau4[[#This Row],[Hauteur]]/1000000</f>
        <v>0.40629599999999999</v>
      </c>
      <c r="I83" s="45">
        <f>Tableau4[[#This Row],[Colonne5]]*Tableau4[[#This Row],[Colonne4]]</f>
        <v>0.40629599999999999</v>
      </c>
      <c r="J83" s="46">
        <f>Tableau4[[#This Row],[Colonne5]]*densité_PERRIER</f>
        <v>0.89385120000000007</v>
      </c>
      <c r="K83" s="47">
        <f>Tableau4[[#This Row],[Colonne7]]*Tableau4[[#This Row],[Colonne4]]</f>
        <v>0.89385120000000007</v>
      </c>
    </row>
    <row r="84" spans="1:11">
      <c r="A84" s="36">
        <v>77</v>
      </c>
      <c r="B84" s="29" t="s">
        <v>94</v>
      </c>
      <c r="C84" s="62"/>
      <c r="D84" s="48">
        <v>1</v>
      </c>
      <c r="E84" s="26">
        <v>176</v>
      </c>
      <c r="F84" s="27">
        <v>27</v>
      </c>
      <c r="G84" s="28">
        <v>49</v>
      </c>
      <c r="H84" s="44">
        <f>Tableau4[[#This Row],[Largeur]]*Tableau4[[#This Row],[Profondeur]]*Tableau4[[#This Row],[Hauteur]]/1000000</f>
        <v>0.232848</v>
      </c>
      <c r="I84" s="45">
        <f>Tableau4[[#This Row],[Colonne5]]*Tableau4[[#This Row],[Colonne4]]</f>
        <v>0.232848</v>
      </c>
      <c r="J84" s="46">
        <f>Tableau4[[#This Row],[Colonne5]]*densité_PERRIER</f>
        <v>0.51226559999999999</v>
      </c>
      <c r="K84" s="47">
        <f>Tableau4[[#This Row],[Colonne7]]*Tableau4[[#This Row],[Colonne4]]</f>
        <v>0.51226559999999999</v>
      </c>
    </row>
    <row r="85" spans="1:11">
      <c r="A85" s="36">
        <v>78</v>
      </c>
      <c r="B85" s="29" t="s">
        <v>95</v>
      </c>
      <c r="C85" s="62"/>
      <c r="D85" s="48">
        <v>1</v>
      </c>
      <c r="E85" s="26">
        <v>176</v>
      </c>
      <c r="F85" s="27">
        <v>27</v>
      </c>
      <c r="G85" s="28">
        <v>49</v>
      </c>
      <c r="H85" s="44">
        <f>Tableau4[[#This Row],[Largeur]]*Tableau4[[#This Row],[Profondeur]]*Tableau4[[#This Row],[Hauteur]]/1000000</f>
        <v>0.232848</v>
      </c>
      <c r="I85" s="45">
        <f>Tableau4[[#This Row],[Colonne5]]*Tableau4[[#This Row],[Colonne4]]</f>
        <v>0.232848</v>
      </c>
      <c r="J85" s="46">
        <f>Tableau4[[#This Row],[Colonne5]]*densité_PERRIER</f>
        <v>0.51226559999999999</v>
      </c>
      <c r="K85" s="47">
        <f>Tableau4[[#This Row],[Colonne7]]*Tableau4[[#This Row],[Colonne4]]</f>
        <v>0.51226559999999999</v>
      </c>
    </row>
    <row r="86" spans="1:11">
      <c r="A86" s="36">
        <v>79</v>
      </c>
      <c r="B86" s="29" t="s">
        <v>96</v>
      </c>
      <c r="C86" s="62"/>
      <c r="D86" s="48">
        <v>1</v>
      </c>
      <c r="E86" s="26">
        <v>176</v>
      </c>
      <c r="F86" s="27">
        <v>27</v>
      </c>
      <c r="G86" s="28">
        <v>49</v>
      </c>
      <c r="H86" s="44">
        <f>Tableau4[[#This Row],[Largeur]]*Tableau4[[#This Row],[Profondeur]]*Tableau4[[#This Row],[Hauteur]]/1000000</f>
        <v>0.232848</v>
      </c>
      <c r="I86" s="45">
        <f>Tableau4[[#This Row],[Colonne5]]*Tableau4[[#This Row],[Colonne4]]</f>
        <v>0.232848</v>
      </c>
      <c r="J86" s="46">
        <f>Tableau4[[#This Row],[Colonne5]]*densité_PERRIER</f>
        <v>0.51226559999999999</v>
      </c>
      <c r="K86" s="47">
        <f>Tableau4[[#This Row],[Colonne7]]*Tableau4[[#This Row],[Colonne4]]</f>
        <v>0.51226559999999999</v>
      </c>
    </row>
    <row r="87" spans="1:11">
      <c r="A87" s="36">
        <v>80</v>
      </c>
      <c r="B87" s="29" t="s">
        <v>97</v>
      </c>
      <c r="C87" s="62"/>
      <c r="D87" s="48">
        <v>1</v>
      </c>
      <c r="E87" s="26">
        <v>176</v>
      </c>
      <c r="F87" s="27">
        <v>27</v>
      </c>
      <c r="G87" s="28">
        <v>110</v>
      </c>
      <c r="H87" s="44">
        <f>Tableau4[[#This Row],[Largeur]]*Tableau4[[#This Row],[Profondeur]]*Tableau4[[#This Row],[Hauteur]]/1000000</f>
        <v>0.52271999999999996</v>
      </c>
      <c r="I87" s="45">
        <f>Tableau4[[#This Row],[Colonne5]]*Tableau4[[#This Row],[Colonne4]]</f>
        <v>0.52271999999999996</v>
      </c>
      <c r="J87" s="46">
        <f>Tableau4[[#This Row],[Colonne5]]*densité_PERRIER</f>
        <v>1.1499840000000001</v>
      </c>
      <c r="K87" s="47">
        <f>Tableau4[[#This Row],[Colonne7]]*Tableau4[[#This Row],[Colonne4]]</f>
        <v>1.1499840000000001</v>
      </c>
    </row>
    <row r="88" spans="1:11">
      <c r="A88" s="36">
        <v>81</v>
      </c>
      <c r="B88" s="29" t="s">
        <v>98</v>
      </c>
      <c r="C88" s="62"/>
      <c r="D88" s="48">
        <v>1</v>
      </c>
      <c r="E88" s="26">
        <v>176</v>
      </c>
      <c r="F88" s="27">
        <v>27</v>
      </c>
      <c r="G88" s="28">
        <v>86.5</v>
      </c>
      <c r="H88" s="44">
        <f>Tableau4[[#This Row],[Largeur]]*Tableau4[[#This Row],[Profondeur]]*Tableau4[[#This Row],[Hauteur]]/1000000</f>
        <v>0.41104800000000002</v>
      </c>
      <c r="I88" s="45">
        <f>Tableau4[[#This Row],[Colonne5]]*Tableau4[[#This Row],[Colonne4]]</f>
        <v>0.41104800000000002</v>
      </c>
      <c r="J88" s="46">
        <f>Tableau4[[#This Row],[Colonne5]]*densité_PERRIER</f>
        <v>0.90430560000000015</v>
      </c>
      <c r="K88" s="47">
        <f>Tableau4[[#This Row],[Colonne7]]*Tableau4[[#This Row],[Colonne4]]</f>
        <v>0.90430560000000015</v>
      </c>
    </row>
    <row r="89" spans="1:11">
      <c r="A89" s="36">
        <v>82</v>
      </c>
      <c r="B89" s="29" t="s">
        <v>99</v>
      </c>
      <c r="C89" s="62"/>
      <c r="D89" s="48">
        <v>1</v>
      </c>
      <c r="E89" s="26">
        <v>176</v>
      </c>
      <c r="F89" s="27">
        <v>27</v>
      </c>
      <c r="G89" s="28">
        <v>68.5</v>
      </c>
      <c r="H89" s="44">
        <f>Tableau4[[#This Row],[Largeur]]*Tableau4[[#This Row],[Profondeur]]*Tableau4[[#This Row],[Hauteur]]/1000000</f>
        <v>0.32551200000000002</v>
      </c>
      <c r="I89" s="45">
        <f>Tableau4[[#This Row],[Colonne5]]*Tableau4[[#This Row],[Colonne4]]</f>
        <v>0.32551200000000002</v>
      </c>
      <c r="J89" s="46">
        <f>Tableau4[[#This Row],[Colonne5]]*densité_PERRIER</f>
        <v>0.71612640000000016</v>
      </c>
      <c r="K89" s="47">
        <f>Tableau4[[#This Row],[Colonne7]]*Tableau4[[#This Row],[Colonne4]]</f>
        <v>0.71612640000000016</v>
      </c>
    </row>
    <row r="90" spans="1:11">
      <c r="A90" s="36">
        <v>83</v>
      </c>
      <c r="B90" s="29" t="s">
        <v>100</v>
      </c>
      <c r="C90" s="62"/>
      <c r="D90" s="48">
        <v>1</v>
      </c>
      <c r="E90" s="26">
        <v>176</v>
      </c>
      <c r="F90" s="27">
        <v>27</v>
      </c>
      <c r="G90" s="28">
        <v>50</v>
      </c>
      <c r="H90" s="44">
        <f>Tableau4[[#This Row],[Largeur]]*Tableau4[[#This Row],[Profondeur]]*Tableau4[[#This Row],[Hauteur]]/1000000</f>
        <v>0.23760000000000001</v>
      </c>
      <c r="I90" s="45">
        <f>Tableau4[[#This Row],[Colonne5]]*Tableau4[[#This Row],[Colonne4]]</f>
        <v>0.23760000000000001</v>
      </c>
      <c r="J90" s="46">
        <f>Tableau4[[#This Row],[Colonne5]]*densité_PERRIER</f>
        <v>0.52272000000000007</v>
      </c>
      <c r="K90" s="47">
        <f>Tableau4[[#This Row],[Colonne7]]*Tableau4[[#This Row],[Colonne4]]</f>
        <v>0.52272000000000007</v>
      </c>
    </row>
    <row r="91" spans="1:11">
      <c r="A91" s="36">
        <v>84</v>
      </c>
      <c r="B91" s="29" t="s">
        <v>101</v>
      </c>
      <c r="C91" s="62"/>
      <c r="D91" s="48">
        <v>1</v>
      </c>
      <c r="E91" s="26">
        <v>176</v>
      </c>
      <c r="F91" s="27">
        <v>27</v>
      </c>
      <c r="G91" s="28">
        <v>85.5</v>
      </c>
      <c r="H91" s="44">
        <f>Tableau4[[#This Row],[Largeur]]*Tableau4[[#This Row],[Profondeur]]*Tableau4[[#This Row],[Hauteur]]/1000000</f>
        <v>0.40629599999999999</v>
      </c>
      <c r="I91" s="45">
        <f>Tableau4[[#This Row],[Colonne5]]*Tableau4[[#This Row],[Colonne4]]</f>
        <v>0.40629599999999999</v>
      </c>
      <c r="J91" s="46">
        <f>Tableau4[[#This Row],[Colonne5]]*densité_PERRIER</f>
        <v>0.89385120000000007</v>
      </c>
      <c r="K91" s="47">
        <f>Tableau4[[#This Row],[Colonne7]]*Tableau4[[#This Row],[Colonne4]]</f>
        <v>0.89385120000000007</v>
      </c>
    </row>
    <row r="92" spans="1:11">
      <c r="A92" s="36">
        <v>85</v>
      </c>
      <c r="B92" s="29" t="s">
        <v>102</v>
      </c>
      <c r="C92" s="62"/>
      <c r="D92" s="48">
        <v>1</v>
      </c>
      <c r="E92" s="26">
        <v>176</v>
      </c>
      <c r="F92" s="27">
        <v>27</v>
      </c>
      <c r="G92" s="28">
        <v>67.5</v>
      </c>
      <c r="H92" s="44">
        <f>Tableau4[[#This Row],[Largeur]]*Tableau4[[#This Row],[Profondeur]]*Tableau4[[#This Row],[Hauteur]]/1000000</f>
        <v>0.32075999999999999</v>
      </c>
      <c r="I92" s="45">
        <f>Tableau4[[#This Row],[Colonne5]]*Tableau4[[#This Row],[Colonne4]]</f>
        <v>0.32075999999999999</v>
      </c>
      <c r="J92" s="46">
        <f>Tableau4[[#This Row],[Colonne5]]*densité_PERRIER</f>
        <v>0.70567200000000008</v>
      </c>
      <c r="K92" s="47">
        <f>Tableau4[[#This Row],[Colonne7]]*Tableau4[[#This Row],[Colonne4]]</f>
        <v>0.70567200000000008</v>
      </c>
    </row>
    <row r="93" spans="1:11" s="61" customFormat="1" ht="15.75" thickBot="1">
      <c r="A93" s="51">
        <v>86</v>
      </c>
      <c r="B93" s="52" t="s">
        <v>103</v>
      </c>
      <c r="C93" s="63"/>
      <c r="D93" s="53">
        <v>1</v>
      </c>
      <c r="E93" s="54">
        <v>176</v>
      </c>
      <c r="F93" s="55">
        <v>27</v>
      </c>
      <c r="G93" s="56">
        <v>53</v>
      </c>
      <c r="H93" s="57">
        <f>Tableau4[[#This Row],[Largeur]]*Tableau4[[#This Row],[Profondeur]]*Tableau4[[#This Row],[Hauteur]]/1000000</f>
        <v>0.25185600000000002</v>
      </c>
      <c r="I93" s="58">
        <f>Tableau4[[#This Row],[Colonne5]]*Tableau4[[#This Row],[Colonne4]]</f>
        <v>0.25185600000000002</v>
      </c>
      <c r="J93" s="59">
        <f>Tableau4[[#This Row],[Colonne5]]*densité_PERRIER</f>
        <v>0.55408320000000011</v>
      </c>
      <c r="K93" s="60">
        <f>Tableau4[[#This Row],[Colonne7]]*Tableau4[[#This Row],[Colonne4]]</f>
        <v>0.55408320000000011</v>
      </c>
    </row>
    <row r="94" spans="1:11" ht="15.75" hidden="1" thickTop="1">
      <c r="A94" s="36">
        <v>87</v>
      </c>
      <c r="B94" s="25"/>
      <c r="C94" s="25"/>
      <c r="D94" s="25"/>
      <c r="E94" s="26"/>
      <c r="F94" s="27"/>
      <c r="G94" s="28"/>
      <c r="H94" s="23">
        <f>Tableau4[[#This Row],[Largeur]]*Tableau4[[#This Row],[Profondeur]]*Tableau4[[#This Row],[Hauteur]]/1000000</f>
        <v>0</v>
      </c>
      <c r="I94" s="2">
        <f>Tableau4[[#This Row],[Colonne5]]*Tableau4[[#This Row],[Colonne4]]</f>
        <v>0</v>
      </c>
      <c r="J94" s="30">
        <f>Tableau4[[#This Row],[Colonne5]]*densité_PERRIER</f>
        <v>0</v>
      </c>
      <c r="K94" s="24">
        <f>Tableau4[[#This Row],[Colonne7]]*Tableau4[[#This Row],[Colonne4]]</f>
        <v>0</v>
      </c>
    </row>
    <row r="95" spans="1:11" ht="15.75" hidden="1" thickTop="1">
      <c r="A95" s="36">
        <v>88</v>
      </c>
      <c r="B95" s="25"/>
      <c r="C95" s="25"/>
      <c r="D95" s="25"/>
      <c r="E95" s="26"/>
      <c r="F95" s="27"/>
      <c r="G95" s="28"/>
      <c r="H95" s="23">
        <f>Tableau4[[#This Row],[Largeur]]*Tableau4[[#This Row],[Profondeur]]*Tableau4[[#This Row],[Hauteur]]/1000000</f>
        <v>0</v>
      </c>
      <c r="I95" s="2">
        <f>Tableau4[[#This Row],[Colonne5]]*Tableau4[[#This Row],[Colonne4]]</f>
        <v>0</v>
      </c>
      <c r="J95" s="30">
        <f>Tableau4[[#This Row],[Colonne5]]*densité_PERRIER</f>
        <v>0</v>
      </c>
      <c r="K95" s="24">
        <f>Tableau4[[#This Row],[Colonne7]]*Tableau4[[#This Row],[Colonne4]]</f>
        <v>0</v>
      </c>
    </row>
    <row r="96" spans="1:11" ht="15.75" hidden="1" thickTop="1">
      <c r="A96" s="36">
        <v>89</v>
      </c>
      <c r="B96" s="25"/>
      <c r="C96" s="25"/>
      <c r="D96" s="25"/>
      <c r="E96" s="26"/>
      <c r="F96" s="27"/>
      <c r="G96" s="28"/>
      <c r="H96" s="23">
        <f>Tableau4[[#This Row],[Largeur]]*Tableau4[[#This Row],[Profondeur]]*Tableau4[[#This Row],[Hauteur]]/1000000</f>
        <v>0</v>
      </c>
      <c r="I96" s="2">
        <f>Tableau4[[#This Row],[Colonne5]]*Tableau4[[#This Row],[Colonne4]]</f>
        <v>0</v>
      </c>
      <c r="J96" s="30">
        <f>Tableau4[[#This Row],[Colonne5]]*densité_PERRIER</f>
        <v>0</v>
      </c>
      <c r="K96" s="24">
        <f>Tableau4[[#This Row],[Colonne7]]*Tableau4[[#This Row],[Colonne4]]</f>
        <v>0</v>
      </c>
    </row>
    <row r="97" spans="1:11" ht="15.75" hidden="1" thickTop="1">
      <c r="A97" s="36">
        <v>90</v>
      </c>
      <c r="B97" s="25"/>
      <c r="C97" s="25"/>
      <c r="D97" s="25"/>
      <c r="E97" s="26"/>
      <c r="F97" s="27"/>
      <c r="G97" s="28"/>
      <c r="H97" s="23">
        <f>Tableau4[[#This Row],[Largeur]]*Tableau4[[#This Row],[Profondeur]]*Tableau4[[#This Row],[Hauteur]]/1000000</f>
        <v>0</v>
      </c>
      <c r="I97" s="2">
        <f>Tableau4[[#This Row],[Colonne5]]*Tableau4[[#This Row],[Colonne4]]</f>
        <v>0</v>
      </c>
      <c r="J97" s="30">
        <f>Tableau4[[#This Row],[Colonne5]]*densité_PERRIER</f>
        <v>0</v>
      </c>
      <c r="K97" s="24">
        <f>Tableau4[[#This Row],[Colonne7]]*Tableau4[[#This Row],[Colonne4]]</f>
        <v>0</v>
      </c>
    </row>
    <row r="98" spans="1:11" ht="15.75" hidden="1" thickTop="1">
      <c r="A98" s="36">
        <v>91</v>
      </c>
      <c r="B98" s="25"/>
      <c r="C98" s="25"/>
      <c r="D98" s="25"/>
      <c r="E98" s="26"/>
      <c r="F98" s="27"/>
      <c r="G98" s="28"/>
      <c r="H98" s="23">
        <f>Tableau4[[#This Row],[Largeur]]*Tableau4[[#This Row],[Profondeur]]*Tableau4[[#This Row],[Hauteur]]/1000000</f>
        <v>0</v>
      </c>
      <c r="I98" s="2">
        <f>Tableau4[[#This Row],[Colonne5]]*Tableau4[[#This Row],[Colonne4]]</f>
        <v>0</v>
      </c>
      <c r="J98" s="30">
        <f>Tableau4[[#This Row],[Colonne5]]*densité_PERRIER</f>
        <v>0</v>
      </c>
      <c r="K98" s="24">
        <f>Tableau4[[#This Row],[Colonne7]]*Tableau4[[#This Row],[Colonne4]]</f>
        <v>0</v>
      </c>
    </row>
    <row r="99" spans="1:11" ht="15.75" hidden="1" thickTop="1">
      <c r="A99" s="36">
        <v>92</v>
      </c>
      <c r="B99" s="25"/>
      <c r="C99" s="25"/>
      <c r="D99" s="25"/>
      <c r="E99" s="26"/>
      <c r="F99" s="27"/>
      <c r="G99" s="28"/>
      <c r="H99" s="23">
        <f>Tableau4[[#This Row],[Largeur]]*Tableau4[[#This Row],[Profondeur]]*Tableau4[[#This Row],[Hauteur]]/1000000</f>
        <v>0</v>
      </c>
      <c r="I99" s="2">
        <f>Tableau4[[#This Row],[Colonne5]]*Tableau4[[#This Row],[Colonne4]]</f>
        <v>0</v>
      </c>
      <c r="J99" s="30">
        <f>Tableau4[[#This Row],[Colonne5]]*densité_PERRIER</f>
        <v>0</v>
      </c>
      <c r="K99" s="24">
        <f>Tableau4[[#This Row],[Colonne7]]*Tableau4[[#This Row],[Colonne4]]</f>
        <v>0</v>
      </c>
    </row>
    <row r="100" spans="1:11" ht="15.75" hidden="1" thickTop="1">
      <c r="A100" s="36">
        <v>93</v>
      </c>
      <c r="B100" s="25"/>
      <c r="C100" s="25"/>
      <c r="D100" s="25"/>
      <c r="E100" s="26"/>
      <c r="F100" s="27"/>
      <c r="G100" s="28"/>
      <c r="H100" s="23">
        <f>Tableau4[[#This Row],[Largeur]]*Tableau4[[#This Row],[Profondeur]]*Tableau4[[#This Row],[Hauteur]]/1000000</f>
        <v>0</v>
      </c>
      <c r="I100" s="2">
        <f>Tableau4[[#This Row],[Colonne5]]*Tableau4[[#This Row],[Colonne4]]</f>
        <v>0</v>
      </c>
      <c r="J100" s="30">
        <f>Tableau4[[#This Row],[Colonne5]]*densité_PERRIER</f>
        <v>0</v>
      </c>
      <c r="K100" s="24">
        <f>Tableau4[[#This Row],[Colonne7]]*Tableau4[[#This Row],[Colonne4]]</f>
        <v>0</v>
      </c>
    </row>
    <row r="101" spans="1:11" ht="15.75" hidden="1" thickTop="1">
      <c r="A101" s="36">
        <v>94</v>
      </c>
      <c r="B101" s="25"/>
      <c r="C101" s="25"/>
      <c r="D101" s="25"/>
      <c r="E101" s="26"/>
      <c r="F101" s="27"/>
      <c r="G101" s="28"/>
      <c r="H101" s="23">
        <f>Tableau4[[#This Row],[Largeur]]*Tableau4[[#This Row],[Profondeur]]*Tableau4[[#This Row],[Hauteur]]/1000000</f>
        <v>0</v>
      </c>
      <c r="I101" s="2">
        <f>Tableau4[[#This Row],[Colonne5]]*Tableau4[[#This Row],[Colonne4]]</f>
        <v>0</v>
      </c>
      <c r="J101" s="30">
        <f>Tableau4[[#This Row],[Colonne5]]*densité_PERRIER</f>
        <v>0</v>
      </c>
      <c r="K101" s="24">
        <f>Tableau4[[#This Row],[Colonne7]]*Tableau4[[#This Row],[Colonne4]]</f>
        <v>0</v>
      </c>
    </row>
    <row r="102" spans="1:11" ht="15.75" hidden="1" thickTop="1">
      <c r="A102" s="36">
        <v>95</v>
      </c>
      <c r="B102" s="25"/>
      <c r="C102" s="25"/>
      <c r="D102" s="25"/>
      <c r="E102" s="26"/>
      <c r="F102" s="27"/>
      <c r="G102" s="28"/>
      <c r="H102" s="23">
        <f>Tableau4[[#This Row],[Largeur]]*Tableau4[[#This Row],[Profondeur]]*Tableau4[[#This Row],[Hauteur]]/1000000</f>
        <v>0</v>
      </c>
      <c r="I102" s="2">
        <f>Tableau4[[#This Row],[Colonne5]]*Tableau4[[#This Row],[Colonne4]]</f>
        <v>0</v>
      </c>
      <c r="J102" s="30">
        <f>Tableau4[[#This Row],[Colonne5]]*densité_PERRIER</f>
        <v>0</v>
      </c>
      <c r="K102" s="24">
        <f>Tableau4[[#This Row],[Colonne7]]*Tableau4[[#This Row],[Colonne4]]</f>
        <v>0</v>
      </c>
    </row>
    <row r="103" spans="1:11" ht="15.75" hidden="1" thickTop="1">
      <c r="A103" s="36">
        <v>96</v>
      </c>
      <c r="B103" s="25"/>
      <c r="C103" s="25"/>
      <c r="D103" s="25"/>
      <c r="E103" s="26"/>
      <c r="F103" s="27"/>
      <c r="G103" s="28"/>
      <c r="H103" s="23">
        <f>Tableau4[[#This Row],[Largeur]]*Tableau4[[#This Row],[Profondeur]]*Tableau4[[#This Row],[Hauteur]]/1000000</f>
        <v>0</v>
      </c>
      <c r="I103" s="2">
        <f>Tableau4[[#This Row],[Colonne5]]*Tableau4[[#This Row],[Colonne4]]</f>
        <v>0</v>
      </c>
      <c r="J103" s="30">
        <f>Tableau4[[#This Row],[Colonne5]]*densité_PERRIER</f>
        <v>0</v>
      </c>
      <c r="K103" s="24">
        <f>Tableau4[[#This Row],[Colonne7]]*Tableau4[[#This Row],[Colonne4]]</f>
        <v>0</v>
      </c>
    </row>
    <row r="104" spans="1:11" ht="15.75" hidden="1" thickTop="1">
      <c r="A104" s="36">
        <v>97</v>
      </c>
      <c r="B104" s="25"/>
      <c r="C104" s="25"/>
      <c r="D104" s="25"/>
      <c r="E104" s="26"/>
      <c r="F104" s="27"/>
      <c r="G104" s="28"/>
      <c r="H104" s="23">
        <f>Tableau4[[#This Row],[Largeur]]*Tableau4[[#This Row],[Profondeur]]*Tableau4[[#This Row],[Hauteur]]/1000000</f>
        <v>0</v>
      </c>
      <c r="I104" s="2">
        <f>Tableau4[[#This Row],[Colonne5]]*Tableau4[[#This Row],[Colonne4]]</f>
        <v>0</v>
      </c>
      <c r="J104" s="30">
        <f>Tableau4[[#This Row],[Colonne5]]*densité_PERRIER</f>
        <v>0</v>
      </c>
      <c r="K104" s="24">
        <f>Tableau4[[#This Row],[Colonne7]]*Tableau4[[#This Row],[Colonne4]]</f>
        <v>0</v>
      </c>
    </row>
    <row r="105" spans="1:11" ht="15.75" hidden="1" thickTop="1">
      <c r="A105" s="36">
        <v>98</v>
      </c>
      <c r="B105" s="25"/>
      <c r="C105" s="25"/>
      <c r="D105" s="25"/>
      <c r="E105" s="26"/>
      <c r="F105" s="27"/>
      <c r="G105" s="28"/>
      <c r="H105" s="23">
        <f>Tableau4[[#This Row],[Largeur]]*Tableau4[[#This Row],[Profondeur]]*Tableau4[[#This Row],[Hauteur]]/1000000</f>
        <v>0</v>
      </c>
      <c r="I105" s="2">
        <f>Tableau4[[#This Row],[Colonne5]]*Tableau4[[#This Row],[Colonne4]]</f>
        <v>0</v>
      </c>
      <c r="J105" s="30">
        <f>Tableau4[[#This Row],[Colonne5]]*densité_PERRIER</f>
        <v>0</v>
      </c>
      <c r="K105" s="24">
        <f>Tableau4[[#This Row],[Colonne7]]*Tableau4[[#This Row],[Colonne4]]</f>
        <v>0</v>
      </c>
    </row>
    <row r="106" spans="1:11" ht="15.75" hidden="1" thickTop="1">
      <c r="A106" s="36">
        <v>99</v>
      </c>
      <c r="B106" s="25"/>
      <c r="C106" s="25"/>
      <c r="D106" s="25"/>
      <c r="E106" s="26"/>
      <c r="F106" s="27"/>
      <c r="G106" s="28"/>
      <c r="H106" s="23">
        <f>Tableau4[[#This Row],[Largeur]]*Tableau4[[#This Row],[Profondeur]]*Tableau4[[#This Row],[Hauteur]]/1000000</f>
        <v>0</v>
      </c>
      <c r="I106" s="2">
        <f>Tableau4[[#This Row],[Colonne5]]*Tableau4[[#This Row],[Colonne4]]</f>
        <v>0</v>
      </c>
      <c r="J106" s="30">
        <f>Tableau4[[#This Row],[Colonne5]]*densité_PERRIER</f>
        <v>0</v>
      </c>
      <c r="K106" s="24">
        <f>Tableau4[[#This Row],[Colonne7]]*Tableau4[[#This Row],[Colonne4]]</f>
        <v>0</v>
      </c>
    </row>
    <row r="107" spans="1:11" ht="15.75" hidden="1" thickTop="1">
      <c r="A107" s="36">
        <v>100</v>
      </c>
      <c r="B107" s="25"/>
      <c r="C107" s="25"/>
      <c r="D107" s="25"/>
      <c r="E107" s="26"/>
      <c r="F107" s="27"/>
      <c r="G107" s="28"/>
      <c r="H107" s="23">
        <f>Tableau4[[#This Row],[Largeur]]*Tableau4[[#This Row],[Profondeur]]*Tableau4[[#This Row],[Hauteur]]/1000000</f>
        <v>0</v>
      </c>
      <c r="I107" s="2">
        <f>Tableau4[[#This Row],[Colonne5]]*Tableau4[[#This Row],[Colonne4]]</f>
        <v>0</v>
      </c>
      <c r="J107" s="30">
        <f>Tableau4[[#This Row],[Colonne5]]*densité_PERRIER</f>
        <v>0</v>
      </c>
      <c r="K107" s="24">
        <f>Tableau4[[#This Row],[Colonne7]]*Tableau4[[#This Row],[Colonne4]]</f>
        <v>0</v>
      </c>
    </row>
    <row r="108" spans="1:11" ht="16.5" thickTop="1" thickBot="1">
      <c r="A108" s="22" t="s">
        <v>18</v>
      </c>
      <c r="D108" s="40">
        <f>SUBTOTAL(109,[Colonne4])</f>
        <v>86</v>
      </c>
      <c r="E108" s="3"/>
      <c r="F108" s="14"/>
      <c r="G108" s="4"/>
      <c r="H108" s="3"/>
      <c r="I108" s="42">
        <f>SUBTOTAL(109,[Colonne6])</f>
        <v>61.714527999999987</v>
      </c>
      <c r="J108" s="14"/>
      <c r="K108" s="43">
        <f>SUBTOTAL(109,[Colonne8])</f>
        <v>135.7719616</v>
      </c>
    </row>
    <row r="114" spans="1:3">
      <c r="A114" s="64" t="s">
        <v>124</v>
      </c>
      <c r="B114" s="64" t="s">
        <v>104</v>
      </c>
      <c r="C114" s="64">
        <f>COUNTIF($C$8:$C$93,B114)</f>
        <v>13</v>
      </c>
    </row>
    <row r="115" spans="1:3">
      <c r="A115" s="64"/>
      <c r="B115" s="64" t="s">
        <v>105</v>
      </c>
      <c r="C115" s="64">
        <f t="shared" ref="C115:C120" si="0">COUNTIF($C$8:$C$93,B115)</f>
        <v>13</v>
      </c>
    </row>
    <row r="116" spans="1:3">
      <c r="A116" s="64"/>
      <c r="B116" s="64" t="s">
        <v>106</v>
      </c>
      <c r="C116" s="64">
        <f t="shared" si="0"/>
        <v>5</v>
      </c>
    </row>
    <row r="117" spans="1:3">
      <c r="A117" s="64"/>
      <c r="B117" s="64" t="s">
        <v>107</v>
      </c>
      <c r="C117" s="64">
        <f t="shared" si="0"/>
        <v>11</v>
      </c>
    </row>
    <row r="118" spans="1:3">
      <c r="A118" s="64"/>
      <c r="B118" s="64" t="s">
        <v>108</v>
      </c>
      <c r="C118" s="64">
        <f t="shared" si="0"/>
        <v>8</v>
      </c>
    </row>
    <row r="119" spans="1:3">
      <c r="A119" s="64"/>
      <c r="B119" s="64" t="s">
        <v>122</v>
      </c>
      <c r="C119" s="64">
        <f t="shared" si="0"/>
        <v>0</v>
      </c>
    </row>
    <row r="120" spans="1:3">
      <c r="A120" s="64"/>
      <c r="B120" s="64" t="s">
        <v>123</v>
      </c>
      <c r="C120" s="64">
        <f t="shared" si="0"/>
        <v>0</v>
      </c>
    </row>
  </sheetData>
  <mergeCells count="13">
    <mergeCell ref="O1:P1"/>
    <mergeCell ref="O7:P7"/>
    <mergeCell ref="O2:P2"/>
    <mergeCell ref="O6:P6"/>
    <mergeCell ref="O5:P5"/>
    <mergeCell ref="O4:P4"/>
    <mergeCell ref="O3:P3"/>
    <mergeCell ref="E6:G6"/>
    <mergeCell ref="C1:D1"/>
    <mergeCell ref="C2:D2"/>
    <mergeCell ref="C3:D3"/>
    <mergeCell ref="C4:D4"/>
    <mergeCell ref="E5:G5"/>
  </mergeCells>
  <dataValidations count="1">
    <dataValidation type="list" allowBlank="1" showInputMessage="1" showErrorMessage="1" sqref="F1">
      <formula1>LISTAGE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E41" sqref="E41"/>
    </sheetView>
  </sheetViews>
  <sheetFormatPr baseColWidth="10" defaultColWidth="10.7109375" defaultRowHeight="15" customHeight="1"/>
  <cols>
    <col min="4" max="6" width="15.7109375" customWidth="1"/>
  </cols>
  <sheetData>
    <row r="1" spans="1:6" ht="10.5" customHeight="1">
      <c r="A1" s="72" t="s">
        <v>19</v>
      </c>
      <c r="B1" s="72" t="s">
        <v>20</v>
      </c>
      <c r="C1" s="73" t="s">
        <v>1</v>
      </c>
      <c r="D1" s="73" t="s">
        <v>2</v>
      </c>
      <c r="E1" s="73"/>
      <c r="F1" s="73"/>
    </row>
    <row r="2" spans="1:6" ht="7.5" customHeight="1">
      <c r="A2" s="72"/>
      <c r="B2" s="72"/>
      <c r="C2" s="73"/>
      <c r="D2" s="73"/>
      <c r="E2" s="73"/>
      <c r="F2" s="73"/>
    </row>
    <row r="3" spans="1:6" ht="15" customHeight="1">
      <c r="A3" s="72"/>
      <c r="B3" s="72"/>
      <c r="C3" s="73"/>
      <c r="D3" s="31" t="s">
        <v>3</v>
      </c>
      <c r="E3" s="31" t="s">
        <v>21</v>
      </c>
      <c r="F3" s="31" t="s">
        <v>5</v>
      </c>
    </row>
    <row r="4" spans="1:6" ht="20.100000000000001" customHeight="1">
      <c r="A4" s="32"/>
      <c r="B4" s="32"/>
      <c r="C4" s="32"/>
      <c r="D4" s="33"/>
      <c r="E4" s="33"/>
      <c r="F4" s="33"/>
    </row>
    <row r="5" spans="1:6" ht="20.100000000000001" customHeight="1">
      <c r="A5" s="32"/>
      <c r="B5" s="32"/>
      <c r="C5" s="32"/>
      <c r="D5" s="33"/>
      <c r="E5" s="33"/>
      <c r="F5" s="33"/>
    </row>
    <row r="6" spans="1:6" ht="20.100000000000001" customHeight="1">
      <c r="A6" s="32"/>
      <c r="B6" s="32"/>
      <c r="C6" s="32"/>
      <c r="D6" s="33"/>
      <c r="E6" s="33"/>
      <c r="F6" s="33"/>
    </row>
    <row r="7" spans="1:6" ht="20.100000000000001" customHeight="1">
      <c r="A7" s="32"/>
      <c r="B7" s="32"/>
      <c r="C7" s="32"/>
      <c r="D7" s="33"/>
      <c r="E7" s="33"/>
      <c r="F7" s="33"/>
    </row>
    <row r="8" spans="1:6" ht="20.100000000000001" customHeight="1">
      <c r="A8" s="32"/>
      <c r="B8" s="32"/>
      <c r="C8" s="32"/>
      <c r="D8" s="33"/>
      <c r="E8" s="33"/>
      <c r="F8" s="33"/>
    </row>
    <row r="9" spans="1:6" ht="20.100000000000001" customHeight="1">
      <c r="A9" s="32"/>
      <c r="B9" s="32"/>
      <c r="C9" s="32"/>
      <c r="D9" s="33"/>
      <c r="E9" s="33"/>
      <c r="F9" s="33"/>
    </row>
    <row r="10" spans="1:6" ht="20.100000000000001" customHeight="1">
      <c r="A10" s="32"/>
      <c r="B10" s="32"/>
      <c r="C10" s="32"/>
      <c r="D10" s="33"/>
      <c r="E10" s="33"/>
      <c r="F10" s="33"/>
    </row>
    <row r="11" spans="1:6" ht="20.100000000000001" customHeight="1">
      <c r="A11" s="32"/>
      <c r="B11" s="32"/>
      <c r="C11" s="32"/>
      <c r="D11" s="33"/>
      <c r="E11" s="33"/>
      <c r="F11" s="33"/>
    </row>
    <row r="12" spans="1:6" ht="20.100000000000001" customHeight="1">
      <c r="A12" s="32"/>
      <c r="B12" s="32"/>
      <c r="C12" s="32"/>
      <c r="D12" s="33"/>
      <c r="E12" s="33"/>
      <c r="F12" s="33"/>
    </row>
    <row r="13" spans="1:6" ht="20.100000000000001" customHeight="1">
      <c r="A13" s="32"/>
      <c r="B13" s="32"/>
      <c r="C13" s="32"/>
      <c r="D13" s="33"/>
      <c r="E13" s="33"/>
      <c r="F13" s="33"/>
    </row>
    <row r="14" spans="1:6" ht="20.100000000000001" customHeight="1">
      <c r="A14" s="32"/>
      <c r="B14" s="32"/>
      <c r="C14" s="32"/>
      <c r="D14" s="33"/>
      <c r="E14" s="33"/>
      <c r="F14" s="33"/>
    </row>
    <row r="15" spans="1:6" ht="20.100000000000001" customHeight="1">
      <c r="A15" s="32"/>
      <c r="B15" s="32"/>
      <c r="C15" s="32"/>
      <c r="D15" s="33"/>
      <c r="E15" s="33"/>
      <c r="F15" s="33"/>
    </row>
    <row r="16" spans="1:6" ht="20.100000000000001" customHeight="1">
      <c r="A16" s="32"/>
      <c r="B16" s="32"/>
      <c r="C16" s="32"/>
      <c r="D16" s="33"/>
      <c r="E16" s="33"/>
      <c r="F16" s="33"/>
    </row>
    <row r="17" spans="1:6" ht="20.100000000000001" customHeight="1">
      <c r="A17" s="32"/>
      <c r="B17" s="32"/>
      <c r="C17" s="32"/>
      <c r="D17" s="33"/>
      <c r="E17" s="33"/>
      <c r="F17" s="33"/>
    </row>
    <row r="18" spans="1:6" ht="20.100000000000001" customHeight="1">
      <c r="A18" s="32"/>
      <c r="B18" s="32"/>
      <c r="C18" s="32"/>
      <c r="D18" s="33"/>
      <c r="E18" s="33"/>
      <c r="F18" s="33"/>
    </row>
    <row r="19" spans="1:6" ht="20.100000000000001" customHeight="1">
      <c r="A19" s="32"/>
      <c r="B19" s="32"/>
      <c r="C19" s="32"/>
      <c r="D19" s="33"/>
      <c r="E19" s="33"/>
      <c r="F19" s="33"/>
    </row>
    <row r="20" spans="1:6" ht="20.100000000000001" customHeight="1">
      <c r="A20" s="32"/>
      <c r="B20" s="32"/>
      <c r="C20" s="32"/>
      <c r="D20" s="33"/>
      <c r="E20" s="33"/>
      <c r="F20" s="33"/>
    </row>
    <row r="21" spans="1:6" ht="20.100000000000001" customHeight="1">
      <c r="A21" s="32"/>
      <c r="B21" s="32"/>
      <c r="C21" s="32"/>
      <c r="D21" s="33"/>
      <c r="E21" s="33"/>
      <c r="F21" s="33"/>
    </row>
    <row r="22" spans="1:6" ht="20.100000000000001" customHeight="1">
      <c r="A22" s="32"/>
      <c r="B22" s="32"/>
      <c r="C22" s="32"/>
      <c r="D22" s="33"/>
      <c r="E22" s="33"/>
      <c r="F22" s="33"/>
    </row>
    <row r="23" spans="1:6" ht="20.100000000000001" customHeight="1">
      <c r="A23" s="32"/>
      <c r="B23" s="32"/>
      <c r="C23" s="32"/>
      <c r="D23" s="33"/>
      <c r="E23" s="33"/>
      <c r="F23" s="33"/>
    </row>
    <row r="24" spans="1:6" ht="20.100000000000001" customHeight="1">
      <c r="A24" s="32"/>
      <c r="B24" s="32"/>
      <c r="C24" s="32"/>
      <c r="D24" s="33"/>
      <c r="E24" s="33"/>
      <c r="F24" s="33"/>
    </row>
    <row r="25" spans="1:6" ht="20.100000000000001" customHeight="1">
      <c r="A25" s="32"/>
      <c r="B25" s="32"/>
      <c r="C25" s="32"/>
      <c r="D25" s="33"/>
      <c r="E25" s="33"/>
      <c r="F25" s="33"/>
    </row>
    <row r="26" spans="1:6" ht="20.100000000000001" customHeight="1">
      <c r="A26" s="32"/>
      <c r="B26" s="32"/>
      <c r="C26" s="32"/>
      <c r="D26" s="33"/>
      <c r="E26" s="33"/>
      <c r="F26" s="33"/>
    </row>
    <row r="27" spans="1:6" ht="20.100000000000001" customHeight="1">
      <c r="A27" s="32"/>
      <c r="B27" s="32"/>
      <c r="C27" s="32"/>
      <c r="D27" s="33"/>
      <c r="E27" s="33"/>
      <c r="F27" s="33"/>
    </row>
    <row r="28" spans="1:6" ht="20.100000000000001" customHeight="1">
      <c r="A28" s="32"/>
      <c r="B28" s="32"/>
      <c r="C28" s="32"/>
      <c r="D28" s="33"/>
      <c r="E28" s="33"/>
      <c r="F28" s="33"/>
    </row>
    <row r="29" spans="1:6" ht="20.100000000000001" customHeight="1">
      <c r="A29" s="32"/>
      <c r="B29" s="32"/>
      <c r="C29" s="32"/>
      <c r="D29" s="33"/>
      <c r="E29" s="33"/>
      <c r="F29" s="33"/>
    </row>
    <row r="30" spans="1:6" ht="20.100000000000001" customHeight="1">
      <c r="A30" s="32"/>
      <c r="B30" s="32"/>
      <c r="C30" s="32"/>
      <c r="D30" s="33"/>
      <c r="E30" s="33"/>
      <c r="F30" s="33"/>
    </row>
    <row r="31" spans="1:6" ht="20.100000000000001" customHeight="1">
      <c r="A31" s="32"/>
      <c r="B31" s="32"/>
      <c r="C31" s="32"/>
      <c r="D31" s="33"/>
      <c r="E31" s="33"/>
      <c r="F31" s="33"/>
    </row>
    <row r="32" spans="1:6" ht="20.100000000000001" customHeight="1">
      <c r="A32" s="32"/>
      <c r="B32" s="32"/>
      <c r="C32" s="32"/>
      <c r="D32" s="33"/>
      <c r="E32" s="33"/>
      <c r="F32" s="33"/>
    </row>
    <row r="33" spans="1:6" ht="20.100000000000001" customHeight="1">
      <c r="A33" s="32"/>
      <c r="B33" s="32"/>
      <c r="C33" s="32"/>
      <c r="D33" s="33"/>
      <c r="E33" s="33"/>
      <c r="F33" s="33"/>
    </row>
    <row r="34" spans="1:6" ht="20.100000000000001" customHeight="1">
      <c r="A34" s="32"/>
      <c r="B34" s="32"/>
      <c r="C34" s="32"/>
      <c r="D34" s="33"/>
      <c r="E34" s="33"/>
      <c r="F34" s="33"/>
    </row>
    <row r="35" spans="1:6" ht="20.100000000000001" customHeight="1">
      <c r="A35" s="32"/>
      <c r="B35" s="32"/>
      <c r="C35" s="32"/>
      <c r="D35" s="33"/>
      <c r="E35" s="33"/>
      <c r="F35" s="33"/>
    </row>
    <row r="36" spans="1:6" ht="20.100000000000001" customHeight="1">
      <c r="A36" s="32"/>
      <c r="B36" s="32"/>
      <c r="C36" s="32"/>
      <c r="D36" s="33"/>
      <c r="E36" s="33"/>
      <c r="F36" s="33"/>
    </row>
    <row r="37" spans="1:6" ht="20.100000000000001" customHeight="1">
      <c r="A37" s="34"/>
      <c r="B37" s="34"/>
      <c r="C37" s="34"/>
      <c r="D37" s="34"/>
      <c r="E37" s="34"/>
      <c r="F37" s="34"/>
    </row>
    <row r="38" spans="1:6" ht="20.100000000000001" customHeight="1">
      <c r="A38" s="34"/>
      <c r="B38" s="34"/>
      <c r="C38" s="34"/>
      <c r="D38" s="34"/>
      <c r="E38" s="34"/>
      <c r="F38" s="34"/>
    </row>
    <row r="39" spans="1:6" ht="20.100000000000001" customHeight="1">
      <c r="A39" s="35"/>
      <c r="B39" s="35"/>
      <c r="C39" s="35"/>
      <c r="D39" s="35"/>
      <c r="E39" s="35"/>
      <c r="F39" s="35"/>
    </row>
    <row r="40" spans="1:6" ht="20.100000000000001" customHeight="1">
      <c r="A40" s="1"/>
      <c r="B40" s="1"/>
      <c r="C40" s="1"/>
      <c r="D40" s="1"/>
      <c r="E40" s="1"/>
      <c r="F40" s="1"/>
    </row>
    <row r="41" spans="1:6" ht="20.100000000000001" customHeight="1">
      <c r="A41" s="1"/>
      <c r="B41" s="1"/>
      <c r="C41" s="1"/>
      <c r="D41" s="1"/>
      <c r="E41" s="1"/>
      <c r="F41" s="1"/>
    </row>
    <row r="42" spans="1:6" ht="20.100000000000001" customHeight="1">
      <c r="A42" s="1"/>
      <c r="B42" s="1"/>
      <c r="C42" s="1"/>
      <c r="D42" s="1"/>
      <c r="E42" s="1"/>
      <c r="F42" s="1"/>
    </row>
    <row r="43" spans="1:6" ht="20.100000000000001" customHeight="1">
      <c r="A43" s="1"/>
      <c r="B43" s="1"/>
      <c r="C43" s="1"/>
      <c r="D43" s="1"/>
      <c r="E43" s="1"/>
      <c r="F43" s="1"/>
    </row>
    <row r="44" spans="1:6" ht="20.100000000000001" customHeight="1">
      <c r="A44" s="1"/>
      <c r="B44" s="1"/>
      <c r="C44" s="1"/>
      <c r="D44" s="1"/>
      <c r="E44" s="1"/>
      <c r="F44" s="1"/>
    </row>
    <row r="45" spans="1:6" ht="20.100000000000001" customHeight="1">
      <c r="A45" s="1"/>
      <c r="B45" s="1"/>
      <c r="C45" s="1"/>
      <c r="D45" s="1"/>
      <c r="E45" s="1"/>
      <c r="F45" s="1"/>
    </row>
    <row r="46" spans="1:6" ht="20.100000000000001" customHeight="1">
      <c r="A46" s="1"/>
      <c r="B46" s="1"/>
      <c r="C46" s="1"/>
      <c r="D46" s="1"/>
      <c r="E46" s="1"/>
      <c r="F46" s="1"/>
    </row>
    <row r="47" spans="1:6" ht="20.100000000000001" customHeight="1">
      <c r="A47" s="1"/>
      <c r="B47" s="1"/>
      <c r="C47" s="1"/>
      <c r="D47" s="1"/>
      <c r="E47" s="1"/>
      <c r="F47" s="1"/>
    </row>
    <row r="48" spans="1:6" ht="20.100000000000001" customHeight="1">
      <c r="A48" s="1"/>
      <c r="B48" s="1"/>
      <c r="C48" s="1"/>
      <c r="D48" s="1"/>
      <c r="E48" s="1"/>
      <c r="F48" s="1"/>
    </row>
    <row r="49" spans="1:6" ht="20.100000000000001" customHeight="1">
      <c r="A49" s="1"/>
      <c r="B49" s="1"/>
      <c r="C49" s="1"/>
      <c r="D49" s="1"/>
      <c r="E49" s="1"/>
      <c r="F49" s="1"/>
    </row>
    <row r="50" spans="1:6" ht="20.100000000000001" customHeight="1">
      <c r="A50" s="1"/>
      <c r="B50" s="1"/>
      <c r="C50" s="1"/>
      <c r="D50" s="1"/>
      <c r="E50" s="1"/>
      <c r="F50" s="1"/>
    </row>
    <row r="51" spans="1:6" ht="20.100000000000001" customHeight="1">
      <c r="A51" s="1"/>
      <c r="B51" s="1"/>
      <c r="C51" s="1"/>
      <c r="D51" s="1"/>
      <c r="E51" s="1"/>
      <c r="F51" s="1"/>
    </row>
  </sheetData>
  <mergeCells count="4">
    <mergeCell ref="A1:A3"/>
    <mergeCell ref="B1:B3"/>
    <mergeCell ref="C1:C3"/>
    <mergeCell ref="D1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contenu</vt:lpstr>
      <vt:lpstr>densité_PERRIER</vt:lpstr>
      <vt:lpstr>LISTAGE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débit église de Chaponnay</dc:title>
  <dc:creator>Atelier</dc:creator>
  <cp:lastModifiedBy>Famille</cp:lastModifiedBy>
  <cp:lastPrinted>2017-07-27T13:53:22Z</cp:lastPrinted>
  <dcterms:created xsi:type="dcterms:W3CDTF">2013-06-05T16:02:46Z</dcterms:created>
  <dcterms:modified xsi:type="dcterms:W3CDTF">2017-08-21T12:40:03Z</dcterms:modified>
</cp:coreProperties>
</file>