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20" windowWidth="18195" windowHeight="12045"/>
  </bookViews>
  <sheets>
    <sheet name="Feuil1" sheetId="1" r:id="rId1"/>
    <sheet name="Feuil2" sheetId="2" r:id="rId2"/>
    <sheet name="Feuil3" sheetId="3" r:id="rId3"/>
  </sheets>
  <definedNames>
    <definedName name="alphab1">Feuil1!$P$2:$AQ$2</definedName>
    <definedName name="chiffres">Feuil1!$B$4:$AA$4</definedName>
    <definedName name="grille1">Feuil1!$B$7:$L$17</definedName>
    <definedName name="trialphab">Feuil1!$B$2:$AA$2</definedName>
  </definedNames>
  <calcPr calcId="125725"/>
</workbook>
</file>

<file path=xl/calcChain.xml><?xml version="1.0" encoding="utf-8"?>
<calcChain xmlns="http://schemas.openxmlformats.org/spreadsheetml/2006/main">
  <c r="L17" i="1"/>
  <c r="K17"/>
  <c r="J17"/>
  <c r="I17"/>
  <c r="H17"/>
  <c r="G17"/>
  <c r="F17"/>
  <c r="E17"/>
  <c r="D17"/>
  <c r="C17"/>
  <c r="B17"/>
  <c r="L16"/>
  <c r="K16"/>
  <c r="J16"/>
  <c r="I16"/>
  <c r="H16"/>
  <c r="G16"/>
  <c r="F16"/>
  <c r="E16"/>
  <c r="D16"/>
  <c r="C16"/>
  <c r="B16"/>
  <c r="L15"/>
  <c r="K15"/>
  <c r="J15"/>
  <c r="I15"/>
  <c r="H15"/>
  <c r="G15"/>
  <c r="F15"/>
  <c r="E15"/>
  <c r="D15"/>
  <c r="C15"/>
  <c r="B15"/>
  <c r="L14"/>
  <c r="K14"/>
  <c r="J14"/>
  <c r="I14"/>
  <c r="H14"/>
  <c r="G14"/>
  <c r="F14"/>
  <c r="E14"/>
  <c r="D14"/>
  <c r="C14"/>
  <c r="B14"/>
  <c r="L13"/>
  <c r="K13"/>
  <c r="J13"/>
  <c r="I13"/>
  <c r="H13"/>
  <c r="G13"/>
  <c r="F13"/>
  <c r="E13"/>
  <c r="D13"/>
  <c r="C13"/>
  <c r="B13"/>
  <c r="L12"/>
  <c r="K12"/>
  <c r="J12"/>
  <c r="I12"/>
  <c r="H12"/>
  <c r="G12"/>
  <c r="F12"/>
  <c r="E12"/>
  <c r="D12"/>
  <c r="C12"/>
  <c r="B12"/>
  <c r="L11"/>
  <c r="K11"/>
  <c r="J11"/>
  <c r="I11"/>
  <c r="H11"/>
  <c r="G11"/>
  <c r="F11"/>
  <c r="E11"/>
  <c r="D11"/>
  <c r="C11"/>
  <c r="B11"/>
  <c r="L10"/>
  <c r="K10"/>
  <c r="J10"/>
  <c r="I10"/>
  <c r="H10"/>
  <c r="G10"/>
  <c r="F10"/>
  <c r="E10"/>
  <c r="D10"/>
  <c r="C10"/>
  <c r="B10"/>
  <c r="L9"/>
  <c r="K9"/>
  <c r="J9"/>
  <c r="I9"/>
  <c r="H9"/>
  <c r="G9"/>
  <c r="F9"/>
  <c r="E9"/>
  <c r="D9"/>
  <c r="C9"/>
  <c r="B9"/>
  <c r="L8"/>
  <c r="K8"/>
  <c r="J8"/>
  <c r="I8"/>
  <c r="H8"/>
  <c r="G8"/>
  <c r="F8"/>
  <c r="E8"/>
  <c r="D8"/>
  <c r="C8"/>
  <c r="B8"/>
  <c r="L7"/>
  <c r="K7"/>
  <c r="J7"/>
  <c r="I7"/>
  <c r="H7"/>
  <c r="G7"/>
  <c r="F7"/>
  <c r="E7"/>
  <c r="D7"/>
  <c r="C7"/>
  <c r="B7"/>
  <c r="AK11" l="1"/>
  <c r="AK14"/>
  <c r="AK15"/>
  <c r="AK7"/>
  <c r="AK16"/>
  <c r="AK13"/>
  <c r="AK12"/>
  <c r="AK10"/>
  <c r="AK9"/>
  <c r="AK8"/>
  <c r="AK6"/>
  <c r="AM6"/>
  <c r="AA16"/>
  <c r="AA13"/>
  <c r="AA17"/>
  <c r="AA15"/>
  <c r="AA14"/>
  <c r="AA12"/>
  <c r="AA11"/>
  <c r="AA10"/>
  <c r="AA9"/>
  <c r="AA8"/>
  <c r="AA7"/>
  <c r="A26" i="3"/>
  <c r="AC26" i="1" s="1"/>
  <c r="A2" i="3"/>
  <c r="AC2" i="1" s="1"/>
  <c r="A3" i="3"/>
  <c r="AC3" i="1" s="1"/>
  <c r="A4" i="3"/>
  <c r="AC4" i="1" s="1"/>
  <c r="A5" i="3"/>
  <c r="AC5" i="1" s="1"/>
  <c r="A6" i="3"/>
  <c r="AC6" i="1" s="1"/>
  <c r="A7" i="3"/>
  <c r="AC7" i="1" s="1"/>
  <c r="A8" i="3"/>
  <c r="AC8" i="1" s="1"/>
  <c r="A9" i="3"/>
  <c r="AC9" i="1" s="1"/>
  <c r="A10" i="3"/>
  <c r="AC10" i="1" s="1"/>
  <c r="A11" i="3"/>
  <c r="AC11" i="1" s="1"/>
  <c r="A12" i="3"/>
  <c r="AC12" i="1" s="1"/>
  <c r="A13" i="3"/>
  <c r="AC13" i="1" s="1"/>
  <c r="A14" i="3"/>
  <c r="AC14" i="1" s="1"/>
  <c r="A15" i="3"/>
  <c r="AC15" i="1" s="1"/>
  <c r="A16" i="3"/>
  <c r="AC16" i="1" s="1"/>
  <c r="A17" i="3"/>
  <c r="AC17" i="1" s="1"/>
  <c r="A18" i="3"/>
  <c r="AC18" i="1" s="1"/>
  <c r="A19" i="3"/>
  <c r="AC19" i="1" s="1"/>
  <c r="A20" i="3"/>
  <c r="AC20" i="1" s="1"/>
  <c r="A21" i="3"/>
  <c r="AC21" i="1" s="1"/>
  <c r="A22" i="3"/>
  <c r="AC22" i="1" s="1"/>
  <c r="A23" i="3"/>
  <c r="AC23" i="1" s="1"/>
  <c r="A24" i="3"/>
  <c r="AC24" i="1" s="1"/>
  <c r="A25" i="3"/>
  <c r="AC25" i="1" s="1"/>
  <c r="A1" i="3"/>
  <c r="AC1" i="1" s="1"/>
  <c r="N10"/>
  <c r="CI16" l="1"/>
  <c r="CG16"/>
  <c r="CE16"/>
  <c r="CC16"/>
  <c r="CA16"/>
  <c r="BY16"/>
  <c r="BW16"/>
  <c r="BU16"/>
  <c r="BS16"/>
  <c r="BQ16"/>
  <c r="BO16"/>
  <c r="BM16"/>
  <c r="BK16"/>
  <c r="BI16"/>
  <c r="BG16"/>
  <c r="BE16"/>
  <c r="BC16"/>
  <c r="BA16"/>
  <c r="AW16"/>
  <c r="AY16"/>
  <c r="AU16"/>
  <c r="AS16"/>
  <c r="AQ16"/>
  <c r="CI15"/>
  <c r="CG15"/>
  <c r="CE15"/>
  <c r="CC15"/>
  <c r="CA15"/>
  <c r="BY15"/>
  <c r="BW15"/>
  <c r="BU15"/>
  <c r="BS15"/>
  <c r="BQ15"/>
  <c r="BO15"/>
  <c r="BM15"/>
  <c r="BK15"/>
  <c r="BI15"/>
  <c r="BG15"/>
  <c r="BE15"/>
  <c r="BC15"/>
  <c r="BA15"/>
  <c r="AY15"/>
  <c r="AW15"/>
  <c r="AU15"/>
  <c r="AS15"/>
  <c r="AQ15"/>
  <c r="CI14"/>
  <c r="CG14"/>
  <c r="CE14"/>
  <c r="CC14"/>
  <c r="CA14"/>
  <c r="BY14"/>
  <c r="BW14"/>
  <c r="BU14"/>
  <c r="BS14"/>
  <c r="BQ14"/>
  <c r="BO14"/>
  <c r="BM14"/>
  <c r="BK14"/>
  <c r="BI14"/>
  <c r="BG14"/>
  <c r="BE14"/>
  <c r="BC14"/>
  <c r="BA14"/>
  <c r="AW14"/>
  <c r="AY14"/>
  <c r="AU14"/>
  <c r="AS14"/>
  <c r="AQ14"/>
  <c r="CI13"/>
  <c r="CG13"/>
  <c r="CE13"/>
  <c r="CC13"/>
  <c r="CA13"/>
  <c r="BY13"/>
  <c r="BW13"/>
  <c r="BU13"/>
  <c r="BS13"/>
  <c r="BQ13"/>
  <c r="BO13"/>
  <c r="BM13"/>
  <c r="BK13"/>
  <c r="BI13"/>
  <c r="BG13"/>
  <c r="BE13"/>
  <c r="BC13"/>
  <c r="BA13"/>
  <c r="AW13"/>
  <c r="AY13"/>
  <c r="AU13"/>
  <c r="AS13"/>
  <c r="AQ13"/>
  <c r="CI12"/>
  <c r="CG12"/>
  <c r="CE12"/>
  <c r="CC12"/>
  <c r="CA12"/>
  <c r="BY12"/>
  <c r="BW12"/>
  <c r="BU12"/>
  <c r="BS12"/>
  <c r="BQ12"/>
  <c r="BO12"/>
  <c r="BM12"/>
  <c r="BK12"/>
  <c r="BI12"/>
  <c r="BG12"/>
  <c r="BE12"/>
  <c r="BC12"/>
  <c r="BA12"/>
  <c r="AY12"/>
  <c r="AW12"/>
  <c r="AU12"/>
  <c r="AS12"/>
  <c r="AQ12"/>
  <c r="CI11"/>
  <c r="CG11"/>
  <c r="CE11"/>
  <c r="CC11"/>
  <c r="CA11"/>
  <c r="BY11"/>
  <c r="BW11"/>
  <c r="BU11"/>
  <c r="BS11"/>
  <c r="BQ11"/>
  <c r="BO11"/>
  <c r="BM11"/>
  <c r="BK11"/>
  <c r="BI11"/>
  <c r="BG11"/>
  <c r="BE11"/>
  <c r="BC11"/>
  <c r="BA11"/>
  <c r="AW11"/>
  <c r="AY11"/>
  <c r="AU11"/>
  <c r="AS11"/>
  <c r="AQ11"/>
  <c r="CI10"/>
  <c r="CG10"/>
  <c r="CE10"/>
  <c r="CC10"/>
  <c r="CA10"/>
  <c r="BY10"/>
  <c r="BW10"/>
  <c r="BU10"/>
  <c r="BS10"/>
  <c r="BQ10"/>
  <c r="BO10"/>
  <c r="BM10"/>
  <c r="BK10"/>
  <c r="BI10"/>
  <c r="BG10"/>
  <c r="BE10"/>
  <c r="BC10"/>
  <c r="BA10"/>
  <c r="AW10"/>
  <c r="AY10"/>
  <c r="AU10"/>
  <c r="AS10"/>
  <c r="AQ10"/>
  <c r="CI9"/>
  <c r="CG9"/>
  <c r="CE9"/>
  <c r="CC9"/>
  <c r="CA9"/>
  <c r="BY9"/>
  <c r="BW9"/>
  <c r="BU9"/>
  <c r="BS9"/>
  <c r="BQ9"/>
  <c r="BO9"/>
  <c r="BM9"/>
  <c r="BK9"/>
  <c r="BI9"/>
  <c r="BG9"/>
  <c r="BE9"/>
  <c r="BC9"/>
  <c r="BA9"/>
  <c r="AW9"/>
  <c r="AY9"/>
  <c r="AU9"/>
  <c r="AS9"/>
  <c r="AQ9"/>
  <c r="CI8"/>
  <c r="CG8"/>
  <c r="CE8"/>
  <c r="CC8"/>
  <c r="CA8"/>
  <c r="BY8"/>
  <c r="BW8"/>
  <c r="BU8"/>
  <c r="BS8"/>
  <c r="BQ8"/>
  <c r="BO8"/>
  <c r="BM8"/>
  <c r="BK8"/>
  <c r="BI8"/>
  <c r="BG8"/>
  <c r="BE8"/>
  <c r="BC8"/>
  <c r="BA8"/>
  <c r="AW8"/>
  <c r="AY8"/>
  <c r="AU8"/>
  <c r="AS8"/>
  <c r="AQ8"/>
  <c r="CI7"/>
  <c r="CG7"/>
  <c r="CE7"/>
  <c r="CC7"/>
  <c r="CA7"/>
  <c r="BY7"/>
  <c r="BW7"/>
  <c r="BU7"/>
  <c r="BS7"/>
  <c r="BQ7"/>
  <c r="BO7"/>
  <c r="BM7"/>
  <c r="BK7"/>
  <c r="BI7"/>
  <c r="BG7"/>
  <c r="BE7"/>
  <c r="BC7"/>
  <c r="BA7"/>
  <c r="AY7"/>
  <c r="AW7"/>
  <c r="AU7"/>
  <c r="AS7"/>
  <c r="AQ7"/>
  <c r="CI6"/>
  <c r="CG6"/>
  <c r="CE6"/>
  <c r="CC6"/>
  <c r="CA6"/>
  <c r="BY6"/>
  <c r="BW6"/>
  <c r="BU6"/>
  <c r="BS6"/>
  <c r="BQ6"/>
  <c r="BO6"/>
  <c r="BM6"/>
  <c r="BK6"/>
  <c r="BI6"/>
  <c r="BG6"/>
  <c r="BE6"/>
  <c r="BC6"/>
  <c r="BA6"/>
  <c r="AY6"/>
  <c r="AW6"/>
  <c r="AU6"/>
  <c r="AS6"/>
  <c r="AQ6"/>
  <c r="AO16"/>
  <c r="AM16"/>
  <c r="AO15"/>
  <c r="AM15"/>
  <c r="AO14"/>
  <c r="AM14"/>
  <c r="AO13"/>
  <c r="AM13"/>
  <c r="AO12"/>
  <c r="AM12"/>
  <c r="AO11"/>
  <c r="AM11"/>
  <c r="AO10"/>
  <c r="AM10"/>
  <c r="AO9"/>
  <c r="AM9"/>
  <c r="AO8"/>
  <c r="AM8"/>
  <c r="AO7"/>
  <c r="AM7"/>
  <c r="AO6"/>
  <c r="C1" i="3"/>
  <c r="AE1" i="1" s="1"/>
  <c r="C5" i="3"/>
  <c r="C26"/>
  <c r="C22"/>
  <c r="C18"/>
  <c r="C14"/>
  <c r="C10"/>
  <c r="C6"/>
  <c r="C2"/>
  <c r="C23"/>
  <c r="C19"/>
  <c r="C15"/>
  <c r="C11"/>
  <c r="C7"/>
  <c r="C3"/>
  <c r="C24"/>
  <c r="C20"/>
  <c r="C16"/>
  <c r="C12"/>
  <c r="C8"/>
  <c r="C4"/>
  <c r="C25"/>
  <c r="C21"/>
  <c r="C17"/>
  <c r="C13"/>
  <c r="C9"/>
  <c r="AF11" i="1"/>
  <c r="AV16"/>
  <c r="AN16"/>
  <c r="AX15"/>
  <c r="AJ14"/>
  <c r="AL14"/>
  <c r="AZ13"/>
  <c r="BT12"/>
  <c r="AZ12"/>
  <c r="BV11"/>
  <c r="BB11"/>
  <c r="AP10"/>
  <c r="BD9"/>
  <c r="CH9"/>
  <c r="BV8"/>
  <c r="AL8"/>
  <c r="BX7"/>
  <c r="AJ6"/>
  <c r="BR6"/>
  <c r="AF12"/>
  <c r="AZ16"/>
  <c r="BR15"/>
  <c r="BV13"/>
  <c r="BP12"/>
  <c r="CF11"/>
  <c r="BZ10"/>
  <c r="AL9"/>
  <c r="AJ7"/>
  <c r="BH6"/>
  <c r="AB15"/>
  <c r="CB16"/>
  <c r="AR16"/>
  <c r="CF15"/>
  <c r="BJ15"/>
  <c r="AP14"/>
  <c r="BN13"/>
  <c r="CH13"/>
  <c r="AR12"/>
  <c r="AL12"/>
  <c r="BX11"/>
  <c r="AX10"/>
  <c r="BR10"/>
  <c r="BN9"/>
  <c r="CB8"/>
  <c r="BX8"/>
  <c r="BH7"/>
  <c r="BB7"/>
  <c r="AX6"/>
  <c r="AF8"/>
  <c r="AZ15"/>
  <c r="CH14"/>
  <c r="BJ13"/>
  <c r="BT11"/>
  <c r="BH10"/>
  <c r="AP9"/>
  <c r="CH8"/>
  <c r="BD6"/>
  <c r="AB16"/>
  <c r="AB8"/>
  <c r="BH16"/>
  <c r="AV15"/>
  <c r="BZ15"/>
  <c r="BF14"/>
  <c r="CD13"/>
  <c r="BD13"/>
  <c r="CF12"/>
  <c r="BB12"/>
  <c r="BL10"/>
  <c r="CD9"/>
  <c r="AV7"/>
  <c r="AF7"/>
  <c r="BH12"/>
  <c r="BF9"/>
  <c r="AT7"/>
  <c r="BD16"/>
  <c r="AX13"/>
  <c r="BV9"/>
  <c r="BB6"/>
  <c r="BN16"/>
  <c r="AT14"/>
  <c r="BX12"/>
  <c r="AV10"/>
  <c r="AT8"/>
  <c r="BR16"/>
  <c r="AT10"/>
  <c r="CH6"/>
  <c r="AT16"/>
  <c r="BJ14"/>
  <c r="AX11"/>
  <c r="BX9"/>
  <c r="AP7"/>
  <c r="AF13"/>
  <c r="AJ16"/>
  <c r="BB16"/>
  <c r="CD15"/>
  <c r="BT14"/>
  <c r="BR14"/>
  <c r="CF13"/>
  <c r="AT13"/>
  <c r="AX12"/>
  <c r="BD11"/>
  <c r="CH11"/>
  <c r="BV10"/>
  <c r="AZ10"/>
  <c r="CF9"/>
  <c r="AJ8"/>
  <c r="BR8"/>
  <c r="AX7"/>
  <c r="BT6"/>
  <c r="AZ6"/>
  <c r="AF14"/>
  <c r="BV16"/>
  <c r="BN15"/>
  <c r="BB14"/>
  <c r="AL13"/>
  <c r="AJ11"/>
  <c r="BF10"/>
  <c r="BH9"/>
  <c r="BB8"/>
  <c r="BP7"/>
  <c r="AB17"/>
  <c r="AB9"/>
  <c r="BX16"/>
  <c r="BL15"/>
  <c r="BH15"/>
  <c r="BV14"/>
  <c r="BH14"/>
  <c r="BT13"/>
  <c r="AV12"/>
  <c r="BR12"/>
  <c r="AV11"/>
  <c r="CB10"/>
  <c r="BP10"/>
  <c r="BP9"/>
  <c r="BJ9"/>
  <c r="AV8"/>
  <c r="BL7"/>
  <c r="CH7"/>
  <c r="CD6"/>
  <c r="AT6"/>
  <c r="BT15"/>
  <c r="CD14"/>
  <c r="CB13"/>
  <c r="BZ12"/>
  <c r="AL11"/>
  <c r="AJ9"/>
  <c r="BF8"/>
  <c r="BJ7"/>
  <c r="AB7"/>
  <c r="AB10"/>
  <c r="AP16"/>
  <c r="CB15"/>
  <c r="AP15"/>
  <c r="BP14"/>
  <c r="CF14"/>
  <c r="AR13"/>
  <c r="BL12"/>
  <c r="CH12"/>
  <c r="BN11"/>
  <c r="AT11"/>
  <c r="AN10"/>
  <c r="AX9"/>
  <c r="BZ9"/>
  <c r="BN8"/>
  <c r="CB7"/>
  <c r="AZ7"/>
  <c r="AL6"/>
  <c r="BJ6"/>
  <c r="BX15"/>
  <c r="AN14"/>
  <c r="BZ13"/>
  <c r="BP11"/>
  <c r="BJ10"/>
  <c r="BH8"/>
  <c r="AP6"/>
  <c r="AL15"/>
  <c r="AT12"/>
  <c r="AR7"/>
  <c r="BF16"/>
  <c r="BF15"/>
  <c r="BH13"/>
  <c r="CD11"/>
  <c r="AZ9"/>
  <c r="CF7"/>
  <c r="BZ6"/>
  <c r="AP13"/>
  <c r="BN12"/>
  <c r="BD8"/>
  <c r="AB12"/>
  <c r="BV15"/>
  <c r="BX13"/>
  <c r="BZ11"/>
  <c r="CB9"/>
  <c r="BJ8"/>
  <c r="AR6"/>
  <c r="AF17"/>
  <c r="AF9"/>
  <c r="BP16"/>
  <c r="BD15"/>
  <c r="CH15"/>
  <c r="BN14"/>
  <c r="AZ14"/>
  <c r="BL13"/>
  <c r="AJ12"/>
  <c r="BJ12"/>
  <c r="AP11"/>
  <c r="BT10"/>
  <c r="AR10"/>
  <c r="AR9"/>
  <c r="BB9"/>
  <c r="AP8"/>
  <c r="BD7"/>
  <c r="BZ7"/>
  <c r="BV6"/>
  <c r="BP6"/>
  <c r="AF10"/>
  <c r="AL16"/>
  <c r="BD14"/>
  <c r="BP13"/>
  <c r="AN12"/>
  <c r="BR11"/>
  <c r="BT9"/>
  <c r="AR8"/>
  <c r="AN7"/>
  <c r="CF6"/>
  <c r="AB13"/>
  <c r="AX16"/>
  <c r="BJ16"/>
  <c r="AR15"/>
  <c r="CB14"/>
  <c r="BZ14"/>
  <c r="AN13"/>
  <c r="BB13"/>
  <c r="BF12"/>
  <c r="BL11"/>
  <c r="AR11"/>
  <c r="CD10"/>
  <c r="AL10"/>
  <c r="AN9"/>
  <c r="AX8"/>
  <c r="BZ8"/>
  <c r="BF7"/>
  <c r="CB6"/>
  <c r="BX6"/>
  <c r="CF16"/>
  <c r="AN15"/>
  <c r="BX14"/>
  <c r="BD12"/>
  <c r="BF11"/>
  <c r="BX10"/>
  <c r="BR9"/>
  <c r="BT7"/>
  <c r="BF6"/>
  <c r="AB14"/>
  <c r="BL16"/>
  <c r="BZ16"/>
  <c r="BP15"/>
  <c r="AT15"/>
  <c r="AR14"/>
  <c r="AV13"/>
  <c r="BR13"/>
  <c r="BV12"/>
  <c r="CB11"/>
  <c r="BH11"/>
  <c r="CF10"/>
  <c r="BB10"/>
  <c r="AV9"/>
  <c r="BL8"/>
  <c r="AZ8"/>
  <c r="BV7"/>
  <c r="AL7"/>
  <c r="AN6"/>
  <c r="AN11"/>
  <c r="CH10"/>
  <c r="AT9"/>
  <c r="AN8"/>
  <c r="BR7"/>
  <c r="BN6"/>
  <c r="AF15"/>
  <c r="BT16"/>
  <c r="CH16"/>
  <c r="BB15"/>
  <c r="BF13"/>
  <c r="CD12"/>
  <c r="AJ10"/>
  <c r="BT8"/>
  <c r="CD7"/>
  <c r="AF16"/>
  <c r="AV14"/>
  <c r="BD10"/>
  <c r="CF8"/>
  <c r="AB11"/>
  <c r="AX14"/>
  <c r="CB12"/>
  <c r="BJ11"/>
  <c r="BL9"/>
  <c r="CD8"/>
  <c r="AV6"/>
  <c r="AJ15"/>
  <c r="AZ11"/>
  <c r="BN7"/>
  <c r="CD16"/>
  <c r="BL14"/>
  <c r="AJ13"/>
  <c r="AP12"/>
  <c r="BN10"/>
  <c r="BP8"/>
  <c r="BL6"/>
  <c r="AE26" l="1"/>
  <c r="AA4" s="1"/>
  <c r="AE25"/>
  <c r="Z4" s="1"/>
  <c r="AE24"/>
  <c r="Y3" s="1"/>
  <c r="AE23"/>
  <c r="X4" s="1"/>
  <c r="AE22"/>
  <c r="W4" s="1"/>
  <c r="AE21"/>
  <c r="V4" s="1"/>
  <c r="AE20"/>
  <c r="U4" s="1"/>
  <c r="AE19"/>
  <c r="T4" s="1"/>
  <c r="AE18"/>
  <c r="S4" s="1"/>
  <c r="AE17"/>
  <c r="R4" s="1"/>
  <c r="AE16"/>
  <c r="Q3" s="1"/>
  <c r="AE15"/>
  <c r="P4" s="1"/>
  <c r="AE14"/>
  <c r="O3" s="1"/>
  <c r="AE13"/>
  <c r="N4" s="1"/>
  <c r="AE12"/>
  <c r="M3" s="1"/>
  <c r="AE11"/>
  <c r="AE10"/>
  <c r="AE9"/>
  <c r="J3" s="1"/>
  <c r="AE8"/>
  <c r="I3" s="1"/>
  <c r="AE7"/>
  <c r="H3" s="1"/>
  <c r="AE6"/>
  <c r="AE5"/>
  <c r="F4" s="1"/>
  <c r="AE4"/>
  <c r="E4" s="1"/>
  <c r="AE3"/>
  <c r="D4" s="1"/>
  <c r="AE2"/>
  <c r="C3" s="1"/>
  <c r="AT17"/>
  <c r="AH12" s="1"/>
  <c r="AR17"/>
  <c r="AH11" s="1"/>
  <c r="AP17"/>
  <c r="AH10" s="1"/>
  <c r="AV17"/>
  <c r="AH13" s="1"/>
  <c r="BP17"/>
  <c r="AH23" s="1"/>
  <c r="BB17"/>
  <c r="AH16" s="1"/>
  <c r="BJ17"/>
  <c r="AH20" s="1"/>
  <c r="BR17"/>
  <c r="AH24" s="1"/>
  <c r="BZ17"/>
  <c r="AH28" s="1"/>
  <c r="CH17"/>
  <c r="AH32" s="1"/>
  <c r="AZ17"/>
  <c r="AH15" s="1"/>
  <c r="BX17"/>
  <c r="AH27" s="1"/>
  <c r="CF17"/>
  <c r="AH31" s="1"/>
  <c r="AX17"/>
  <c r="AH14" s="1"/>
  <c r="BF17"/>
  <c r="AH18" s="1"/>
  <c r="BN17"/>
  <c r="AH22" s="1"/>
  <c r="BV17"/>
  <c r="AH26" s="1"/>
  <c r="CD17"/>
  <c r="AH30" s="1"/>
  <c r="BH17"/>
  <c r="AH19" s="1"/>
  <c r="BD17"/>
  <c r="AH17" s="1"/>
  <c r="BL17"/>
  <c r="AH21" s="1"/>
  <c r="BT17"/>
  <c r="AH25" s="1"/>
  <c r="CB17"/>
  <c r="AH29" s="1"/>
  <c r="AJ17"/>
  <c r="AH7" s="1"/>
  <c r="AN17"/>
  <c r="AH9" s="1"/>
  <c r="AL17"/>
  <c r="AH8" s="1"/>
  <c r="G19"/>
  <c r="D19"/>
  <c r="B4"/>
  <c r="B3"/>
  <c r="L4" l="1"/>
  <c r="L3"/>
  <c r="K4"/>
  <c r="K5" s="1"/>
  <c r="K6" s="1"/>
  <c r="K3"/>
  <c r="H4"/>
  <c r="G3"/>
  <c r="J4"/>
  <c r="I4"/>
  <c r="G4"/>
  <c r="G5" s="1"/>
  <c r="G6" s="1"/>
  <c r="S3"/>
  <c r="Z3"/>
  <c r="E3"/>
  <c r="W3"/>
  <c r="AA3"/>
  <c r="U3"/>
  <c r="X3"/>
  <c r="P3"/>
  <c r="N3"/>
  <c r="Y4"/>
  <c r="V3"/>
  <c r="R3"/>
  <c r="T3"/>
  <c r="O4"/>
  <c r="Q4"/>
  <c r="M4"/>
  <c r="D3"/>
  <c r="F3"/>
  <c r="C4"/>
  <c r="I19"/>
  <c r="E5"/>
  <c r="E6" s="1"/>
  <c r="S5"/>
  <c r="S6" s="1"/>
  <c r="U5"/>
  <c r="U6" s="1"/>
  <c r="W5"/>
  <c r="W6" s="1"/>
  <c r="AA5"/>
  <c r="AA6" s="1"/>
  <c r="D5"/>
  <c r="D6" s="1"/>
  <c r="F5"/>
  <c r="F6" s="1"/>
  <c r="L5"/>
  <c r="L6" s="1"/>
  <c r="N5"/>
  <c r="N6" s="1"/>
  <c r="P5"/>
  <c r="P6" s="1"/>
  <c r="R5"/>
  <c r="R6" s="1"/>
  <c r="T5"/>
  <c r="T6" s="1"/>
  <c r="V5"/>
  <c r="V6" s="1"/>
  <c r="X5"/>
  <c r="X6" s="1"/>
  <c r="Z5"/>
  <c r="Z6" s="1"/>
  <c r="B5"/>
  <c r="B6" s="1"/>
  <c r="C5" l="1"/>
  <c r="C6" s="1"/>
  <c r="O5"/>
  <c r="O6" s="1"/>
  <c r="M5"/>
  <c r="M6" s="1"/>
  <c r="Y5"/>
  <c r="Y6" s="1"/>
  <c r="J5"/>
  <c r="J6" s="1"/>
  <c r="Q5"/>
  <c r="Q6" s="1"/>
  <c r="I5"/>
  <c r="I6" s="1"/>
  <c r="W11"/>
  <c r="W24" s="1"/>
  <c r="J24" s="1"/>
  <c r="J36" s="1"/>
  <c r="Y9"/>
  <c r="Y22" s="1"/>
  <c r="L22" s="1"/>
  <c r="L34" s="1"/>
  <c r="Q17"/>
  <c r="Q30" s="1"/>
  <c r="D30" s="1"/>
  <c r="D42" s="1"/>
  <c r="P17"/>
  <c r="P30" s="1"/>
  <c r="C30" s="1"/>
  <c r="C42" s="1"/>
  <c r="R9"/>
  <c r="R22" s="1"/>
  <c r="E22" s="1"/>
  <c r="E34" s="1"/>
  <c r="W16"/>
  <c r="W29" s="1"/>
  <c r="J29" s="1"/>
  <c r="J41" s="1"/>
  <c r="Q16"/>
  <c r="Q29" s="1"/>
  <c r="D29" s="1"/>
  <c r="D41" s="1"/>
  <c r="T14"/>
  <c r="T27" s="1"/>
  <c r="G27" s="1"/>
  <c r="G39" s="1"/>
  <c r="T13"/>
  <c r="T26" s="1"/>
  <c r="G26" s="1"/>
  <c r="G38" s="1"/>
  <c r="S12"/>
  <c r="S25" s="1"/>
  <c r="F25" s="1"/>
  <c r="F37" s="1"/>
  <c r="R14"/>
  <c r="R27" s="1"/>
  <c r="E27" s="1"/>
  <c r="E39" s="1"/>
  <c r="Y17"/>
  <c r="Y30" s="1"/>
  <c r="L30" s="1"/>
  <c r="L42" s="1"/>
  <c r="X12"/>
  <c r="X25" s="1"/>
  <c r="K25" s="1"/>
  <c r="K37" s="1"/>
  <c r="X10"/>
  <c r="X23" s="1"/>
  <c r="K23" s="1"/>
  <c r="K35" s="1"/>
  <c r="Y8"/>
  <c r="Y21" s="1"/>
  <c r="L21" s="1"/>
  <c r="L33" s="1"/>
  <c r="O9"/>
  <c r="O22" s="1"/>
  <c r="B22" s="1"/>
  <c r="B34" s="1"/>
  <c r="X16"/>
  <c r="X29" s="1"/>
  <c r="K29" s="1"/>
  <c r="K41" s="1"/>
  <c r="V7"/>
  <c r="V20" s="1"/>
  <c r="I20" s="1"/>
  <c r="I32" s="1"/>
  <c r="V11"/>
  <c r="V24" s="1"/>
  <c r="I24" s="1"/>
  <c r="I36" s="1"/>
  <c r="R12"/>
  <c r="R25" s="1"/>
  <c r="E25" s="1"/>
  <c r="E37" s="1"/>
  <c r="Y14"/>
  <c r="Y27" s="1"/>
  <c r="L27" s="1"/>
  <c r="L39" s="1"/>
  <c r="W8"/>
  <c r="W21" s="1"/>
  <c r="J21" s="1"/>
  <c r="J33" s="1"/>
  <c r="Q15"/>
  <c r="Q28" s="1"/>
  <c r="D28" s="1"/>
  <c r="D40" s="1"/>
  <c r="S16"/>
  <c r="S29" s="1"/>
  <c r="F29" s="1"/>
  <c r="F41" s="1"/>
  <c r="P14"/>
  <c r="P27" s="1"/>
  <c r="C27" s="1"/>
  <c r="C39" s="1"/>
  <c r="O14"/>
  <c r="O27" s="1"/>
  <c r="B27" s="1"/>
  <c r="B39" s="1"/>
  <c r="O11"/>
  <c r="O24" s="1"/>
  <c r="B24" s="1"/>
  <c r="B36" s="1"/>
  <c r="X13"/>
  <c r="X26" s="1"/>
  <c r="K26" s="1"/>
  <c r="K38" s="1"/>
  <c r="W12"/>
  <c r="W25" s="1"/>
  <c r="J25" s="1"/>
  <c r="J37" s="1"/>
  <c r="W9"/>
  <c r="W22" s="1"/>
  <c r="J22" s="1"/>
  <c r="J34" s="1"/>
  <c r="V10"/>
  <c r="V23" s="1"/>
  <c r="I23" s="1"/>
  <c r="I35" s="1"/>
  <c r="V16"/>
  <c r="V29" s="1"/>
  <c r="I29" s="1"/>
  <c r="I41" s="1"/>
  <c r="U16"/>
  <c r="U29" s="1"/>
  <c r="H29" s="1"/>
  <c r="H41" s="1"/>
  <c r="U15"/>
  <c r="U28" s="1"/>
  <c r="H28" s="1"/>
  <c r="H40" s="1"/>
  <c r="U7"/>
  <c r="U20" s="1"/>
  <c r="H20" s="1"/>
  <c r="H32" s="1"/>
  <c r="S15"/>
  <c r="S28" s="1"/>
  <c r="F28" s="1"/>
  <c r="F40" s="1"/>
  <c r="T8"/>
  <c r="T21" s="1"/>
  <c r="G21" s="1"/>
  <c r="G33" s="1"/>
  <c r="R10"/>
  <c r="R23" s="1"/>
  <c r="E23" s="1"/>
  <c r="E35" s="1"/>
  <c r="R8"/>
  <c r="R21" s="1"/>
  <c r="E21" s="1"/>
  <c r="E33" s="1"/>
  <c r="X17"/>
  <c r="X30" s="1"/>
  <c r="K30" s="1"/>
  <c r="K42" s="1"/>
  <c r="Q12"/>
  <c r="Q25" s="1"/>
  <c r="D25" s="1"/>
  <c r="D37" s="1"/>
  <c r="Q9"/>
  <c r="Q22" s="1"/>
  <c r="D22" s="1"/>
  <c r="D34" s="1"/>
  <c r="O15"/>
  <c r="O28" s="1"/>
  <c r="B28" s="1"/>
  <c r="B40" s="1"/>
  <c r="Q8"/>
  <c r="Q21" s="1"/>
  <c r="D21" s="1"/>
  <c r="D33" s="1"/>
  <c r="O13"/>
  <c r="O26" s="1"/>
  <c r="B26" s="1"/>
  <c r="B38" s="1"/>
  <c r="P16"/>
  <c r="P29" s="1"/>
  <c r="C29" s="1"/>
  <c r="C41" s="1"/>
  <c r="Y12"/>
  <c r="Y25" s="1"/>
  <c r="L25" s="1"/>
  <c r="L37" s="1"/>
  <c r="V12"/>
  <c r="V25" s="1"/>
  <c r="I25" s="1"/>
  <c r="I37" s="1"/>
  <c r="Y16"/>
  <c r="Y29" s="1"/>
  <c r="L29" s="1"/>
  <c r="L41" s="1"/>
  <c r="Y11"/>
  <c r="Y24" s="1"/>
  <c r="L24" s="1"/>
  <c r="L36" s="1"/>
  <c r="Y15"/>
  <c r="Y28" s="1"/>
  <c r="L28" s="1"/>
  <c r="L40" s="1"/>
  <c r="W14"/>
  <c r="W27" s="1"/>
  <c r="J27" s="1"/>
  <c r="J39" s="1"/>
  <c r="X11"/>
  <c r="X24" s="1"/>
  <c r="K24" s="1"/>
  <c r="K36" s="1"/>
  <c r="X8"/>
  <c r="X21" s="1"/>
  <c r="K21" s="1"/>
  <c r="K33" s="1"/>
  <c r="X7"/>
  <c r="X20" s="1"/>
  <c r="K20" s="1"/>
  <c r="K32" s="1"/>
  <c r="W13"/>
  <c r="W26" s="1"/>
  <c r="J26" s="1"/>
  <c r="J38" s="1"/>
  <c r="S11"/>
  <c r="S24" s="1"/>
  <c r="F24" s="1"/>
  <c r="F36" s="1"/>
  <c r="T15"/>
  <c r="T28" s="1"/>
  <c r="G28" s="1"/>
  <c r="G40" s="1"/>
  <c r="V15"/>
  <c r="V28" s="1"/>
  <c r="I28" s="1"/>
  <c r="I40" s="1"/>
  <c r="U12"/>
  <c r="U25" s="1"/>
  <c r="H25" s="1"/>
  <c r="H37" s="1"/>
  <c r="V13"/>
  <c r="V26" s="1"/>
  <c r="I26" s="1"/>
  <c r="I38" s="1"/>
  <c r="U17"/>
  <c r="U30" s="1"/>
  <c r="H30" s="1"/>
  <c r="H42" s="1"/>
  <c r="U13"/>
  <c r="U26" s="1"/>
  <c r="H26" s="1"/>
  <c r="H38" s="1"/>
  <c r="T9"/>
  <c r="T22" s="1"/>
  <c r="G22" s="1"/>
  <c r="G34" s="1"/>
  <c r="S13"/>
  <c r="S26" s="1"/>
  <c r="F26" s="1"/>
  <c r="F38" s="1"/>
  <c r="S8"/>
  <c r="S21" s="1"/>
  <c r="F21" s="1"/>
  <c r="F33" s="1"/>
  <c r="R13"/>
  <c r="R26" s="1"/>
  <c r="E26" s="1"/>
  <c r="E38" s="1"/>
  <c r="Q11"/>
  <c r="Q24" s="1"/>
  <c r="D24" s="1"/>
  <c r="D36" s="1"/>
  <c r="Q13"/>
  <c r="Q26" s="1"/>
  <c r="D26" s="1"/>
  <c r="D38" s="1"/>
  <c r="Q10"/>
  <c r="Q23" s="1"/>
  <c r="D23" s="1"/>
  <c r="D35" s="1"/>
  <c r="O16"/>
  <c r="O29" s="1"/>
  <c r="B29" s="1"/>
  <c r="B41" s="1"/>
  <c r="Y7"/>
  <c r="Y20" s="1"/>
  <c r="L20" s="1"/>
  <c r="L32" s="1"/>
  <c r="P15"/>
  <c r="P28" s="1"/>
  <c r="C28" s="1"/>
  <c r="C40" s="1"/>
  <c r="O7"/>
  <c r="O20" s="1"/>
  <c r="B20" s="1"/>
  <c r="B32" s="1"/>
  <c r="T16"/>
  <c r="T29" s="1"/>
  <c r="G29" s="1"/>
  <c r="G41" s="1"/>
  <c r="P12"/>
  <c r="P25" s="1"/>
  <c r="C25" s="1"/>
  <c r="C37" s="1"/>
  <c r="Y10"/>
  <c r="Y23" s="1"/>
  <c r="L23" s="1"/>
  <c r="L35" s="1"/>
  <c r="P11"/>
  <c r="P24" s="1"/>
  <c r="C24" s="1"/>
  <c r="C36" s="1"/>
  <c r="Q7"/>
  <c r="Q20" s="1"/>
  <c r="D20" s="1"/>
  <c r="D32" s="1"/>
  <c r="T10"/>
  <c r="T23" s="1"/>
  <c r="G23" s="1"/>
  <c r="G35" s="1"/>
  <c r="X14"/>
  <c r="X27" s="1"/>
  <c r="K27" s="1"/>
  <c r="K39" s="1"/>
  <c r="S7"/>
  <c r="S20" s="1"/>
  <c r="F20" s="1"/>
  <c r="F32" s="1"/>
  <c r="P10"/>
  <c r="P23" s="1"/>
  <c r="C23" s="1"/>
  <c r="C35" s="1"/>
  <c r="P7"/>
  <c r="P20" s="1"/>
  <c r="C20" s="1"/>
  <c r="C32" s="1"/>
  <c r="P9"/>
  <c r="P22" s="1"/>
  <c r="C22" s="1"/>
  <c r="C34" s="1"/>
  <c r="W17"/>
  <c r="W30" s="1"/>
  <c r="J30" s="1"/>
  <c r="J42" s="1"/>
  <c r="T17"/>
  <c r="T30" s="1"/>
  <c r="G30" s="1"/>
  <c r="G42" s="1"/>
  <c r="P13"/>
  <c r="P26" s="1"/>
  <c r="C26" s="1"/>
  <c r="C38" s="1"/>
  <c r="V14"/>
  <c r="V27" s="1"/>
  <c r="I27" s="1"/>
  <c r="I39" s="1"/>
  <c r="O17"/>
  <c r="O30" s="1"/>
  <c r="B30" s="1"/>
  <c r="B42" s="1"/>
  <c r="S14"/>
  <c r="S27" s="1"/>
  <c r="F27" s="1"/>
  <c r="F39" s="1"/>
  <c r="P8"/>
  <c r="P21" s="1"/>
  <c r="C21" s="1"/>
  <c r="C33" s="1"/>
  <c r="S10"/>
  <c r="S23" s="1"/>
  <c r="F23" s="1"/>
  <c r="F35" s="1"/>
  <c r="V8"/>
  <c r="V21" s="1"/>
  <c r="I21" s="1"/>
  <c r="I33" s="1"/>
  <c r="W15"/>
  <c r="W28" s="1"/>
  <c r="J28" s="1"/>
  <c r="J40" s="1"/>
  <c r="V9"/>
  <c r="V22" s="1"/>
  <c r="I22" s="1"/>
  <c r="I34" s="1"/>
  <c r="R16"/>
  <c r="R29" s="1"/>
  <c r="E29" s="1"/>
  <c r="E41" s="1"/>
  <c r="T11"/>
  <c r="T24" s="1"/>
  <c r="G24" s="1"/>
  <c r="G36" s="1"/>
  <c r="X9"/>
  <c r="X22" s="1"/>
  <c r="K22" s="1"/>
  <c r="K34" s="1"/>
  <c r="U10"/>
  <c r="U23" s="1"/>
  <c r="H23" s="1"/>
  <c r="H35" s="1"/>
  <c r="O8"/>
  <c r="O21" s="1"/>
  <c r="B21" s="1"/>
  <c r="B33" s="1"/>
  <c r="W10"/>
  <c r="W23" s="1"/>
  <c r="J23" s="1"/>
  <c r="J35" s="1"/>
  <c r="U9"/>
  <c r="U22" s="1"/>
  <c r="H22" s="1"/>
  <c r="H34" s="1"/>
  <c r="U14"/>
  <c r="U27" s="1"/>
  <c r="H27" s="1"/>
  <c r="H39" s="1"/>
  <c r="R7"/>
  <c r="R20" s="1"/>
  <c r="E20" s="1"/>
  <c r="E32" s="1"/>
  <c r="Y13"/>
  <c r="Y26" s="1"/>
  <c r="L26" s="1"/>
  <c r="L38" s="1"/>
  <c r="O12"/>
  <c r="O25" s="1"/>
  <c r="B25" s="1"/>
  <c r="B37" s="1"/>
  <c r="Q14"/>
  <c r="Q27" s="1"/>
  <c r="D27" s="1"/>
  <c r="D39" s="1"/>
  <c r="V17"/>
  <c r="V30" s="1"/>
  <c r="I30" s="1"/>
  <c r="I42" s="1"/>
  <c r="R17"/>
  <c r="R30" s="1"/>
  <c r="E30" s="1"/>
  <c r="E42" s="1"/>
  <c r="R11"/>
  <c r="R24" s="1"/>
  <c r="E24" s="1"/>
  <c r="E36" s="1"/>
  <c r="X15"/>
  <c r="X28" s="1"/>
  <c r="K28" s="1"/>
  <c r="K40" s="1"/>
  <c r="U8"/>
  <c r="U21" s="1"/>
  <c r="H21" s="1"/>
  <c r="H33" s="1"/>
  <c r="U11"/>
  <c r="U24" s="1"/>
  <c r="H24" s="1"/>
  <c r="H36" s="1"/>
  <c r="W7"/>
  <c r="W20" s="1"/>
  <c r="J20" s="1"/>
  <c r="J32" s="1"/>
  <c r="T12"/>
  <c r="T25" s="1"/>
  <c r="G25" s="1"/>
  <c r="G37" s="1"/>
  <c r="T7"/>
  <c r="T20" s="1"/>
  <c r="G20" s="1"/>
  <c r="G32" s="1"/>
  <c r="S9"/>
  <c r="S22" s="1"/>
  <c r="F22" s="1"/>
  <c r="F34" s="1"/>
  <c r="R15"/>
  <c r="R28" s="1"/>
  <c r="E28" s="1"/>
  <c r="E40" s="1"/>
  <c r="O10"/>
  <c r="O23" s="1"/>
  <c r="B23" s="1"/>
  <c r="B35" s="1"/>
  <c r="S17"/>
  <c r="S30" s="1"/>
  <c r="F30" s="1"/>
  <c r="F42" s="1"/>
  <c r="H5"/>
  <c r="H6" s="1"/>
</calcChain>
</file>

<file path=xl/sharedStrings.xml><?xml version="1.0" encoding="utf-8"?>
<sst xmlns="http://schemas.openxmlformats.org/spreadsheetml/2006/main" count="2221" uniqueCount="66">
  <si>
    <t>I</t>
  </si>
  <si>
    <t>C</t>
  </si>
  <si>
    <t>A</t>
  </si>
  <si>
    <t>O</t>
  </si>
  <si>
    <t>R</t>
  </si>
  <si>
    <t>N</t>
  </si>
  <si>
    <t>E</t>
  </si>
  <si>
    <t>U</t>
  </si>
  <si>
    <t>T</t>
  </si>
  <si>
    <t>S</t>
  </si>
  <si>
    <t>G</t>
  </si>
  <si>
    <t>V</t>
  </si>
  <si>
    <t>L</t>
  </si>
  <si>
    <t>F</t>
  </si>
  <si>
    <t>X</t>
  </si>
  <si>
    <t>M</t>
  </si>
  <si>
    <t>D</t>
  </si>
  <si>
    <t>B</t>
  </si>
  <si>
    <t>H</t>
  </si>
  <si>
    <t>J</t>
  </si>
  <si>
    <t>K</t>
  </si>
  <si>
    <t>P</t>
  </si>
  <si>
    <t>Q</t>
  </si>
  <si>
    <t>W</t>
  </si>
  <si>
    <t>Y</t>
  </si>
  <si>
    <t>Z</t>
  </si>
  <si>
    <t>Répartition des lettres de l'alphabet</t>
  </si>
  <si>
    <t>Total</t>
  </si>
  <si>
    <t>Colonne AB Tableau des Lettres selon répartition</t>
  </si>
  <si>
    <t>Voyelles</t>
  </si>
  <si>
    <t>Colonne AC Tableau des Voyelles selon répartition</t>
  </si>
  <si>
    <t>Consonnes</t>
  </si>
  <si>
    <t>Colonne AD Tableau des Consonnes selon répartition</t>
  </si>
  <si>
    <t>Toute modification de la répartition (Lignes 1 entraîne une redistribution des colonns AB AC AD)</t>
  </si>
  <si>
    <t>mot à trouver :</t>
  </si>
  <si>
    <t>Nbre de voyelle(s):</t>
  </si>
  <si>
    <t>Nbre de consonne(s):</t>
  </si>
  <si>
    <t>voyelles</t>
  </si>
  <si>
    <t>consonnes</t>
  </si>
  <si>
    <t>Totaux:</t>
  </si>
  <si>
    <t>Nbre :A</t>
  </si>
  <si>
    <t>Nbre :B</t>
  </si>
  <si>
    <t>Nbre :C</t>
  </si>
  <si>
    <t>Nbre :D</t>
  </si>
  <si>
    <t>Nbre :E</t>
  </si>
  <si>
    <t>Nbre :F</t>
  </si>
  <si>
    <t>Nbre :G</t>
  </si>
  <si>
    <t>Nbre :H</t>
  </si>
  <si>
    <t>Nbre :I</t>
  </si>
  <si>
    <t>Nbre :J</t>
  </si>
  <si>
    <t>Nbre :K</t>
  </si>
  <si>
    <t>Nbre :L</t>
  </si>
  <si>
    <t>Nbre :M</t>
  </si>
  <si>
    <t>Nbre :N</t>
  </si>
  <si>
    <t>Nbre :O</t>
  </si>
  <si>
    <t>Nbre :P</t>
  </si>
  <si>
    <t>Nbre :Q</t>
  </si>
  <si>
    <t>Nbre :R</t>
  </si>
  <si>
    <t>Nbre :S</t>
  </si>
  <si>
    <t>Nbre :T</t>
  </si>
  <si>
    <t>Nbre :U</t>
  </si>
  <si>
    <t>Nbre :V</t>
  </si>
  <si>
    <t>Nbre :W</t>
  </si>
  <si>
    <t>Nbre :X</t>
  </si>
  <si>
    <t>Nbre :Y</t>
  </si>
  <si>
    <t>Nbre :Z</t>
  </si>
</sst>
</file>

<file path=xl/styles.xml><?xml version="1.0" encoding="utf-8"?>
<styleSheet xmlns="http://schemas.openxmlformats.org/spreadsheetml/2006/main">
  <fonts count="19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4" tint="0.79998168889431442"/>
      <name val="Calibri"/>
      <family val="2"/>
      <scheme val="minor"/>
    </font>
    <font>
      <sz val="10"/>
      <name val="Arial"/>
      <family val="2"/>
    </font>
    <font>
      <sz val="10"/>
      <color rgb="FF7F0055"/>
      <name val="Courier New"/>
      <family val="3"/>
    </font>
    <font>
      <b/>
      <sz val="12"/>
      <color theme="1"/>
      <name val="Arial"/>
      <family val="2"/>
    </font>
    <font>
      <sz val="14"/>
      <name val="Verdana"/>
      <family val="2"/>
    </font>
    <font>
      <sz val="10"/>
      <name val="Verdana"/>
      <family val="2"/>
    </font>
    <font>
      <b/>
      <sz val="22"/>
      <color theme="3" tint="0.39997558519241921"/>
      <name val="Verdana"/>
      <family val="2"/>
    </font>
    <font>
      <sz val="12"/>
      <color theme="4" tint="0.79998168889431442"/>
      <name val="Arial"/>
      <family val="2"/>
    </font>
    <font>
      <b/>
      <sz val="12"/>
      <color theme="6" tint="-0.249977111117893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2"/>
      <name val="Verdana"/>
      <family val="2"/>
    </font>
    <font>
      <sz val="10"/>
      <color theme="1"/>
      <name val="Arial"/>
      <family val="2"/>
    </font>
    <font>
      <sz val="9"/>
      <color theme="4" tint="0.79998168889431442"/>
      <name val="Calibri"/>
      <family val="2"/>
      <scheme val="minor"/>
    </font>
    <font>
      <sz val="16"/>
      <color theme="1"/>
      <name val="Arial"/>
      <family val="2"/>
    </font>
    <font>
      <sz val="16"/>
      <color rgb="FFFF0000"/>
      <name val="Arial"/>
      <family val="2"/>
    </font>
    <font>
      <sz val="16"/>
      <color rgb="FF7F0055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8">
    <xf numFmtId="0" fontId="0" fillId="0" borderId="0" xfId="0"/>
    <xf numFmtId="0" fontId="0" fillId="2" borderId="0" xfId="0" applyFill="1"/>
    <xf numFmtId="0" fontId="2" fillId="2" borderId="0" xfId="1" applyFont="1" applyFill="1" applyBorder="1" applyAlignment="1" applyProtection="1">
      <alignment horizontal="center" vertical="center"/>
    </xf>
    <xf numFmtId="0" fontId="3" fillId="0" borderId="0" xfId="2"/>
    <xf numFmtId="0" fontId="3" fillId="0" borderId="0" xfId="2" applyAlignment="1">
      <alignment horizontal="right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left" indent="1"/>
    </xf>
    <xf numFmtId="0" fontId="6" fillId="2" borderId="1" xfId="1" applyNumberFormat="1" applyFont="1" applyFill="1" applyBorder="1" applyAlignment="1" applyProtection="1">
      <alignment horizontal="center" vertical="center"/>
    </xf>
    <xf numFmtId="0" fontId="0" fillId="2" borderId="0" xfId="0" applyNumberFormat="1" applyFill="1"/>
    <xf numFmtId="0" fontId="5" fillId="2" borderId="0" xfId="0" applyNumberFormat="1" applyFont="1" applyFill="1" applyAlignment="1">
      <alignment horizontal="center" vertical="center"/>
    </xf>
    <xf numFmtId="0" fontId="6" fillId="2" borderId="2" xfId="1" applyNumberFormat="1" applyFont="1" applyFill="1" applyBorder="1" applyAlignment="1" applyProtection="1">
      <alignment horizontal="center" vertical="center"/>
    </xf>
    <xf numFmtId="0" fontId="7" fillId="2" borderId="1" xfId="1" applyFont="1" applyFill="1" applyBorder="1" applyAlignment="1" applyProtection="1">
      <alignment horizontal="right" vertical="top"/>
    </xf>
    <xf numFmtId="0" fontId="8" fillId="3" borderId="2" xfId="1" applyNumberFormat="1" applyFont="1" applyFill="1" applyBorder="1" applyAlignment="1" applyProtection="1">
      <alignment horizontal="left"/>
    </xf>
    <xf numFmtId="0" fontId="8" fillId="3" borderId="1" xfId="1" applyNumberFormat="1" applyFont="1" applyFill="1" applyBorder="1" applyAlignment="1" applyProtection="1">
      <alignment horizontal="left"/>
    </xf>
    <xf numFmtId="0" fontId="9" fillId="2" borderId="0" xfId="0" applyFont="1" applyFill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11" fillId="2" borderId="0" xfId="0" applyFont="1" applyFill="1"/>
    <xf numFmtId="0" fontId="12" fillId="2" borderId="0" xfId="0" applyFont="1" applyFill="1" applyAlignment="1">
      <alignment horizontal="left"/>
    </xf>
    <xf numFmtId="0" fontId="12" fillId="2" borderId="0" xfId="0" applyFont="1" applyFill="1"/>
    <xf numFmtId="0" fontId="9" fillId="2" borderId="0" xfId="0" applyFont="1" applyFill="1"/>
    <xf numFmtId="0" fontId="13" fillId="2" borderId="1" xfId="1" applyFont="1" applyFill="1" applyBorder="1" applyAlignment="1" applyProtection="1">
      <alignment horizontal="center" vertical="center"/>
    </xf>
    <xf numFmtId="0" fontId="0" fillId="2" borderId="4" xfId="0" applyFill="1" applyBorder="1"/>
    <xf numFmtId="0" fontId="0" fillId="2" borderId="4" xfId="0" applyNumberFormat="1" applyFill="1" applyBorder="1"/>
    <xf numFmtId="0" fontId="0" fillId="2" borderId="4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15" fillId="2" borderId="0" xfId="1" applyFont="1" applyFill="1" applyBorder="1" applyAlignment="1" applyProtection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6" fillId="2" borderId="0" xfId="0" applyFont="1" applyFill="1"/>
    <xf numFmtId="0" fontId="16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right" vertical="center"/>
    </xf>
    <xf numFmtId="0" fontId="16" fillId="2" borderId="4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indent="1"/>
    </xf>
    <xf numFmtId="0" fontId="16" fillId="0" borderId="4" xfId="0" applyFont="1" applyBorder="1"/>
    <xf numFmtId="0" fontId="4" fillId="0" borderId="4" xfId="0" applyFont="1" applyBorder="1" applyAlignment="1">
      <alignment horizontal="left" indent="1"/>
    </xf>
    <xf numFmtId="0" fontId="0" fillId="0" borderId="4" xfId="0" applyBorder="1"/>
  </cellXfs>
  <cellStyles count="3">
    <cellStyle name="Normal" xfId="0" builtinId="0"/>
    <cellStyle name="Normal 2" xfId="1"/>
    <cellStyle name="Normal 3" xfId="2"/>
  </cellStyles>
  <dxfs count="5">
    <dxf>
      <font>
        <color theme="0"/>
      </font>
      <fill>
        <patternFill patternType="gray0625">
          <fgColor rgb="FFFFC000"/>
          <bgColor rgb="FFFF0000"/>
        </patternFill>
      </fill>
    </dxf>
    <dxf>
      <font>
        <color theme="0" tint="-4.9989318521683403E-2"/>
      </font>
      <fill>
        <patternFill patternType="gray0625">
          <fgColor rgb="FFFFFF00"/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116416</xdr:colOff>
      <xdr:row>17</xdr:row>
      <xdr:rowOff>116417</xdr:rowOff>
    </xdr:from>
    <xdr:to>
      <xdr:col>14</xdr:col>
      <xdr:colOff>155574</xdr:colOff>
      <xdr:row>18</xdr:row>
      <xdr:rowOff>252943</xdr:rowOff>
    </xdr:to>
    <xdr:sp macro="[0]!tirage" textlink="">
      <xdr:nvSpPr>
        <xdr:cNvPr id="2" name="Text Box 1"/>
        <xdr:cNvSpPr txBox="1">
          <a:spLocks noChangeArrowheads="1"/>
        </xdr:cNvSpPr>
      </xdr:nvSpPr>
      <xdr:spPr bwMode="auto">
        <a:xfrm>
          <a:off x="5090583" y="5281084"/>
          <a:ext cx="1700741" cy="602192"/>
        </a:xfrm>
        <a:prstGeom prst="rect">
          <a:avLst/>
        </a:prstGeom>
        <a:gradFill rotWithShape="1">
          <a:gsLst>
            <a:gs pos="0">
              <a:srgbClr val="FFFFFF"/>
            </a:gs>
            <a:gs pos="100000">
              <a:srgbClr val="00FF00"/>
            </a:gs>
          </a:gsLst>
          <a:path path="shape">
            <a:fillToRect l="50000" t="50000" r="50000" b="5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Nouveau 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I121"/>
  <sheetViews>
    <sheetView tabSelected="1" topLeftCell="B5" zoomScale="90" zoomScaleNormal="90" workbookViewId="0">
      <selection activeCell="S19" sqref="S19"/>
    </sheetView>
  </sheetViews>
  <sheetFormatPr baseColWidth="10" defaultRowHeight="15"/>
  <cols>
    <col min="1" max="1" width="7.21875" style="35" hidden="1" customWidth="1"/>
    <col min="2" max="6" width="5.77734375" style="1" customWidth="1"/>
    <col min="7" max="7" width="6.33203125" style="1" customWidth="1"/>
    <col min="8" max="12" width="5.77734375" style="1" customWidth="1"/>
    <col min="13" max="13" width="7.77734375" style="1" customWidth="1"/>
    <col min="14" max="27" width="5.77734375" style="1" customWidth="1"/>
    <col min="28" max="28" width="11.5546875" style="5" customWidth="1"/>
    <col min="29" max="29" width="17.33203125" style="1" hidden="1" customWidth="1"/>
    <col min="30" max="31" width="11.5546875" style="1" hidden="1" customWidth="1"/>
    <col min="32" max="32" width="12.5546875" style="5" bestFit="1" customWidth="1"/>
    <col min="33" max="33" width="7.33203125" style="1" bestFit="1" customWidth="1"/>
    <col min="34" max="34" width="3" style="1" bestFit="1" customWidth="1"/>
    <col min="35" max="35" width="3.109375" style="1" customWidth="1"/>
    <col min="36" max="87" width="11.5546875" style="28" hidden="1" customWidth="1"/>
    <col min="88" max="88" width="0" style="1" hidden="1" customWidth="1"/>
    <col min="89" max="16384" width="11.5546875" style="1"/>
  </cols>
  <sheetData>
    <row r="1" spans="1:87" ht="15.75" hidden="1">
      <c r="A1" s="35" t="s">
        <v>6</v>
      </c>
      <c r="AC1" s="6">
        <f ca="1">Feuil3!$A$1</f>
        <v>0.60598002966813747</v>
      </c>
      <c r="AD1">
        <v>1</v>
      </c>
      <c r="AE1">
        <f ca="1">Feuil3!$C$1</f>
        <v>18</v>
      </c>
    </row>
    <row r="2" spans="1:87" ht="18.75" hidden="1">
      <c r="A2" s="35" t="s">
        <v>22</v>
      </c>
      <c r="B2" s="5" t="s">
        <v>2</v>
      </c>
      <c r="C2" s="5" t="s">
        <v>17</v>
      </c>
      <c r="D2" s="5" t="s">
        <v>1</v>
      </c>
      <c r="E2" s="5" t="s">
        <v>16</v>
      </c>
      <c r="F2" s="5" t="s">
        <v>6</v>
      </c>
      <c r="G2" s="5" t="s">
        <v>13</v>
      </c>
      <c r="H2" s="5" t="s">
        <v>10</v>
      </c>
      <c r="I2" s="5" t="s">
        <v>18</v>
      </c>
      <c r="J2" s="5" t="s">
        <v>0</v>
      </c>
      <c r="K2" s="5" t="s">
        <v>19</v>
      </c>
      <c r="L2" s="5" t="s">
        <v>20</v>
      </c>
      <c r="M2" s="5" t="s">
        <v>12</v>
      </c>
      <c r="N2" s="5" t="s">
        <v>15</v>
      </c>
      <c r="O2" s="5" t="s">
        <v>5</v>
      </c>
      <c r="P2" s="5" t="s">
        <v>3</v>
      </c>
      <c r="Q2" s="5" t="s">
        <v>21</v>
      </c>
      <c r="R2" s="5" t="s">
        <v>22</v>
      </c>
      <c r="S2" s="5" t="s">
        <v>4</v>
      </c>
      <c r="T2" s="5" t="s">
        <v>9</v>
      </c>
      <c r="U2" s="5" t="s">
        <v>8</v>
      </c>
      <c r="V2" s="5" t="s">
        <v>7</v>
      </c>
      <c r="W2" s="5" t="s">
        <v>11</v>
      </c>
      <c r="X2" s="5" t="s">
        <v>23</v>
      </c>
      <c r="Y2" s="5" t="s">
        <v>14</v>
      </c>
      <c r="Z2" s="5" t="s">
        <v>24</v>
      </c>
      <c r="AA2" s="5" t="s">
        <v>25</v>
      </c>
      <c r="AB2" s="2" t="s">
        <v>15</v>
      </c>
      <c r="AC2" s="6">
        <f ca="1">Feuil3!$A$2</f>
        <v>0.49417105178686338</v>
      </c>
      <c r="AD2">
        <v>2</v>
      </c>
      <c r="AE2">
        <f ca="1">Feuil3!$C$2</f>
        <v>6</v>
      </c>
      <c r="AF2" s="2" t="s">
        <v>4</v>
      </c>
      <c r="AG2" s="2" t="s">
        <v>9</v>
      </c>
      <c r="AH2" s="2" t="s">
        <v>8</v>
      </c>
      <c r="AI2" s="2" t="s">
        <v>7</v>
      </c>
      <c r="AJ2" s="27" t="s">
        <v>11</v>
      </c>
      <c r="AK2" s="27" t="s">
        <v>23</v>
      </c>
      <c r="AL2" s="27"/>
      <c r="AM2" s="27" t="s">
        <v>14</v>
      </c>
      <c r="AN2" s="27"/>
      <c r="AO2" s="27" t="s">
        <v>24</v>
      </c>
      <c r="AP2" s="27"/>
      <c r="AQ2" s="27" t="s">
        <v>25</v>
      </c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</row>
    <row r="3" spans="1:87" ht="15.75" hidden="1">
      <c r="A3" s="35" t="s">
        <v>3</v>
      </c>
      <c r="B3" s="5" t="str">
        <f ca="1">CONCATENATE($AE$1&amp;$B$2)</f>
        <v>18A</v>
      </c>
      <c r="C3" s="5" t="str">
        <f ca="1">CONCATENATE($AE$2&amp;$C$2)</f>
        <v>6B</v>
      </c>
      <c r="D3" s="5" t="str">
        <f ca="1">CONCATENATE($AE$3&amp;$D$2)</f>
        <v>22C</v>
      </c>
      <c r="E3" s="5" t="str">
        <f ca="1">CONCATENATE($AE$4&amp;$E$2)</f>
        <v>13D</v>
      </c>
      <c r="F3" s="5" t="str">
        <f ca="1">CONCATENATE($AE$5&amp;$F$2)</f>
        <v>9E</v>
      </c>
      <c r="G3" s="5" t="str">
        <f ca="1">CONCATENATE($AE$6&amp;$G$2)</f>
        <v>21F</v>
      </c>
      <c r="H3" s="5" t="str">
        <f ca="1">CONCATENATE($AE$7&amp;$H$2)</f>
        <v>5G</v>
      </c>
      <c r="I3" s="5" t="str">
        <f ca="1">CONCATENATE($AE$8&amp;$I$2)</f>
        <v>26H</v>
      </c>
      <c r="J3" s="5" t="str">
        <f ca="1">CONCATENATE($AE$9&amp;$J$2)</f>
        <v>20I</v>
      </c>
      <c r="K3" s="5" t="str">
        <f ca="1">CONCATENATE($AE$10&amp;$K$2)</f>
        <v>8J</v>
      </c>
      <c r="L3" s="5" t="str">
        <f ca="1">CONCATENATE($AE$11&amp;$L$2)</f>
        <v>16K</v>
      </c>
      <c r="M3" s="5" t="str">
        <f ca="1">CONCATENATE($AE$12&amp;$M$2)</f>
        <v>11L</v>
      </c>
      <c r="N3" s="5" t="str">
        <f ca="1">CONCATENATE($AE$13&amp;$N$2)</f>
        <v>4M</v>
      </c>
      <c r="O3" s="5" t="str">
        <f ca="1">CONCATENATE($AE$14&amp;$O$2)</f>
        <v>19N</v>
      </c>
      <c r="P3" s="5" t="str">
        <f ca="1">CONCATENATE($AE$15&amp;$P$2)</f>
        <v>2O</v>
      </c>
      <c r="Q3" s="5" t="str">
        <f ca="1">CONCATENATE($AE$16&amp;$Q$2)</f>
        <v>12P</v>
      </c>
      <c r="R3" s="5" t="str">
        <f ca="1">CONCATENATE($AE$17&amp;$R$2)</f>
        <v>14Q</v>
      </c>
      <c r="S3" s="5" t="str">
        <f ca="1">CONCATENATE($AE$18&amp;$S$2)</f>
        <v>1R</v>
      </c>
      <c r="T3" s="5" t="str">
        <f ca="1">CONCATENATE($AE$19&amp;$T$2)</f>
        <v>15S</v>
      </c>
      <c r="U3" s="5" t="str">
        <f ca="1">CONCATENATE($AE$20&amp;$U$2)</f>
        <v>3T</v>
      </c>
      <c r="V3" s="5" t="str">
        <f ca="1">CONCATENATE($AE$21&amp;$V$2)</f>
        <v>25U</v>
      </c>
      <c r="W3" s="5" t="str">
        <f ca="1">CONCATENATE($AE$22&amp;$W$2)</f>
        <v>24V</v>
      </c>
      <c r="X3" s="5" t="str">
        <f ca="1">CONCATENATE($AE$23&amp;$X$2)</f>
        <v>17W</v>
      </c>
      <c r="Y3" s="5" t="str">
        <f ca="1">CONCATENATE($AE$24&amp;$Y$2)</f>
        <v>7X</v>
      </c>
      <c r="Z3" s="5" t="str">
        <f ca="1">CONCATENATE($AE$25&amp;$Z$2)</f>
        <v>23Y</v>
      </c>
      <c r="AA3" s="5" t="str">
        <f ca="1">CONCATENATE($AE$26&amp;$AA$2)</f>
        <v>10Z</v>
      </c>
      <c r="AC3" s="6">
        <f ca="1">Feuil3!$A$3</f>
        <v>0.77506643760991079</v>
      </c>
      <c r="AD3">
        <v>3</v>
      </c>
      <c r="AE3">
        <f ca="1">Feuil3!$C$3</f>
        <v>22</v>
      </c>
      <c r="AG3" s="28"/>
      <c r="AH3" s="28"/>
      <c r="AI3" s="28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</row>
    <row r="4" spans="1:87" ht="16.5" hidden="1" thickBot="1">
      <c r="A4" s="35" t="s">
        <v>6</v>
      </c>
      <c r="B4" s="5" t="str">
        <f ca="1">CONCATENATE($AE$1&amp;$B$2)</f>
        <v>18A</v>
      </c>
      <c r="C4" s="5" t="str">
        <f ca="1">CONCATENATE($AE$2&amp;$C$2)</f>
        <v>6B</v>
      </c>
      <c r="D4" s="5" t="str">
        <f ca="1">CONCATENATE($AE$3&amp;$D$2)</f>
        <v>22C</v>
      </c>
      <c r="E4" s="5" t="str">
        <f ca="1">CONCATENATE($AE$4&amp;$E$2)</f>
        <v>13D</v>
      </c>
      <c r="F4" s="5" t="str">
        <f ca="1">CONCATENATE($AE$5&amp;$F$2)</f>
        <v>9E</v>
      </c>
      <c r="G4" s="5" t="str">
        <f ca="1">CONCATENATE($AE$6&amp;$G$2)</f>
        <v>21F</v>
      </c>
      <c r="H4" s="5" t="str">
        <f ca="1">CONCATENATE($AE$6&amp;$H$2)</f>
        <v>21G</v>
      </c>
      <c r="I4" s="5" t="str">
        <f ca="1">CONCATENATE($AE$8&amp;$I$2)</f>
        <v>26H</v>
      </c>
      <c r="J4" s="5" t="str">
        <f ca="1">CONCATENATE($AE$9&amp;$J$2)</f>
        <v>20I</v>
      </c>
      <c r="K4" s="5" t="str">
        <f ca="1">CONCATENATE($AE$10&amp;$K$2)</f>
        <v>8J</v>
      </c>
      <c r="L4" s="5" t="str">
        <f ca="1">CONCATENATE($AE$11&amp;$L$2)</f>
        <v>16K</v>
      </c>
      <c r="M4" s="5" t="str">
        <f ca="1">CONCATENATE($AE$12&amp;$M$2)</f>
        <v>11L</v>
      </c>
      <c r="N4" s="5" t="str">
        <f ca="1">CONCATENATE($AE$13&amp;$N$2)</f>
        <v>4M</v>
      </c>
      <c r="O4" s="5" t="str">
        <f ca="1">CONCATENATE($AE$14&amp;$O$2)</f>
        <v>19N</v>
      </c>
      <c r="P4" s="5" t="str">
        <f ca="1">CONCATENATE($AE$15&amp;$P$2)</f>
        <v>2O</v>
      </c>
      <c r="Q4" s="5" t="str">
        <f ca="1">CONCATENATE($AE$16&amp;$Q$2)</f>
        <v>12P</v>
      </c>
      <c r="R4" s="5" t="str">
        <f ca="1">CONCATENATE($AE$17&amp;$R$2)</f>
        <v>14Q</v>
      </c>
      <c r="S4" s="5" t="str">
        <f ca="1">CONCATENATE($AE$18&amp;$S$2)</f>
        <v>1R</v>
      </c>
      <c r="T4" s="5" t="str">
        <f ca="1">CONCATENATE($AE$19&amp;$T$2)</f>
        <v>15S</v>
      </c>
      <c r="U4" s="5" t="str">
        <f ca="1">CONCATENATE($AE$20&amp;$U$2)</f>
        <v>3T</v>
      </c>
      <c r="V4" s="5" t="str">
        <f ca="1">CONCATENATE($AE$21&amp;$V$2)</f>
        <v>25U</v>
      </c>
      <c r="W4" s="5" t="str">
        <f ca="1">CONCATENATE($AE$22&amp;$W$2)</f>
        <v>24V</v>
      </c>
      <c r="X4" s="5" t="str">
        <f ca="1">CONCATENATE($AE$23&amp;$X$2)</f>
        <v>17W</v>
      </c>
      <c r="Y4" s="5" t="str">
        <f ca="1">CONCATENATE($AE$24&amp;$Y$2)</f>
        <v>7X</v>
      </c>
      <c r="Z4" s="5" t="str">
        <f ca="1">CONCATENATE($AE$25&amp;$Z$2)</f>
        <v>23Y</v>
      </c>
      <c r="AA4" s="5" t="str">
        <f ca="1">CONCATENATE($AE$26&amp;$AA$2)</f>
        <v>10Z</v>
      </c>
      <c r="AC4" s="6">
        <f ca="1">Feuil3!$A$4</f>
        <v>0.44221225864949076</v>
      </c>
      <c r="AD4">
        <v>4</v>
      </c>
      <c r="AE4">
        <f ca="1">Feuil3!$C$4</f>
        <v>13</v>
      </c>
    </row>
    <row r="5" spans="1:87" ht="15.75" customHeight="1">
      <c r="A5" s="35" t="s">
        <v>2</v>
      </c>
      <c r="B5" s="15" t="str">
        <f ca="1">IF(ISNUMBER(VALUE(RIGHT(LEFT(B4,2),1))),LEFT(LEFT(B4,2),2),LEFT(B4,1))</f>
        <v>18</v>
      </c>
      <c r="C5" s="15" t="str">
        <f t="shared" ref="C5:AA5" ca="1" si="0">IF(ISNUMBER(VALUE(RIGHT(LEFT(C4,2),1))),LEFT(LEFT(C4,2),2),LEFT(C4,1))</f>
        <v>6</v>
      </c>
      <c r="D5" s="15" t="str">
        <f t="shared" ca="1" si="0"/>
        <v>22</v>
      </c>
      <c r="E5" s="15" t="str">
        <f t="shared" ca="1" si="0"/>
        <v>13</v>
      </c>
      <c r="F5" s="15" t="str">
        <f t="shared" ca="1" si="0"/>
        <v>9</v>
      </c>
      <c r="G5" s="15" t="str">
        <f t="shared" ca="1" si="0"/>
        <v>21</v>
      </c>
      <c r="H5" s="15" t="str">
        <f t="shared" ca="1" si="0"/>
        <v>21</v>
      </c>
      <c r="I5" s="15" t="str">
        <f t="shared" ca="1" si="0"/>
        <v>26</v>
      </c>
      <c r="J5" s="15" t="str">
        <f t="shared" ca="1" si="0"/>
        <v>20</v>
      </c>
      <c r="K5" s="15" t="str">
        <f t="shared" ca="1" si="0"/>
        <v>8</v>
      </c>
      <c r="L5" s="15" t="str">
        <f t="shared" ca="1" si="0"/>
        <v>16</v>
      </c>
      <c r="M5" s="15" t="str">
        <f t="shared" ca="1" si="0"/>
        <v>11</v>
      </c>
      <c r="N5" s="15" t="str">
        <f t="shared" ca="1" si="0"/>
        <v>4</v>
      </c>
      <c r="O5" s="15" t="str">
        <f t="shared" ca="1" si="0"/>
        <v>19</v>
      </c>
      <c r="P5" s="15" t="str">
        <f t="shared" ca="1" si="0"/>
        <v>2</v>
      </c>
      <c r="Q5" s="15" t="str">
        <f t="shared" ca="1" si="0"/>
        <v>12</v>
      </c>
      <c r="R5" s="15" t="str">
        <f t="shared" ca="1" si="0"/>
        <v>14</v>
      </c>
      <c r="S5" s="15" t="str">
        <f t="shared" ca="1" si="0"/>
        <v>1</v>
      </c>
      <c r="T5" s="15" t="str">
        <f t="shared" ca="1" si="0"/>
        <v>15</v>
      </c>
      <c r="U5" s="15" t="str">
        <f t="shared" ca="1" si="0"/>
        <v>3</v>
      </c>
      <c r="V5" s="15" t="str">
        <f t="shared" ca="1" si="0"/>
        <v>25</v>
      </c>
      <c r="W5" s="15" t="str">
        <f t="shared" ca="1" si="0"/>
        <v>24</v>
      </c>
      <c r="X5" s="15" t="str">
        <f t="shared" ca="1" si="0"/>
        <v>17</v>
      </c>
      <c r="Y5" s="15" t="str">
        <f t="shared" ca="1" si="0"/>
        <v>7</v>
      </c>
      <c r="Z5" s="15" t="str">
        <f t="shared" ca="1" si="0"/>
        <v>23</v>
      </c>
      <c r="AA5" s="15" t="str">
        <f t="shared" ca="1" si="0"/>
        <v>10</v>
      </c>
      <c r="AC5" s="6">
        <f ca="1">Feuil3!$A$5</f>
        <v>0.20317691494839485</v>
      </c>
      <c r="AD5">
        <v>5</v>
      </c>
      <c r="AE5">
        <f ca="1">Feuil3!$C$5</f>
        <v>9</v>
      </c>
      <c r="AJ5" s="33"/>
      <c r="AK5" s="29" t="s">
        <v>2</v>
      </c>
      <c r="AL5" s="33"/>
      <c r="AM5" s="29" t="s">
        <v>17</v>
      </c>
      <c r="AN5" s="33"/>
      <c r="AO5" s="29" t="s">
        <v>1</v>
      </c>
      <c r="AP5" s="33"/>
      <c r="AQ5" s="29" t="s">
        <v>16</v>
      </c>
      <c r="AR5" s="33"/>
      <c r="AS5" s="29" t="s">
        <v>6</v>
      </c>
      <c r="AT5" s="33"/>
      <c r="AU5" s="29" t="s">
        <v>13</v>
      </c>
      <c r="AV5" s="33"/>
      <c r="AW5" s="29" t="s">
        <v>10</v>
      </c>
      <c r="AX5" s="33"/>
      <c r="AY5" s="29" t="s">
        <v>18</v>
      </c>
      <c r="AZ5" s="33"/>
      <c r="BA5" s="29" t="s">
        <v>0</v>
      </c>
      <c r="BB5" s="33"/>
      <c r="BC5" s="29" t="s">
        <v>19</v>
      </c>
      <c r="BD5" s="33"/>
      <c r="BE5" s="29" t="s">
        <v>20</v>
      </c>
      <c r="BF5" s="33"/>
      <c r="BG5" s="29" t="s">
        <v>12</v>
      </c>
      <c r="BH5" s="33"/>
      <c r="BI5" s="29" t="s">
        <v>15</v>
      </c>
      <c r="BJ5" s="33"/>
      <c r="BK5" s="29" t="s">
        <v>5</v>
      </c>
      <c r="BL5" s="33"/>
      <c r="BM5" s="29" t="s">
        <v>3</v>
      </c>
      <c r="BN5" s="33"/>
      <c r="BO5" s="29" t="s">
        <v>21</v>
      </c>
      <c r="BP5" s="33"/>
      <c r="BQ5" s="29" t="s">
        <v>22</v>
      </c>
      <c r="BR5" s="33"/>
      <c r="BS5" s="29" t="s">
        <v>4</v>
      </c>
      <c r="BT5" s="33"/>
      <c r="BU5" s="29" t="s">
        <v>9</v>
      </c>
      <c r="BV5" s="33"/>
      <c r="BW5" s="29" t="s">
        <v>8</v>
      </c>
      <c r="BX5" s="33"/>
      <c r="BY5" s="29" t="s">
        <v>7</v>
      </c>
      <c r="BZ5" s="33"/>
      <c r="CA5" s="29" t="s">
        <v>11</v>
      </c>
      <c r="CB5" s="33"/>
      <c r="CC5" s="29" t="s">
        <v>23</v>
      </c>
      <c r="CD5" s="33"/>
      <c r="CE5" s="29" t="s">
        <v>14</v>
      </c>
      <c r="CF5" s="33"/>
      <c r="CG5" s="29" t="s">
        <v>24</v>
      </c>
      <c r="CH5" s="33"/>
      <c r="CI5" s="29" t="s">
        <v>25</v>
      </c>
    </row>
    <row r="6" spans="1:87" s="38" customFormat="1" ht="24.75" customHeight="1" thickBot="1">
      <c r="A6" s="36" t="s">
        <v>7</v>
      </c>
      <c r="B6" s="37" t="str">
        <f ca="1">SUBSTITUTE($B4,$B5,"")</f>
        <v>A</v>
      </c>
      <c r="C6" s="37" t="str">
        <f ca="1">SUBSTITUTE($C4,$C5,"")</f>
        <v>B</v>
      </c>
      <c r="D6" s="37" t="str">
        <f ca="1">SUBSTITUTE($D4,$D5,"")</f>
        <v>C</v>
      </c>
      <c r="E6" s="37" t="str">
        <f ca="1">SUBSTITUTE($E4,$E5,"")</f>
        <v>D</v>
      </c>
      <c r="F6" s="37" t="str">
        <f ca="1">SUBSTITUTE($F4,$F5,"")</f>
        <v>E</v>
      </c>
      <c r="G6" s="37" t="str">
        <f ca="1">SUBSTITUTE(G$4,G$5,"")</f>
        <v>F</v>
      </c>
      <c r="H6" s="37" t="str">
        <f ca="1">SUBSTITUTE(H$4,H$5,"")</f>
        <v>G</v>
      </c>
      <c r="I6" s="37" t="str">
        <f ca="1">SUBSTITUTE($I$4,$I$5,"")</f>
        <v>H</v>
      </c>
      <c r="J6" s="37" t="str">
        <f ca="1">SUBSTITUTE($J$4,$J$5,"")</f>
        <v>I</v>
      </c>
      <c r="K6" s="37" t="str">
        <f ca="1">SUBSTITUTE($K$4,$K$5,"")</f>
        <v>J</v>
      </c>
      <c r="L6" s="37" t="str">
        <f ca="1">SUBSTITUTE($L$4,$L$5,"")</f>
        <v>K</v>
      </c>
      <c r="M6" s="37" t="str">
        <f ca="1">SUBSTITUTE($M$4,$M$5,"")</f>
        <v>L</v>
      </c>
      <c r="N6" s="37" t="str">
        <f ca="1">SUBSTITUTE($N$4,$N$5,"")</f>
        <v>M</v>
      </c>
      <c r="O6" s="37" t="str">
        <f ca="1">SUBSTITUTE($O$4,$O$5,"")</f>
        <v>N</v>
      </c>
      <c r="P6" s="37" t="str">
        <f ca="1">SUBSTITUTE($P$4,$P$5,"")</f>
        <v>O</v>
      </c>
      <c r="Q6" s="37" t="str">
        <f ca="1">SUBSTITUTE($Q$4,$Q$5,"")</f>
        <v>P</v>
      </c>
      <c r="R6" s="37" t="str">
        <f ca="1">SUBSTITUTE($R$4,$R$5,"")</f>
        <v>Q</v>
      </c>
      <c r="S6" s="37" t="str">
        <f ca="1">SUBSTITUTE($S$4,$S$5,"")</f>
        <v>R</v>
      </c>
      <c r="T6" s="37" t="str">
        <f ca="1">SUBSTITUTE($T$4,$T$5,"")</f>
        <v>S</v>
      </c>
      <c r="U6" s="37" t="str">
        <f ca="1">SUBSTITUTE($U$4,$U$5,"")</f>
        <v>T</v>
      </c>
      <c r="V6" s="37" t="str">
        <f ca="1">SUBSTITUTE($V$4,$V$5,"")</f>
        <v>U</v>
      </c>
      <c r="W6" s="37" t="str">
        <f ca="1">SUBSTITUTE($W$4,$W$5,"")</f>
        <v>V</v>
      </c>
      <c r="X6" s="37" t="str">
        <f ca="1">SUBSTITUTE($X$4,$X$5,"")</f>
        <v>W</v>
      </c>
      <c r="Y6" s="37" t="str">
        <f ca="1">SUBSTITUTE($Y$4,$Y$5,"")</f>
        <v>X</v>
      </c>
      <c r="Z6" s="37" t="str">
        <f ca="1">SUBSTITUTE($Z$4,$Z$5,"")</f>
        <v>Y</v>
      </c>
      <c r="AA6" s="41" t="str">
        <f ca="1">SUBSTITUTE($AA$4,$AA$5,"")</f>
        <v>Z</v>
      </c>
      <c r="AB6" s="43" t="s">
        <v>37</v>
      </c>
      <c r="AC6" s="44">
        <f ca="1">Feuil3!$A$6</f>
        <v>5.4442860887382816E-2</v>
      </c>
      <c r="AD6" s="45">
        <v>6</v>
      </c>
      <c r="AE6" s="45">
        <f ca="1">Feuil3!$C$6</f>
        <v>21</v>
      </c>
      <c r="AF6" s="43" t="s">
        <v>38</v>
      </c>
      <c r="AJ6" s="39">
        <f ca="1">SUMPRODUCT((MID(AK6,ROW(INDIRECT(1&amp;":"&amp;LEN(AK6))),1)={"A"})*1)</f>
        <v>1</v>
      </c>
      <c r="AK6" s="40" t="str">
        <f>CONCATENATE($B$7,$C$7,$D$7,$E$7,$F$7,$G$7,$H$7,$I$7,$J$7,$K$7,$L$7)</f>
        <v>EHUNDENIUCA</v>
      </c>
      <c r="AL6" s="39">
        <f ca="1">SUMPRODUCT((MID(AM6,ROW(INDIRECT(1&amp;":"&amp;LEN(AM6))),1)={"B"})*1)</f>
        <v>0</v>
      </c>
      <c r="AM6" s="40" t="str">
        <f>CONCATENATE($B$7,$C$7,$D$7,$E$7,$F$7,$G$7,$H$7,$I$7,$J$7,$K$7,$L$7)</f>
        <v>EHUNDENIUCA</v>
      </c>
      <c r="AN6" s="39">
        <f ca="1">SUMPRODUCT((MID(AO6,ROW(INDIRECT(1&amp;":"&amp;LEN(AO6))),1)={"C"})*1)</f>
        <v>1</v>
      </c>
      <c r="AO6" s="40" t="str">
        <f>CONCATENATE(B7,C7,D7,E7,F7,G7,H7,I7,J7,K7,L7)</f>
        <v>EHUNDENIUCA</v>
      </c>
      <c r="AP6" s="39">
        <f ca="1">SUMPRODUCT((MID(AQ6,ROW(INDIRECT(1&amp;":"&amp;LEN(AQ6))),1)={"D"})*1)</f>
        <v>1</v>
      </c>
      <c r="AQ6" s="40" t="str">
        <f>CONCATENATE(B7,C7,D7,E7,F7,G7,H7,I7,J7,K7,L7)</f>
        <v>EHUNDENIUCA</v>
      </c>
      <c r="AR6" s="39">
        <f ca="1">SUMPRODUCT((MID(AS6,ROW(INDIRECT(1&amp;":"&amp;LEN(AS6))),1)={"E"})*1)</f>
        <v>2</v>
      </c>
      <c r="AS6" s="40" t="str">
        <f>CONCATENATE(B7,C7,D7,E7,F7,G7,H7,I7,J7,K7,L7)</f>
        <v>EHUNDENIUCA</v>
      </c>
      <c r="AT6" s="39">
        <f ca="1">SUMPRODUCT((MID(AU6,ROW(INDIRECT(1&amp;":"&amp;LEN(AU6))),1)={"F"})*1)</f>
        <v>0</v>
      </c>
      <c r="AU6" s="40" t="str">
        <f>CONCATENATE(B7,C7,D7,E7,F7,G7,H7,I7,J7,K7,L7)</f>
        <v>EHUNDENIUCA</v>
      </c>
      <c r="AV6" s="39">
        <f ca="1">SUMPRODUCT((MID(AW6,ROW(INDIRECT(1&amp;":"&amp;LEN(AW6))),1)={"G"})*1)</f>
        <v>0</v>
      </c>
      <c r="AW6" s="40" t="str">
        <f>CONCATENATE(B7,C7,D7,E7,F7,G7,H7,I7,J7,K7,L7)</f>
        <v>EHUNDENIUCA</v>
      </c>
      <c r="AX6" s="39">
        <f ca="1">SUMPRODUCT((MID(AY6,ROW(INDIRECT(1&amp;":"&amp;LEN(AY6))),1)={"H"})*1)</f>
        <v>1</v>
      </c>
      <c r="AY6" s="40" t="str">
        <f>CONCATENATE(B7,C7,D7,E7,F7,G7,H7,I7,J7,K7,L7)</f>
        <v>EHUNDENIUCA</v>
      </c>
      <c r="AZ6" s="39">
        <f ca="1">SUMPRODUCT((MID(BA6,ROW(INDIRECT(1&amp;":"&amp;LEN(BA6))),1)={"I"})*1)</f>
        <v>1</v>
      </c>
      <c r="BA6" s="40" t="str">
        <f>CONCATENATE(B7,C7,D7,E7,F7,G7,H7,I7,J7,K7,L7)</f>
        <v>EHUNDENIUCA</v>
      </c>
      <c r="BB6" s="39">
        <f ca="1">SUMPRODUCT((MID(BC6,ROW(INDIRECT(1&amp;":"&amp;LEN(BC6))),1)={"J"})*1)</f>
        <v>0</v>
      </c>
      <c r="BC6" s="40" t="str">
        <f>CONCATENATE(B7,C7,D7,E7,F7,G7,H7,I7,J7,K7,L7)</f>
        <v>EHUNDENIUCA</v>
      </c>
      <c r="BD6" s="39">
        <f ca="1">SUMPRODUCT((MID(BE6,ROW(INDIRECT(1&amp;":"&amp;LEN(BE6))),1)={"K"})*1)</f>
        <v>0</v>
      </c>
      <c r="BE6" s="40" t="str">
        <f>CONCATENATE(B7,C7,D7,E7,F7,G7,H7,I7,J7,K7,L7)</f>
        <v>EHUNDENIUCA</v>
      </c>
      <c r="BF6" s="39">
        <f ca="1">SUMPRODUCT((MID(BG6,ROW(INDIRECT(1&amp;":"&amp;LEN(BG6))),1)={"L"})*1)</f>
        <v>0</v>
      </c>
      <c r="BG6" s="40" t="str">
        <f>CONCATENATE(B7,C7,D7,E7,F7,G7,H7,I7,J7,K7,L7)</f>
        <v>EHUNDENIUCA</v>
      </c>
      <c r="BH6" s="39">
        <f ca="1">SUMPRODUCT((MID(BI6,ROW(INDIRECT(1&amp;":"&amp;LEN(BI6))),1)={"M"})*1)</f>
        <v>0</v>
      </c>
      <c r="BI6" s="40" t="str">
        <f>CONCATENATE(B7,C7,D7,E7,F7,G7,H7,I7,J7,K7,L7)</f>
        <v>EHUNDENIUCA</v>
      </c>
      <c r="BJ6" s="39">
        <f ca="1">SUMPRODUCT((MID(BK6,ROW(INDIRECT(1&amp;":"&amp;LEN(BK6))),1)={"N"})*1)</f>
        <v>2</v>
      </c>
      <c r="BK6" s="40" t="str">
        <f>CONCATENATE(B7,C7,D7,E7,F7,G7,H7,I7,J7,K7,L7)</f>
        <v>EHUNDENIUCA</v>
      </c>
      <c r="BL6" s="39">
        <f ca="1">SUMPRODUCT((MID(BM6,ROW(INDIRECT(1&amp;":"&amp;LEN(BM6))),1)={"O"})*1)</f>
        <v>0</v>
      </c>
      <c r="BM6" s="40" t="str">
        <f>CONCATENATE(B7,C7,D7,E7,F7,G7,H7,I7,J7,K7,L7)</f>
        <v>EHUNDENIUCA</v>
      </c>
      <c r="BN6" s="39">
        <f ca="1">SUMPRODUCT((MID(BO6,ROW(INDIRECT(1&amp;":"&amp;LEN(BO6))),1)={"P"})*1)</f>
        <v>0</v>
      </c>
      <c r="BO6" s="40" t="str">
        <f>CONCATENATE(B7,C7,D7,E7,F7,G7,H7,I7,J7,K7,L7)</f>
        <v>EHUNDENIUCA</v>
      </c>
      <c r="BP6" s="39">
        <f ca="1">SUMPRODUCT((MID(BQ6,ROW(INDIRECT(1&amp;":"&amp;LEN(BQ6))),1)={"Q"})*1)</f>
        <v>0</v>
      </c>
      <c r="BQ6" s="40" t="str">
        <f>CONCATENATE(B7,C7,D7,E7,F7,G7,H7,I7,J7,K7,L7)</f>
        <v>EHUNDENIUCA</v>
      </c>
      <c r="BR6" s="39">
        <f ca="1">SUMPRODUCT((MID(BS6,ROW(INDIRECT(1&amp;":"&amp;LEN(BS6))),1)={"R"})*1)</f>
        <v>0</v>
      </c>
      <c r="BS6" s="40" t="str">
        <f>CONCATENATE(B7,C7,D7,E7,F7,G7,H7,I7,J7,K7,L7)</f>
        <v>EHUNDENIUCA</v>
      </c>
      <c r="BT6" s="39">
        <f ca="1">SUMPRODUCT((MID(BU6,ROW(INDIRECT(1&amp;":"&amp;LEN(BU6))),1)={"S"})*1)</f>
        <v>0</v>
      </c>
      <c r="BU6" s="40" t="str">
        <f>CONCATENATE(B7,C7,D7,E7,F7,G7,H7,I7,J7,K7,L7)</f>
        <v>EHUNDENIUCA</v>
      </c>
      <c r="BV6" s="39">
        <f ca="1">SUMPRODUCT((MID(BW6,ROW(INDIRECT(1&amp;":"&amp;LEN(BW6))),1)={"T"})*1)</f>
        <v>0</v>
      </c>
      <c r="BW6" s="40" t="str">
        <f>CONCATENATE(B7,C7,D7,E7,F7,G7,H7,I7,J7,K7,L7)</f>
        <v>EHUNDENIUCA</v>
      </c>
      <c r="BX6" s="39">
        <f ca="1">SUMPRODUCT((MID(BY6,ROW(INDIRECT(1&amp;":"&amp;LEN(BY6))),1)={"U"})*1)</f>
        <v>2</v>
      </c>
      <c r="BY6" s="40" t="str">
        <f>CONCATENATE(B7,C7,D7,E7,F7,G7,H7,I7,J7,K7,L7)</f>
        <v>EHUNDENIUCA</v>
      </c>
      <c r="BZ6" s="39">
        <f ca="1">SUMPRODUCT((MID(CA6,ROW(INDIRECT(1&amp;":"&amp;LEN(CA6))),1)={"V"})*1)</f>
        <v>0</v>
      </c>
      <c r="CA6" s="40" t="str">
        <f>CONCATENATE(B7,C7,D7,E7,F7,G7,H7,I7,J7,K7,L7)</f>
        <v>EHUNDENIUCA</v>
      </c>
      <c r="CB6" s="39">
        <f ca="1">SUMPRODUCT((MID(CC6,ROW(INDIRECT(1&amp;":"&amp;LEN(CC6))),1)={"W"})*1)</f>
        <v>0</v>
      </c>
      <c r="CC6" s="40" t="str">
        <f>CONCATENATE(B7,C7,D7,E7,F7,G7,H7,I7,J7,K7,L7)</f>
        <v>EHUNDENIUCA</v>
      </c>
      <c r="CD6" s="39">
        <f ca="1">SUMPRODUCT((MID(CE6,ROW(INDIRECT(1&amp;":"&amp;LEN(CE6))),1)={"X"})*1)</f>
        <v>0</v>
      </c>
      <c r="CE6" s="40" t="str">
        <f>CONCATENATE(B7,C7,D7,E7,F7,G7,H7,I7,J7,K7,L7)</f>
        <v>EHUNDENIUCA</v>
      </c>
      <c r="CF6" s="39">
        <f ca="1">SUMPRODUCT((MID(CG6,ROW(INDIRECT(1&amp;":"&amp;LEN(CG6))),1)={"Y"})*1)</f>
        <v>0</v>
      </c>
      <c r="CG6" s="40" t="str">
        <f>CONCATENATE(B7,C7,D7,E7,F7,G7,H7,I7,J7,K7,L7)</f>
        <v>EHUNDENIUCA</v>
      </c>
      <c r="CH6" s="39">
        <f ca="1">SUMPRODUCT((MID(CI6,ROW(INDIRECT(1&amp;":"&amp;LEN(CI6))),1)={"Z"})*1)</f>
        <v>0</v>
      </c>
      <c r="CI6" s="40" t="str">
        <f>CONCATENATE(B7,C7,D7,E7,F7,G7,H7,I7,J7,K7,L7)</f>
        <v>EHUNDENIUCA</v>
      </c>
    </row>
    <row r="7" spans="1:87" ht="35.1" customHeight="1" thickBot="1">
      <c r="A7" s="35" t="s">
        <v>18</v>
      </c>
      <c r="B7" s="12" t="str">
        <f>$A$1</f>
        <v>E</v>
      </c>
      <c r="C7" s="12" t="str">
        <f>$A$12</f>
        <v>H</v>
      </c>
      <c r="D7" s="12" t="str">
        <f>$A$23</f>
        <v>U</v>
      </c>
      <c r="E7" s="12" t="str">
        <f>$A$34</f>
        <v>N</v>
      </c>
      <c r="F7" s="12" t="str">
        <f>$A$45</f>
        <v>D</v>
      </c>
      <c r="G7" s="12" t="str">
        <f>$A$56</f>
        <v>E</v>
      </c>
      <c r="H7" s="12" t="str">
        <f>$A$67</f>
        <v>N</v>
      </c>
      <c r="I7" s="12" t="str">
        <f>$A$78</f>
        <v>I</v>
      </c>
      <c r="J7" s="12" t="str">
        <f>$A$89</f>
        <v>U</v>
      </c>
      <c r="K7" s="12" t="str">
        <f>$A$100</f>
        <v>C</v>
      </c>
      <c r="L7" s="12" t="str">
        <f>$A$111</f>
        <v>A</v>
      </c>
      <c r="O7" s="10" t="str">
        <f ca="1">IF(B7="","",IF(HLOOKUP(B7,$B$2:$AA$3,2)=0,B7,HLOOKUP(B7,$B$2:$AA$3,2)))</f>
        <v>9E</v>
      </c>
      <c r="P7" s="10" t="str">
        <f t="shared" ref="P7:Y17" ca="1" si="1">IF(C7="","",IF(HLOOKUP(C7,$B$2:$AA$3,2)=0,C7,HLOOKUP(C7,$B$2:$AA$3,2)))</f>
        <v>26H</v>
      </c>
      <c r="Q7" s="10" t="str">
        <f t="shared" ca="1" si="1"/>
        <v>25U</v>
      </c>
      <c r="R7" s="10" t="str">
        <f t="shared" ca="1" si="1"/>
        <v>19N</v>
      </c>
      <c r="S7" s="10" t="str">
        <f t="shared" ca="1" si="1"/>
        <v>13D</v>
      </c>
      <c r="T7" s="10" t="str">
        <f t="shared" ca="1" si="1"/>
        <v>9E</v>
      </c>
      <c r="U7" s="10" t="str">
        <f t="shared" ca="1" si="1"/>
        <v>19N</v>
      </c>
      <c r="V7" s="10" t="str">
        <f t="shared" ca="1" si="1"/>
        <v>20I</v>
      </c>
      <c r="W7" s="10" t="str">
        <f t="shared" ca="1" si="1"/>
        <v>25U</v>
      </c>
      <c r="X7" s="10" t="str">
        <f t="shared" ca="1" si="1"/>
        <v>22C</v>
      </c>
      <c r="Y7" s="10" t="str">
        <f t="shared" ca="1" si="1"/>
        <v>18A</v>
      </c>
      <c r="AA7" s="21" t="str">
        <f>CONCATENATE($B$7,$C$7,$D$7,$E$7,$F$7,$G$7,$H$7,$I$7,$J$7,$K$7,$L$7)</f>
        <v>EHUNDENIUCA</v>
      </c>
      <c r="AB7" s="26">
        <f ca="1">SUMPRODUCT((MID(AA7,ROW(INDIRECT(1&amp;":"&amp;LEN(AA7))),1)={"A","E","I","O","U","Y"})*1)</f>
        <v>6</v>
      </c>
      <c r="AC7" s="46">
        <f ca="1">Feuil3!$A$7</f>
        <v>0.89493413001855404</v>
      </c>
      <c r="AD7" s="47">
        <v>7</v>
      </c>
      <c r="AE7" s="47">
        <f ca="1">Feuil3!$C$7</f>
        <v>5</v>
      </c>
      <c r="AF7" s="26">
        <f ca="1">SUMPRODUCT((MID(AA7,ROW(INDIRECT(1&amp;":"&amp;LEN(AA7))),1)={"B","C","D","F","G","H","J","K","L","M","N","P","Q","R","S","T","V","W","X","Z"})*1)</f>
        <v>5</v>
      </c>
      <c r="AG7" s="42" t="s">
        <v>40</v>
      </c>
      <c r="AH7" s="26">
        <f ca="1">AJ17</f>
        <v>8</v>
      </c>
      <c r="AJ7" s="34">
        <f ca="1">SUMPRODUCT((MID(AK7,ROW(INDIRECT(1&amp;":"&amp;LEN(AK7))),1)={"A"})*1)</f>
        <v>1</v>
      </c>
      <c r="AK7" s="30" t="str">
        <f>CONCATENATE($B$8,$C$8,$D$8,$E$8,$F$8,$G$8,$H$8,$I$8,$J$8,$K$8,$L$8)</f>
        <v>QEAHNEREWFU</v>
      </c>
      <c r="AL7" s="34">
        <f ca="1">SUMPRODUCT((MID(AM7,ROW(INDIRECT(1&amp;":"&amp;LEN(AM7))),1)={"B"})*1)</f>
        <v>0</v>
      </c>
      <c r="AM7" s="30" t="str">
        <f t="shared" ref="AM7:AM16" si="2">CONCATENATE(B8,C8,D8,E8,F8,G8,H8,I8,J8,K8,L8)</f>
        <v>QEAHNEREWFU</v>
      </c>
      <c r="AN7" s="34">
        <f ca="1">SUMPRODUCT((MID(AO7,ROW(INDIRECT(1&amp;":"&amp;LEN(AO7))),1)={"C"})*1)</f>
        <v>0</v>
      </c>
      <c r="AO7" s="30" t="str">
        <f t="shared" ref="AO7:AO16" si="3">CONCATENATE(B8,C8,D8,E8,F8,G8,H8,I8,J8,K8,L8)</f>
        <v>QEAHNEREWFU</v>
      </c>
      <c r="AP7" s="34">
        <f ca="1">SUMPRODUCT((MID(AQ7,ROW(INDIRECT(1&amp;":"&amp;LEN(AQ7))),1)={"D"})*1)</f>
        <v>0</v>
      </c>
      <c r="AQ7" s="30" t="str">
        <f t="shared" ref="AQ7:AQ16" si="4">CONCATENATE(B8,C8,D8,E8,F8,G8,H8,I8,J8,K8,L8)</f>
        <v>QEAHNEREWFU</v>
      </c>
      <c r="AR7" s="34">
        <f ca="1">SUMPRODUCT((MID(AS7,ROW(INDIRECT(1&amp;":"&amp;LEN(AS7))),1)={"E"})*1)</f>
        <v>3</v>
      </c>
      <c r="AS7" s="30" t="str">
        <f t="shared" ref="AS7:AS16" si="5">CONCATENATE(B8,C8,D8,E8,F8,G8,H8,I8,J8,K8,L8)</f>
        <v>QEAHNEREWFU</v>
      </c>
      <c r="AT7" s="34">
        <f ca="1">SUMPRODUCT((MID(AU7,ROW(INDIRECT(1&amp;":"&amp;LEN(AU7))),1)={"F"})*1)</f>
        <v>1</v>
      </c>
      <c r="AU7" s="30" t="str">
        <f t="shared" ref="AU7:AU16" si="6">CONCATENATE(B8,C8,D8,E8,F8,G8,H8,I8,J8,K8,L8)</f>
        <v>QEAHNEREWFU</v>
      </c>
      <c r="AV7" s="34">
        <f ca="1">SUMPRODUCT((MID(AW7,ROW(INDIRECT(1&amp;":"&amp;LEN(AW7))),1)={"G"})*1)</f>
        <v>0</v>
      </c>
      <c r="AW7" s="30" t="str">
        <f t="shared" ref="AW7:AW16" si="7">CONCATENATE(B8,C8,D8,E8,F8,G8,H8,I8,J8,K8,L8)</f>
        <v>QEAHNEREWFU</v>
      </c>
      <c r="AX7" s="34">
        <f ca="1">SUMPRODUCT((MID(AY7,ROW(INDIRECT(1&amp;":"&amp;LEN(AY7))),1)={"H"})*1)</f>
        <v>1</v>
      </c>
      <c r="AY7" s="30" t="str">
        <f t="shared" ref="AY7:AY16" si="8">CONCATENATE(B8,C8,D8,E8,F8,G8,H8,I8,J8,K8,L8)</f>
        <v>QEAHNEREWFU</v>
      </c>
      <c r="AZ7" s="34">
        <f ca="1">SUMPRODUCT((MID(BA7,ROW(INDIRECT(1&amp;":"&amp;LEN(BA7))),1)={"I"})*1)</f>
        <v>0</v>
      </c>
      <c r="BA7" s="30" t="str">
        <f t="shared" ref="BA7:BA16" si="9">CONCATENATE(B8,C8,D8,E8,F8,G8,H8,I8,J8,K8,L8)</f>
        <v>QEAHNEREWFU</v>
      </c>
      <c r="BB7" s="34">
        <f ca="1">SUMPRODUCT((MID(BC7,ROW(INDIRECT(1&amp;":"&amp;LEN(BC7))),1)={"J"})*1)</f>
        <v>0</v>
      </c>
      <c r="BC7" s="30" t="str">
        <f t="shared" ref="BC7:BC16" si="10">CONCATENATE(B8,C8,D8,E8,F8,G8,H8,I8,J8,K8,L8)</f>
        <v>QEAHNEREWFU</v>
      </c>
      <c r="BD7" s="34">
        <f ca="1">SUMPRODUCT((MID(BE7,ROW(INDIRECT(1&amp;":"&amp;LEN(BE7))),1)={"K"})*1)</f>
        <v>0</v>
      </c>
      <c r="BE7" s="30" t="str">
        <f t="shared" ref="BE7:BE16" si="11">CONCATENATE(B8,C8,D8,E8,F8,G8,H8,I8,J8,K8,L8)</f>
        <v>QEAHNEREWFU</v>
      </c>
      <c r="BF7" s="34">
        <f ca="1">SUMPRODUCT((MID(BG7,ROW(INDIRECT(1&amp;":"&amp;LEN(BG7))),1)={"L"})*1)</f>
        <v>0</v>
      </c>
      <c r="BG7" s="30" t="str">
        <f t="shared" ref="BG7:BG16" si="12">CONCATENATE(B8,C8,D8,E8,F8,G8,H8,I8,J8,K8,L8)</f>
        <v>QEAHNEREWFU</v>
      </c>
      <c r="BH7" s="34">
        <f ca="1">SUMPRODUCT((MID(BI7,ROW(INDIRECT(1&amp;":"&amp;LEN(BI7))),1)={"M"})*1)</f>
        <v>0</v>
      </c>
      <c r="BI7" s="30" t="str">
        <f t="shared" ref="BI7:BI16" si="13">CONCATENATE(B8,C8,D8,E8,F8,G8,H8,I8,J8,K8,L8)</f>
        <v>QEAHNEREWFU</v>
      </c>
      <c r="BJ7" s="34">
        <f ca="1">SUMPRODUCT((MID(BK7,ROW(INDIRECT(1&amp;":"&amp;LEN(BK7))),1)={"N"})*1)</f>
        <v>1</v>
      </c>
      <c r="BK7" s="30" t="str">
        <f t="shared" ref="BK7:BK16" si="14">CONCATENATE(B8,C8,D8,E8,F8,G8,H8,I8,J8,K8,L8)</f>
        <v>QEAHNEREWFU</v>
      </c>
      <c r="BL7" s="34">
        <f ca="1">SUMPRODUCT((MID(BM7,ROW(INDIRECT(1&amp;":"&amp;LEN(BM7))),1)={"O"})*1)</f>
        <v>0</v>
      </c>
      <c r="BM7" s="30" t="str">
        <f t="shared" ref="BM7:BM16" si="15">CONCATENATE(B8,C8,D8,E8,F8,G8,H8,I8,J8,K8,L8)</f>
        <v>QEAHNEREWFU</v>
      </c>
      <c r="BN7" s="34">
        <f ca="1">SUMPRODUCT((MID(BO7,ROW(INDIRECT(1&amp;":"&amp;LEN(BO7))),1)={"P"})*1)</f>
        <v>0</v>
      </c>
      <c r="BO7" s="30" t="str">
        <f t="shared" ref="BO7:BO16" si="16">CONCATENATE(B8,C8,D8,E8,F8,G8,H8,I8,J8,K8,L8)</f>
        <v>QEAHNEREWFU</v>
      </c>
      <c r="BP7" s="34">
        <f ca="1">SUMPRODUCT((MID(BQ7,ROW(INDIRECT(1&amp;":"&amp;LEN(BQ7))),1)={"Q"})*1)</f>
        <v>1</v>
      </c>
      <c r="BQ7" s="30" t="str">
        <f t="shared" ref="BQ7:BQ16" si="17">CONCATENATE(B8,C8,D8,E8,F8,G8,H8,I8,J8,K8,L8)</f>
        <v>QEAHNEREWFU</v>
      </c>
      <c r="BR7" s="34">
        <f ca="1">SUMPRODUCT((MID(BS7,ROW(INDIRECT(1&amp;":"&amp;LEN(BS7))),1)={"R"})*1)</f>
        <v>1</v>
      </c>
      <c r="BS7" s="30" t="str">
        <f t="shared" ref="BS7:BS16" si="18">CONCATENATE(B8,C8,D8,E8,F8,G8,H8,I8,J8,K8,L8)</f>
        <v>QEAHNEREWFU</v>
      </c>
      <c r="BT7" s="34">
        <f ca="1">SUMPRODUCT((MID(BU7,ROW(INDIRECT(1&amp;":"&amp;LEN(BU7))),1)={"S"})*1)</f>
        <v>0</v>
      </c>
      <c r="BU7" s="30" t="str">
        <f t="shared" ref="BU7:BU16" si="19">CONCATENATE(B8,C8,D8,E8,F8,G8,H8,I8,J8,K8,L8)</f>
        <v>QEAHNEREWFU</v>
      </c>
      <c r="BV7" s="34">
        <f ca="1">SUMPRODUCT((MID(BW7,ROW(INDIRECT(1&amp;":"&amp;LEN(BW7))),1)={"T"})*1)</f>
        <v>0</v>
      </c>
      <c r="BW7" s="30" t="str">
        <f t="shared" ref="BW7:BW16" si="20">CONCATENATE(B8,C8,D8,E8,F8,G8,H8,I8,J8,K8,L8)</f>
        <v>QEAHNEREWFU</v>
      </c>
      <c r="BX7" s="34">
        <f ca="1">SUMPRODUCT((MID(BY7,ROW(INDIRECT(1&amp;":"&amp;LEN(BY7))),1)={"U"})*1)</f>
        <v>1</v>
      </c>
      <c r="BY7" s="30" t="str">
        <f t="shared" ref="BY7:BY16" si="21">CONCATENATE(B8,C8,D8,E8,F8,G8,H8,I8,J8,K8,L8)</f>
        <v>QEAHNEREWFU</v>
      </c>
      <c r="BZ7" s="34">
        <f ca="1">SUMPRODUCT((MID(CA7,ROW(INDIRECT(1&amp;":"&amp;LEN(CA7))),1)={"V"})*1)</f>
        <v>0</v>
      </c>
      <c r="CA7" s="30" t="str">
        <f t="shared" ref="CA7:CA16" si="22">CONCATENATE(B8,C8,D8,E8,F8,G8,H8,I8,J8,K8,L8)</f>
        <v>QEAHNEREWFU</v>
      </c>
      <c r="CB7" s="34">
        <f ca="1">SUMPRODUCT((MID(CC7,ROW(INDIRECT(1&amp;":"&amp;LEN(CC7))),1)={"W"})*1)</f>
        <v>1</v>
      </c>
      <c r="CC7" s="30" t="str">
        <f t="shared" ref="CC7:CC16" si="23">CONCATENATE(B8,C8,D8,E8,F8,G8,H8,I8,J8,K8,L8)</f>
        <v>QEAHNEREWFU</v>
      </c>
      <c r="CD7" s="34">
        <f ca="1">SUMPRODUCT((MID(CE7,ROW(INDIRECT(1&amp;":"&amp;LEN(CE7))),1)={"X"})*1)</f>
        <v>0</v>
      </c>
      <c r="CE7" s="30" t="str">
        <f t="shared" ref="CE7:CE16" si="24">CONCATENATE(B8,C8,D8,E8,F8,G8,H8,I8,J8,K8,L8)</f>
        <v>QEAHNEREWFU</v>
      </c>
      <c r="CF7" s="34">
        <f ca="1">SUMPRODUCT((MID(CG7,ROW(INDIRECT(1&amp;":"&amp;LEN(CG7))),1)={"Y"})*1)</f>
        <v>0</v>
      </c>
      <c r="CG7" s="30" t="str">
        <f t="shared" ref="CG7:CG16" si="25">CONCATENATE(B8,C8,D8,E8,F8,G8,H8,I8,J8,K8,L8)</f>
        <v>QEAHNEREWFU</v>
      </c>
      <c r="CH7" s="34">
        <f ca="1">SUMPRODUCT((MID(CI7,ROW(INDIRECT(1&amp;":"&amp;LEN(CI7))),1)={"Z"})*1)</f>
        <v>0</v>
      </c>
      <c r="CI7" s="30" t="str">
        <f t="shared" ref="CI7:CI16" si="26">CONCATENATE(B8,C8,D8,E8,F8,G8,H8,I8,J8,K8,L8)</f>
        <v>QEAHNEREWFU</v>
      </c>
    </row>
    <row r="8" spans="1:87" ht="35.1" customHeight="1" thickTop="1" thickBot="1">
      <c r="A8" s="35" t="s">
        <v>2</v>
      </c>
      <c r="B8" s="13" t="str">
        <f>$A$2</f>
        <v>Q</v>
      </c>
      <c r="C8" s="13" t="str">
        <f>$A$13</f>
        <v>E</v>
      </c>
      <c r="D8" s="13" t="str">
        <f>$A$24</f>
        <v>A</v>
      </c>
      <c r="E8" s="13" t="str">
        <f>$A$35</f>
        <v>H</v>
      </c>
      <c r="F8" s="13" t="str">
        <f>$A$46</f>
        <v>N</v>
      </c>
      <c r="G8" s="13" t="str">
        <f>$A$57</f>
        <v>E</v>
      </c>
      <c r="H8" s="13" t="str">
        <f>$A$68</f>
        <v>R</v>
      </c>
      <c r="I8" s="13" t="str">
        <f>$A$79</f>
        <v>E</v>
      </c>
      <c r="J8" s="13" t="str">
        <f>$A$90</f>
        <v>W</v>
      </c>
      <c r="K8" s="13" t="str">
        <f>$A$101</f>
        <v>F</v>
      </c>
      <c r="L8" s="13" t="str">
        <f>$A$112</f>
        <v>U</v>
      </c>
      <c r="O8" s="7" t="str">
        <f t="shared" ref="O8:O17" ca="1" si="27">IF(B8="","",IF(HLOOKUP(B8,$B$2:$AA$3,2)=0,B8,HLOOKUP(B8,$B$2:$AA$3,2)))</f>
        <v>14Q</v>
      </c>
      <c r="P8" s="7" t="str">
        <f t="shared" ca="1" si="1"/>
        <v>9E</v>
      </c>
      <c r="Q8" s="7" t="str">
        <f t="shared" ca="1" si="1"/>
        <v>18A</v>
      </c>
      <c r="R8" s="7" t="str">
        <f t="shared" ca="1" si="1"/>
        <v>26H</v>
      </c>
      <c r="S8" s="7" t="str">
        <f t="shared" ca="1" si="1"/>
        <v>19N</v>
      </c>
      <c r="T8" s="7" t="str">
        <f t="shared" ca="1" si="1"/>
        <v>9E</v>
      </c>
      <c r="U8" s="7" t="str">
        <f t="shared" ca="1" si="1"/>
        <v>1R</v>
      </c>
      <c r="V8" s="7" t="str">
        <f t="shared" ca="1" si="1"/>
        <v>9E</v>
      </c>
      <c r="W8" s="7" t="str">
        <f t="shared" ca="1" si="1"/>
        <v>17W</v>
      </c>
      <c r="X8" s="7" t="str">
        <f t="shared" ca="1" si="1"/>
        <v>21F</v>
      </c>
      <c r="Y8" s="7" t="str">
        <f t="shared" ca="1" si="1"/>
        <v>25U</v>
      </c>
      <c r="AA8" s="21" t="str">
        <f>CONCATENATE($B$8,$C$8,$D$8,$E$8,$F$8,$G$8,$H$8,$I$8,$J$8,$K$8,$L$8)</f>
        <v>QEAHNEREWFU</v>
      </c>
      <c r="AB8" s="26">
        <f ca="1">SUMPRODUCT((MID(AA8,ROW(INDIRECT(1&amp;":"&amp;LEN(AA8))),1)={"A","E","I","O","U","Y"})*1)</f>
        <v>5</v>
      </c>
      <c r="AC8" s="46">
        <f ca="1">Feuil3!$A$8</f>
        <v>0.33755378679771564</v>
      </c>
      <c r="AD8" s="47">
        <v>8</v>
      </c>
      <c r="AE8" s="47">
        <f ca="1">Feuil3!$C$8</f>
        <v>26</v>
      </c>
      <c r="AF8" s="26">
        <f ca="1">SUMPRODUCT((MID(AA8,ROW(INDIRECT(1&amp;":"&amp;LEN(AA8))),1)={"B","C","D","F","G","H","J","K","L","M","N","P","Q","R","S","T","V","W","X","Z"})*1)</f>
        <v>6</v>
      </c>
      <c r="AG8" s="42" t="s">
        <v>41</v>
      </c>
      <c r="AH8" s="26">
        <f ca="1">AL17</f>
        <v>0</v>
      </c>
      <c r="AJ8" s="34">
        <f ca="1">SUMPRODUCT((MID(AK8,ROW(INDIRECT(1&amp;":"&amp;LEN(AK8))),1)={"A"})*1)</f>
        <v>0</v>
      </c>
      <c r="AK8" s="30" t="str">
        <f>CONCATENATE($B$9,$C$9,$D$9,$E$9,$F$9,$G$9,$H$9,$I$9,$J$9,$K$9,$L$9)</f>
        <v>OJENNNEENTR</v>
      </c>
      <c r="AL8" s="34">
        <f ca="1">SUMPRODUCT((MID(AM8,ROW(INDIRECT(1&amp;":"&amp;LEN(AM8))),1)={"B"})*1)</f>
        <v>0</v>
      </c>
      <c r="AM8" s="30" t="str">
        <f t="shared" si="2"/>
        <v>OJENNNEENTR</v>
      </c>
      <c r="AN8" s="34">
        <f ca="1">SUMPRODUCT((MID(AO8,ROW(INDIRECT(1&amp;":"&amp;LEN(AO8))),1)={"C"})*1)</f>
        <v>0</v>
      </c>
      <c r="AO8" s="30" t="str">
        <f t="shared" si="3"/>
        <v>OJENNNEENTR</v>
      </c>
      <c r="AP8" s="34">
        <f ca="1">SUMPRODUCT((MID(AQ8,ROW(INDIRECT(1&amp;":"&amp;LEN(AQ8))),1)={"D"})*1)</f>
        <v>0</v>
      </c>
      <c r="AQ8" s="30" t="str">
        <f t="shared" si="4"/>
        <v>OJENNNEENTR</v>
      </c>
      <c r="AR8" s="34">
        <f ca="1">SUMPRODUCT((MID(AS8,ROW(INDIRECT(1&amp;":"&amp;LEN(AS8))),1)={"E"})*1)</f>
        <v>3</v>
      </c>
      <c r="AS8" s="30" t="str">
        <f t="shared" si="5"/>
        <v>OJENNNEENTR</v>
      </c>
      <c r="AT8" s="34">
        <f ca="1">SUMPRODUCT((MID(AU8,ROW(INDIRECT(1&amp;":"&amp;LEN(AU8))),1)={"F"})*1)</f>
        <v>0</v>
      </c>
      <c r="AU8" s="30" t="str">
        <f t="shared" si="6"/>
        <v>OJENNNEENTR</v>
      </c>
      <c r="AV8" s="34">
        <f ca="1">SUMPRODUCT((MID(AW8,ROW(INDIRECT(1&amp;":"&amp;LEN(AW8))),1)={"G"})*1)</f>
        <v>0</v>
      </c>
      <c r="AW8" s="30" t="str">
        <f t="shared" si="7"/>
        <v>OJENNNEENTR</v>
      </c>
      <c r="AX8" s="34">
        <f ca="1">SUMPRODUCT((MID(AY8,ROW(INDIRECT(1&amp;":"&amp;LEN(AY8))),1)={"H"})*1)</f>
        <v>0</v>
      </c>
      <c r="AY8" s="30" t="str">
        <f t="shared" si="8"/>
        <v>OJENNNEENTR</v>
      </c>
      <c r="AZ8" s="34">
        <f ca="1">SUMPRODUCT((MID(BA8,ROW(INDIRECT(1&amp;":"&amp;LEN(BA8))),1)={"I"})*1)</f>
        <v>0</v>
      </c>
      <c r="BA8" s="30" t="str">
        <f t="shared" si="9"/>
        <v>OJENNNEENTR</v>
      </c>
      <c r="BB8" s="34">
        <f ca="1">SUMPRODUCT((MID(BC8,ROW(INDIRECT(1&amp;":"&amp;LEN(BC8))),1)={"J"})*1)</f>
        <v>1</v>
      </c>
      <c r="BC8" s="30" t="str">
        <f t="shared" si="10"/>
        <v>OJENNNEENTR</v>
      </c>
      <c r="BD8" s="34">
        <f ca="1">SUMPRODUCT((MID(BE8,ROW(INDIRECT(1&amp;":"&amp;LEN(BE8))),1)={"K"})*1)</f>
        <v>0</v>
      </c>
      <c r="BE8" s="30" t="str">
        <f t="shared" si="11"/>
        <v>OJENNNEENTR</v>
      </c>
      <c r="BF8" s="34">
        <f ca="1">SUMPRODUCT((MID(BG8,ROW(INDIRECT(1&amp;":"&amp;LEN(BG8))),1)={"L"})*1)</f>
        <v>0</v>
      </c>
      <c r="BG8" s="30" t="str">
        <f t="shared" si="12"/>
        <v>OJENNNEENTR</v>
      </c>
      <c r="BH8" s="34">
        <f ca="1">SUMPRODUCT((MID(BI8,ROW(INDIRECT(1&amp;":"&amp;LEN(BI8))),1)={"M"})*1)</f>
        <v>0</v>
      </c>
      <c r="BI8" s="30" t="str">
        <f t="shared" si="13"/>
        <v>OJENNNEENTR</v>
      </c>
      <c r="BJ8" s="34">
        <f ca="1">SUMPRODUCT((MID(BK8,ROW(INDIRECT(1&amp;":"&amp;LEN(BK8))),1)={"N"})*1)</f>
        <v>4</v>
      </c>
      <c r="BK8" s="30" t="str">
        <f t="shared" si="14"/>
        <v>OJENNNEENTR</v>
      </c>
      <c r="BL8" s="34">
        <f ca="1">SUMPRODUCT((MID(BM8,ROW(INDIRECT(1&amp;":"&amp;LEN(BM8))),1)={"O"})*1)</f>
        <v>1</v>
      </c>
      <c r="BM8" s="30" t="str">
        <f t="shared" si="15"/>
        <v>OJENNNEENTR</v>
      </c>
      <c r="BN8" s="34">
        <f ca="1">SUMPRODUCT((MID(BO8,ROW(INDIRECT(1&amp;":"&amp;LEN(BO8))),1)={"P"})*1)</f>
        <v>0</v>
      </c>
      <c r="BO8" s="30" t="str">
        <f t="shared" si="16"/>
        <v>OJENNNEENTR</v>
      </c>
      <c r="BP8" s="34">
        <f ca="1">SUMPRODUCT((MID(BQ8,ROW(INDIRECT(1&amp;":"&amp;LEN(BQ8))),1)={"Q"})*1)</f>
        <v>0</v>
      </c>
      <c r="BQ8" s="30" t="str">
        <f t="shared" si="17"/>
        <v>OJENNNEENTR</v>
      </c>
      <c r="BR8" s="34">
        <f ca="1">SUMPRODUCT((MID(BS8,ROW(INDIRECT(1&amp;":"&amp;LEN(BS8))),1)={"R"})*1)</f>
        <v>1</v>
      </c>
      <c r="BS8" s="30" t="str">
        <f t="shared" si="18"/>
        <v>OJENNNEENTR</v>
      </c>
      <c r="BT8" s="34">
        <f ca="1">SUMPRODUCT((MID(BU8,ROW(INDIRECT(1&amp;":"&amp;LEN(BU8))),1)={"S"})*1)</f>
        <v>0</v>
      </c>
      <c r="BU8" s="30" t="str">
        <f t="shared" si="19"/>
        <v>OJENNNEENTR</v>
      </c>
      <c r="BV8" s="34">
        <f ca="1">SUMPRODUCT((MID(BW8,ROW(INDIRECT(1&amp;":"&amp;LEN(BW8))),1)={"T"})*1)</f>
        <v>1</v>
      </c>
      <c r="BW8" s="30" t="str">
        <f t="shared" si="20"/>
        <v>OJENNNEENTR</v>
      </c>
      <c r="BX8" s="34">
        <f ca="1">SUMPRODUCT((MID(BY8,ROW(INDIRECT(1&amp;":"&amp;LEN(BY8))),1)={"U"})*1)</f>
        <v>0</v>
      </c>
      <c r="BY8" s="30" t="str">
        <f t="shared" si="21"/>
        <v>OJENNNEENTR</v>
      </c>
      <c r="BZ8" s="34">
        <f ca="1">SUMPRODUCT((MID(CA8,ROW(INDIRECT(1&amp;":"&amp;LEN(CA8))),1)={"V"})*1)</f>
        <v>0</v>
      </c>
      <c r="CA8" s="30" t="str">
        <f t="shared" si="22"/>
        <v>OJENNNEENTR</v>
      </c>
      <c r="CB8" s="34">
        <f ca="1">SUMPRODUCT((MID(CC8,ROW(INDIRECT(1&amp;":"&amp;LEN(CC8))),1)={"W"})*1)</f>
        <v>0</v>
      </c>
      <c r="CC8" s="30" t="str">
        <f t="shared" si="23"/>
        <v>OJENNNEENTR</v>
      </c>
      <c r="CD8" s="34">
        <f ca="1">SUMPRODUCT((MID(CE8,ROW(INDIRECT(1&amp;":"&amp;LEN(CE8))),1)={"X"})*1)</f>
        <v>0</v>
      </c>
      <c r="CE8" s="30" t="str">
        <f t="shared" si="24"/>
        <v>OJENNNEENTR</v>
      </c>
      <c r="CF8" s="34">
        <f ca="1">SUMPRODUCT((MID(CG8,ROW(INDIRECT(1&amp;":"&amp;LEN(CG8))),1)={"Y"})*1)</f>
        <v>0</v>
      </c>
      <c r="CG8" s="30" t="str">
        <f t="shared" si="25"/>
        <v>OJENNNEENTR</v>
      </c>
      <c r="CH8" s="34">
        <f ca="1">SUMPRODUCT((MID(CI8,ROW(INDIRECT(1&amp;":"&amp;LEN(CI8))),1)={"Z"})*1)</f>
        <v>0</v>
      </c>
      <c r="CI8" s="30" t="str">
        <f t="shared" si="26"/>
        <v>OJENNNEENTR</v>
      </c>
    </row>
    <row r="9" spans="1:87" ht="35.1" customHeight="1" thickTop="1" thickBot="1">
      <c r="A9" s="35" t="s">
        <v>6</v>
      </c>
      <c r="B9" s="13" t="str">
        <f>$A$3</f>
        <v>O</v>
      </c>
      <c r="C9" s="13" t="str">
        <f>$A$14</f>
        <v>J</v>
      </c>
      <c r="D9" s="13" t="str">
        <f>$A$25</f>
        <v>E</v>
      </c>
      <c r="E9" s="13" t="str">
        <f>$A$36</f>
        <v>N</v>
      </c>
      <c r="F9" s="13" t="str">
        <f>$A$47</f>
        <v>N</v>
      </c>
      <c r="G9" s="13" t="str">
        <f>$A$58</f>
        <v>N</v>
      </c>
      <c r="H9" s="13" t="str">
        <f>$A$69</f>
        <v>E</v>
      </c>
      <c r="I9" s="13" t="str">
        <f>$A$80</f>
        <v>E</v>
      </c>
      <c r="J9" s="13" t="str">
        <f>$A$91</f>
        <v>N</v>
      </c>
      <c r="K9" s="13" t="str">
        <f>$A$102</f>
        <v>T</v>
      </c>
      <c r="L9" s="13" t="str">
        <f>$A$113</f>
        <v>R</v>
      </c>
      <c r="O9" s="7" t="str">
        <f t="shared" ca="1" si="27"/>
        <v>2O</v>
      </c>
      <c r="P9" s="7" t="str">
        <f t="shared" ca="1" si="1"/>
        <v>8J</v>
      </c>
      <c r="Q9" s="7" t="str">
        <f t="shared" ca="1" si="1"/>
        <v>9E</v>
      </c>
      <c r="R9" s="7" t="str">
        <f t="shared" ca="1" si="1"/>
        <v>19N</v>
      </c>
      <c r="S9" s="7" t="str">
        <f t="shared" ca="1" si="1"/>
        <v>19N</v>
      </c>
      <c r="T9" s="7" t="str">
        <f t="shared" ca="1" si="1"/>
        <v>19N</v>
      </c>
      <c r="U9" s="7" t="str">
        <f t="shared" ca="1" si="1"/>
        <v>9E</v>
      </c>
      <c r="V9" s="7" t="str">
        <f t="shared" ca="1" si="1"/>
        <v>9E</v>
      </c>
      <c r="W9" s="7" t="str">
        <f t="shared" ca="1" si="1"/>
        <v>19N</v>
      </c>
      <c r="X9" s="7" t="str">
        <f t="shared" ca="1" si="1"/>
        <v>3T</v>
      </c>
      <c r="Y9" s="7" t="str">
        <f t="shared" ca="1" si="1"/>
        <v>1R</v>
      </c>
      <c r="AA9" s="21" t="str">
        <f>CONCATENATE($B$9,$C$9,$D$9,$E$9,$F$9,$G$9,$H$9,$I$9,$J$9,$K$9,$L$9)</f>
        <v>OJENNNEENTR</v>
      </c>
      <c r="AB9" s="26">
        <f ca="1">SUMPRODUCT((MID(AA9,ROW(INDIRECT(1&amp;":"&amp;LEN(AA9))),1)={"A","E","I","O","U","Y"})*1)</f>
        <v>4</v>
      </c>
      <c r="AC9" s="46">
        <f ca="1">Feuil3!$A$9</f>
        <v>0.14691879438843225</v>
      </c>
      <c r="AD9" s="47">
        <v>9</v>
      </c>
      <c r="AE9" s="47">
        <f ca="1">Feuil3!$C$9</f>
        <v>20</v>
      </c>
      <c r="AF9" s="26">
        <f ca="1">SUMPRODUCT((MID(AA9,ROW(INDIRECT(1&amp;":"&amp;LEN(AA9))),1)={"B","C","D","F","G","H","J","K","L","M","N","P","Q","R","S","T","V","W","X","Z"})*1)</f>
        <v>7</v>
      </c>
      <c r="AG9" s="42" t="s">
        <v>42</v>
      </c>
      <c r="AH9" s="26">
        <f ca="1">AN17</f>
        <v>2</v>
      </c>
      <c r="AJ9" s="34">
        <f ca="1">SUMPRODUCT((MID(AK9,ROW(INDIRECT(1&amp;":"&amp;LEN(AK9))),1)={"A"})*1)</f>
        <v>0</v>
      </c>
      <c r="AK9" s="30" t="str">
        <f>CONCATENATE($B$10,$C$10,$D$10,$E$10,$F$10,$G$10,$H$10,$I$10,$J$10,$K$10,$L$10)</f>
        <v>EEENTSPIEOM</v>
      </c>
      <c r="AL9" s="34">
        <f ca="1">SUMPRODUCT((MID(AM9,ROW(INDIRECT(1&amp;":"&amp;LEN(AM9))),1)={"B"})*1)</f>
        <v>0</v>
      </c>
      <c r="AM9" s="30" t="str">
        <f t="shared" si="2"/>
        <v>EEENTSPIEOM</v>
      </c>
      <c r="AN9" s="34">
        <f ca="1">SUMPRODUCT((MID(AO9,ROW(INDIRECT(1&amp;":"&amp;LEN(AO9))),1)={"C"})*1)</f>
        <v>0</v>
      </c>
      <c r="AO9" s="30" t="str">
        <f t="shared" si="3"/>
        <v>EEENTSPIEOM</v>
      </c>
      <c r="AP9" s="34">
        <f ca="1">SUMPRODUCT((MID(AQ9,ROW(INDIRECT(1&amp;":"&amp;LEN(AQ9))),1)={"D"})*1)</f>
        <v>0</v>
      </c>
      <c r="AQ9" s="30" t="str">
        <f t="shared" si="4"/>
        <v>EEENTSPIEOM</v>
      </c>
      <c r="AR9" s="34">
        <f ca="1">SUMPRODUCT((MID(AS9,ROW(INDIRECT(1&amp;":"&amp;LEN(AS9))),1)={"E"})*1)</f>
        <v>4</v>
      </c>
      <c r="AS9" s="30" t="str">
        <f t="shared" si="5"/>
        <v>EEENTSPIEOM</v>
      </c>
      <c r="AT9" s="34">
        <f ca="1">SUMPRODUCT((MID(AU9,ROW(INDIRECT(1&amp;":"&amp;LEN(AU9))),1)={"F"})*1)</f>
        <v>0</v>
      </c>
      <c r="AU9" s="30" t="str">
        <f t="shared" si="6"/>
        <v>EEENTSPIEOM</v>
      </c>
      <c r="AV9" s="34">
        <f ca="1">SUMPRODUCT((MID(AW9,ROW(INDIRECT(1&amp;":"&amp;LEN(AW9))),1)={"G"})*1)</f>
        <v>0</v>
      </c>
      <c r="AW9" s="30" t="str">
        <f t="shared" si="7"/>
        <v>EEENTSPIEOM</v>
      </c>
      <c r="AX9" s="34">
        <f ca="1">SUMPRODUCT((MID(AY9,ROW(INDIRECT(1&amp;":"&amp;LEN(AY9))),1)={"H"})*1)</f>
        <v>0</v>
      </c>
      <c r="AY9" s="30" t="str">
        <f t="shared" si="8"/>
        <v>EEENTSPIEOM</v>
      </c>
      <c r="AZ9" s="34">
        <f ca="1">SUMPRODUCT((MID(BA9,ROW(INDIRECT(1&amp;":"&amp;LEN(BA9))),1)={"I"})*1)</f>
        <v>1</v>
      </c>
      <c r="BA9" s="30" t="str">
        <f t="shared" si="9"/>
        <v>EEENTSPIEOM</v>
      </c>
      <c r="BB9" s="34">
        <f ca="1">SUMPRODUCT((MID(BC9,ROW(INDIRECT(1&amp;":"&amp;LEN(BC9))),1)={"J"})*1)</f>
        <v>0</v>
      </c>
      <c r="BC9" s="30" t="str">
        <f t="shared" si="10"/>
        <v>EEENTSPIEOM</v>
      </c>
      <c r="BD9" s="34">
        <f ca="1">SUMPRODUCT((MID(BE9,ROW(INDIRECT(1&amp;":"&amp;LEN(BE9))),1)={"K"})*1)</f>
        <v>0</v>
      </c>
      <c r="BE9" s="30" t="str">
        <f t="shared" si="11"/>
        <v>EEENTSPIEOM</v>
      </c>
      <c r="BF9" s="34">
        <f ca="1">SUMPRODUCT((MID(BG9,ROW(INDIRECT(1&amp;":"&amp;LEN(BG9))),1)={"L"})*1)</f>
        <v>0</v>
      </c>
      <c r="BG9" s="30" t="str">
        <f t="shared" si="12"/>
        <v>EEENTSPIEOM</v>
      </c>
      <c r="BH9" s="34">
        <f ca="1">SUMPRODUCT((MID(BI9,ROW(INDIRECT(1&amp;":"&amp;LEN(BI9))),1)={"M"})*1)</f>
        <v>1</v>
      </c>
      <c r="BI9" s="30" t="str">
        <f t="shared" si="13"/>
        <v>EEENTSPIEOM</v>
      </c>
      <c r="BJ9" s="34">
        <f ca="1">SUMPRODUCT((MID(BK9,ROW(INDIRECT(1&amp;":"&amp;LEN(BK9))),1)={"N"})*1)</f>
        <v>1</v>
      </c>
      <c r="BK9" s="30" t="str">
        <f t="shared" si="14"/>
        <v>EEENTSPIEOM</v>
      </c>
      <c r="BL9" s="34">
        <f ca="1">SUMPRODUCT((MID(BM9,ROW(INDIRECT(1&amp;":"&amp;LEN(BM9))),1)={"O"})*1)</f>
        <v>1</v>
      </c>
      <c r="BM9" s="30" t="str">
        <f t="shared" si="15"/>
        <v>EEENTSPIEOM</v>
      </c>
      <c r="BN9" s="34">
        <f ca="1">SUMPRODUCT((MID(BO9,ROW(INDIRECT(1&amp;":"&amp;LEN(BO9))),1)={"P"})*1)</f>
        <v>1</v>
      </c>
      <c r="BO9" s="30" t="str">
        <f t="shared" si="16"/>
        <v>EEENTSPIEOM</v>
      </c>
      <c r="BP9" s="34">
        <f ca="1">SUMPRODUCT((MID(BQ9,ROW(INDIRECT(1&amp;":"&amp;LEN(BQ9))),1)={"Q"})*1)</f>
        <v>0</v>
      </c>
      <c r="BQ9" s="30" t="str">
        <f t="shared" si="17"/>
        <v>EEENTSPIEOM</v>
      </c>
      <c r="BR9" s="34">
        <f ca="1">SUMPRODUCT((MID(BS9,ROW(INDIRECT(1&amp;":"&amp;LEN(BS9))),1)={"R"})*1)</f>
        <v>0</v>
      </c>
      <c r="BS9" s="30" t="str">
        <f t="shared" si="18"/>
        <v>EEENTSPIEOM</v>
      </c>
      <c r="BT9" s="34">
        <f ca="1">SUMPRODUCT((MID(BU9,ROW(INDIRECT(1&amp;":"&amp;LEN(BU9))),1)={"S"})*1)</f>
        <v>1</v>
      </c>
      <c r="BU9" s="30" t="str">
        <f t="shared" si="19"/>
        <v>EEENTSPIEOM</v>
      </c>
      <c r="BV9" s="34">
        <f ca="1">SUMPRODUCT((MID(BW9,ROW(INDIRECT(1&amp;":"&amp;LEN(BW9))),1)={"T"})*1)</f>
        <v>1</v>
      </c>
      <c r="BW9" s="30" t="str">
        <f t="shared" si="20"/>
        <v>EEENTSPIEOM</v>
      </c>
      <c r="BX9" s="34">
        <f ca="1">SUMPRODUCT((MID(BY9,ROW(INDIRECT(1&amp;":"&amp;LEN(BY9))),1)={"U"})*1)</f>
        <v>0</v>
      </c>
      <c r="BY9" s="30" t="str">
        <f t="shared" si="21"/>
        <v>EEENTSPIEOM</v>
      </c>
      <c r="BZ9" s="34">
        <f ca="1">SUMPRODUCT((MID(CA9,ROW(INDIRECT(1&amp;":"&amp;LEN(CA9))),1)={"V"})*1)</f>
        <v>0</v>
      </c>
      <c r="CA9" s="30" t="str">
        <f t="shared" si="22"/>
        <v>EEENTSPIEOM</v>
      </c>
      <c r="CB9" s="34">
        <f ca="1">SUMPRODUCT((MID(CC9,ROW(INDIRECT(1&amp;":"&amp;LEN(CC9))),1)={"W"})*1)</f>
        <v>0</v>
      </c>
      <c r="CC9" s="30" t="str">
        <f t="shared" si="23"/>
        <v>EEENTSPIEOM</v>
      </c>
      <c r="CD9" s="34">
        <f ca="1">SUMPRODUCT((MID(CE9,ROW(INDIRECT(1&amp;":"&amp;LEN(CE9))),1)={"X"})*1)</f>
        <v>0</v>
      </c>
      <c r="CE9" s="30" t="str">
        <f t="shared" si="24"/>
        <v>EEENTSPIEOM</v>
      </c>
      <c r="CF9" s="34">
        <f ca="1">SUMPRODUCT((MID(CG9,ROW(INDIRECT(1&amp;":"&amp;LEN(CG9))),1)={"Y"})*1)</f>
        <v>0</v>
      </c>
      <c r="CG9" s="30" t="str">
        <f t="shared" si="25"/>
        <v>EEENTSPIEOM</v>
      </c>
      <c r="CH9" s="34">
        <f ca="1">SUMPRODUCT((MID(CI9,ROW(INDIRECT(1&amp;":"&amp;LEN(CI9))),1)={"Z"})*1)</f>
        <v>0</v>
      </c>
      <c r="CI9" s="30" t="str">
        <f t="shared" si="26"/>
        <v>EEENTSPIEOM</v>
      </c>
    </row>
    <row r="10" spans="1:87" ht="35.1" customHeight="1" thickTop="1" thickBot="1">
      <c r="A10" s="35" t="s">
        <v>6</v>
      </c>
      <c r="B10" s="13" t="str">
        <f>$A$4</f>
        <v>E</v>
      </c>
      <c r="C10" s="13" t="str">
        <f>$A$15</f>
        <v>E</v>
      </c>
      <c r="D10" s="13" t="str">
        <f>$A$26</f>
        <v>E</v>
      </c>
      <c r="E10" s="13" t="str">
        <f>$A$37</f>
        <v>N</v>
      </c>
      <c r="F10" s="13" t="str">
        <f>$A$48</f>
        <v>T</v>
      </c>
      <c r="G10" s="13" t="str">
        <f>$A$59</f>
        <v>S</v>
      </c>
      <c r="H10" s="13" t="str">
        <f>$A$70</f>
        <v>P</v>
      </c>
      <c r="I10" s="13" t="str">
        <f>$A$81</f>
        <v>I</v>
      </c>
      <c r="J10" s="13" t="str">
        <f>$A$92</f>
        <v>E</v>
      </c>
      <c r="K10" s="13" t="str">
        <f>$A$103</f>
        <v>O</v>
      </c>
      <c r="L10" s="13" t="str">
        <f>$A$114</f>
        <v>M</v>
      </c>
      <c r="N10" s="14">
        <f ca="1">RANDBETWEEN(1,99)+1</f>
        <v>34</v>
      </c>
      <c r="O10" s="7" t="str">
        <f t="shared" ca="1" si="27"/>
        <v>9E</v>
      </c>
      <c r="P10" s="7" t="str">
        <f t="shared" ca="1" si="1"/>
        <v>9E</v>
      </c>
      <c r="Q10" s="7" t="str">
        <f t="shared" ca="1" si="1"/>
        <v>9E</v>
      </c>
      <c r="R10" s="7" t="str">
        <f t="shared" ca="1" si="1"/>
        <v>19N</v>
      </c>
      <c r="S10" s="7" t="str">
        <f t="shared" ca="1" si="1"/>
        <v>3T</v>
      </c>
      <c r="T10" s="7" t="str">
        <f t="shared" ca="1" si="1"/>
        <v>15S</v>
      </c>
      <c r="U10" s="7" t="str">
        <f t="shared" ca="1" si="1"/>
        <v>12P</v>
      </c>
      <c r="V10" s="7" t="str">
        <f t="shared" ca="1" si="1"/>
        <v>20I</v>
      </c>
      <c r="W10" s="7" t="str">
        <f t="shared" ca="1" si="1"/>
        <v>9E</v>
      </c>
      <c r="X10" s="7" t="str">
        <f t="shared" ca="1" si="1"/>
        <v>2O</v>
      </c>
      <c r="Y10" s="7" t="str">
        <f t="shared" ca="1" si="1"/>
        <v>4M</v>
      </c>
      <c r="AA10" s="21" t="str">
        <f>CONCATENATE($B$10,$C$10,$D$10,$E$10,$F$10,$G$10,$H$10,$I$10,$J$10,$K$10,$L$10)</f>
        <v>EEENTSPIEOM</v>
      </c>
      <c r="AB10" s="26">
        <f ca="1">SUMPRODUCT((MID(AA10,ROW(INDIRECT(1&amp;":"&amp;LEN(AA10))),1)={"A","E","I","O","U","Y"})*1)</f>
        <v>6</v>
      </c>
      <c r="AC10" s="46">
        <f ca="1">Feuil3!$A$10</f>
        <v>0.95505105855024697</v>
      </c>
      <c r="AD10" s="47">
        <v>10</v>
      </c>
      <c r="AE10" s="47">
        <f ca="1">Feuil3!$C$10</f>
        <v>8</v>
      </c>
      <c r="AF10" s="26">
        <f ca="1">SUMPRODUCT((MID(AA10,ROW(INDIRECT(1&amp;":"&amp;LEN(AA10))),1)={"B","C","D","F","G","H","J","K","L","M","N","P","Q","R","S","T","V","W","X","Z"})*1)</f>
        <v>5</v>
      </c>
      <c r="AG10" s="42" t="s">
        <v>43</v>
      </c>
      <c r="AH10" s="26">
        <f ca="1">AP17</f>
        <v>6</v>
      </c>
      <c r="AJ10" s="34">
        <f ca="1">SUMPRODUCT((MID(AK10,ROW(INDIRECT(1&amp;":"&amp;LEN(AK10))),1)={"A"})*1)</f>
        <v>2</v>
      </c>
      <c r="AK10" s="30" t="str">
        <f>CONCATENATE($B$11,$C$11,$D$11,$E$11,$F$11,$G$11,$H$11,$I$11,$J$11,$K$11,$L$11)</f>
        <v>ANASIEOSEOM</v>
      </c>
      <c r="AL10" s="34">
        <f ca="1">SUMPRODUCT((MID(AM10,ROW(INDIRECT(1&amp;":"&amp;LEN(AM10))),1)={"B"})*1)</f>
        <v>0</v>
      </c>
      <c r="AM10" s="30" t="str">
        <f t="shared" si="2"/>
        <v>ANASIEOSEOM</v>
      </c>
      <c r="AN10" s="34">
        <f ca="1">SUMPRODUCT((MID(AO10,ROW(INDIRECT(1&amp;":"&amp;LEN(AO10))),1)={"C"})*1)</f>
        <v>0</v>
      </c>
      <c r="AO10" s="30" t="str">
        <f t="shared" si="3"/>
        <v>ANASIEOSEOM</v>
      </c>
      <c r="AP10" s="34">
        <f ca="1">SUMPRODUCT((MID(AQ10,ROW(INDIRECT(1&amp;":"&amp;LEN(AQ10))),1)={"D"})*1)</f>
        <v>0</v>
      </c>
      <c r="AQ10" s="30" t="str">
        <f t="shared" si="4"/>
        <v>ANASIEOSEOM</v>
      </c>
      <c r="AR10" s="34">
        <f ca="1">SUMPRODUCT((MID(AS10,ROW(INDIRECT(1&amp;":"&amp;LEN(AS10))),1)={"E"})*1)</f>
        <v>2</v>
      </c>
      <c r="AS10" s="30" t="str">
        <f t="shared" si="5"/>
        <v>ANASIEOSEOM</v>
      </c>
      <c r="AT10" s="34">
        <f ca="1">SUMPRODUCT((MID(AU10,ROW(INDIRECT(1&amp;":"&amp;LEN(AU10))),1)={"F"})*1)</f>
        <v>0</v>
      </c>
      <c r="AU10" s="30" t="str">
        <f t="shared" si="6"/>
        <v>ANASIEOSEOM</v>
      </c>
      <c r="AV10" s="34">
        <f ca="1">SUMPRODUCT((MID(AW10,ROW(INDIRECT(1&amp;":"&amp;LEN(AW10))),1)={"G"})*1)</f>
        <v>0</v>
      </c>
      <c r="AW10" s="30" t="str">
        <f t="shared" si="7"/>
        <v>ANASIEOSEOM</v>
      </c>
      <c r="AX10" s="34">
        <f ca="1">SUMPRODUCT((MID(AY10,ROW(INDIRECT(1&amp;":"&amp;LEN(AY10))),1)={"H"})*1)</f>
        <v>0</v>
      </c>
      <c r="AY10" s="30" t="str">
        <f t="shared" si="8"/>
        <v>ANASIEOSEOM</v>
      </c>
      <c r="AZ10" s="34">
        <f ca="1">SUMPRODUCT((MID(BA10,ROW(INDIRECT(1&amp;":"&amp;LEN(BA10))),1)={"I"})*1)</f>
        <v>1</v>
      </c>
      <c r="BA10" s="30" t="str">
        <f t="shared" si="9"/>
        <v>ANASIEOSEOM</v>
      </c>
      <c r="BB10" s="34">
        <f ca="1">SUMPRODUCT((MID(BC10,ROW(INDIRECT(1&amp;":"&amp;LEN(BC10))),1)={"J"})*1)</f>
        <v>0</v>
      </c>
      <c r="BC10" s="30" t="str">
        <f t="shared" si="10"/>
        <v>ANASIEOSEOM</v>
      </c>
      <c r="BD10" s="34">
        <f ca="1">SUMPRODUCT((MID(BE10,ROW(INDIRECT(1&amp;":"&amp;LEN(BE10))),1)={"K"})*1)</f>
        <v>0</v>
      </c>
      <c r="BE10" s="30" t="str">
        <f t="shared" si="11"/>
        <v>ANASIEOSEOM</v>
      </c>
      <c r="BF10" s="34">
        <f ca="1">SUMPRODUCT((MID(BG10,ROW(INDIRECT(1&amp;":"&amp;LEN(BG10))),1)={"L"})*1)</f>
        <v>0</v>
      </c>
      <c r="BG10" s="30" t="str">
        <f t="shared" si="12"/>
        <v>ANASIEOSEOM</v>
      </c>
      <c r="BH10" s="34">
        <f ca="1">SUMPRODUCT((MID(BI10,ROW(INDIRECT(1&amp;":"&amp;LEN(BI10))),1)={"M"})*1)</f>
        <v>1</v>
      </c>
      <c r="BI10" s="30" t="str">
        <f t="shared" si="13"/>
        <v>ANASIEOSEOM</v>
      </c>
      <c r="BJ10" s="34">
        <f ca="1">SUMPRODUCT((MID(BK10,ROW(INDIRECT(1&amp;":"&amp;LEN(BK10))),1)={"N"})*1)</f>
        <v>1</v>
      </c>
      <c r="BK10" s="30" t="str">
        <f t="shared" si="14"/>
        <v>ANASIEOSEOM</v>
      </c>
      <c r="BL10" s="34">
        <f ca="1">SUMPRODUCT((MID(BM10,ROW(INDIRECT(1&amp;":"&amp;LEN(BM10))),1)={"O"})*1)</f>
        <v>2</v>
      </c>
      <c r="BM10" s="30" t="str">
        <f t="shared" si="15"/>
        <v>ANASIEOSEOM</v>
      </c>
      <c r="BN10" s="34">
        <f ca="1">SUMPRODUCT((MID(BO10,ROW(INDIRECT(1&amp;":"&amp;LEN(BO10))),1)={"P"})*1)</f>
        <v>0</v>
      </c>
      <c r="BO10" s="30" t="str">
        <f t="shared" si="16"/>
        <v>ANASIEOSEOM</v>
      </c>
      <c r="BP10" s="34">
        <f ca="1">SUMPRODUCT((MID(BQ10,ROW(INDIRECT(1&amp;":"&amp;LEN(BQ10))),1)={"Q"})*1)</f>
        <v>0</v>
      </c>
      <c r="BQ10" s="30" t="str">
        <f t="shared" si="17"/>
        <v>ANASIEOSEOM</v>
      </c>
      <c r="BR10" s="34">
        <f ca="1">SUMPRODUCT((MID(BS10,ROW(INDIRECT(1&amp;":"&amp;LEN(BS10))),1)={"R"})*1)</f>
        <v>0</v>
      </c>
      <c r="BS10" s="30" t="str">
        <f t="shared" si="18"/>
        <v>ANASIEOSEOM</v>
      </c>
      <c r="BT10" s="34">
        <f ca="1">SUMPRODUCT((MID(BU10,ROW(INDIRECT(1&amp;":"&amp;LEN(BU10))),1)={"S"})*1)</f>
        <v>2</v>
      </c>
      <c r="BU10" s="30" t="str">
        <f t="shared" si="19"/>
        <v>ANASIEOSEOM</v>
      </c>
      <c r="BV10" s="34">
        <f ca="1">SUMPRODUCT((MID(BW10,ROW(INDIRECT(1&amp;":"&amp;LEN(BW10))),1)={"T"})*1)</f>
        <v>0</v>
      </c>
      <c r="BW10" s="30" t="str">
        <f t="shared" si="20"/>
        <v>ANASIEOSEOM</v>
      </c>
      <c r="BX10" s="34">
        <f ca="1">SUMPRODUCT((MID(BY10,ROW(INDIRECT(1&amp;":"&amp;LEN(BY10))),1)={"U"})*1)</f>
        <v>0</v>
      </c>
      <c r="BY10" s="30" t="str">
        <f t="shared" si="21"/>
        <v>ANASIEOSEOM</v>
      </c>
      <c r="BZ10" s="34">
        <f ca="1">SUMPRODUCT((MID(CA10,ROW(INDIRECT(1&amp;":"&amp;LEN(CA10))),1)={"V"})*1)</f>
        <v>0</v>
      </c>
      <c r="CA10" s="30" t="str">
        <f t="shared" si="22"/>
        <v>ANASIEOSEOM</v>
      </c>
      <c r="CB10" s="34">
        <f ca="1">SUMPRODUCT((MID(CC10,ROW(INDIRECT(1&amp;":"&amp;LEN(CC10))),1)={"W"})*1)</f>
        <v>0</v>
      </c>
      <c r="CC10" s="30" t="str">
        <f t="shared" si="23"/>
        <v>ANASIEOSEOM</v>
      </c>
      <c r="CD10" s="34">
        <f ca="1">SUMPRODUCT((MID(CE10,ROW(INDIRECT(1&amp;":"&amp;LEN(CE10))),1)={"X"})*1)</f>
        <v>0</v>
      </c>
      <c r="CE10" s="30" t="str">
        <f t="shared" si="24"/>
        <v>ANASIEOSEOM</v>
      </c>
      <c r="CF10" s="34">
        <f ca="1">SUMPRODUCT((MID(CG10,ROW(INDIRECT(1&amp;":"&amp;LEN(CG10))),1)={"Y"})*1)</f>
        <v>0</v>
      </c>
      <c r="CG10" s="30" t="str">
        <f t="shared" si="25"/>
        <v>ANASIEOSEOM</v>
      </c>
      <c r="CH10" s="34">
        <f ca="1">SUMPRODUCT((MID(CI10,ROW(INDIRECT(1&amp;":"&amp;LEN(CI10))),1)={"Z"})*1)</f>
        <v>0</v>
      </c>
      <c r="CI10" s="30" t="str">
        <f t="shared" si="26"/>
        <v>ANASIEOSEOM</v>
      </c>
    </row>
    <row r="11" spans="1:87" ht="35.1" customHeight="1" thickTop="1" thickBot="1">
      <c r="A11" s="35" t="s">
        <v>6</v>
      </c>
      <c r="B11" s="13" t="str">
        <f>$A$5</f>
        <v>A</v>
      </c>
      <c r="C11" s="13" t="str">
        <f>$A$16</f>
        <v>N</v>
      </c>
      <c r="D11" s="13" t="str">
        <f>$A$27</f>
        <v>A</v>
      </c>
      <c r="E11" s="13" t="str">
        <f>$A$38</f>
        <v>S</v>
      </c>
      <c r="F11" s="13" t="str">
        <f>$A$49</f>
        <v>I</v>
      </c>
      <c r="G11" s="13" t="str">
        <f>$A$60</f>
        <v>E</v>
      </c>
      <c r="H11" s="13" t="str">
        <f>$A$71</f>
        <v>O</v>
      </c>
      <c r="I11" s="13" t="str">
        <f>$A$82</f>
        <v>S</v>
      </c>
      <c r="J11" s="13" t="str">
        <f>$A$93</f>
        <v>E</v>
      </c>
      <c r="K11" s="13" t="str">
        <f>$A$104</f>
        <v>O</v>
      </c>
      <c r="L11" s="13" t="str">
        <f>$A$115</f>
        <v>M</v>
      </c>
      <c r="O11" s="7" t="str">
        <f t="shared" ca="1" si="27"/>
        <v>18A</v>
      </c>
      <c r="P11" s="7" t="str">
        <f t="shared" ca="1" si="1"/>
        <v>19N</v>
      </c>
      <c r="Q11" s="7" t="str">
        <f t="shared" ca="1" si="1"/>
        <v>18A</v>
      </c>
      <c r="R11" s="7" t="str">
        <f t="shared" ca="1" si="1"/>
        <v>15S</v>
      </c>
      <c r="S11" s="7" t="str">
        <f t="shared" ca="1" si="1"/>
        <v>20I</v>
      </c>
      <c r="T11" s="7" t="str">
        <f t="shared" ca="1" si="1"/>
        <v>9E</v>
      </c>
      <c r="U11" s="7" t="str">
        <f t="shared" ca="1" si="1"/>
        <v>2O</v>
      </c>
      <c r="V11" s="7" t="str">
        <f t="shared" ca="1" si="1"/>
        <v>15S</v>
      </c>
      <c r="W11" s="7" t="str">
        <f t="shared" ca="1" si="1"/>
        <v>9E</v>
      </c>
      <c r="X11" s="7" t="str">
        <f t="shared" ca="1" si="1"/>
        <v>2O</v>
      </c>
      <c r="Y11" s="7" t="str">
        <f t="shared" ca="1" si="1"/>
        <v>4M</v>
      </c>
      <c r="AA11" s="21" t="str">
        <f>CONCATENATE($B$11,$C$11,$D$11,$E$11,$F$11,$G$11,$H$11,$I$11,$J$11,$K$11,$L$11)</f>
        <v>ANASIEOSEOM</v>
      </c>
      <c r="AB11" s="26">
        <f ca="1">SUMPRODUCT((MID(AA11,ROW(INDIRECT(1&amp;":"&amp;LEN(AA11))),1)={"A","E","I","O","U","Y"})*1)</f>
        <v>7</v>
      </c>
      <c r="AC11" s="46">
        <f ca="1">Feuil3!$A$11</f>
        <v>0.43446987052698471</v>
      </c>
      <c r="AD11" s="47">
        <v>11</v>
      </c>
      <c r="AE11" s="47">
        <f ca="1">Feuil3!C$11</f>
        <v>16</v>
      </c>
      <c r="AF11" s="26">
        <f ca="1">SUMPRODUCT((MID(AA11,ROW(INDIRECT(1&amp;":"&amp;LEN(AA11))),1)={"B","C","D","F","G","H","J","K","L","M","N","P","Q","R","S","T","V","W","X","Z"})*1)</f>
        <v>4</v>
      </c>
      <c r="AG11" s="42" t="s">
        <v>44</v>
      </c>
      <c r="AH11" s="26">
        <f ca="1">AR17</f>
        <v>24</v>
      </c>
      <c r="AJ11" s="34">
        <f ca="1">SUMPRODUCT((MID(AK11,ROW(INDIRECT(1&amp;":"&amp;LEN(AK11))),1)={"A"})*1)</f>
        <v>0</v>
      </c>
      <c r="AK11" s="30" t="str">
        <f>CONCATENATE($B$12,$C$12,$D$12,$E$12,$F$12,$G$12,$H$12,$I$12,$J$12,$K$12,$L$12)</f>
        <v>ULTNLDMQCEI</v>
      </c>
      <c r="AL11" s="34">
        <f ca="1">SUMPRODUCT((MID(AM11,ROW(INDIRECT(1&amp;":"&amp;LEN(AM11))),1)={"B"})*1)</f>
        <v>0</v>
      </c>
      <c r="AM11" s="30" t="str">
        <f t="shared" si="2"/>
        <v>ULTNLDMQCEI</v>
      </c>
      <c r="AN11" s="34">
        <f ca="1">SUMPRODUCT((MID(AO11,ROW(INDIRECT(1&amp;":"&amp;LEN(AO11))),1)={"C"})*1)</f>
        <v>1</v>
      </c>
      <c r="AO11" s="30" t="str">
        <f t="shared" si="3"/>
        <v>ULTNLDMQCEI</v>
      </c>
      <c r="AP11" s="34">
        <f ca="1">SUMPRODUCT((MID(AQ11,ROW(INDIRECT(1&amp;":"&amp;LEN(AQ11))),1)={"D"})*1)</f>
        <v>1</v>
      </c>
      <c r="AQ11" s="30" t="str">
        <f t="shared" si="4"/>
        <v>ULTNLDMQCEI</v>
      </c>
      <c r="AR11" s="34">
        <f ca="1">SUMPRODUCT((MID(AS11,ROW(INDIRECT(1&amp;":"&amp;LEN(AS11))),1)={"E"})*1)</f>
        <v>1</v>
      </c>
      <c r="AS11" s="30" t="str">
        <f t="shared" si="5"/>
        <v>ULTNLDMQCEI</v>
      </c>
      <c r="AT11" s="34">
        <f ca="1">SUMPRODUCT((MID(AU11,ROW(INDIRECT(1&amp;":"&amp;LEN(AU11))),1)={"F"})*1)</f>
        <v>0</v>
      </c>
      <c r="AU11" s="30" t="str">
        <f t="shared" si="6"/>
        <v>ULTNLDMQCEI</v>
      </c>
      <c r="AV11" s="34">
        <f ca="1">SUMPRODUCT((MID(AW11,ROW(INDIRECT(1&amp;":"&amp;LEN(AW11))),1)={"G"})*1)</f>
        <v>0</v>
      </c>
      <c r="AW11" s="30" t="str">
        <f t="shared" si="7"/>
        <v>ULTNLDMQCEI</v>
      </c>
      <c r="AX11" s="34">
        <f ca="1">SUMPRODUCT((MID(AY11,ROW(INDIRECT(1&amp;":"&amp;LEN(AY11))),1)={"H"})*1)</f>
        <v>0</v>
      </c>
      <c r="AY11" s="30" t="str">
        <f t="shared" si="8"/>
        <v>ULTNLDMQCEI</v>
      </c>
      <c r="AZ11" s="34">
        <f ca="1">SUMPRODUCT((MID(BA11,ROW(INDIRECT(1&amp;":"&amp;LEN(BA11))),1)={"I"})*1)</f>
        <v>1</v>
      </c>
      <c r="BA11" s="30" t="str">
        <f t="shared" si="9"/>
        <v>ULTNLDMQCEI</v>
      </c>
      <c r="BB11" s="34">
        <f ca="1">SUMPRODUCT((MID(BC11,ROW(INDIRECT(1&amp;":"&amp;LEN(BC11))),1)={"J"})*1)</f>
        <v>0</v>
      </c>
      <c r="BC11" s="30" t="str">
        <f t="shared" si="10"/>
        <v>ULTNLDMQCEI</v>
      </c>
      <c r="BD11" s="34">
        <f ca="1">SUMPRODUCT((MID(BE11,ROW(INDIRECT(1&amp;":"&amp;LEN(BE11))),1)={"K"})*1)</f>
        <v>0</v>
      </c>
      <c r="BE11" s="30" t="str">
        <f t="shared" si="11"/>
        <v>ULTNLDMQCEI</v>
      </c>
      <c r="BF11" s="34">
        <f ca="1">SUMPRODUCT((MID(BG11,ROW(INDIRECT(1&amp;":"&amp;LEN(BG11))),1)={"L"})*1)</f>
        <v>2</v>
      </c>
      <c r="BG11" s="30" t="str">
        <f t="shared" si="12"/>
        <v>ULTNLDMQCEI</v>
      </c>
      <c r="BH11" s="34">
        <f ca="1">SUMPRODUCT((MID(BI11,ROW(INDIRECT(1&amp;":"&amp;LEN(BI11))),1)={"M"})*1)</f>
        <v>1</v>
      </c>
      <c r="BI11" s="30" t="str">
        <f t="shared" si="13"/>
        <v>ULTNLDMQCEI</v>
      </c>
      <c r="BJ11" s="34">
        <f ca="1">SUMPRODUCT((MID(BK11,ROW(INDIRECT(1&amp;":"&amp;LEN(BK11))),1)={"N"})*1)</f>
        <v>1</v>
      </c>
      <c r="BK11" s="30" t="str">
        <f t="shared" si="14"/>
        <v>ULTNLDMQCEI</v>
      </c>
      <c r="BL11" s="34">
        <f ca="1">SUMPRODUCT((MID(BM11,ROW(INDIRECT(1&amp;":"&amp;LEN(BM11))),1)={"O"})*1)</f>
        <v>0</v>
      </c>
      <c r="BM11" s="30" t="str">
        <f t="shared" si="15"/>
        <v>ULTNLDMQCEI</v>
      </c>
      <c r="BN11" s="34">
        <f ca="1">SUMPRODUCT((MID(BO11,ROW(INDIRECT(1&amp;":"&amp;LEN(BO11))),1)={"P"})*1)</f>
        <v>0</v>
      </c>
      <c r="BO11" s="30" t="str">
        <f t="shared" si="16"/>
        <v>ULTNLDMQCEI</v>
      </c>
      <c r="BP11" s="34">
        <f ca="1">SUMPRODUCT((MID(BQ11,ROW(INDIRECT(1&amp;":"&amp;LEN(BQ11))),1)={"Q"})*1)</f>
        <v>1</v>
      </c>
      <c r="BQ11" s="30" t="str">
        <f t="shared" si="17"/>
        <v>ULTNLDMQCEI</v>
      </c>
      <c r="BR11" s="34">
        <f ca="1">SUMPRODUCT((MID(BS11,ROW(INDIRECT(1&amp;":"&amp;LEN(BS11))),1)={"R"})*1)</f>
        <v>0</v>
      </c>
      <c r="BS11" s="30" t="str">
        <f t="shared" si="18"/>
        <v>ULTNLDMQCEI</v>
      </c>
      <c r="BT11" s="34">
        <f ca="1">SUMPRODUCT((MID(BU11,ROW(INDIRECT(1&amp;":"&amp;LEN(BU11))),1)={"S"})*1)</f>
        <v>0</v>
      </c>
      <c r="BU11" s="30" t="str">
        <f t="shared" si="19"/>
        <v>ULTNLDMQCEI</v>
      </c>
      <c r="BV11" s="34">
        <f ca="1">SUMPRODUCT((MID(BW11,ROW(INDIRECT(1&amp;":"&amp;LEN(BW11))),1)={"T"})*1)</f>
        <v>1</v>
      </c>
      <c r="BW11" s="30" t="str">
        <f t="shared" si="20"/>
        <v>ULTNLDMQCEI</v>
      </c>
      <c r="BX11" s="34">
        <f ca="1">SUMPRODUCT((MID(BY11,ROW(INDIRECT(1&amp;":"&amp;LEN(BY11))),1)={"U"})*1)</f>
        <v>1</v>
      </c>
      <c r="BY11" s="30" t="str">
        <f t="shared" si="21"/>
        <v>ULTNLDMQCEI</v>
      </c>
      <c r="BZ11" s="34">
        <f ca="1">SUMPRODUCT((MID(CA11,ROW(INDIRECT(1&amp;":"&amp;LEN(CA11))),1)={"V"})*1)</f>
        <v>0</v>
      </c>
      <c r="CA11" s="30" t="str">
        <f t="shared" si="22"/>
        <v>ULTNLDMQCEI</v>
      </c>
      <c r="CB11" s="34">
        <f ca="1">SUMPRODUCT((MID(CC11,ROW(INDIRECT(1&amp;":"&amp;LEN(CC11))),1)={"W"})*1)</f>
        <v>0</v>
      </c>
      <c r="CC11" s="30" t="str">
        <f t="shared" si="23"/>
        <v>ULTNLDMQCEI</v>
      </c>
      <c r="CD11" s="34">
        <f ca="1">SUMPRODUCT((MID(CE11,ROW(INDIRECT(1&amp;":"&amp;LEN(CE11))),1)={"X"})*1)</f>
        <v>0</v>
      </c>
      <c r="CE11" s="30" t="str">
        <f t="shared" si="24"/>
        <v>ULTNLDMQCEI</v>
      </c>
      <c r="CF11" s="34">
        <f ca="1">SUMPRODUCT((MID(CG11,ROW(INDIRECT(1&amp;":"&amp;LEN(CG11))),1)={"Y"})*1)</f>
        <v>0</v>
      </c>
      <c r="CG11" s="30" t="str">
        <f t="shared" si="25"/>
        <v>ULTNLDMQCEI</v>
      </c>
      <c r="CH11" s="34">
        <f ca="1">SUMPRODUCT((MID(CI11,ROW(INDIRECT(1&amp;":"&amp;LEN(CI11))),1)={"Z"})*1)</f>
        <v>0</v>
      </c>
      <c r="CI11" s="30" t="str">
        <f t="shared" si="26"/>
        <v>ULTNLDMQCEI</v>
      </c>
    </row>
    <row r="12" spans="1:87" ht="35.1" customHeight="1" thickTop="1" thickBot="1">
      <c r="A12" s="35" t="s">
        <v>18</v>
      </c>
      <c r="B12" s="13" t="str">
        <f>$A$6</f>
        <v>U</v>
      </c>
      <c r="C12" s="13" t="str">
        <f>$A$17</f>
        <v>L</v>
      </c>
      <c r="D12" s="13" t="str">
        <f>$A$28</f>
        <v>T</v>
      </c>
      <c r="E12" s="13" t="str">
        <f>$A$39</f>
        <v>N</v>
      </c>
      <c r="F12" s="13" t="str">
        <f>$A$50</f>
        <v>L</v>
      </c>
      <c r="G12" s="13" t="str">
        <f>$A$61</f>
        <v>D</v>
      </c>
      <c r="H12" s="13" t="str">
        <f>$A$72</f>
        <v>M</v>
      </c>
      <c r="I12" s="13" t="str">
        <f>$A$83</f>
        <v>Q</v>
      </c>
      <c r="J12" s="13" t="str">
        <f>$A$94</f>
        <v>C</v>
      </c>
      <c r="K12" s="13" t="str">
        <f>$A$105</f>
        <v>E</v>
      </c>
      <c r="L12" s="13" t="str">
        <f>$A$116</f>
        <v>I</v>
      </c>
      <c r="O12" s="7" t="str">
        <f t="shared" ca="1" si="27"/>
        <v>25U</v>
      </c>
      <c r="P12" s="7" t="str">
        <f t="shared" ca="1" si="1"/>
        <v>11L</v>
      </c>
      <c r="Q12" s="7" t="str">
        <f t="shared" ca="1" si="1"/>
        <v>3T</v>
      </c>
      <c r="R12" s="7" t="str">
        <f t="shared" ca="1" si="1"/>
        <v>19N</v>
      </c>
      <c r="S12" s="7" t="str">
        <f t="shared" ca="1" si="1"/>
        <v>11L</v>
      </c>
      <c r="T12" s="7" t="str">
        <f t="shared" ca="1" si="1"/>
        <v>13D</v>
      </c>
      <c r="U12" s="7" t="str">
        <f t="shared" ca="1" si="1"/>
        <v>4M</v>
      </c>
      <c r="V12" s="7" t="str">
        <f t="shared" ca="1" si="1"/>
        <v>14Q</v>
      </c>
      <c r="W12" s="7" t="str">
        <f t="shared" ca="1" si="1"/>
        <v>22C</v>
      </c>
      <c r="X12" s="7" t="str">
        <f t="shared" ca="1" si="1"/>
        <v>9E</v>
      </c>
      <c r="Y12" s="7" t="str">
        <f t="shared" ca="1" si="1"/>
        <v>20I</v>
      </c>
      <c r="AA12" s="21" t="str">
        <f>CONCATENATE($B$12,$C$12,$D$12,$E$12,$F$12,$G$12,$H$12,$I$12,$J$12,$K$12,$L$12)</f>
        <v>ULTNLDMQCEI</v>
      </c>
      <c r="AB12" s="26">
        <f ca="1">SUMPRODUCT((MID(AA12,ROW(INDIRECT(1&amp;":"&amp;LEN(AA12))),1)={"A","E","I","O","U","Y"})*1)</f>
        <v>3</v>
      </c>
      <c r="AC12" s="46">
        <f ca="1">Feuil3!$A$12</f>
        <v>0.51230109098239129</v>
      </c>
      <c r="AD12" s="47">
        <v>12</v>
      </c>
      <c r="AE12" s="47">
        <f ca="1">Feuil3!$C$12</f>
        <v>11</v>
      </c>
      <c r="AF12" s="26">
        <f ca="1">SUMPRODUCT((MID(AA12,ROW(INDIRECT(1&amp;":"&amp;LEN(AA12))),1)={"B","C","D","F","G","H","J","K","L","M","N","P","Q","R","S","T","V","W","X","Z"})*1)</f>
        <v>8</v>
      </c>
      <c r="AG12" s="42" t="s">
        <v>45</v>
      </c>
      <c r="AH12" s="26">
        <f ca="1">AT17</f>
        <v>2</v>
      </c>
      <c r="AJ12" s="34">
        <f ca="1">SUMPRODUCT((MID(AK12,ROW(INDIRECT(1&amp;":"&amp;LEN(AK12))),1)={"A"})*1)</f>
        <v>1</v>
      </c>
      <c r="AK12" s="30" t="str">
        <f>CONCATENATE($B$13,$C$13,$D$13,$E$13,$F$13,$G$13,$H$13,$I$13,$J$13,$K$13,$L$13)</f>
        <v>HOEOQLKRQTA</v>
      </c>
      <c r="AL12" s="34">
        <f ca="1">SUMPRODUCT((MID(AM12,ROW(INDIRECT(1&amp;":"&amp;LEN(AM12))),1)={"B"})*1)</f>
        <v>0</v>
      </c>
      <c r="AM12" s="30" t="str">
        <f t="shared" si="2"/>
        <v>HOEOQLKRQTA</v>
      </c>
      <c r="AN12" s="34">
        <f ca="1">SUMPRODUCT((MID(AO12,ROW(INDIRECT(1&amp;":"&amp;LEN(AO12))),1)={"C"})*1)</f>
        <v>0</v>
      </c>
      <c r="AO12" s="30" t="str">
        <f t="shared" si="3"/>
        <v>HOEOQLKRQTA</v>
      </c>
      <c r="AP12" s="34">
        <f ca="1">SUMPRODUCT((MID(AQ12,ROW(INDIRECT(1&amp;":"&amp;LEN(AQ12))),1)={"D"})*1)</f>
        <v>0</v>
      </c>
      <c r="AQ12" s="30" t="str">
        <f t="shared" si="4"/>
        <v>HOEOQLKRQTA</v>
      </c>
      <c r="AR12" s="34">
        <f ca="1">SUMPRODUCT((MID(AS12,ROW(INDIRECT(1&amp;":"&amp;LEN(AS12))),1)={"E"})*1)</f>
        <v>1</v>
      </c>
      <c r="AS12" s="30" t="str">
        <f t="shared" si="5"/>
        <v>HOEOQLKRQTA</v>
      </c>
      <c r="AT12" s="34">
        <f ca="1">SUMPRODUCT((MID(AU12,ROW(INDIRECT(1&amp;":"&amp;LEN(AU12))),1)={"F"})*1)</f>
        <v>0</v>
      </c>
      <c r="AU12" s="30" t="str">
        <f t="shared" si="6"/>
        <v>HOEOQLKRQTA</v>
      </c>
      <c r="AV12" s="34">
        <f ca="1">SUMPRODUCT((MID(AW12,ROW(INDIRECT(1&amp;":"&amp;LEN(AW12))),1)={"G"})*1)</f>
        <v>0</v>
      </c>
      <c r="AW12" s="30" t="str">
        <f t="shared" si="7"/>
        <v>HOEOQLKRQTA</v>
      </c>
      <c r="AX12" s="34">
        <f ca="1">SUMPRODUCT((MID(AY12,ROW(INDIRECT(1&amp;":"&amp;LEN(AY12))),1)={"H"})*1)</f>
        <v>1</v>
      </c>
      <c r="AY12" s="30" t="str">
        <f t="shared" si="8"/>
        <v>HOEOQLKRQTA</v>
      </c>
      <c r="AZ12" s="34">
        <f ca="1">SUMPRODUCT((MID(BA12,ROW(INDIRECT(1&amp;":"&amp;LEN(BA12))),1)={"I"})*1)</f>
        <v>0</v>
      </c>
      <c r="BA12" s="30" t="str">
        <f t="shared" si="9"/>
        <v>HOEOQLKRQTA</v>
      </c>
      <c r="BB12" s="34">
        <f ca="1">SUMPRODUCT((MID(BC12,ROW(INDIRECT(1&amp;":"&amp;LEN(BC12))),1)={"J"})*1)</f>
        <v>0</v>
      </c>
      <c r="BC12" s="30" t="str">
        <f t="shared" si="10"/>
        <v>HOEOQLKRQTA</v>
      </c>
      <c r="BD12" s="34">
        <f ca="1">SUMPRODUCT((MID(BE12,ROW(INDIRECT(1&amp;":"&amp;LEN(BE12))),1)={"K"})*1)</f>
        <v>1</v>
      </c>
      <c r="BE12" s="30" t="str">
        <f t="shared" si="11"/>
        <v>HOEOQLKRQTA</v>
      </c>
      <c r="BF12" s="34">
        <f ca="1">SUMPRODUCT((MID(BG12,ROW(INDIRECT(1&amp;":"&amp;LEN(BG12))),1)={"L"})*1)</f>
        <v>1</v>
      </c>
      <c r="BG12" s="30" t="str">
        <f t="shared" si="12"/>
        <v>HOEOQLKRQTA</v>
      </c>
      <c r="BH12" s="34">
        <f ca="1">SUMPRODUCT((MID(BI12,ROW(INDIRECT(1&amp;":"&amp;LEN(BI12))),1)={"M"})*1)</f>
        <v>0</v>
      </c>
      <c r="BI12" s="30" t="str">
        <f t="shared" si="13"/>
        <v>HOEOQLKRQTA</v>
      </c>
      <c r="BJ12" s="34">
        <f ca="1">SUMPRODUCT((MID(BK12,ROW(INDIRECT(1&amp;":"&amp;LEN(BK12))),1)={"N"})*1)</f>
        <v>0</v>
      </c>
      <c r="BK12" s="30" t="str">
        <f t="shared" si="14"/>
        <v>HOEOQLKRQTA</v>
      </c>
      <c r="BL12" s="34">
        <f ca="1">SUMPRODUCT((MID(BM12,ROW(INDIRECT(1&amp;":"&amp;LEN(BM12))),1)={"O"})*1)</f>
        <v>2</v>
      </c>
      <c r="BM12" s="30" t="str">
        <f t="shared" si="15"/>
        <v>HOEOQLKRQTA</v>
      </c>
      <c r="BN12" s="34">
        <f ca="1">SUMPRODUCT((MID(BO12,ROW(INDIRECT(1&amp;":"&amp;LEN(BO12))),1)={"P"})*1)</f>
        <v>0</v>
      </c>
      <c r="BO12" s="30" t="str">
        <f t="shared" si="16"/>
        <v>HOEOQLKRQTA</v>
      </c>
      <c r="BP12" s="34">
        <f ca="1">SUMPRODUCT((MID(BQ12,ROW(INDIRECT(1&amp;":"&amp;LEN(BQ12))),1)={"Q"})*1)</f>
        <v>2</v>
      </c>
      <c r="BQ12" s="30" t="str">
        <f t="shared" si="17"/>
        <v>HOEOQLKRQTA</v>
      </c>
      <c r="BR12" s="34">
        <f ca="1">SUMPRODUCT((MID(BS12,ROW(INDIRECT(1&amp;":"&amp;LEN(BS12))),1)={"R"})*1)</f>
        <v>1</v>
      </c>
      <c r="BS12" s="30" t="str">
        <f t="shared" si="18"/>
        <v>HOEOQLKRQTA</v>
      </c>
      <c r="BT12" s="34">
        <f ca="1">SUMPRODUCT((MID(BU12,ROW(INDIRECT(1&amp;":"&amp;LEN(BU12))),1)={"S"})*1)</f>
        <v>0</v>
      </c>
      <c r="BU12" s="30" t="str">
        <f t="shared" si="19"/>
        <v>HOEOQLKRQTA</v>
      </c>
      <c r="BV12" s="34">
        <f ca="1">SUMPRODUCT((MID(BW12,ROW(INDIRECT(1&amp;":"&amp;LEN(BW12))),1)={"T"})*1)</f>
        <v>1</v>
      </c>
      <c r="BW12" s="30" t="str">
        <f t="shared" si="20"/>
        <v>HOEOQLKRQTA</v>
      </c>
      <c r="BX12" s="34">
        <f ca="1">SUMPRODUCT((MID(BY12,ROW(INDIRECT(1&amp;":"&amp;LEN(BY12))),1)={"U"})*1)</f>
        <v>0</v>
      </c>
      <c r="BY12" s="30" t="str">
        <f t="shared" si="21"/>
        <v>HOEOQLKRQTA</v>
      </c>
      <c r="BZ12" s="34">
        <f ca="1">SUMPRODUCT((MID(CA12,ROW(INDIRECT(1&amp;":"&amp;LEN(CA12))),1)={"V"})*1)</f>
        <v>0</v>
      </c>
      <c r="CA12" s="30" t="str">
        <f t="shared" si="22"/>
        <v>HOEOQLKRQTA</v>
      </c>
      <c r="CB12" s="34">
        <f ca="1">SUMPRODUCT((MID(CC12,ROW(INDIRECT(1&amp;":"&amp;LEN(CC12))),1)={"W"})*1)</f>
        <v>0</v>
      </c>
      <c r="CC12" s="30" t="str">
        <f t="shared" si="23"/>
        <v>HOEOQLKRQTA</v>
      </c>
      <c r="CD12" s="34">
        <f ca="1">SUMPRODUCT((MID(CE12,ROW(INDIRECT(1&amp;":"&amp;LEN(CE12))),1)={"X"})*1)</f>
        <v>0</v>
      </c>
      <c r="CE12" s="30" t="str">
        <f t="shared" si="24"/>
        <v>HOEOQLKRQTA</v>
      </c>
      <c r="CF12" s="34">
        <f ca="1">SUMPRODUCT((MID(CG12,ROW(INDIRECT(1&amp;":"&amp;LEN(CG12))),1)={"Y"})*1)</f>
        <v>0</v>
      </c>
      <c r="CG12" s="30" t="str">
        <f t="shared" si="25"/>
        <v>HOEOQLKRQTA</v>
      </c>
      <c r="CH12" s="34">
        <f ca="1">SUMPRODUCT((MID(CI12,ROW(INDIRECT(1&amp;":"&amp;LEN(CI12))),1)={"Z"})*1)</f>
        <v>0</v>
      </c>
      <c r="CI12" s="30" t="str">
        <f t="shared" si="26"/>
        <v>HOEOQLKRQTA</v>
      </c>
    </row>
    <row r="13" spans="1:87" ht="35.1" customHeight="1" thickTop="1" thickBot="1">
      <c r="A13" s="35" t="s">
        <v>6</v>
      </c>
      <c r="B13" s="13" t="str">
        <f>$A$7</f>
        <v>H</v>
      </c>
      <c r="C13" s="13" t="str">
        <f>$A$18</f>
        <v>O</v>
      </c>
      <c r="D13" s="13" t="str">
        <f>$A$29</f>
        <v>E</v>
      </c>
      <c r="E13" s="13" t="str">
        <f>$A$40</f>
        <v>O</v>
      </c>
      <c r="F13" s="13" t="str">
        <f>$A$51</f>
        <v>Q</v>
      </c>
      <c r="G13" s="13" t="str">
        <f>$A$62</f>
        <v>L</v>
      </c>
      <c r="H13" s="13" t="str">
        <f>$A$73</f>
        <v>K</v>
      </c>
      <c r="I13" s="13" t="str">
        <f>$A$84</f>
        <v>R</v>
      </c>
      <c r="J13" s="13" t="str">
        <f>$A$95</f>
        <v>Q</v>
      </c>
      <c r="K13" s="13" t="str">
        <f>$A$106</f>
        <v>T</v>
      </c>
      <c r="L13" s="13" t="str">
        <f>$A$117</f>
        <v>A</v>
      </c>
      <c r="O13" s="7" t="str">
        <f t="shared" ca="1" si="27"/>
        <v>26H</v>
      </c>
      <c r="P13" s="7" t="str">
        <f t="shared" ca="1" si="1"/>
        <v>2O</v>
      </c>
      <c r="Q13" s="7" t="str">
        <f t="shared" ca="1" si="1"/>
        <v>9E</v>
      </c>
      <c r="R13" s="7" t="str">
        <f t="shared" ca="1" si="1"/>
        <v>2O</v>
      </c>
      <c r="S13" s="7" t="str">
        <f t="shared" ca="1" si="1"/>
        <v>14Q</v>
      </c>
      <c r="T13" s="7" t="str">
        <f t="shared" ca="1" si="1"/>
        <v>11L</v>
      </c>
      <c r="U13" s="7" t="str">
        <f t="shared" ca="1" si="1"/>
        <v>16K</v>
      </c>
      <c r="V13" s="7" t="str">
        <f t="shared" ca="1" si="1"/>
        <v>1R</v>
      </c>
      <c r="W13" s="7" t="str">
        <f t="shared" ca="1" si="1"/>
        <v>14Q</v>
      </c>
      <c r="X13" s="7" t="str">
        <f t="shared" ca="1" si="1"/>
        <v>3T</v>
      </c>
      <c r="Y13" s="7" t="str">
        <f t="shared" ca="1" si="1"/>
        <v>18A</v>
      </c>
      <c r="AA13" s="21" t="str">
        <f>CONCATENATE($B$13,$C$13,$D$13,$E$13,$F$13,$G$13,$H$13,$I$13,$J$13,$K$13,$L$13)</f>
        <v>HOEOQLKRQTA</v>
      </c>
      <c r="AB13" s="26">
        <f ca="1">SUMPRODUCT((MID(AA13,ROW(INDIRECT(1&amp;":"&amp;LEN(AA13))),1)={"A","E","I","O","U","Y"})*1)</f>
        <v>4</v>
      </c>
      <c r="AC13" s="46">
        <f ca="1">Feuil3!$A$13</f>
        <v>0.11375713920791863</v>
      </c>
      <c r="AD13" s="47">
        <v>13</v>
      </c>
      <c r="AE13" s="47">
        <f ca="1">Feuil3!$C$13</f>
        <v>4</v>
      </c>
      <c r="AF13" s="26">
        <f ca="1">SUMPRODUCT((MID(AA13,ROW(INDIRECT(1&amp;":"&amp;LEN(AA13))),1)={"B","C","D","F","G","H","J","K","L","M","N","P","Q","R","S","T","V","W","X","Z"})*1)</f>
        <v>7</v>
      </c>
      <c r="AG13" s="42" t="s">
        <v>46</v>
      </c>
      <c r="AH13" s="26">
        <f ca="1">AV17</f>
        <v>0</v>
      </c>
      <c r="AJ13" s="34">
        <f ca="1">SUMPRODUCT((MID(AK13,ROW(INDIRECT(1&amp;":"&amp;LEN(AK13))),1)={"A"})*1)</f>
        <v>1</v>
      </c>
      <c r="AK13" s="30" t="str">
        <f>CONCATENATE($B$14,$C$14,$D$14,$E$14,$F$14,$G$14,$H$14,$I$14,$J$14,$K$14,$L$14)</f>
        <v>ALDITDEEIEE</v>
      </c>
      <c r="AL13" s="34">
        <f ca="1">SUMPRODUCT((MID(AM13,ROW(INDIRECT(1&amp;":"&amp;LEN(AM13))),1)={"B"})*1)</f>
        <v>0</v>
      </c>
      <c r="AM13" s="30" t="str">
        <f t="shared" si="2"/>
        <v>ALDITDEEIEE</v>
      </c>
      <c r="AN13" s="34">
        <f ca="1">SUMPRODUCT((MID(AO13,ROW(INDIRECT(1&amp;":"&amp;LEN(AO13))),1)={"C"})*1)</f>
        <v>0</v>
      </c>
      <c r="AO13" s="30" t="str">
        <f t="shared" si="3"/>
        <v>ALDITDEEIEE</v>
      </c>
      <c r="AP13" s="34">
        <f ca="1">SUMPRODUCT((MID(AQ13,ROW(INDIRECT(1&amp;":"&amp;LEN(AQ13))),1)={"D"})*1)</f>
        <v>2</v>
      </c>
      <c r="AQ13" s="30" t="str">
        <f t="shared" si="4"/>
        <v>ALDITDEEIEE</v>
      </c>
      <c r="AR13" s="34">
        <f ca="1">SUMPRODUCT((MID(AS13,ROW(INDIRECT(1&amp;":"&amp;LEN(AS13))),1)={"E"})*1)</f>
        <v>4</v>
      </c>
      <c r="AS13" s="30" t="str">
        <f t="shared" si="5"/>
        <v>ALDITDEEIEE</v>
      </c>
      <c r="AT13" s="34">
        <f ca="1">SUMPRODUCT((MID(AU13,ROW(INDIRECT(1&amp;":"&amp;LEN(AU13))),1)={"F"})*1)</f>
        <v>0</v>
      </c>
      <c r="AU13" s="30" t="str">
        <f t="shared" si="6"/>
        <v>ALDITDEEIEE</v>
      </c>
      <c r="AV13" s="34">
        <f ca="1">SUMPRODUCT((MID(AW13,ROW(INDIRECT(1&amp;":"&amp;LEN(AW13))),1)={"G"})*1)</f>
        <v>0</v>
      </c>
      <c r="AW13" s="30" t="str">
        <f t="shared" si="7"/>
        <v>ALDITDEEIEE</v>
      </c>
      <c r="AX13" s="34">
        <f ca="1">SUMPRODUCT((MID(AY13,ROW(INDIRECT(1&amp;":"&amp;LEN(AY13))),1)={"H"})*1)</f>
        <v>0</v>
      </c>
      <c r="AY13" s="30" t="str">
        <f t="shared" si="8"/>
        <v>ALDITDEEIEE</v>
      </c>
      <c r="AZ13" s="34">
        <f ca="1">SUMPRODUCT((MID(BA13,ROW(INDIRECT(1&amp;":"&amp;LEN(BA13))),1)={"I"})*1)</f>
        <v>2</v>
      </c>
      <c r="BA13" s="30" t="str">
        <f t="shared" si="9"/>
        <v>ALDITDEEIEE</v>
      </c>
      <c r="BB13" s="34">
        <f ca="1">SUMPRODUCT((MID(BC13,ROW(INDIRECT(1&amp;":"&amp;LEN(BC13))),1)={"J"})*1)</f>
        <v>0</v>
      </c>
      <c r="BC13" s="30" t="str">
        <f t="shared" si="10"/>
        <v>ALDITDEEIEE</v>
      </c>
      <c r="BD13" s="34">
        <f ca="1">SUMPRODUCT((MID(BE13,ROW(INDIRECT(1&amp;":"&amp;LEN(BE13))),1)={"K"})*1)</f>
        <v>0</v>
      </c>
      <c r="BE13" s="30" t="str">
        <f t="shared" si="11"/>
        <v>ALDITDEEIEE</v>
      </c>
      <c r="BF13" s="34">
        <f ca="1">SUMPRODUCT((MID(BG13,ROW(INDIRECT(1&amp;":"&amp;LEN(BG13))),1)={"L"})*1)</f>
        <v>1</v>
      </c>
      <c r="BG13" s="30" t="str">
        <f t="shared" si="12"/>
        <v>ALDITDEEIEE</v>
      </c>
      <c r="BH13" s="34">
        <f ca="1">SUMPRODUCT((MID(BI13,ROW(INDIRECT(1&amp;":"&amp;LEN(BI13))),1)={"M"})*1)</f>
        <v>0</v>
      </c>
      <c r="BI13" s="30" t="str">
        <f t="shared" si="13"/>
        <v>ALDITDEEIEE</v>
      </c>
      <c r="BJ13" s="34">
        <f ca="1">SUMPRODUCT((MID(BK13,ROW(INDIRECT(1&amp;":"&amp;LEN(BK13))),1)={"N"})*1)</f>
        <v>0</v>
      </c>
      <c r="BK13" s="30" t="str">
        <f t="shared" si="14"/>
        <v>ALDITDEEIEE</v>
      </c>
      <c r="BL13" s="34">
        <f ca="1">SUMPRODUCT((MID(BM13,ROW(INDIRECT(1&amp;":"&amp;LEN(BM13))),1)={"O"})*1)</f>
        <v>0</v>
      </c>
      <c r="BM13" s="30" t="str">
        <f t="shared" si="15"/>
        <v>ALDITDEEIEE</v>
      </c>
      <c r="BN13" s="34">
        <f ca="1">SUMPRODUCT((MID(BO13,ROW(INDIRECT(1&amp;":"&amp;LEN(BO13))),1)={"P"})*1)</f>
        <v>0</v>
      </c>
      <c r="BO13" s="30" t="str">
        <f t="shared" si="16"/>
        <v>ALDITDEEIEE</v>
      </c>
      <c r="BP13" s="34">
        <f ca="1">SUMPRODUCT((MID(BQ13,ROW(INDIRECT(1&amp;":"&amp;LEN(BQ13))),1)={"Q"})*1)</f>
        <v>0</v>
      </c>
      <c r="BQ13" s="30" t="str">
        <f t="shared" si="17"/>
        <v>ALDITDEEIEE</v>
      </c>
      <c r="BR13" s="34">
        <f ca="1">SUMPRODUCT((MID(BS13,ROW(INDIRECT(1&amp;":"&amp;LEN(BS13))),1)={"R"})*1)</f>
        <v>0</v>
      </c>
      <c r="BS13" s="30" t="str">
        <f t="shared" si="18"/>
        <v>ALDITDEEIEE</v>
      </c>
      <c r="BT13" s="34">
        <f ca="1">SUMPRODUCT((MID(BU13,ROW(INDIRECT(1&amp;":"&amp;LEN(BU13))),1)={"S"})*1)</f>
        <v>0</v>
      </c>
      <c r="BU13" s="30" t="str">
        <f t="shared" si="19"/>
        <v>ALDITDEEIEE</v>
      </c>
      <c r="BV13" s="34">
        <f ca="1">SUMPRODUCT((MID(BW13,ROW(INDIRECT(1&amp;":"&amp;LEN(BW13))),1)={"T"})*1)</f>
        <v>1</v>
      </c>
      <c r="BW13" s="30" t="str">
        <f t="shared" si="20"/>
        <v>ALDITDEEIEE</v>
      </c>
      <c r="BX13" s="34">
        <f ca="1">SUMPRODUCT((MID(BY13,ROW(INDIRECT(1&amp;":"&amp;LEN(BY13))),1)={"U"})*1)</f>
        <v>0</v>
      </c>
      <c r="BY13" s="30" t="str">
        <f t="shared" si="21"/>
        <v>ALDITDEEIEE</v>
      </c>
      <c r="BZ13" s="34">
        <f ca="1">SUMPRODUCT((MID(CA13,ROW(INDIRECT(1&amp;":"&amp;LEN(CA13))),1)={"V"})*1)</f>
        <v>0</v>
      </c>
      <c r="CA13" s="30" t="str">
        <f t="shared" si="22"/>
        <v>ALDITDEEIEE</v>
      </c>
      <c r="CB13" s="34">
        <f ca="1">SUMPRODUCT((MID(CC13,ROW(INDIRECT(1&amp;":"&amp;LEN(CC13))),1)={"W"})*1)</f>
        <v>0</v>
      </c>
      <c r="CC13" s="30" t="str">
        <f t="shared" si="23"/>
        <v>ALDITDEEIEE</v>
      </c>
      <c r="CD13" s="34">
        <f ca="1">SUMPRODUCT((MID(CE13,ROW(INDIRECT(1&amp;":"&amp;LEN(CE13))),1)={"X"})*1)</f>
        <v>0</v>
      </c>
      <c r="CE13" s="30" t="str">
        <f t="shared" si="24"/>
        <v>ALDITDEEIEE</v>
      </c>
      <c r="CF13" s="34">
        <f ca="1">SUMPRODUCT((MID(CG13,ROW(INDIRECT(1&amp;":"&amp;LEN(CG13))),1)={"Y"})*1)</f>
        <v>0</v>
      </c>
      <c r="CG13" s="30" t="str">
        <f t="shared" si="25"/>
        <v>ALDITDEEIEE</v>
      </c>
      <c r="CH13" s="34">
        <f ca="1">SUMPRODUCT((MID(CI13,ROW(INDIRECT(1&amp;":"&amp;LEN(CI13))),1)={"Z"})*1)</f>
        <v>0</v>
      </c>
      <c r="CI13" s="30" t="str">
        <f t="shared" si="26"/>
        <v>ALDITDEEIEE</v>
      </c>
    </row>
    <row r="14" spans="1:87" ht="35.1" customHeight="1" thickTop="1" thickBot="1">
      <c r="A14" s="35" t="s">
        <v>19</v>
      </c>
      <c r="B14" s="13" t="str">
        <f>$A$8</f>
        <v>A</v>
      </c>
      <c r="C14" s="13" t="str">
        <f>$A$19</f>
        <v>L</v>
      </c>
      <c r="D14" s="13" t="str">
        <f>$A$30</f>
        <v>D</v>
      </c>
      <c r="E14" s="13" t="str">
        <f>$A$41</f>
        <v>I</v>
      </c>
      <c r="F14" s="13" t="str">
        <f>$A$52</f>
        <v>T</v>
      </c>
      <c r="G14" s="13" t="str">
        <f>$A$63</f>
        <v>D</v>
      </c>
      <c r="H14" s="13" t="str">
        <f>$A$74</f>
        <v>E</v>
      </c>
      <c r="I14" s="13" t="str">
        <f>$A$85</f>
        <v>E</v>
      </c>
      <c r="J14" s="13" t="str">
        <f>$A$96</f>
        <v>I</v>
      </c>
      <c r="K14" s="13" t="str">
        <f>$A$107</f>
        <v>E</v>
      </c>
      <c r="L14" s="13" t="str">
        <f>$A$118</f>
        <v>E</v>
      </c>
      <c r="O14" s="7" t="str">
        <f t="shared" ca="1" si="27"/>
        <v>18A</v>
      </c>
      <c r="P14" s="7" t="str">
        <f t="shared" ca="1" si="1"/>
        <v>11L</v>
      </c>
      <c r="Q14" s="7" t="str">
        <f t="shared" ca="1" si="1"/>
        <v>13D</v>
      </c>
      <c r="R14" s="7" t="str">
        <f t="shared" ca="1" si="1"/>
        <v>20I</v>
      </c>
      <c r="S14" s="7" t="str">
        <f t="shared" ca="1" si="1"/>
        <v>3T</v>
      </c>
      <c r="T14" s="7" t="str">
        <f t="shared" ca="1" si="1"/>
        <v>13D</v>
      </c>
      <c r="U14" s="7" t="str">
        <f t="shared" ca="1" si="1"/>
        <v>9E</v>
      </c>
      <c r="V14" s="7" t="str">
        <f t="shared" ca="1" si="1"/>
        <v>9E</v>
      </c>
      <c r="W14" s="7" t="str">
        <f t="shared" ca="1" si="1"/>
        <v>20I</v>
      </c>
      <c r="X14" s="7" t="str">
        <f t="shared" ca="1" si="1"/>
        <v>9E</v>
      </c>
      <c r="Y14" s="7" t="str">
        <f t="shared" ca="1" si="1"/>
        <v>9E</v>
      </c>
      <c r="AA14" s="21" t="str">
        <f>CONCATENATE($B$14,$C$14,$D$14,$E$14,$F$14,$G$14,$H$14,$I$14,$J$14,$K$14,$L$14)</f>
        <v>ALDITDEEIEE</v>
      </c>
      <c r="AB14" s="26">
        <f ca="1">SUMPRODUCT((MID(AA14,ROW(INDIRECT(1&amp;":"&amp;LEN(AA14))),1)={"A","E","I","O","U","Y"})*1)</f>
        <v>7</v>
      </c>
      <c r="AC14" s="46">
        <f ca="1">Feuil3!$A$14</f>
        <v>0.54897322229421153</v>
      </c>
      <c r="AD14" s="47">
        <v>14</v>
      </c>
      <c r="AE14" s="47">
        <f ca="1">Feuil3!$C$14</f>
        <v>19</v>
      </c>
      <c r="AF14" s="26">
        <f ca="1">SUMPRODUCT((MID(AA14,ROW(INDIRECT(1&amp;":"&amp;LEN(AA14))),1)={"B","C","D","F","G","H","J","K","L","M","N","P","Q","R","S","T","V","W","X","Z"})*1)</f>
        <v>4</v>
      </c>
      <c r="AG14" s="42" t="s">
        <v>47</v>
      </c>
      <c r="AH14" s="26">
        <f ca="1">AX17</f>
        <v>3</v>
      </c>
      <c r="AJ14" s="34">
        <f ca="1">SUMPRODUCT((MID(AK14,ROW(INDIRECT(1&amp;":"&amp;LEN(AK14))),1)={"A"})*1)</f>
        <v>1</v>
      </c>
      <c r="AK14" s="30" t="str">
        <f>CONCATENATE($B$15,$C$15,$D$15,$E$15,$F$15,$G$15,$H$15,$I$15,$J$15,$K$15,$L$15)</f>
        <v>EAUDRLTNURR</v>
      </c>
      <c r="AL14" s="34">
        <f ca="1">SUMPRODUCT((MID(AM14,ROW(INDIRECT(1&amp;":"&amp;LEN(AM14))),1)={"B"})*1)</f>
        <v>0</v>
      </c>
      <c r="AM14" s="30" t="str">
        <f t="shared" si="2"/>
        <v>EAUDRLTNURR</v>
      </c>
      <c r="AN14" s="34">
        <f ca="1">SUMPRODUCT((MID(AO14,ROW(INDIRECT(1&amp;":"&amp;LEN(AO14))),1)={"C"})*1)</f>
        <v>0</v>
      </c>
      <c r="AO14" s="30" t="str">
        <f t="shared" si="3"/>
        <v>EAUDRLTNURR</v>
      </c>
      <c r="AP14" s="34">
        <f ca="1">SUMPRODUCT((MID(AQ14,ROW(INDIRECT(1&amp;":"&amp;LEN(AQ14))),1)={"D"})*1)</f>
        <v>1</v>
      </c>
      <c r="AQ14" s="30" t="str">
        <f t="shared" si="4"/>
        <v>EAUDRLTNURR</v>
      </c>
      <c r="AR14" s="34">
        <f ca="1">SUMPRODUCT((MID(AS14,ROW(INDIRECT(1&amp;":"&amp;LEN(AS14))),1)={"E"})*1)</f>
        <v>1</v>
      </c>
      <c r="AS14" s="30" t="str">
        <f t="shared" si="5"/>
        <v>EAUDRLTNURR</v>
      </c>
      <c r="AT14" s="34">
        <f ca="1">SUMPRODUCT((MID(AU14,ROW(INDIRECT(1&amp;":"&amp;LEN(AU14))),1)={"F"})*1)</f>
        <v>0</v>
      </c>
      <c r="AU14" s="30" t="str">
        <f t="shared" si="6"/>
        <v>EAUDRLTNURR</v>
      </c>
      <c r="AV14" s="34">
        <f ca="1">SUMPRODUCT((MID(AW14,ROW(INDIRECT(1&amp;":"&amp;LEN(AW14))),1)={"G"})*1)</f>
        <v>0</v>
      </c>
      <c r="AW14" s="30" t="str">
        <f t="shared" si="7"/>
        <v>EAUDRLTNURR</v>
      </c>
      <c r="AX14" s="34">
        <f ca="1">SUMPRODUCT((MID(AY14,ROW(INDIRECT(1&amp;":"&amp;LEN(AY14))),1)={"H"})*1)</f>
        <v>0</v>
      </c>
      <c r="AY14" s="30" t="str">
        <f t="shared" si="8"/>
        <v>EAUDRLTNURR</v>
      </c>
      <c r="AZ14" s="34">
        <f ca="1">SUMPRODUCT((MID(BA14,ROW(INDIRECT(1&amp;":"&amp;LEN(BA14))),1)={"I"})*1)</f>
        <v>0</v>
      </c>
      <c r="BA14" s="30" t="str">
        <f t="shared" si="9"/>
        <v>EAUDRLTNURR</v>
      </c>
      <c r="BB14" s="34">
        <f ca="1">SUMPRODUCT((MID(BC14,ROW(INDIRECT(1&amp;":"&amp;LEN(BC14))),1)={"J"})*1)</f>
        <v>0</v>
      </c>
      <c r="BC14" s="30" t="str">
        <f t="shared" si="10"/>
        <v>EAUDRLTNURR</v>
      </c>
      <c r="BD14" s="34">
        <f ca="1">SUMPRODUCT((MID(BE14,ROW(INDIRECT(1&amp;":"&amp;LEN(BE14))),1)={"K"})*1)</f>
        <v>0</v>
      </c>
      <c r="BE14" s="30" t="str">
        <f t="shared" si="11"/>
        <v>EAUDRLTNURR</v>
      </c>
      <c r="BF14" s="34">
        <f ca="1">SUMPRODUCT((MID(BG14,ROW(INDIRECT(1&amp;":"&amp;LEN(BG14))),1)={"L"})*1)</f>
        <v>1</v>
      </c>
      <c r="BG14" s="30" t="str">
        <f t="shared" si="12"/>
        <v>EAUDRLTNURR</v>
      </c>
      <c r="BH14" s="34">
        <f ca="1">SUMPRODUCT((MID(BI14,ROW(INDIRECT(1&amp;":"&amp;LEN(BI14))),1)={"M"})*1)</f>
        <v>0</v>
      </c>
      <c r="BI14" s="30" t="str">
        <f t="shared" si="13"/>
        <v>EAUDRLTNURR</v>
      </c>
      <c r="BJ14" s="34">
        <f ca="1">SUMPRODUCT((MID(BK14,ROW(INDIRECT(1&amp;":"&amp;LEN(BK14))),1)={"N"})*1)</f>
        <v>1</v>
      </c>
      <c r="BK14" s="30" t="str">
        <f t="shared" si="14"/>
        <v>EAUDRLTNURR</v>
      </c>
      <c r="BL14" s="34">
        <f ca="1">SUMPRODUCT((MID(BM14,ROW(INDIRECT(1&amp;":"&amp;LEN(BM14))),1)={"O"})*1)</f>
        <v>0</v>
      </c>
      <c r="BM14" s="30" t="str">
        <f t="shared" si="15"/>
        <v>EAUDRLTNURR</v>
      </c>
      <c r="BN14" s="34">
        <f ca="1">SUMPRODUCT((MID(BO14,ROW(INDIRECT(1&amp;":"&amp;LEN(BO14))),1)={"P"})*1)</f>
        <v>0</v>
      </c>
      <c r="BO14" s="30" t="str">
        <f t="shared" si="16"/>
        <v>EAUDRLTNURR</v>
      </c>
      <c r="BP14" s="34">
        <f ca="1">SUMPRODUCT((MID(BQ14,ROW(INDIRECT(1&amp;":"&amp;LEN(BQ14))),1)={"Q"})*1)</f>
        <v>0</v>
      </c>
      <c r="BQ14" s="30" t="str">
        <f t="shared" si="17"/>
        <v>EAUDRLTNURR</v>
      </c>
      <c r="BR14" s="34">
        <f ca="1">SUMPRODUCT((MID(BS14,ROW(INDIRECT(1&amp;":"&amp;LEN(BS14))),1)={"R"})*1)</f>
        <v>3</v>
      </c>
      <c r="BS14" s="30" t="str">
        <f t="shared" si="18"/>
        <v>EAUDRLTNURR</v>
      </c>
      <c r="BT14" s="34">
        <f ca="1">SUMPRODUCT((MID(BU14,ROW(INDIRECT(1&amp;":"&amp;LEN(BU14))),1)={"S"})*1)</f>
        <v>0</v>
      </c>
      <c r="BU14" s="30" t="str">
        <f t="shared" si="19"/>
        <v>EAUDRLTNURR</v>
      </c>
      <c r="BV14" s="34">
        <f ca="1">SUMPRODUCT((MID(BW14,ROW(INDIRECT(1&amp;":"&amp;LEN(BW14))),1)={"T"})*1)</f>
        <v>1</v>
      </c>
      <c r="BW14" s="30" t="str">
        <f t="shared" si="20"/>
        <v>EAUDRLTNURR</v>
      </c>
      <c r="BX14" s="34">
        <f ca="1">SUMPRODUCT((MID(BY14,ROW(INDIRECT(1&amp;":"&amp;LEN(BY14))),1)={"U"})*1)</f>
        <v>2</v>
      </c>
      <c r="BY14" s="30" t="str">
        <f t="shared" si="21"/>
        <v>EAUDRLTNURR</v>
      </c>
      <c r="BZ14" s="34">
        <f ca="1">SUMPRODUCT((MID(CA14,ROW(INDIRECT(1&amp;":"&amp;LEN(CA14))),1)={"V"})*1)</f>
        <v>0</v>
      </c>
      <c r="CA14" s="30" t="str">
        <f t="shared" si="22"/>
        <v>EAUDRLTNURR</v>
      </c>
      <c r="CB14" s="34">
        <f ca="1">SUMPRODUCT((MID(CC14,ROW(INDIRECT(1&amp;":"&amp;LEN(CC14))),1)={"W"})*1)</f>
        <v>0</v>
      </c>
      <c r="CC14" s="30" t="str">
        <f t="shared" si="23"/>
        <v>EAUDRLTNURR</v>
      </c>
      <c r="CD14" s="34">
        <f ca="1">SUMPRODUCT((MID(CE14,ROW(INDIRECT(1&amp;":"&amp;LEN(CE14))),1)={"X"})*1)</f>
        <v>0</v>
      </c>
      <c r="CE14" s="30" t="str">
        <f t="shared" si="24"/>
        <v>EAUDRLTNURR</v>
      </c>
      <c r="CF14" s="34">
        <f ca="1">SUMPRODUCT((MID(CG14,ROW(INDIRECT(1&amp;":"&amp;LEN(CG14))),1)={"Y"})*1)</f>
        <v>0</v>
      </c>
      <c r="CG14" s="30" t="str">
        <f t="shared" si="25"/>
        <v>EAUDRLTNURR</v>
      </c>
      <c r="CH14" s="34">
        <f ca="1">SUMPRODUCT((MID(CI14,ROW(INDIRECT(1&amp;":"&amp;LEN(CI14))),1)={"Z"})*1)</f>
        <v>0</v>
      </c>
      <c r="CI14" s="30" t="str">
        <f t="shared" si="26"/>
        <v>EAUDRLTNURR</v>
      </c>
    </row>
    <row r="15" spans="1:87" ht="35.1" customHeight="1" thickTop="1" thickBot="1">
      <c r="A15" s="35" t="s">
        <v>6</v>
      </c>
      <c r="B15" s="13" t="str">
        <f>$A$9</f>
        <v>E</v>
      </c>
      <c r="C15" s="13" t="str">
        <f>$A$20</f>
        <v>A</v>
      </c>
      <c r="D15" s="13" t="str">
        <f>$A$31</f>
        <v>U</v>
      </c>
      <c r="E15" s="13" t="str">
        <f>$A$42</f>
        <v>D</v>
      </c>
      <c r="F15" s="13" t="str">
        <f>$A$53</f>
        <v>R</v>
      </c>
      <c r="G15" s="13" t="str">
        <f>$A$64</f>
        <v>L</v>
      </c>
      <c r="H15" s="13" t="str">
        <f>$A$75</f>
        <v>T</v>
      </c>
      <c r="I15" s="13" t="str">
        <f>$A$86</f>
        <v>N</v>
      </c>
      <c r="J15" s="13" t="str">
        <f>$A$97</f>
        <v>U</v>
      </c>
      <c r="K15" s="13" t="str">
        <f>$A$108</f>
        <v>R</v>
      </c>
      <c r="L15" s="13" t="str">
        <f>$A$119</f>
        <v>R</v>
      </c>
      <c r="O15" s="7" t="str">
        <f t="shared" ca="1" si="27"/>
        <v>9E</v>
      </c>
      <c r="P15" s="7" t="str">
        <f t="shared" ca="1" si="1"/>
        <v>18A</v>
      </c>
      <c r="Q15" s="7" t="str">
        <f t="shared" ca="1" si="1"/>
        <v>25U</v>
      </c>
      <c r="R15" s="7" t="str">
        <f t="shared" ca="1" si="1"/>
        <v>13D</v>
      </c>
      <c r="S15" s="7" t="str">
        <f t="shared" ca="1" si="1"/>
        <v>1R</v>
      </c>
      <c r="T15" s="7" t="str">
        <f t="shared" ca="1" si="1"/>
        <v>11L</v>
      </c>
      <c r="U15" s="7" t="str">
        <f t="shared" ca="1" si="1"/>
        <v>3T</v>
      </c>
      <c r="V15" s="7" t="str">
        <f t="shared" ca="1" si="1"/>
        <v>19N</v>
      </c>
      <c r="W15" s="7" t="str">
        <f t="shared" ca="1" si="1"/>
        <v>25U</v>
      </c>
      <c r="X15" s="7" t="str">
        <f t="shared" ca="1" si="1"/>
        <v>1R</v>
      </c>
      <c r="Y15" s="7" t="str">
        <f t="shared" ca="1" si="1"/>
        <v>1R</v>
      </c>
      <c r="AA15" s="21" t="str">
        <f>CONCATENATE($B$15,$C$15,$D$15,$E$15,$F$15,$G$15,$H$15,$I$15,$J$15,$K$15,$L$15)</f>
        <v>EAUDRLTNURR</v>
      </c>
      <c r="AB15" s="26">
        <f ca="1">SUMPRODUCT((MID(AA15,ROW(INDIRECT(1&amp;":"&amp;LEN(AA15))),1)={"A","E","I","O","U","Y"})*1)</f>
        <v>4</v>
      </c>
      <c r="AC15" s="46">
        <f ca="1">Feuil3!$A$15</f>
        <v>0.77273529311018252</v>
      </c>
      <c r="AD15" s="47">
        <v>15</v>
      </c>
      <c r="AE15" s="47">
        <f ca="1">Feuil3!$C$15</f>
        <v>2</v>
      </c>
      <c r="AF15" s="26">
        <f ca="1">SUMPRODUCT((MID(AA15,ROW(INDIRECT(1&amp;":"&amp;LEN(AA15))),1)={"B","C","D","F","G","H","J","K","L","M","N","P","Q","R","S","T","V","W","X","Z"})*1)</f>
        <v>7</v>
      </c>
      <c r="AG15" s="42" t="s">
        <v>48</v>
      </c>
      <c r="AH15" s="26">
        <f ca="1">AZ17</f>
        <v>9</v>
      </c>
      <c r="AJ15" s="34">
        <f ca="1">SUMPRODUCT((MID(AK15,ROW(INDIRECT(1&amp;":"&amp;LEN(AK15))),1)={"A"})*1)</f>
        <v>1</v>
      </c>
      <c r="AK15" s="30" t="str">
        <f>CONCATENATE($B$16,$C$16,$D$16,$E$16,$F$16,$G$16,$H$16,$I$16,$J$16,$K$16,$L$16)</f>
        <v>EAOOLEFSNII</v>
      </c>
      <c r="AL15" s="34">
        <f ca="1">SUMPRODUCT((MID(AM15,ROW(INDIRECT(1&amp;":"&amp;LEN(AM15))),1)={"B"})*1)</f>
        <v>0</v>
      </c>
      <c r="AM15" s="30" t="str">
        <f t="shared" si="2"/>
        <v>EAOOLEFSNII</v>
      </c>
      <c r="AN15" s="34">
        <f ca="1">SUMPRODUCT((MID(AO15,ROW(INDIRECT(1&amp;":"&amp;LEN(AO15))),1)={"C"})*1)</f>
        <v>0</v>
      </c>
      <c r="AO15" s="30" t="str">
        <f t="shared" si="3"/>
        <v>EAOOLEFSNII</v>
      </c>
      <c r="AP15" s="34">
        <f ca="1">SUMPRODUCT((MID(AQ15,ROW(INDIRECT(1&amp;":"&amp;LEN(AQ15))),1)={"D"})*1)</f>
        <v>0</v>
      </c>
      <c r="AQ15" s="30" t="str">
        <f t="shared" si="4"/>
        <v>EAOOLEFSNII</v>
      </c>
      <c r="AR15" s="34">
        <f ca="1">SUMPRODUCT((MID(AS15,ROW(INDIRECT(1&amp;":"&amp;LEN(AS15))),1)={"E"})*1)</f>
        <v>2</v>
      </c>
      <c r="AS15" s="30" t="str">
        <f t="shared" si="5"/>
        <v>EAOOLEFSNII</v>
      </c>
      <c r="AT15" s="34">
        <f ca="1">SUMPRODUCT((MID(AU15,ROW(INDIRECT(1&amp;":"&amp;LEN(AU15))),1)={"F"})*1)</f>
        <v>1</v>
      </c>
      <c r="AU15" s="30" t="str">
        <f t="shared" si="6"/>
        <v>EAOOLEFSNII</v>
      </c>
      <c r="AV15" s="34">
        <f ca="1">SUMPRODUCT((MID(AW15,ROW(INDIRECT(1&amp;":"&amp;LEN(AW15))),1)={"G"})*1)</f>
        <v>0</v>
      </c>
      <c r="AW15" s="30" t="str">
        <f t="shared" si="7"/>
        <v>EAOOLEFSNII</v>
      </c>
      <c r="AX15" s="34">
        <f ca="1">SUMPRODUCT((MID(AY15,ROW(INDIRECT(1&amp;":"&amp;LEN(AY15))),1)={"H"})*1)</f>
        <v>0</v>
      </c>
      <c r="AY15" s="30" t="str">
        <f t="shared" si="8"/>
        <v>EAOOLEFSNII</v>
      </c>
      <c r="AZ15" s="34">
        <f ca="1">SUMPRODUCT((MID(BA15,ROW(INDIRECT(1&amp;":"&amp;LEN(BA15))),1)={"I"})*1)</f>
        <v>2</v>
      </c>
      <c r="BA15" s="30" t="str">
        <f t="shared" si="9"/>
        <v>EAOOLEFSNII</v>
      </c>
      <c r="BB15" s="34">
        <f ca="1">SUMPRODUCT((MID(BC15,ROW(INDIRECT(1&amp;":"&amp;LEN(BC15))),1)={"J"})*1)</f>
        <v>0</v>
      </c>
      <c r="BC15" s="30" t="str">
        <f t="shared" si="10"/>
        <v>EAOOLEFSNII</v>
      </c>
      <c r="BD15" s="34">
        <f ca="1">SUMPRODUCT((MID(BE15,ROW(INDIRECT(1&amp;":"&amp;LEN(BE15))),1)={"K"})*1)</f>
        <v>0</v>
      </c>
      <c r="BE15" s="30" t="str">
        <f t="shared" si="11"/>
        <v>EAOOLEFSNII</v>
      </c>
      <c r="BF15" s="34">
        <f ca="1">SUMPRODUCT((MID(BG15,ROW(INDIRECT(1&amp;":"&amp;LEN(BG15))),1)={"L"})*1)</f>
        <v>1</v>
      </c>
      <c r="BG15" s="30" t="str">
        <f t="shared" si="12"/>
        <v>EAOOLEFSNII</v>
      </c>
      <c r="BH15" s="34">
        <f ca="1">SUMPRODUCT((MID(BI15,ROW(INDIRECT(1&amp;":"&amp;LEN(BI15))),1)={"M"})*1)</f>
        <v>0</v>
      </c>
      <c r="BI15" s="30" t="str">
        <f t="shared" si="13"/>
        <v>EAOOLEFSNII</v>
      </c>
      <c r="BJ15" s="34">
        <f ca="1">SUMPRODUCT((MID(BK15,ROW(INDIRECT(1&amp;":"&amp;LEN(BK15))),1)={"N"})*1)</f>
        <v>1</v>
      </c>
      <c r="BK15" s="30" t="str">
        <f t="shared" si="14"/>
        <v>EAOOLEFSNII</v>
      </c>
      <c r="BL15" s="34">
        <f ca="1">SUMPRODUCT((MID(BM15,ROW(INDIRECT(1&amp;":"&amp;LEN(BM15))),1)={"O"})*1)</f>
        <v>2</v>
      </c>
      <c r="BM15" s="30" t="str">
        <f t="shared" si="15"/>
        <v>EAOOLEFSNII</v>
      </c>
      <c r="BN15" s="34">
        <f ca="1">SUMPRODUCT((MID(BO15,ROW(INDIRECT(1&amp;":"&amp;LEN(BO15))),1)={"P"})*1)</f>
        <v>0</v>
      </c>
      <c r="BO15" s="30" t="str">
        <f t="shared" si="16"/>
        <v>EAOOLEFSNII</v>
      </c>
      <c r="BP15" s="34">
        <f ca="1">SUMPRODUCT((MID(BQ15,ROW(INDIRECT(1&amp;":"&amp;LEN(BQ15))),1)={"Q"})*1)</f>
        <v>0</v>
      </c>
      <c r="BQ15" s="30" t="str">
        <f t="shared" si="17"/>
        <v>EAOOLEFSNII</v>
      </c>
      <c r="BR15" s="34">
        <f ca="1">SUMPRODUCT((MID(BS15,ROW(INDIRECT(1&amp;":"&amp;LEN(BS15))),1)={"R"})*1)</f>
        <v>0</v>
      </c>
      <c r="BS15" s="30" t="str">
        <f t="shared" si="18"/>
        <v>EAOOLEFSNII</v>
      </c>
      <c r="BT15" s="34">
        <f ca="1">SUMPRODUCT((MID(BU15,ROW(INDIRECT(1&amp;":"&amp;LEN(BU15))),1)={"S"})*1)</f>
        <v>1</v>
      </c>
      <c r="BU15" s="30" t="str">
        <f t="shared" si="19"/>
        <v>EAOOLEFSNII</v>
      </c>
      <c r="BV15" s="34">
        <f ca="1">SUMPRODUCT((MID(BW15,ROW(INDIRECT(1&amp;":"&amp;LEN(BW15))),1)={"T"})*1)</f>
        <v>0</v>
      </c>
      <c r="BW15" s="30" t="str">
        <f t="shared" si="20"/>
        <v>EAOOLEFSNII</v>
      </c>
      <c r="BX15" s="34">
        <f ca="1">SUMPRODUCT((MID(BY15,ROW(INDIRECT(1&amp;":"&amp;LEN(BY15))),1)={"U"})*1)</f>
        <v>0</v>
      </c>
      <c r="BY15" s="30" t="str">
        <f t="shared" si="21"/>
        <v>EAOOLEFSNII</v>
      </c>
      <c r="BZ15" s="34">
        <f ca="1">SUMPRODUCT((MID(CA15,ROW(INDIRECT(1&amp;":"&amp;LEN(CA15))),1)={"V"})*1)</f>
        <v>0</v>
      </c>
      <c r="CA15" s="30" t="str">
        <f t="shared" si="22"/>
        <v>EAOOLEFSNII</v>
      </c>
      <c r="CB15" s="34">
        <f ca="1">SUMPRODUCT((MID(CC15,ROW(INDIRECT(1&amp;":"&amp;LEN(CC15))),1)={"W"})*1)</f>
        <v>0</v>
      </c>
      <c r="CC15" s="30" t="str">
        <f t="shared" si="23"/>
        <v>EAOOLEFSNII</v>
      </c>
      <c r="CD15" s="34">
        <f ca="1">SUMPRODUCT((MID(CE15,ROW(INDIRECT(1&amp;":"&amp;LEN(CE15))),1)={"X"})*1)</f>
        <v>0</v>
      </c>
      <c r="CE15" s="30" t="str">
        <f t="shared" si="24"/>
        <v>EAOOLEFSNII</v>
      </c>
      <c r="CF15" s="34">
        <f ca="1">SUMPRODUCT((MID(CG15,ROW(INDIRECT(1&amp;":"&amp;LEN(CG15))),1)={"Y"})*1)</f>
        <v>0</v>
      </c>
      <c r="CG15" s="30" t="str">
        <f t="shared" si="25"/>
        <v>EAOOLEFSNII</v>
      </c>
      <c r="CH15" s="34">
        <f ca="1">SUMPRODUCT((MID(CI15,ROW(INDIRECT(1&amp;":"&amp;LEN(CI15))),1)={"Z"})*1)</f>
        <v>0</v>
      </c>
      <c r="CI15" s="30" t="str">
        <f t="shared" si="26"/>
        <v>EAOOLEFSNII</v>
      </c>
    </row>
    <row r="16" spans="1:87" ht="35.1" customHeight="1" thickTop="1" thickBot="1">
      <c r="A16" s="35" t="s">
        <v>5</v>
      </c>
      <c r="B16" s="13" t="str">
        <f>$A$10</f>
        <v>E</v>
      </c>
      <c r="C16" s="13" t="str">
        <f>$A$21</f>
        <v>A</v>
      </c>
      <c r="D16" s="13" t="str">
        <f>$A$32</f>
        <v>O</v>
      </c>
      <c r="E16" s="13" t="str">
        <f>$A$43</f>
        <v>O</v>
      </c>
      <c r="F16" s="13" t="str">
        <f>$A$54</f>
        <v>L</v>
      </c>
      <c r="G16" s="13" t="str">
        <f>$A$65</f>
        <v>E</v>
      </c>
      <c r="H16" s="13" t="str">
        <f>$A$76</f>
        <v>F</v>
      </c>
      <c r="I16" s="13" t="str">
        <f>$A$87</f>
        <v>S</v>
      </c>
      <c r="J16" s="13" t="str">
        <f>$A$98</f>
        <v>N</v>
      </c>
      <c r="K16" s="13" t="str">
        <f>$A$109</f>
        <v>I</v>
      </c>
      <c r="L16" s="13" t="str">
        <f>$A$120</f>
        <v>I</v>
      </c>
      <c r="O16" s="7" t="str">
        <f t="shared" ca="1" si="27"/>
        <v>9E</v>
      </c>
      <c r="P16" s="7" t="str">
        <f t="shared" ca="1" si="1"/>
        <v>18A</v>
      </c>
      <c r="Q16" s="7" t="str">
        <f t="shared" ca="1" si="1"/>
        <v>2O</v>
      </c>
      <c r="R16" s="7" t="str">
        <f t="shared" ca="1" si="1"/>
        <v>2O</v>
      </c>
      <c r="S16" s="7" t="str">
        <f t="shared" ca="1" si="1"/>
        <v>11L</v>
      </c>
      <c r="T16" s="7" t="str">
        <f t="shared" ca="1" si="1"/>
        <v>9E</v>
      </c>
      <c r="U16" s="7" t="str">
        <f t="shared" ca="1" si="1"/>
        <v>21F</v>
      </c>
      <c r="V16" s="7" t="str">
        <f t="shared" ca="1" si="1"/>
        <v>15S</v>
      </c>
      <c r="W16" s="7" t="str">
        <f t="shared" ca="1" si="1"/>
        <v>19N</v>
      </c>
      <c r="X16" s="7" t="str">
        <f t="shared" ca="1" si="1"/>
        <v>20I</v>
      </c>
      <c r="Y16" s="7" t="str">
        <f t="shared" ca="1" si="1"/>
        <v>20I</v>
      </c>
      <c r="AA16" s="21" t="str">
        <f>CONCATENATE($B$16,$C$16,$D$16,$E$16,$F$16,$G$16,$H$16,$I$16,$J$16,$K$16,$L$16)</f>
        <v>EAOOLEFSNII</v>
      </c>
      <c r="AB16" s="26">
        <f ca="1">SUMPRODUCT((MID(AA16,ROW(INDIRECT(1&amp;":"&amp;LEN(AA16))),1)={"A","E","I","O","U","Y"})*1)</f>
        <v>7</v>
      </c>
      <c r="AC16" s="46">
        <f ca="1">Feuil3!$A$16</f>
        <v>0.41775246726793114</v>
      </c>
      <c r="AD16" s="47">
        <v>16</v>
      </c>
      <c r="AE16" s="47">
        <f ca="1">Feuil3!$C$16</f>
        <v>12</v>
      </c>
      <c r="AF16" s="26">
        <f ca="1">SUMPRODUCT((MID(AA16,ROW(INDIRECT(1&amp;":"&amp;LEN(AA16))),1)={"B","C","D","F","G","H","J","K","L","M","N","P","Q","R","S","T","V","W","X","Z"})*1)</f>
        <v>4</v>
      </c>
      <c r="AG16" s="42" t="s">
        <v>49</v>
      </c>
      <c r="AH16" s="26">
        <f ca="1">BB17</f>
        <v>2</v>
      </c>
      <c r="AJ16" s="34">
        <f ca="1">SUMPRODUCT((MID(AK16,ROW(INDIRECT(1&amp;":"&amp;LEN(AK16))),1)={"A"})*1)</f>
        <v>1</v>
      </c>
      <c r="AK16" s="30" t="str">
        <f>CONCATENATE($B$17,$C$17,$D$17,$E$17,$F$17,$G$17,$H$17,$I$17,$J$17,$K$17,$L$17)</f>
        <v>EOJLEIDCDAE</v>
      </c>
      <c r="AL16" s="34">
        <f ca="1">SUMPRODUCT((MID(AM16,ROW(INDIRECT(1&amp;":"&amp;LEN(AM16))),1)={"B"})*1)</f>
        <v>0</v>
      </c>
      <c r="AM16" s="30" t="str">
        <f t="shared" si="2"/>
        <v>EOJLEIDCDAE</v>
      </c>
      <c r="AN16" s="34">
        <f ca="1">SUMPRODUCT((MID(AO16,ROW(INDIRECT(1&amp;":"&amp;LEN(AO16))),1)={"C"})*1)</f>
        <v>1</v>
      </c>
      <c r="AO16" s="30" t="str">
        <f t="shared" si="3"/>
        <v>EOJLEIDCDAE</v>
      </c>
      <c r="AP16" s="34">
        <f ca="1">SUMPRODUCT((MID(AQ16,ROW(INDIRECT(1&amp;":"&amp;LEN(AQ16))),1)={"D"})*1)</f>
        <v>2</v>
      </c>
      <c r="AQ16" s="30" t="str">
        <f t="shared" si="4"/>
        <v>EOJLEIDCDAE</v>
      </c>
      <c r="AR16" s="34">
        <f ca="1">SUMPRODUCT((MID(AS16,ROW(INDIRECT(1&amp;":"&amp;LEN(AS16))),1)={"E"})*1)</f>
        <v>3</v>
      </c>
      <c r="AS16" s="30" t="str">
        <f t="shared" si="5"/>
        <v>EOJLEIDCDAE</v>
      </c>
      <c r="AT16" s="34">
        <f ca="1">SUMPRODUCT((MID(AU16,ROW(INDIRECT(1&amp;":"&amp;LEN(AU16))),1)={"F"})*1)</f>
        <v>0</v>
      </c>
      <c r="AU16" s="30" t="str">
        <f t="shared" si="6"/>
        <v>EOJLEIDCDAE</v>
      </c>
      <c r="AV16" s="34">
        <f ca="1">SUMPRODUCT((MID(AW16,ROW(INDIRECT(1&amp;":"&amp;LEN(AW16))),1)={"G"})*1)</f>
        <v>0</v>
      </c>
      <c r="AW16" s="30" t="str">
        <f t="shared" si="7"/>
        <v>EOJLEIDCDAE</v>
      </c>
      <c r="AX16" s="34">
        <f ca="1">SUMPRODUCT((MID(AY16,ROW(INDIRECT(1&amp;":"&amp;LEN(AY16))),1)={"H"})*1)</f>
        <v>0</v>
      </c>
      <c r="AY16" s="30" t="str">
        <f t="shared" si="8"/>
        <v>EOJLEIDCDAE</v>
      </c>
      <c r="AZ16" s="34">
        <f ca="1">SUMPRODUCT((MID(BA16,ROW(INDIRECT(1&amp;":"&amp;LEN(BA16))),1)={"I"})*1)</f>
        <v>1</v>
      </c>
      <c r="BA16" s="30" t="str">
        <f t="shared" si="9"/>
        <v>EOJLEIDCDAE</v>
      </c>
      <c r="BB16" s="34">
        <f ca="1">SUMPRODUCT((MID(BC16,ROW(INDIRECT(1&amp;":"&amp;LEN(BC16))),1)={"J"})*1)</f>
        <v>1</v>
      </c>
      <c r="BC16" s="30" t="str">
        <f t="shared" si="10"/>
        <v>EOJLEIDCDAE</v>
      </c>
      <c r="BD16" s="34">
        <f ca="1">SUMPRODUCT((MID(BE16,ROW(INDIRECT(1&amp;":"&amp;LEN(BE16))),1)={"K"})*1)</f>
        <v>0</v>
      </c>
      <c r="BE16" s="30" t="str">
        <f t="shared" si="11"/>
        <v>EOJLEIDCDAE</v>
      </c>
      <c r="BF16" s="34">
        <f ca="1">SUMPRODUCT((MID(BG16,ROW(INDIRECT(1&amp;":"&amp;LEN(BG16))),1)={"L"})*1)</f>
        <v>1</v>
      </c>
      <c r="BG16" s="30" t="str">
        <f t="shared" si="12"/>
        <v>EOJLEIDCDAE</v>
      </c>
      <c r="BH16" s="34">
        <f ca="1">SUMPRODUCT((MID(BI16,ROW(INDIRECT(1&amp;":"&amp;LEN(BI16))),1)={"M"})*1)</f>
        <v>0</v>
      </c>
      <c r="BI16" s="30" t="str">
        <f t="shared" si="13"/>
        <v>EOJLEIDCDAE</v>
      </c>
      <c r="BJ16" s="34">
        <f ca="1">SUMPRODUCT((MID(BK16,ROW(INDIRECT(1&amp;":"&amp;LEN(BK16))),1)={"N"})*1)</f>
        <v>0</v>
      </c>
      <c r="BK16" s="30" t="str">
        <f t="shared" si="14"/>
        <v>EOJLEIDCDAE</v>
      </c>
      <c r="BL16" s="34">
        <f ca="1">SUMPRODUCT((MID(BM16,ROW(INDIRECT(1&amp;":"&amp;LEN(BM16))),1)={"O"})*1)</f>
        <v>1</v>
      </c>
      <c r="BM16" s="30" t="str">
        <f t="shared" si="15"/>
        <v>EOJLEIDCDAE</v>
      </c>
      <c r="BN16" s="34">
        <f ca="1">SUMPRODUCT((MID(BO16,ROW(INDIRECT(1&amp;":"&amp;LEN(BO16))),1)={"P"})*1)</f>
        <v>0</v>
      </c>
      <c r="BO16" s="30" t="str">
        <f t="shared" si="16"/>
        <v>EOJLEIDCDAE</v>
      </c>
      <c r="BP16" s="34">
        <f ca="1">SUMPRODUCT((MID(BQ16,ROW(INDIRECT(1&amp;":"&amp;LEN(BQ16))),1)={"Q"})*1)</f>
        <v>0</v>
      </c>
      <c r="BQ16" s="30" t="str">
        <f t="shared" si="17"/>
        <v>EOJLEIDCDAE</v>
      </c>
      <c r="BR16" s="34">
        <f ca="1">SUMPRODUCT((MID(BS16,ROW(INDIRECT(1&amp;":"&amp;LEN(BS16))),1)={"R"})*1)</f>
        <v>0</v>
      </c>
      <c r="BS16" s="30" t="str">
        <f t="shared" si="18"/>
        <v>EOJLEIDCDAE</v>
      </c>
      <c r="BT16" s="34">
        <f ca="1">SUMPRODUCT((MID(BU16,ROW(INDIRECT(1&amp;":"&amp;LEN(BU16))),1)={"S"})*1)</f>
        <v>0</v>
      </c>
      <c r="BU16" s="30" t="str">
        <f t="shared" si="19"/>
        <v>EOJLEIDCDAE</v>
      </c>
      <c r="BV16" s="34">
        <f ca="1">SUMPRODUCT((MID(BW16,ROW(INDIRECT(1&amp;":"&amp;LEN(BW16))),1)={"T"})*1)</f>
        <v>0</v>
      </c>
      <c r="BW16" s="30" t="str">
        <f t="shared" si="20"/>
        <v>EOJLEIDCDAE</v>
      </c>
      <c r="BX16" s="34">
        <f ca="1">SUMPRODUCT((MID(BY16,ROW(INDIRECT(1&amp;":"&amp;LEN(BY16))),1)={"U"})*1)</f>
        <v>0</v>
      </c>
      <c r="BY16" s="30" t="str">
        <f t="shared" si="21"/>
        <v>EOJLEIDCDAE</v>
      </c>
      <c r="BZ16" s="34">
        <f ca="1">SUMPRODUCT((MID(CA16,ROW(INDIRECT(1&amp;":"&amp;LEN(CA16))),1)={"V"})*1)</f>
        <v>0</v>
      </c>
      <c r="CA16" s="30" t="str">
        <f t="shared" si="22"/>
        <v>EOJLEIDCDAE</v>
      </c>
      <c r="CB16" s="34">
        <f ca="1">SUMPRODUCT((MID(CC16,ROW(INDIRECT(1&amp;":"&amp;LEN(CC16))),1)={"W"})*1)</f>
        <v>0</v>
      </c>
      <c r="CC16" s="30" t="str">
        <f t="shared" si="23"/>
        <v>EOJLEIDCDAE</v>
      </c>
      <c r="CD16" s="34">
        <f ca="1">SUMPRODUCT((MID(CE16,ROW(INDIRECT(1&amp;":"&amp;LEN(CE16))),1)={"X"})*1)</f>
        <v>0</v>
      </c>
      <c r="CE16" s="30" t="str">
        <f t="shared" si="24"/>
        <v>EOJLEIDCDAE</v>
      </c>
      <c r="CF16" s="34">
        <f ca="1">SUMPRODUCT((MID(CG16,ROW(INDIRECT(1&amp;":"&amp;LEN(CG16))),1)={"Y"})*1)</f>
        <v>0</v>
      </c>
      <c r="CG16" s="30" t="str">
        <f t="shared" si="25"/>
        <v>EOJLEIDCDAE</v>
      </c>
      <c r="CH16" s="34">
        <f ca="1">SUMPRODUCT((MID(CI16,ROW(INDIRECT(1&amp;":"&amp;LEN(CI16))),1)={"Z"})*1)</f>
        <v>0</v>
      </c>
      <c r="CI16" s="30" t="str">
        <f t="shared" si="26"/>
        <v>EOJLEIDCDAE</v>
      </c>
    </row>
    <row r="17" spans="1:87" ht="35.1" customHeight="1" thickTop="1" thickBot="1">
      <c r="A17" s="35" t="s">
        <v>12</v>
      </c>
      <c r="B17" s="13" t="str">
        <f>$A$11</f>
        <v>E</v>
      </c>
      <c r="C17" s="13" t="str">
        <f>$A$22</f>
        <v>O</v>
      </c>
      <c r="D17" s="13" t="str">
        <f>$A$33</f>
        <v>J</v>
      </c>
      <c r="E17" s="13" t="str">
        <f>$A$44</f>
        <v>L</v>
      </c>
      <c r="F17" s="13" t="str">
        <f>$A$55</f>
        <v>E</v>
      </c>
      <c r="G17" s="13" t="str">
        <f>$A$66</f>
        <v>I</v>
      </c>
      <c r="H17" s="13" t="str">
        <f>$A$77</f>
        <v>D</v>
      </c>
      <c r="I17" s="13" t="str">
        <f>$A$88</f>
        <v>C</v>
      </c>
      <c r="J17" s="13" t="str">
        <f>$A$99</f>
        <v>D</v>
      </c>
      <c r="K17" s="13" t="str">
        <f>$A$110</f>
        <v>A</v>
      </c>
      <c r="L17" s="13" t="str">
        <f>$A$121</f>
        <v>E</v>
      </c>
      <c r="O17" s="7" t="str">
        <f t="shared" ca="1" si="27"/>
        <v>9E</v>
      </c>
      <c r="P17" s="7" t="str">
        <f t="shared" ca="1" si="1"/>
        <v>2O</v>
      </c>
      <c r="Q17" s="7" t="str">
        <f t="shared" ca="1" si="1"/>
        <v>8J</v>
      </c>
      <c r="R17" s="7" t="str">
        <f t="shared" ca="1" si="1"/>
        <v>11L</v>
      </c>
      <c r="S17" s="7" t="str">
        <f t="shared" ca="1" si="1"/>
        <v>9E</v>
      </c>
      <c r="T17" s="7" t="str">
        <f t="shared" ca="1" si="1"/>
        <v>20I</v>
      </c>
      <c r="U17" s="7" t="str">
        <f t="shared" ca="1" si="1"/>
        <v>13D</v>
      </c>
      <c r="V17" s="7" t="str">
        <f t="shared" ca="1" si="1"/>
        <v>22C</v>
      </c>
      <c r="W17" s="7" t="str">
        <f t="shared" ca="1" si="1"/>
        <v>13D</v>
      </c>
      <c r="X17" s="7" t="str">
        <f t="shared" ca="1" si="1"/>
        <v>18A</v>
      </c>
      <c r="Y17" s="7" t="str">
        <f t="shared" ca="1" si="1"/>
        <v>9E</v>
      </c>
      <c r="AA17" s="21" t="str">
        <f>CONCATENATE($B$17,$C$17,$D$17,$E$17,$F$17,$G$17,$H$17,$I$17,$J$17,$K$17,$L$17)</f>
        <v>EOJLEIDCDAE</v>
      </c>
      <c r="AB17" s="26">
        <f ca="1">SUMPRODUCT((MID(AA17,ROW(INDIRECT(1&amp;":"&amp;LEN(AA17))),1)={"A","E","I","O","U","Y"})*1)</f>
        <v>6</v>
      </c>
      <c r="AC17" s="46">
        <f ca="1">Feuil3!$A$17</f>
        <v>0.87814988042919673</v>
      </c>
      <c r="AD17" s="47">
        <v>17</v>
      </c>
      <c r="AE17" s="47">
        <f ca="1">Feuil3!$C$17</f>
        <v>14</v>
      </c>
      <c r="AF17" s="26">
        <f ca="1">SUMPRODUCT((MID(AA17,ROW(INDIRECT(1&amp;":"&amp;LEN(AA17))),1)={"B","C","D","F","G","H","J","K","L","M","N","P","Q","R","S","T","V","W","X","Z"})*1)</f>
        <v>5</v>
      </c>
      <c r="AG17" s="42" t="s">
        <v>50</v>
      </c>
      <c r="AH17" s="26">
        <f ca="1">BD17</f>
        <v>1</v>
      </c>
      <c r="AJ17" s="31">
        <f ca="1">SUM(AJ7:AJ16)</f>
        <v>8</v>
      </c>
      <c r="AK17" s="32"/>
      <c r="AL17" s="31">
        <f ca="1">SUM(AL7:AL16)</f>
        <v>0</v>
      </c>
      <c r="AM17" s="32"/>
      <c r="AN17" s="31">
        <f ca="1">SUM(AN7:AN16)</f>
        <v>2</v>
      </c>
      <c r="AO17" s="32"/>
      <c r="AP17" s="31">
        <f ca="1">SUM(AP7:AP16)</f>
        <v>6</v>
      </c>
      <c r="AQ17" s="32"/>
      <c r="AR17" s="31">
        <f ca="1">SUM(AR7:AR16)</f>
        <v>24</v>
      </c>
      <c r="AS17" s="32"/>
      <c r="AT17" s="31">
        <f ca="1">SUM(AT7:AT16)</f>
        <v>2</v>
      </c>
      <c r="AU17" s="32"/>
      <c r="AV17" s="31">
        <f ca="1">SUM(AV7:AV16)</f>
        <v>0</v>
      </c>
      <c r="AW17" s="32"/>
      <c r="AX17" s="31">
        <f ca="1">SUM(AX6:AX16)</f>
        <v>3</v>
      </c>
      <c r="AY17" s="32"/>
      <c r="AZ17" s="31">
        <f ca="1">SUM(AZ6:AZ16)</f>
        <v>9</v>
      </c>
      <c r="BA17" s="32"/>
      <c r="BB17" s="31">
        <f ca="1">SUM(BB6:BB16)</f>
        <v>2</v>
      </c>
      <c r="BC17" s="32"/>
      <c r="BD17" s="31">
        <f ca="1">SUM(BD6:BD16)</f>
        <v>1</v>
      </c>
      <c r="BE17" s="32"/>
      <c r="BF17" s="31">
        <f ca="1">SUM(BF6:BF16)</f>
        <v>7</v>
      </c>
      <c r="BG17" s="32"/>
      <c r="BH17" s="31">
        <f ca="1">SUM(BH6:BH16)</f>
        <v>3</v>
      </c>
      <c r="BI17" s="32"/>
      <c r="BJ17" s="31">
        <f ca="1">SUM(BJ6:BJ16)</f>
        <v>12</v>
      </c>
      <c r="BK17" s="32"/>
      <c r="BL17" s="31">
        <f ca="1">SUM(BL6:BL16)</f>
        <v>9</v>
      </c>
      <c r="BM17" s="32"/>
      <c r="BN17" s="31">
        <f ca="1">SUM(BN6:BN16)</f>
        <v>1</v>
      </c>
      <c r="BO17" s="32"/>
      <c r="BP17" s="31">
        <f ca="1">SUM(BP6:BP16)</f>
        <v>4</v>
      </c>
      <c r="BQ17" s="32"/>
      <c r="BR17" s="31">
        <f ca="1">SUM(BR6:BR16)</f>
        <v>6</v>
      </c>
      <c r="BS17" s="32"/>
      <c r="BT17" s="31">
        <f ca="1">SUM(BT6:BT16)</f>
        <v>4</v>
      </c>
      <c r="BU17" s="32"/>
      <c r="BV17" s="31">
        <f ca="1">SUM(BV6:BV16)</f>
        <v>6</v>
      </c>
      <c r="BW17" s="32"/>
      <c r="BX17" s="31">
        <f ca="1">SUM(BX6:BX16)</f>
        <v>6</v>
      </c>
      <c r="BY17" s="32"/>
      <c r="BZ17" s="31">
        <f ca="1">SUM(BZ6:BZ16)</f>
        <v>0</v>
      </c>
      <c r="CA17" s="32"/>
      <c r="CB17" s="31">
        <f ca="1">SUM(CB6:CB16)</f>
        <v>1</v>
      </c>
      <c r="CC17" s="32"/>
      <c r="CD17" s="31">
        <f ca="1">SUM(CD6:CD16)</f>
        <v>0</v>
      </c>
      <c r="CE17" s="32"/>
      <c r="CF17" s="31">
        <f ca="1">SUM(CF6:CF16)</f>
        <v>0</v>
      </c>
      <c r="CG17" s="32"/>
      <c r="CH17" s="31">
        <f ca="1">SUM(CH6:CH16)</f>
        <v>0</v>
      </c>
      <c r="CI17" s="32"/>
    </row>
    <row r="18" spans="1:87" ht="36.950000000000003" customHeight="1" thickTop="1">
      <c r="A18" s="35" t="s">
        <v>3</v>
      </c>
      <c r="B18" s="1" t="s">
        <v>34</v>
      </c>
      <c r="AC18" s="6">
        <f ca="1">Feuil3!$A$18</f>
        <v>5.0147286535558333E-2</v>
      </c>
      <c r="AD18">
        <v>18</v>
      </c>
      <c r="AE18">
        <f ca="1">Feuil3!$C$18</f>
        <v>1</v>
      </c>
      <c r="AG18" s="25" t="s">
        <v>51</v>
      </c>
      <c r="AH18" s="26">
        <f ca="1">BF17</f>
        <v>7</v>
      </c>
    </row>
    <row r="19" spans="1:87" ht="36.950000000000003" customHeight="1" thickBot="1">
      <c r="A19" s="35" t="s">
        <v>12</v>
      </c>
      <c r="B19" s="19" t="s">
        <v>35</v>
      </c>
      <c r="D19" s="16">
        <f ca="1">SUM(AB7:AB17)</f>
        <v>59</v>
      </c>
      <c r="E19" s="19" t="s">
        <v>36</v>
      </c>
      <c r="F19" s="18"/>
      <c r="G19" s="17">
        <f ca="1">SUM(AF7:AF17)</f>
        <v>62</v>
      </c>
      <c r="H19" s="20" t="s">
        <v>39</v>
      </c>
      <c r="I19" s="1" t="str">
        <f ca="1">SUM(D19,G19)&amp; "  case(s)"</f>
        <v>121  case(s)</v>
      </c>
      <c r="AC19" s="6">
        <f ca="1">Feuil3!$A$19</f>
        <v>0.4698053567153968</v>
      </c>
      <c r="AD19">
        <v>19</v>
      </c>
      <c r="AE19">
        <f ca="1">Feuil3!$C$19</f>
        <v>15</v>
      </c>
      <c r="AG19" s="25" t="s">
        <v>52</v>
      </c>
      <c r="AH19" s="26">
        <f ca="1">BH17</f>
        <v>3</v>
      </c>
    </row>
    <row r="20" spans="1:87" ht="35.1" customHeight="1" thickTop="1" thickBot="1">
      <c r="A20" s="35" t="s">
        <v>2</v>
      </c>
      <c r="B20" s="11" t="str">
        <f ca="1">IF(ISNUMBER(VALUE(RIGHT(LEFT(O20,2),1))),LEFT(LEFT(O20,2),2),LEFT(O20,1))</f>
        <v>9</v>
      </c>
      <c r="C20" s="11" t="str">
        <f t="shared" ref="C20:L20" ca="1" si="28">IF(ISNUMBER(VALUE(RIGHT(LEFT(P20,2),1))),LEFT(LEFT(P20,2),2),LEFT(P20,1))</f>
        <v>26</v>
      </c>
      <c r="D20" s="11" t="str">
        <f t="shared" ca="1" si="28"/>
        <v>25</v>
      </c>
      <c r="E20" s="11" t="str">
        <f t="shared" ca="1" si="28"/>
        <v>19</v>
      </c>
      <c r="F20" s="11" t="str">
        <f t="shared" ca="1" si="28"/>
        <v>13</v>
      </c>
      <c r="G20" s="11" t="str">
        <f t="shared" ca="1" si="28"/>
        <v>9</v>
      </c>
      <c r="H20" s="11" t="str">
        <f t="shared" ca="1" si="28"/>
        <v>19</v>
      </c>
      <c r="I20" s="11" t="str">
        <f t="shared" ca="1" si="28"/>
        <v>20</v>
      </c>
      <c r="J20" s="11" t="str">
        <f t="shared" ca="1" si="28"/>
        <v>25</v>
      </c>
      <c r="K20" s="11" t="str">
        <f t="shared" ca="1" si="28"/>
        <v>22</v>
      </c>
      <c r="L20" s="11" t="str">
        <f t="shared" ca="1" si="28"/>
        <v>18</v>
      </c>
      <c r="O20" s="9" t="str">
        <f ca="1">$O$7</f>
        <v>9E</v>
      </c>
      <c r="P20" s="9" t="str">
        <f ca="1">$P$7</f>
        <v>26H</v>
      </c>
      <c r="Q20" s="9" t="str">
        <f ca="1">$Q$7</f>
        <v>25U</v>
      </c>
      <c r="R20" s="9" t="str">
        <f ca="1">$R$7</f>
        <v>19N</v>
      </c>
      <c r="S20" s="9" t="str">
        <f ca="1">$S$7</f>
        <v>13D</v>
      </c>
      <c r="T20" s="9" t="str">
        <f ca="1">$T$7</f>
        <v>9E</v>
      </c>
      <c r="U20" s="9" t="str">
        <f ca="1">$U$7</f>
        <v>19N</v>
      </c>
      <c r="V20" s="9" t="str">
        <f ca="1">$V$7</f>
        <v>20I</v>
      </c>
      <c r="W20" s="9" t="str">
        <f ca="1">$W$7</f>
        <v>25U</v>
      </c>
      <c r="X20" s="9" t="str">
        <f ca="1">$X$7</f>
        <v>22C</v>
      </c>
      <c r="Y20" s="9" t="str">
        <f ca="1">$Y$7</f>
        <v>18A</v>
      </c>
      <c r="AC20" s="6">
        <f ca="1">Feuil3!$A$20</f>
        <v>0.33359914743678876</v>
      </c>
      <c r="AD20">
        <v>20</v>
      </c>
      <c r="AE20">
        <f ca="1">Feuil3!$C$20</f>
        <v>3</v>
      </c>
      <c r="AG20" s="25" t="s">
        <v>53</v>
      </c>
      <c r="AH20" s="26">
        <f ca="1">BJ17</f>
        <v>12</v>
      </c>
    </row>
    <row r="21" spans="1:87" ht="35.1" customHeight="1" thickTop="1" thickBot="1">
      <c r="A21" s="35" t="s">
        <v>2</v>
      </c>
      <c r="B21" s="11" t="str">
        <f t="shared" ref="B21:B30" ca="1" si="29">IF(ISNUMBER(VALUE(RIGHT(LEFT(O21,2),1))),LEFT(LEFT(O21,2),2),LEFT(O21,1))</f>
        <v>14</v>
      </c>
      <c r="C21" s="11" t="str">
        <f t="shared" ref="C21:C30" ca="1" si="30">IF(ISNUMBER(VALUE(RIGHT(LEFT(P21,2),1))),LEFT(LEFT(P21,2),2),LEFT(P21,1))</f>
        <v>9</v>
      </c>
      <c r="D21" s="11" t="str">
        <f t="shared" ref="D21:D30" ca="1" si="31">IF(ISNUMBER(VALUE(RIGHT(LEFT(Q21,2),1))),LEFT(LEFT(Q21,2),2),LEFT(Q21,1))</f>
        <v>18</v>
      </c>
      <c r="E21" s="11" t="str">
        <f t="shared" ref="E21:E30" ca="1" si="32">IF(ISNUMBER(VALUE(RIGHT(LEFT(R21,2),1))),LEFT(LEFT(R21,2),2),LEFT(R21,1))</f>
        <v>26</v>
      </c>
      <c r="F21" s="11" t="str">
        <f t="shared" ref="F21:F30" ca="1" si="33">IF(ISNUMBER(VALUE(RIGHT(LEFT(S21,2),1))),LEFT(LEFT(S21,2),2),LEFT(S21,1))</f>
        <v>19</v>
      </c>
      <c r="G21" s="11" t="str">
        <f t="shared" ref="G21:G30" ca="1" si="34">IF(ISNUMBER(VALUE(RIGHT(LEFT(T21,2),1))),LEFT(LEFT(T21,2),2),LEFT(T21,1))</f>
        <v>9</v>
      </c>
      <c r="H21" s="11" t="str">
        <f t="shared" ref="H21:H30" ca="1" si="35">IF(ISNUMBER(VALUE(RIGHT(LEFT(U21,2),1))),LEFT(LEFT(U21,2),2),LEFT(U21,1))</f>
        <v>1</v>
      </c>
      <c r="I21" s="11" t="str">
        <f t="shared" ref="I21:I30" ca="1" si="36">IF(ISNUMBER(VALUE(RIGHT(LEFT(V21,2),1))),LEFT(LEFT(V21,2),2),LEFT(V21,1))</f>
        <v>9</v>
      </c>
      <c r="J21" s="11" t="str">
        <f t="shared" ref="J21:J30" ca="1" si="37">IF(ISNUMBER(VALUE(RIGHT(LEFT(W21,2),1))),LEFT(LEFT(W21,2),2),LEFT(W21,1))</f>
        <v>17</v>
      </c>
      <c r="K21" s="11" t="str">
        <f t="shared" ref="K21:K30" ca="1" si="38">IF(ISNUMBER(VALUE(RIGHT(LEFT(X21,2),1))),LEFT(LEFT(X21,2),2),LEFT(X21,1))</f>
        <v>21</v>
      </c>
      <c r="L21" s="11" t="str">
        <f t="shared" ref="L21:L30" ca="1" si="39">IF(ISNUMBER(VALUE(RIGHT(LEFT(Y21,2),1))),LEFT(LEFT(Y21,2),2),LEFT(Y21,1))</f>
        <v>25</v>
      </c>
      <c r="O21" s="9" t="str">
        <f ca="1">$O$8</f>
        <v>14Q</v>
      </c>
      <c r="P21" s="9" t="str">
        <f ca="1">$P$8</f>
        <v>9E</v>
      </c>
      <c r="Q21" s="9" t="str">
        <f ca="1">$Q$8</f>
        <v>18A</v>
      </c>
      <c r="R21" s="9" t="str">
        <f ca="1">$R$8</f>
        <v>26H</v>
      </c>
      <c r="S21" s="9" t="str">
        <f ca="1">$S$8</f>
        <v>19N</v>
      </c>
      <c r="T21" s="9" t="str">
        <f ca="1">$T$8</f>
        <v>9E</v>
      </c>
      <c r="U21" s="9" t="str">
        <f ca="1">$U$8</f>
        <v>1R</v>
      </c>
      <c r="V21" s="9" t="str">
        <f ca="1">$V$8</f>
        <v>9E</v>
      </c>
      <c r="W21" s="9" t="str">
        <f ca="1">$W$8</f>
        <v>17W</v>
      </c>
      <c r="X21" s="9" t="str">
        <f ca="1">$X$8</f>
        <v>21F</v>
      </c>
      <c r="Y21" s="9" t="str">
        <f ca="1">$Y$8</f>
        <v>25U</v>
      </c>
      <c r="AC21" s="6">
        <f ca="1">Feuil3!$A$21</f>
        <v>0.17688719438098222</v>
      </c>
      <c r="AD21">
        <v>21</v>
      </c>
      <c r="AE21">
        <f ca="1">Feuil3!$C$21</f>
        <v>25</v>
      </c>
      <c r="AG21" s="25" t="s">
        <v>54</v>
      </c>
      <c r="AH21" s="26">
        <f ca="1">BL17</f>
        <v>9</v>
      </c>
    </row>
    <row r="22" spans="1:87" ht="35.1" customHeight="1" thickTop="1" thickBot="1">
      <c r="A22" s="35" t="s">
        <v>3</v>
      </c>
      <c r="B22" s="11" t="str">
        <f t="shared" ca="1" si="29"/>
        <v>2</v>
      </c>
      <c r="C22" s="11" t="str">
        <f t="shared" ca="1" si="30"/>
        <v>8</v>
      </c>
      <c r="D22" s="11" t="str">
        <f t="shared" ca="1" si="31"/>
        <v>9</v>
      </c>
      <c r="E22" s="11" t="str">
        <f t="shared" ca="1" si="32"/>
        <v>19</v>
      </c>
      <c r="F22" s="11" t="str">
        <f t="shared" ca="1" si="33"/>
        <v>19</v>
      </c>
      <c r="G22" s="11" t="str">
        <f t="shared" ca="1" si="34"/>
        <v>19</v>
      </c>
      <c r="H22" s="11" t="str">
        <f t="shared" ca="1" si="35"/>
        <v>9</v>
      </c>
      <c r="I22" s="11" t="str">
        <f t="shared" ca="1" si="36"/>
        <v>9</v>
      </c>
      <c r="J22" s="11" t="str">
        <f t="shared" ca="1" si="37"/>
        <v>19</v>
      </c>
      <c r="K22" s="11" t="str">
        <f t="shared" ca="1" si="38"/>
        <v>3</v>
      </c>
      <c r="L22" s="11" t="str">
        <f t="shared" ca="1" si="39"/>
        <v>1</v>
      </c>
      <c r="O22" s="9" t="str">
        <f ca="1">$O$9</f>
        <v>2O</v>
      </c>
      <c r="P22" s="9" t="str">
        <f ca="1">$P$9</f>
        <v>8J</v>
      </c>
      <c r="Q22" s="9" t="str">
        <f ca="1">$Q$9</f>
        <v>9E</v>
      </c>
      <c r="R22" s="9" t="str">
        <f ca="1">$R$9</f>
        <v>19N</v>
      </c>
      <c r="S22" s="9" t="str">
        <f ca="1">$S$9</f>
        <v>19N</v>
      </c>
      <c r="T22" s="9" t="str">
        <f ca="1">$T$9</f>
        <v>19N</v>
      </c>
      <c r="U22" s="9" t="str">
        <f ca="1">$U$9</f>
        <v>9E</v>
      </c>
      <c r="V22" s="9" t="str">
        <f ca="1">$V$9</f>
        <v>9E</v>
      </c>
      <c r="W22" s="9" t="str">
        <f ca="1">$W$9</f>
        <v>19N</v>
      </c>
      <c r="X22" s="9" t="str">
        <f ca="1">$X$9</f>
        <v>3T</v>
      </c>
      <c r="Y22" s="9" t="str">
        <f ca="1">$Y$9</f>
        <v>1R</v>
      </c>
      <c r="AC22" s="6">
        <f ca="1">Feuil3!$A$22</f>
        <v>6.3862619994546677E-2</v>
      </c>
      <c r="AD22">
        <v>22</v>
      </c>
      <c r="AE22">
        <f ca="1">Feuil3!$C$22</f>
        <v>24</v>
      </c>
      <c r="AG22" s="25" t="s">
        <v>55</v>
      </c>
      <c r="AH22" s="26">
        <f ca="1">BN17</f>
        <v>1</v>
      </c>
    </row>
    <row r="23" spans="1:87" ht="35.1" customHeight="1" thickTop="1" thickBot="1">
      <c r="A23" s="35" t="s">
        <v>7</v>
      </c>
      <c r="B23" s="11" t="str">
        <f t="shared" ca="1" si="29"/>
        <v>9</v>
      </c>
      <c r="C23" s="11" t="str">
        <f t="shared" ca="1" si="30"/>
        <v>9</v>
      </c>
      <c r="D23" s="11" t="str">
        <f t="shared" ca="1" si="31"/>
        <v>9</v>
      </c>
      <c r="E23" s="11" t="str">
        <f t="shared" ca="1" si="32"/>
        <v>19</v>
      </c>
      <c r="F23" s="11" t="str">
        <f t="shared" ca="1" si="33"/>
        <v>3</v>
      </c>
      <c r="G23" s="11" t="str">
        <f t="shared" ca="1" si="34"/>
        <v>15</v>
      </c>
      <c r="H23" s="11" t="str">
        <f t="shared" ca="1" si="35"/>
        <v>12</v>
      </c>
      <c r="I23" s="11" t="str">
        <f t="shared" ca="1" si="36"/>
        <v>20</v>
      </c>
      <c r="J23" s="11" t="str">
        <f t="shared" ca="1" si="37"/>
        <v>9</v>
      </c>
      <c r="K23" s="11" t="str">
        <f t="shared" ca="1" si="38"/>
        <v>2</v>
      </c>
      <c r="L23" s="11" t="str">
        <f t="shared" ca="1" si="39"/>
        <v>4</v>
      </c>
      <c r="O23" s="9" t="str">
        <f ca="1">$O$10</f>
        <v>9E</v>
      </c>
      <c r="P23" s="9" t="str">
        <f ca="1">$P$10</f>
        <v>9E</v>
      </c>
      <c r="Q23" s="9" t="str">
        <f ca="1">$Q$10</f>
        <v>9E</v>
      </c>
      <c r="R23" s="9" t="str">
        <f ca="1">$R$10</f>
        <v>19N</v>
      </c>
      <c r="S23" s="9" t="str">
        <f ca="1">$S$10</f>
        <v>3T</v>
      </c>
      <c r="T23" s="9" t="str">
        <f ca="1">$T$10</f>
        <v>15S</v>
      </c>
      <c r="U23" s="9" t="str">
        <f ca="1">$U$10</f>
        <v>12P</v>
      </c>
      <c r="V23" s="9" t="str">
        <f ca="1">$V$10</f>
        <v>20I</v>
      </c>
      <c r="W23" s="9" t="str">
        <f ca="1">$W$10</f>
        <v>9E</v>
      </c>
      <c r="X23" s="9" t="str">
        <f ca="1">$X$10</f>
        <v>2O</v>
      </c>
      <c r="Y23" s="9" t="str">
        <f ca="1">$Y$10</f>
        <v>4M</v>
      </c>
      <c r="AC23" s="6">
        <f ca="1">Feuil3!$A$23</f>
        <v>0.89623989328695686</v>
      </c>
      <c r="AD23">
        <v>23</v>
      </c>
      <c r="AE23">
        <f ca="1">Feuil3!$C$23</f>
        <v>17</v>
      </c>
      <c r="AG23" s="25" t="s">
        <v>56</v>
      </c>
      <c r="AH23" s="26">
        <f ca="1">BP17</f>
        <v>4</v>
      </c>
    </row>
    <row r="24" spans="1:87" ht="35.1" customHeight="1" thickTop="1" thickBot="1">
      <c r="A24" s="35" t="s">
        <v>2</v>
      </c>
      <c r="B24" s="11" t="str">
        <f t="shared" ca="1" si="29"/>
        <v>18</v>
      </c>
      <c r="C24" s="11" t="str">
        <f t="shared" ca="1" si="30"/>
        <v>19</v>
      </c>
      <c r="D24" s="11" t="str">
        <f t="shared" ca="1" si="31"/>
        <v>18</v>
      </c>
      <c r="E24" s="11" t="str">
        <f t="shared" ca="1" si="32"/>
        <v>15</v>
      </c>
      <c r="F24" s="11" t="str">
        <f t="shared" ca="1" si="33"/>
        <v>20</v>
      </c>
      <c r="G24" s="11" t="str">
        <f t="shared" ca="1" si="34"/>
        <v>9</v>
      </c>
      <c r="H24" s="11" t="str">
        <f t="shared" ca="1" si="35"/>
        <v>2</v>
      </c>
      <c r="I24" s="11" t="str">
        <f t="shared" ca="1" si="36"/>
        <v>15</v>
      </c>
      <c r="J24" s="11" t="str">
        <f t="shared" ca="1" si="37"/>
        <v>9</v>
      </c>
      <c r="K24" s="11" t="str">
        <f t="shared" ca="1" si="38"/>
        <v>2</v>
      </c>
      <c r="L24" s="11" t="str">
        <f t="shared" ca="1" si="39"/>
        <v>4</v>
      </c>
      <c r="O24" s="9" t="str">
        <f ca="1">$O$11</f>
        <v>18A</v>
      </c>
      <c r="P24" s="9" t="str">
        <f ca="1">$P$11</f>
        <v>19N</v>
      </c>
      <c r="Q24" s="9" t="str">
        <f ca="1">$Q$11</f>
        <v>18A</v>
      </c>
      <c r="R24" s="9" t="str">
        <f ca="1">$R$11</f>
        <v>15S</v>
      </c>
      <c r="S24" s="9" t="str">
        <f ca="1">$S$11</f>
        <v>20I</v>
      </c>
      <c r="T24" s="9" t="str">
        <f ca="1">$T$11</f>
        <v>9E</v>
      </c>
      <c r="U24" s="9" t="str">
        <f ca="1">$U$11</f>
        <v>2O</v>
      </c>
      <c r="V24" s="9" t="str">
        <f ca="1">$V$11</f>
        <v>15S</v>
      </c>
      <c r="W24" s="9" t="str">
        <f ca="1">$W$11</f>
        <v>9E</v>
      </c>
      <c r="X24" s="9" t="str">
        <f ca="1">$X$11</f>
        <v>2O</v>
      </c>
      <c r="Y24" s="9" t="str">
        <f ca="1">$Y$11</f>
        <v>4M</v>
      </c>
      <c r="AC24" s="6">
        <f ca="1">Feuil3!$A$24</f>
        <v>0.8775853869196637</v>
      </c>
      <c r="AD24">
        <v>24</v>
      </c>
      <c r="AE24">
        <f ca="1">Feuil3!$C$24</f>
        <v>7</v>
      </c>
      <c r="AG24" s="25" t="s">
        <v>57</v>
      </c>
      <c r="AH24" s="26">
        <f ca="1">BR17</f>
        <v>6</v>
      </c>
    </row>
    <row r="25" spans="1:87" ht="35.1" customHeight="1" thickTop="1" thickBot="1">
      <c r="A25" s="35" t="s">
        <v>6</v>
      </c>
      <c r="B25" s="11" t="str">
        <f t="shared" ca="1" si="29"/>
        <v>25</v>
      </c>
      <c r="C25" s="11" t="str">
        <f t="shared" ca="1" si="30"/>
        <v>11</v>
      </c>
      <c r="D25" s="11" t="str">
        <f t="shared" ca="1" si="31"/>
        <v>3</v>
      </c>
      <c r="E25" s="11" t="str">
        <f t="shared" ca="1" si="32"/>
        <v>19</v>
      </c>
      <c r="F25" s="11" t="str">
        <f t="shared" ca="1" si="33"/>
        <v>11</v>
      </c>
      <c r="G25" s="11" t="str">
        <f t="shared" ca="1" si="34"/>
        <v>13</v>
      </c>
      <c r="H25" s="11" t="str">
        <f t="shared" ca="1" si="35"/>
        <v>4</v>
      </c>
      <c r="I25" s="11" t="str">
        <f t="shared" ca="1" si="36"/>
        <v>14</v>
      </c>
      <c r="J25" s="11" t="str">
        <f t="shared" ca="1" si="37"/>
        <v>22</v>
      </c>
      <c r="K25" s="11" t="str">
        <f t="shared" ca="1" si="38"/>
        <v>9</v>
      </c>
      <c r="L25" s="11" t="str">
        <f t="shared" ca="1" si="39"/>
        <v>20</v>
      </c>
      <c r="O25" s="9" t="str">
        <f ca="1">$O$12</f>
        <v>25U</v>
      </c>
      <c r="P25" s="9" t="str">
        <f ca="1">$P$12</f>
        <v>11L</v>
      </c>
      <c r="Q25" s="9" t="str">
        <f ca="1">$Q$12</f>
        <v>3T</v>
      </c>
      <c r="R25" s="9" t="str">
        <f ca="1">$R$12</f>
        <v>19N</v>
      </c>
      <c r="S25" s="9" t="str">
        <f ca="1">$S$12</f>
        <v>11L</v>
      </c>
      <c r="T25" s="9" t="str">
        <f ca="1">$T$12</f>
        <v>13D</v>
      </c>
      <c r="U25" s="9" t="str">
        <f ca="1">$U$12</f>
        <v>4M</v>
      </c>
      <c r="V25" s="9" t="str">
        <f ca="1">$V$12</f>
        <v>14Q</v>
      </c>
      <c r="W25" s="9" t="str">
        <f ca="1">$W$12</f>
        <v>22C</v>
      </c>
      <c r="X25" s="9" t="str">
        <f ca="1">$X$12</f>
        <v>9E</v>
      </c>
      <c r="Y25" s="9" t="str">
        <f ca="1">$Y$12</f>
        <v>20I</v>
      </c>
      <c r="AC25" s="6">
        <f ca="1">Feuil3!$A$25</f>
        <v>0.84857896466103</v>
      </c>
      <c r="AD25">
        <v>25</v>
      </c>
      <c r="AE25">
        <f ca="1">Feuil3!$C$25</f>
        <v>23</v>
      </c>
      <c r="AG25" s="25" t="s">
        <v>58</v>
      </c>
      <c r="AH25" s="26">
        <f ca="1">BT17</f>
        <v>4</v>
      </c>
    </row>
    <row r="26" spans="1:87" ht="35.1" customHeight="1" thickTop="1" thickBot="1">
      <c r="A26" s="35" t="s">
        <v>6</v>
      </c>
      <c r="B26" s="11" t="str">
        <f t="shared" ca="1" si="29"/>
        <v>26</v>
      </c>
      <c r="C26" s="11" t="str">
        <f t="shared" ca="1" si="30"/>
        <v>2</v>
      </c>
      <c r="D26" s="11" t="str">
        <f t="shared" ca="1" si="31"/>
        <v>9</v>
      </c>
      <c r="E26" s="11" t="str">
        <f t="shared" ca="1" si="32"/>
        <v>2</v>
      </c>
      <c r="F26" s="11" t="str">
        <f t="shared" ca="1" si="33"/>
        <v>14</v>
      </c>
      <c r="G26" s="11" t="str">
        <f t="shared" ca="1" si="34"/>
        <v>11</v>
      </c>
      <c r="H26" s="11" t="str">
        <f t="shared" ca="1" si="35"/>
        <v>16</v>
      </c>
      <c r="I26" s="11" t="str">
        <f t="shared" ca="1" si="36"/>
        <v>1</v>
      </c>
      <c r="J26" s="11" t="str">
        <f t="shared" ca="1" si="37"/>
        <v>14</v>
      </c>
      <c r="K26" s="11" t="str">
        <f t="shared" ca="1" si="38"/>
        <v>3</v>
      </c>
      <c r="L26" s="11" t="str">
        <f t="shared" ca="1" si="39"/>
        <v>18</v>
      </c>
      <c r="O26" s="9" t="str">
        <f ca="1">$O$13</f>
        <v>26H</v>
      </c>
      <c r="P26" s="9" t="str">
        <f ca="1">$P$13</f>
        <v>2O</v>
      </c>
      <c r="Q26" s="9" t="str">
        <f ca="1">$Q$13</f>
        <v>9E</v>
      </c>
      <c r="R26" s="9" t="str">
        <f ca="1">$R$13</f>
        <v>2O</v>
      </c>
      <c r="S26" s="9" t="str">
        <f ca="1">$S$13</f>
        <v>14Q</v>
      </c>
      <c r="T26" s="9" t="str">
        <f ca="1">$T$13</f>
        <v>11L</v>
      </c>
      <c r="U26" s="9" t="str">
        <f ca="1">$U$13</f>
        <v>16K</v>
      </c>
      <c r="V26" s="9" t="str">
        <f ca="1">$V$13</f>
        <v>1R</v>
      </c>
      <c r="W26" s="9" t="str">
        <f ca="1">$W$13</f>
        <v>14Q</v>
      </c>
      <c r="X26" s="9" t="str">
        <f ca="1">$X$13</f>
        <v>3T</v>
      </c>
      <c r="Y26" s="9" t="str">
        <f ca="1">$Y$13</f>
        <v>18A</v>
      </c>
      <c r="AC26" s="6">
        <f ca="1">Feuil3!$A$26</f>
        <v>0.28939811418650696</v>
      </c>
      <c r="AD26">
        <v>26</v>
      </c>
      <c r="AE26">
        <f ca="1">Feuil3!$C$26</f>
        <v>10</v>
      </c>
      <c r="AG26" s="25" t="s">
        <v>59</v>
      </c>
      <c r="AH26" s="26">
        <f ca="1">BV17</f>
        <v>6</v>
      </c>
    </row>
    <row r="27" spans="1:87" ht="35.1" customHeight="1" thickTop="1" thickBot="1">
      <c r="A27" s="35" t="s">
        <v>2</v>
      </c>
      <c r="B27" s="11" t="str">
        <f t="shared" ca="1" si="29"/>
        <v>18</v>
      </c>
      <c r="C27" s="11" t="str">
        <f t="shared" ca="1" si="30"/>
        <v>11</v>
      </c>
      <c r="D27" s="11" t="str">
        <f t="shared" ca="1" si="31"/>
        <v>13</v>
      </c>
      <c r="E27" s="11" t="str">
        <f t="shared" ca="1" si="32"/>
        <v>20</v>
      </c>
      <c r="F27" s="11" t="str">
        <f t="shared" ca="1" si="33"/>
        <v>3</v>
      </c>
      <c r="G27" s="11" t="str">
        <f t="shared" ca="1" si="34"/>
        <v>13</v>
      </c>
      <c r="H27" s="11" t="str">
        <f t="shared" ca="1" si="35"/>
        <v>9</v>
      </c>
      <c r="I27" s="11" t="str">
        <f t="shared" ca="1" si="36"/>
        <v>9</v>
      </c>
      <c r="J27" s="11" t="str">
        <f t="shared" ca="1" si="37"/>
        <v>20</v>
      </c>
      <c r="K27" s="11" t="str">
        <f t="shared" ca="1" si="38"/>
        <v>9</v>
      </c>
      <c r="L27" s="11" t="str">
        <f t="shared" ca="1" si="39"/>
        <v>9</v>
      </c>
      <c r="O27" s="9" t="str">
        <f ca="1">$O$14</f>
        <v>18A</v>
      </c>
      <c r="P27" s="9" t="str">
        <f ca="1">$P$14</f>
        <v>11L</v>
      </c>
      <c r="Q27" s="9" t="str">
        <f ca="1">$Q$14</f>
        <v>13D</v>
      </c>
      <c r="R27" s="9" t="str">
        <f ca="1">$R$14</f>
        <v>20I</v>
      </c>
      <c r="S27" s="9" t="str">
        <f ca="1">$S$14</f>
        <v>3T</v>
      </c>
      <c r="T27" s="9" t="str">
        <f ca="1">$T$14</f>
        <v>13D</v>
      </c>
      <c r="U27" s="9" t="str">
        <f ca="1">$U$14</f>
        <v>9E</v>
      </c>
      <c r="V27" s="9" t="str">
        <f ca="1">$V$14</f>
        <v>9E</v>
      </c>
      <c r="W27" s="9" t="str">
        <f ca="1">$W$14</f>
        <v>20I</v>
      </c>
      <c r="X27" s="9" t="str">
        <f ca="1">$X$14</f>
        <v>9E</v>
      </c>
      <c r="Y27" s="9" t="str">
        <f ca="1">$Y$14</f>
        <v>9E</v>
      </c>
      <c r="AC27"/>
      <c r="AD27"/>
      <c r="AE27"/>
      <c r="AG27" s="25" t="s">
        <v>60</v>
      </c>
      <c r="AH27" s="26">
        <f ca="1">BX17</f>
        <v>6</v>
      </c>
    </row>
    <row r="28" spans="1:87" ht="35.1" customHeight="1" thickTop="1" thickBot="1">
      <c r="A28" s="35" t="s">
        <v>8</v>
      </c>
      <c r="B28" s="11" t="str">
        <f t="shared" ca="1" si="29"/>
        <v>9</v>
      </c>
      <c r="C28" s="11" t="str">
        <f t="shared" ca="1" si="30"/>
        <v>18</v>
      </c>
      <c r="D28" s="11" t="str">
        <f t="shared" ca="1" si="31"/>
        <v>25</v>
      </c>
      <c r="E28" s="11" t="str">
        <f t="shared" ca="1" si="32"/>
        <v>13</v>
      </c>
      <c r="F28" s="11" t="str">
        <f t="shared" ca="1" si="33"/>
        <v>1</v>
      </c>
      <c r="G28" s="11" t="str">
        <f t="shared" ca="1" si="34"/>
        <v>11</v>
      </c>
      <c r="H28" s="11" t="str">
        <f t="shared" ca="1" si="35"/>
        <v>3</v>
      </c>
      <c r="I28" s="11" t="str">
        <f t="shared" ca="1" si="36"/>
        <v>19</v>
      </c>
      <c r="J28" s="11" t="str">
        <f t="shared" ca="1" si="37"/>
        <v>25</v>
      </c>
      <c r="K28" s="11" t="str">
        <f t="shared" ca="1" si="38"/>
        <v>1</v>
      </c>
      <c r="L28" s="11" t="str">
        <f t="shared" ca="1" si="39"/>
        <v>1</v>
      </c>
      <c r="O28" s="9" t="str">
        <f ca="1">$O$15</f>
        <v>9E</v>
      </c>
      <c r="P28" s="9" t="str">
        <f ca="1">$P$15</f>
        <v>18A</v>
      </c>
      <c r="Q28" s="9" t="str">
        <f ca="1">$Q$15</f>
        <v>25U</v>
      </c>
      <c r="R28" s="9" t="str">
        <f ca="1">$R$15</f>
        <v>13D</v>
      </c>
      <c r="S28" s="9" t="str">
        <f ca="1">$S$15</f>
        <v>1R</v>
      </c>
      <c r="T28" s="9" t="str">
        <f ca="1">$T$15</f>
        <v>11L</v>
      </c>
      <c r="U28" s="9" t="str">
        <f ca="1">$U$15</f>
        <v>3T</v>
      </c>
      <c r="V28" s="9" t="str">
        <f ca="1">$V$15</f>
        <v>19N</v>
      </c>
      <c r="W28" s="9" t="str">
        <f ca="1">$W$15</f>
        <v>25U</v>
      </c>
      <c r="X28" s="9" t="str">
        <f ca="1">$X$15</f>
        <v>1R</v>
      </c>
      <c r="Y28" s="9" t="str">
        <f ca="1">$Y$15</f>
        <v>1R</v>
      </c>
      <c r="AG28" s="25" t="s">
        <v>61</v>
      </c>
      <c r="AH28" s="26">
        <f ca="1">BZ17</f>
        <v>0</v>
      </c>
    </row>
    <row r="29" spans="1:87" ht="35.1" customHeight="1" thickTop="1" thickBot="1">
      <c r="A29" s="35" t="s">
        <v>6</v>
      </c>
      <c r="B29" s="11" t="str">
        <f t="shared" ca="1" si="29"/>
        <v>9</v>
      </c>
      <c r="C29" s="11" t="str">
        <f t="shared" ca="1" si="30"/>
        <v>18</v>
      </c>
      <c r="D29" s="11" t="str">
        <f t="shared" ca="1" si="31"/>
        <v>2</v>
      </c>
      <c r="E29" s="11" t="str">
        <f t="shared" ca="1" si="32"/>
        <v>2</v>
      </c>
      <c r="F29" s="11" t="str">
        <f t="shared" ca="1" si="33"/>
        <v>11</v>
      </c>
      <c r="G29" s="11" t="str">
        <f t="shared" ca="1" si="34"/>
        <v>9</v>
      </c>
      <c r="H29" s="11" t="str">
        <f t="shared" ca="1" si="35"/>
        <v>21</v>
      </c>
      <c r="I29" s="11" t="str">
        <f t="shared" ca="1" si="36"/>
        <v>15</v>
      </c>
      <c r="J29" s="11" t="str">
        <f t="shared" ca="1" si="37"/>
        <v>19</v>
      </c>
      <c r="K29" s="11" t="str">
        <f t="shared" ca="1" si="38"/>
        <v>20</v>
      </c>
      <c r="L29" s="11" t="str">
        <f t="shared" ca="1" si="39"/>
        <v>20</v>
      </c>
      <c r="O29" s="9" t="str">
        <f ca="1">$O$16</f>
        <v>9E</v>
      </c>
      <c r="P29" s="9" t="str">
        <f ca="1">$P$16</f>
        <v>18A</v>
      </c>
      <c r="Q29" s="9" t="str">
        <f ca="1">$Q$16</f>
        <v>2O</v>
      </c>
      <c r="R29" s="9" t="str">
        <f ca="1">$R$16</f>
        <v>2O</v>
      </c>
      <c r="S29" s="9" t="str">
        <f ca="1">$S$16</f>
        <v>11L</v>
      </c>
      <c r="T29" s="9" t="str">
        <f ca="1">$T$16</f>
        <v>9E</v>
      </c>
      <c r="U29" s="9" t="str">
        <f ca="1">$U$16</f>
        <v>21F</v>
      </c>
      <c r="V29" s="9" t="str">
        <f ca="1">$V$16</f>
        <v>15S</v>
      </c>
      <c r="W29" s="9" t="str">
        <f ca="1">$W$16</f>
        <v>19N</v>
      </c>
      <c r="X29" s="9" t="str">
        <f ca="1">$X$16</f>
        <v>20I</v>
      </c>
      <c r="Y29" s="9" t="str">
        <f ca="1">$Y$16</f>
        <v>20I</v>
      </c>
      <c r="AG29" s="25" t="s">
        <v>62</v>
      </c>
      <c r="AH29" s="26">
        <f ca="1">CB17</f>
        <v>1</v>
      </c>
    </row>
    <row r="30" spans="1:87" ht="35.1" customHeight="1" thickTop="1" thickBot="1">
      <c r="A30" s="35" t="s">
        <v>16</v>
      </c>
      <c r="B30" s="11" t="str">
        <f t="shared" ca="1" si="29"/>
        <v>9</v>
      </c>
      <c r="C30" s="11" t="str">
        <f t="shared" ca="1" si="30"/>
        <v>2</v>
      </c>
      <c r="D30" s="11" t="str">
        <f t="shared" ca="1" si="31"/>
        <v>8</v>
      </c>
      <c r="E30" s="11" t="str">
        <f t="shared" ca="1" si="32"/>
        <v>11</v>
      </c>
      <c r="F30" s="11" t="str">
        <f t="shared" ca="1" si="33"/>
        <v>9</v>
      </c>
      <c r="G30" s="11" t="str">
        <f t="shared" ca="1" si="34"/>
        <v>20</v>
      </c>
      <c r="H30" s="11" t="str">
        <f t="shared" ca="1" si="35"/>
        <v>13</v>
      </c>
      <c r="I30" s="11" t="str">
        <f t="shared" ca="1" si="36"/>
        <v>22</v>
      </c>
      <c r="J30" s="11" t="str">
        <f t="shared" ca="1" si="37"/>
        <v>13</v>
      </c>
      <c r="K30" s="11" t="str">
        <f t="shared" ca="1" si="38"/>
        <v>18</v>
      </c>
      <c r="L30" s="11" t="str">
        <f t="shared" ca="1" si="39"/>
        <v>9</v>
      </c>
      <c r="O30" s="9" t="str">
        <f ca="1">$O$17</f>
        <v>9E</v>
      </c>
      <c r="P30" s="9" t="str">
        <f ca="1">$P$17</f>
        <v>2O</v>
      </c>
      <c r="Q30" s="9" t="str">
        <f ca="1">$Q$17</f>
        <v>8J</v>
      </c>
      <c r="R30" s="9" t="str">
        <f ca="1">$R$17</f>
        <v>11L</v>
      </c>
      <c r="S30" s="9" t="str">
        <f ca="1">$S$17</f>
        <v>9E</v>
      </c>
      <c r="T30" s="9" t="str">
        <f ca="1">$T$17</f>
        <v>20I</v>
      </c>
      <c r="U30" s="9" t="str">
        <f ca="1">$U$17</f>
        <v>13D</v>
      </c>
      <c r="V30" s="9" t="str">
        <f ca="1">$V$17</f>
        <v>22C</v>
      </c>
      <c r="W30" s="9" t="str">
        <f ca="1">$W$17</f>
        <v>13D</v>
      </c>
      <c r="X30" s="9" t="str">
        <f ca="1">$X$17</f>
        <v>18A</v>
      </c>
      <c r="Y30" s="9" t="str">
        <f ca="1">$Y$17</f>
        <v>9E</v>
      </c>
      <c r="AG30" s="25" t="s">
        <v>63</v>
      </c>
      <c r="AH30" s="26">
        <f ca="1">CD17</f>
        <v>0</v>
      </c>
    </row>
    <row r="31" spans="1:87" ht="35.1" customHeight="1" thickTop="1" thickBot="1">
      <c r="A31" s="35" t="s">
        <v>7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AG31" s="25" t="s">
        <v>64</v>
      </c>
      <c r="AH31" s="26">
        <f ca="1">CF17</f>
        <v>0</v>
      </c>
    </row>
    <row r="32" spans="1:87" ht="35.1" customHeight="1" thickTop="1" thickBot="1">
      <c r="A32" s="35" t="s">
        <v>3</v>
      </c>
      <c r="B32" s="22" t="str">
        <f ca="1">$B$7&amp;$B$20</f>
        <v>E9</v>
      </c>
      <c r="C32" s="22" t="str">
        <f ca="1">$C$7&amp;$C$20</f>
        <v>H26</v>
      </c>
      <c r="D32" s="22" t="str">
        <f ca="1">$D$7&amp;$D$20</f>
        <v>U25</v>
      </c>
      <c r="E32" s="22" t="str">
        <f ca="1">$E$7&amp;$E$20</f>
        <v>N19</v>
      </c>
      <c r="F32" s="22" t="str">
        <f ca="1">$F$7&amp;$F$20</f>
        <v>D13</v>
      </c>
      <c r="G32" s="22" t="str">
        <f ca="1">$G$7&amp;$G$20</f>
        <v>E9</v>
      </c>
      <c r="H32" s="22" t="str">
        <f ca="1">$H$7&amp;$H$20</f>
        <v>N19</v>
      </c>
      <c r="I32" s="22" t="str">
        <f ca="1">$I$7&amp;$I$20</f>
        <v>I20</v>
      </c>
      <c r="J32" s="22" t="str">
        <f ca="1">$J$7&amp;$J$20</f>
        <v>U25</v>
      </c>
      <c r="K32" s="22" t="str">
        <f ca="1">$K$7&amp;$K$20</f>
        <v>C22</v>
      </c>
      <c r="L32" s="22" t="str">
        <f ca="1">$L$7&amp;$L$20</f>
        <v>A18</v>
      </c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AG32" s="25" t="s">
        <v>65</v>
      </c>
      <c r="AH32" s="26">
        <f ca="1">CH17</f>
        <v>0</v>
      </c>
    </row>
    <row r="33" spans="1:25" ht="35.1" customHeight="1" thickTop="1" thickBot="1">
      <c r="A33" s="35" t="s">
        <v>19</v>
      </c>
      <c r="B33" s="22" t="str">
        <f ca="1">$B$8&amp;$B$21</f>
        <v>Q14</v>
      </c>
      <c r="C33" s="22" t="str">
        <f ca="1">$C$8&amp;$C$21</f>
        <v>E9</v>
      </c>
      <c r="D33" s="22" t="str">
        <f ca="1">$D$8&amp;$D$21</f>
        <v>A18</v>
      </c>
      <c r="E33" s="22" t="str">
        <f ca="1">$E$8&amp;$E$21</f>
        <v>H26</v>
      </c>
      <c r="F33" s="22" t="str">
        <f ca="1">$F$8&amp;$F$21</f>
        <v>N19</v>
      </c>
      <c r="G33" s="22" t="str">
        <f ca="1">$G$8&amp;$G$21</f>
        <v>E9</v>
      </c>
      <c r="H33" s="22" t="str">
        <f ca="1">$H$8&amp;$H$21</f>
        <v>R1</v>
      </c>
      <c r="I33" s="22" t="str">
        <f ca="1">$I$8&amp;$I$21</f>
        <v>E9</v>
      </c>
      <c r="J33" s="22" t="str">
        <f ca="1">$J$8&amp;$J$21</f>
        <v>W17</v>
      </c>
      <c r="K33" s="22" t="str">
        <f ca="1">$K$8&amp;$K$21</f>
        <v>F21</v>
      </c>
      <c r="L33" s="22" t="str">
        <f ca="1">$L$8&amp;$L$21</f>
        <v>U25</v>
      </c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</row>
    <row r="34" spans="1:25" ht="35.1" customHeight="1" thickTop="1" thickBot="1">
      <c r="A34" s="35" t="s">
        <v>5</v>
      </c>
      <c r="B34" s="22" t="str">
        <f ca="1">$B$9&amp;$B$22</f>
        <v>O2</v>
      </c>
      <c r="C34" s="22" t="str">
        <f ca="1">$C$9&amp;$C$22</f>
        <v>J8</v>
      </c>
      <c r="D34" s="22" t="str">
        <f ca="1">$D$9&amp;$D$22</f>
        <v>E9</v>
      </c>
      <c r="E34" s="22" t="str">
        <f ca="1">$E$9&amp;$E$22</f>
        <v>N19</v>
      </c>
      <c r="F34" s="22" t="str">
        <f ca="1">$F$9&amp;$F$22</f>
        <v>N19</v>
      </c>
      <c r="G34" s="22" t="str">
        <f ca="1">$G$9&amp;$G$22</f>
        <v>N19</v>
      </c>
      <c r="H34" s="22" t="str">
        <f ca="1">$H$9&amp;$H$22</f>
        <v>E9</v>
      </c>
      <c r="I34" s="22" t="str">
        <f ca="1">I$9&amp;I$22</f>
        <v>E9</v>
      </c>
      <c r="J34" s="22" t="str">
        <f ca="1">$J$9&amp;$J$22</f>
        <v>N19</v>
      </c>
      <c r="K34" s="22" t="str">
        <f ca="1">$K$9&amp;$K$22</f>
        <v>T3</v>
      </c>
      <c r="L34" s="22" t="str">
        <f ca="1">$L$9&amp;$L$22</f>
        <v>R1</v>
      </c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</row>
    <row r="35" spans="1:25" ht="35.1" customHeight="1" thickTop="1" thickBot="1">
      <c r="A35" s="35" t="s">
        <v>18</v>
      </c>
      <c r="B35" s="22" t="str">
        <f ca="1">$B$10&amp;$B$23</f>
        <v>E9</v>
      </c>
      <c r="C35" s="22" t="str">
        <f ca="1">$C$10&amp;$C$23</f>
        <v>E9</v>
      </c>
      <c r="D35" s="22" t="str">
        <f ca="1">$D$10&amp;$D$23</f>
        <v>E9</v>
      </c>
      <c r="E35" s="22" t="str">
        <f ca="1">$E$10&amp;$E$23</f>
        <v>N19</v>
      </c>
      <c r="F35" s="22" t="str">
        <f ca="1">$F$10&amp;$F$23</f>
        <v>T3</v>
      </c>
      <c r="G35" s="22" t="str">
        <f ca="1">$G$10&amp;$G$23</f>
        <v>S15</v>
      </c>
      <c r="H35" s="22" t="str">
        <f ca="1">$H$10&amp;$H$23</f>
        <v>P12</v>
      </c>
      <c r="I35" s="22" t="str">
        <f ca="1">$I$10&amp;$I$23</f>
        <v>I20</v>
      </c>
      <c r="J35" s="22" t="str">
        <f ca="1">$J$10&amp;$J$23</f>
        <v>E9</v>
      </c>
      <c r="K35" s="22" t="str">
        <f ca="1">$K$10&amp;$K$23</f>
        <v>O2</v>
      </c>
      <c r="L35" s="22" t="str">
        <f ca="1">$L$10&amp;$L$23</f>
        <v>M4</v>
      </c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</row>
    <row r="36" spans="1:25" ht="35.1" customHeight="1" thickTop="1" thickBot="1">
      <c r="A36" s="35" t="s">
        <v>5</v>
      </c>
      <c r="B36" s="22" t="str">
        <f ca="1">$B$11&amp;$B$24</f>
        <v>A18</v>
      </c>
      <c r="C36" s="22" t="str">
        <f ca="1">$C$11&amp;$C$24</f>
        <v>N19</v>
      </c>
      <c r="D36" s="22" t="str">
        <f ca="1">$D$11&amp;$D$24</f>
        <v>A18</v>
      </c>
      <c r="E36" s="22" t="str">
        <f ca="1">$E$11&amp;$E$24</f>
        <v>S15</v>
      </c>
      <c r="F36" s="22" t="str">
        <f ca="1">$F$11&amp;$F$24</f>
        <v>I20</v>
      </c>
      <c r="G36" s="22" t="str">
        <f ca="1">$G$11&amp;$G$24</f>
        <v>E9</v>
      </c>
      <c r="H36" s="22" t="str">
        <f ca="1">$H$11&amp;$H$24</f>
        <v>O2</v>
      </c>
      <c r="I36" s="22" t="str">
        <f ca="1">$I$11&amp;$I$24</f>
        <v>S15</v>
      </c>
      <c r="J36" s="22" t="str">
        <f ca="1">$J$11&amp;$J$24</f>
        <v>E9</v>
      </c>
      <c r="K36" s="22" t="str">
        <f ca="1">$K$11&amp;$K$24</f>
        <v>O2</v>
      </c>
      <c r="L36" s="22" t="str">
        <f ca="1">$L$11&amp;$L$24</f>
        <v>M4</v>
      </c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</row>
    <row r="37" spans="1:25" ht="35.1" customHeight="1" thickTop="1" thickBot="1">
      <c r="A37" s="35" t="s">
        <v>5</v>
      </c>
      <c r="B37" s="22" t="str">
        <f ca="1">B12&amp;$B$25</f>
        <v>U25</v>
      </c>
      <c r="C37" s="22" t="str">
        <f ca="1">$C$12&amp;$C$25</f>
        <v>L11</v>
      </c>
      <c r="D37" s="22" t="str">
        <f ca="1">D$12&amp;D$25</f>
        <v>T3</v>
      </c>
      <c r="E37" s="22" t="str">
        <f ca="1">$E$12&amp;$E$25</f>
        <v>N19</v>
      </c>
      <c r="F37" s="22" t="str">
        <f ca="1">$F$12&amp;$F$25</f>
        <v>L11</v>
      </c>
      <c r="G37" s="22" t="str">
        <f ca="1">$G$12&amp;$G$25</f>
        <v>D13</v>
      </c>
      <c r="H37" s="22" t="str">
        <f ca="1">$H$12&amp;$H$25</f>
        <v>M4</v>
      </c>
      <c r="I37" s="22" t="str">
        <f ca="1">I12&amp;$I$25</f>
        <v>Q14</v>
      </c>
      <c r="J37" s="22" t="str">
        <f ca="1">$J$12&amp;$J$25</f>
        <v>C22</v>
      </c>
      <c r="K37" s="22" t="str">
        <f ca="1">$K$12&amp;$K$25</f>
        <v>E9</v>
      </c>
      <c r="L37" s="22" t="str">
        <f ca="1">$L$12&amp;$L$25</f>
        <v>I20</v>
      </c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</row>
    <row r="38" spans="1:25" ht="35.1" customHeight="1" thickTop="1" thickBot="1">
      <c r="A38" s="35" t="s">
        <v>9</v>
      </c>
      <c r="B38" s="22" t="str">
        <f ca="1">$B$13&amp;$B$26</f>
        <v>H26</v>
      </c>
      <c r="C38" s="22" t="str">
        <f ca="1">$C$13&amp;$C$26</f>
        <v>O2</v>
      </c>
      <c r="D38" s="22" t="str">
        <f ca="1">$D$13&amp;$D$26</f>
        <v>E9</v>
      </c>
      <c r="E38" s="22" t="str">
        <f ca="1">$E$13&amp;$E$26</f>
        <v>O2</v>
      </c>
      <c r="F38" s="22" t="str">
        <f ca="1">$F$13&amp;$F$26</f>
        <v>Q14</v>
      </c>
      <c r="G38" s="22" t="str">
        <f ca="1">$G$13&amp;$G$26</f>
        <v>L11</v>
      </c>
      <c r="H38" s="22" t="str">
        <f ca="1">$H$13&amp;$H$26</f>
        <v>K16</v>
      </c>
      <c r="I38" s="22" t="str">
        <f ca="1">$I$13&amp;$I$26</f>
        <v>R1</v>
      </c>
      <c r="J38" s="22" t="str">
        <f ca="1">J13&amp;$J$26</f>
        <v>Q14</v>
      </c>
      <c r="K38" s="22" t="str">
        <f ca="1">$K$13&amp;$K$26</f>
        <v>T3</v>
      </c>
      <c r="L38" s="22" t="str">
        <f ca="1">$L$13&amp;$L$26</f>
        <v>A18</v>
      </c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</row>
    <row r="39" spans="1:25" ht="35.1" customHeight="1" thickTop="1" thickBot="1">
      <c r="A39" s="35" t="s">
        <v>5</v>
      </c>
      <c r="B39" s="22" t="str">
        <f ca="1">$B$14&amp;$B$27</f>
        <v>A18</v>
      </c>
      <c r="C39" s="22" t="str">
        <f ca="1">$C$14&amp;$C$27</f>
        <v>L11</v>
      </c>
      <c r="D39" s="22" t="str">
        <f ca="1">$D$14&amp;$D$27</f>
        <v>D13</v>
      </c>
      <c r="E39" s="22" t="str">
        <f ca="1">$E$14&amp;$E$27</f>
        <v>I20</v>
      </c>
      <c r="F39" s="22" t="str">
        <f ca="1">F14&amp;$F$27</f>
        <v>T3</v>
      </c>
      <c r="G39" s="22" t="str">
        <f ca="1">$G$14&amp;$G$27</f>
        <v>D13</v>
      </c>
      <c r="H39" s="22" t="str">
        <f ca="1">$H$14&amp;$H$27</f>
        <v>E9</v>
      </c>
      <c r="I39" s="22" t="str">
        <f ca="1">$I$14&amp;$I$27</f>
        <v>E9</v>
      </c>
      <c r="J39" s="22" t="str">
        <f ca="1">$J$14&amp;$J$27</f>
        <v>I20</v>
      </c>
      <c r="K39" s="22" t="str">
        <f ca="1">$K$14&amp;$K$27</f>
        <v>E9</v>
      </c>
      <c r="L39" s="22" t="str">
        <f ca="1">$L$14&amp;$L$27</f>
        <v>E9</v>
      </c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</row>
    <row r="40" spans="1:25" ht="35.1" customHeight="1" thickTop="1" thickBot="1">
      <c r="A40" s="35" t="s">
        <v>3</v>
      </c>
      <c r="B40" s="22" t="str">
        <f ca="1">$B$15&amp;$B$28</f>
        <v>E9</v>
      </c>
      <c r="C40" s="22" t="str">
        <f ca="1">$C$15&amp;$C$28</f>
        <v>A18</v>
      </c>
      <c r="D40" s="22" t="str">
        <f ca="1">$D$15&amp;$D$28</f>
        <v>U25</v>
      </c>
      <c r="E40" s="22" t="str">
        <f ca="1">$E$15&amp;$E$28</f>
        <v>D13</v>
      </c>
      <c r="F40" s="22" t="str">
        <f ca="1">$F$15&amp;$F$28</f>
        <v>R1</v>
      </c>
      <c r="G40" s="22" t="str">
        <f ca="1">$G$15&amp;$G$28</f>
        <v>L11</v>
      </c>
      <c r="H40" s="22" t="str">
        <f ca="1">$H$15&amp;$H$28</f>
        <v>T3</v>
      </c>
      <c r="I40" s="22" t="str">
        <f ca="1">$I$15&amp;$I$28</f>
        <v>N19</v>
      </c>
      <c r="J40" s="22" t="str">
        <f ca="1">$J$15&amp;$J$28</f>
        <v>U25</v>
      </c>
      <c r="K40" s="22" t="str">
        <f ca="1">$K$15&amp;$K$28</f>
        <v>R1</v>
      </c>
      <c r="L40" s="22" t="str">
        <f ca="1">$L$15&amp;$L$28</f>
        <v>R1</v>
      </c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</row>
    <row r="41" spans="1:25" ht="35.1" customHeight="1" thickTop="1" thickBot="1">
      <c r="A41" s="35" t="s">
        <v>0</v>
      </c>
      <c r="B41" s="22" t="str">
        <f ca="1">$B$16&amp;$B$29</f>
        <v>E9</v>
      </c>
      <c r="C41" s="22" t="str">
        <f ca="1">$C$16&amp;$C$29</f>
        <v>A18</v>
      </c>
      <c r="D41" s="22" t="str">
        <f ca="1">$D$16&amp;$D$29</f>
        <v>O2</v>
      </c>
      <c r="E41" s="22" t="str">
        <f ca="1">$E$16&amp;$E$29</f>
        <v>O2</v>
      </c>
      <c r="F41" s="22" t="str">
        <f ca="1">$F$16&amp;$F$29</f>
        <v>L11</v>
      </c>
      <c r="G41" s="22" t="str">
        <f ca="1">$G$16&amp;$G$29</f>
        <v>E9</v>
      </c>
      <c r="H41" s="22" t="str">
        <f ca="1">$H$16&amp;$H$29</f>
        <v>F21</v>
      </c>
      <c r="I41" s="22" t="str">
        <f ca="1">$I$16&amp;$I$29</f>
        <v>S15</v>
      </c>
      <c r="J41" s="22" t="str">
        <f ca="1">$J$16&amp;$J$29</f>
        <v>N19</v>
      </c>
      <c r="K41" s="22" t="str">
        <f ca="1">$K$16&amp;$K$29</f>
        <v>I20</v>
      </c>
      <c r="L41" s="22" t="str">
        <f ca="1">$L$16&amp;$L$29</f>
        <v>I20</v>
      </c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</row>
    <row r="42" spans="1:25" ht="35.1" customHeight="1" thickTop="1" thickBot="1">
      <c r="A42" s="35" t="s">
        <v>16</v>
      </c>
      <c r="B42" s="22" t="str">
        <f ca="1">$B$17&amp;$B$30</f>
        <v>E9</v>
      </c>
      <c r="C42" s="22" t="str">
        <f ca="1">$C$17&amp;$C$30</f>
        <v>O2</v>
      </c>
      <c r="D42" s="22" t="str">
        <f ca="1">$D$17&amp;$D$30</f>
        <v>J8</v>
      </c>
      <c r="E42" s="22" t="str">
        <f ca="1">$E$17&amp;$E$30</f>
        <v>L11</v>
      </c>
      <c r="F42" s="22" t="str">
        <f ca="1">$F$17&amp;$F$30</f>
        <v>E9</v>
      </c>
      <c r="G42" s="22" t="str">
        <f ca="1">$G$17&amp;$G$30</f>
        <v>I20</v>
      </c>
      <c r="H42" s="22" t="str">
        <f ca="1">$H$17&amp;$H$30</f>
        <v>D13</v>
      </c>
      <c r="I42" s="22" t="str">
        <f ca="1">$I$17&amp;$I$30</f>
        <v>C22</v>
      </c>
      <c r="J42" s="22" t="str">
        <f ca="1">$J$17&amp;$J$30</f>
        <v>D13</v>
      </c>
      <c r="K42" s="22" t="str">
        <f ca="1">$K$17&amp;$K$30</f>
        <v>A18</v>
      </c>
      <c r="L42" s="22" t="str">
        <f ca="1">$L$17&amp;$L$30</f>
        <v>E9</v>
      </c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</row>
    <row r="43" spans="1:25" ht="15.75" thickTop="1">
      <c r="A43" s="35" t="s">
        <v>3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>
      <c r="A44" s="35" t="s">
        <v>12</v>
      </c>
    </row>
    <row r="45" spans="1:25">
      <c r="A45" s="35" t="s">
        <v>16</v>
      </c>
    </row>
    <row r="46" spans="1:25">
      <c r="A46" s="35" t="s">
        <v>5</v>
      </c>
    </row>
    <row r="47" spans="1:25">
      <c r="A47" s="35" t="s">
        <v>5</v>
      </c>
    </row>
    <row r="48" spans="1:25">
      <c r="A48" s="35" t="s">
        <v>8</v>
      </c>
    </row>
    <row r="49" spans="1:1">
      <c r="A49" s="35" t="s">
        <v>0</v>
      </c>
    </row>
    <row r="50" spans="1:1">
      <c r="A50" s="35" t="s">
        <v>12</v>
      </c>
    </row>
    <row r="51" spans="1:1">
      <c r="A51" s="35" t="s">
        <v>22</v>
      </c>
    </row>
    <row r="52" spans="1:1">
      <c r="A52" s="35" t="s">
        <v>8</v>
      </c>
    </row>
    <row r="53" spans="1:1">
      <c r="A53" s="35" t="s">
        <v>4</v>
      </c>
    </row>
    <row r="54" spans="1:1">
      <c r="A54" s="35" t="s">
        <v>12</v>
      </c>
    </row>
    <row r="55" spans="1:1">
      <c r="A55" s="35" t="s">
        <v>6</v>
      </c>
    </row>
    <row r="56" spans="1:1">
      <c r="A56" s="35" t="s">
        <v>6</v>
      </c>
    </row>
    <row r="57" spans="1:1">
      <c r="A57" s="35" t="s">
        <v>6</v>
      </c>
    </row>
    <row r="58" spans="1:1">
      <c r="A58" s="35" t="s">
        <v>5</v>
      </c>
    </row>
    <row r="59" spans="1:1">
      <c r="A59" s="35" t="s">
        <v>9</v>
      </c>
    </row>
    <row r="60" spans="1:1">
      <c r="A60" s="35" t="s">
        <v>6</v>
      </c>
    </row>
    <row r="61" spans="1:1">
      <c r="A61" s="35" t="s">
        <v>16</v>
      </c>
    </row>
    <row r="62" spans="1:1">
      <c r="A62" s="35" t="s">
        <v>12</v>
      </c>
    </row>
    <row r="63" spans="1:1">
      <c r="A63" s="35" t="s">
        <v>16</v>
      </c>
    </row>
    <row r="64" spans="1:1">
      <c r="A64" s="35" t="s">
        <v>12</v>
      </c>
    </row>
    <row r="65" spans="1:1">
      <c r="A65" s="35" t="s">
        <v>6</v>
      </c>
    </row>
    <row r="66" spans="1:1">
      <c r="A66" s="35" t="s">
        <v>0</v>
      </c>
    </row>
    <row r="67" spans="1:1">
      <c r="A67" s="35" t="s">
        <v>5</v>
      </c>
    </row>
    <row r="68" spans="1:1">
      <c r="A68" s="35" t="s">
        <v>4</v>
      </c>
    </row>
    <row r="69" spans="1:1">
      <c r="A69" s="35" t="s">
        <v>6</v>
      </c>
    </row>
    <row r="70" spans="1:1">
      <c r="A70" s="35" t="s">
        <v>21</v>
      </c>
    </row>
    <row r="71" spans="1:1">
      <c r="A71" s="35" t="s">
        <v>3</v>
      </c>
    </row>
    <row r="72" spans="1:1">
      <c r="A72" s="35" t="s">
        <v>15</v>
      </c>
    </row>
    <row r="73" spans="1:1">
      <c r="A73" s="35" t="s">
        <v>20</v>
      </c>
    </row>
    <row r="74" spans="1:1">
      <c r="A74" s="35" t="s">
        <v>6</v>
      </c>
    </row>
    <row r="75" spans="1:1">
      <c r="A75" s="35" t="s">
        <v>8</v>
      </c>
    </row>
    <row r="76" spans="1:1">
      <c r="A76" s="35" t="s">
        <v>13</v>
      </c>
    </row>
    <row r="77" spans="1:1">
      <c r="A77" s="35" t="s">
        <v>16</v>
      </c>
    </row>
    <row r="78" spans="1:1">
      <c r="A78" s="35" t="s">
        <v>0</v>
      </c>
    </row>
    <row r="79" spans="1:1">
      <c r="A79" s="35" t="s">
        <v>6</v>
      </c>
    </row>
    <row r="80" spans="1:1">
      <c r="A80" s="35" t="s">
        <v>6</v>
      </c>
    </row>
    <row r="81" spans="1:1">
      <c r="A81" s="35" t="s">
        <v>0</v>
      </c>
    </row>
    <row r="82" spans="1:1">
      <c r="A82" s="35" t="s">
        <v>9</v>
      </c>
    </row>
    <row r="83" spans="1:1">
      <c r="A83" s="35" t="s">
        <v>22</v>
      </c>
    </row>
    <row r="84" spans="1:1">
      <c r="A84" s="35" t="s">
        <v>4</v>
      </c>
    </row>
    <row r="85" spans="1:1">
      <c r="A85" s="35" t="s">
        <v>6</v>
      </c>
    </row>
    <row r="86" spans="1:1">
      <c r="A86" s="35" t="s">
        <v>5</v>
      </c>
    </row>
    <row r="87" spans="1:1">
      <c r="A87" s="35" t="s">
        <v>9</v>
      </c>
    </row>
    <row r="88" spans="1:1">
      <c r="A88" s="35" t="s">
        <v>1</v>
      </c>
    </row>
    <row r="89" spans="1:1">
      <c r="A89" s="35" t="s">
        <v>7</v>
      </c>
    </row>
    <row r="90" spans="1:1">
      <c r="A90" s="35" t="s">
        <v>23</v>
      </c>
    </row>
    <row r="91" spans="1:1">
      <c r="A91" s="35" t="s">
        <v>5</v>
      </c>
    </row>
    <row r="92" spans="1:1">
      <c r="A92" s="35" t="s">
        <v>6</v>
      </c>
    </row>
    <row r="93" spans="1:1">
      <c r="A93" s="35" t="s">
        <v>6</v>
      </c>
    </row>
    <row r="94" spans="1:1">
      <c r="A94" s="35" t="s">
        <v>1</v>
      </c>
    </row>
    <row r="95" spans="1:1">
      <c r="A95" s="35" t="s">
        <v>22</v>
      </c>
    </row>
    <row r="96" spans="1:1">
      <c r="A96" s="35" t="s">
        <v>0</v>
      </c>
    </row>
    <row r="97" spans="1:1">
      <c r="A97" s="35" t="s">
        <v>7</v>
      </c>
    </row>
    <row r="98" spans="1:1">
      <c r="A98" s="35" t="s">
        <v>5</v>
      </c>
    </row>
    <row r="99" spans="1:1">
      <c r="A99" s="35" t="s">
        <v>16</v>
      </c>
    </row>
    <row r="100" spans="1:1">
      <c r="A100" s="35" t="s">
        <v>1</v>
      </c>
    </row>
    <row r="101" spans="1:1">
      <c r="A101" s="35" t="s">
        <v>13</v>
      </c>
    </row>
    <row r="102" spans="1:1">
      <c r="A102" s="35" t="s">
        <v>8</v>
      </c>
    </row>
    <row r="103" spans="1:1">
      <c r="A103" s="35" t="s">
        <v>3</v>
      </c>
    </row>
    <row r="104" spans="1:1">
      <c r="A104" s="35" t="s">
        <v>3</v>
      </c>
    </row>
    <row r="105" spans="1:1">
      <c r="A105" s="35" t="s">
        <v>6</v>
      </c>
    </row>
    <row r="106" spans="1:1">
      <c r="A106" s="35" t="s">
        <v>8</v>
      </c>
    </row>
    <row r="107" spans="1:1">
      <c r="A107" s="35" t="s">
        <v>6</v>
      </c>
    </row>
    <row r="108" spans="1:1">
      <c r="A108" s="35" t="s">
        <v>4</v>
      </c>
    </row>
    <row r="109" spans="1:1">
      <c r="A109" s="35" t="s">
        <v>0</v>
      </c>
    </row>
    <row r="110" spans="1:1">
      <c r="A110" s="35" t="s">
        <v>2</v>
      </c>
    </row>
    <row r="111" spans="1:1">
      <c r="A111" s="35" t="s">
        <v>2</v>
      </c>
    </row>
    <row r="112" spans="1:1">
      <c r="A112" s="35" t="s">
        <v>7</v>
      </c>
    </row>
    <row r="113" spans="1:1">
      <c r="A113" s="35" t="s">
        <v>4</v>
      </c>
    </row>
    <row r="114" spans="1:1">
      <c r="A114" s="35" t="s">
        <v>15</v>
      </c>
    </row>
    <row r="115" spans="1:1">
      <c r="A115" s="35" t="s">
        <v>15</v>
      </c>
    </row>
    <row r="116" spans="1:1">
      <c r="A116" s="35" t="s">
        <v>0</v>
      </c>
    </row>
    <row r="117" spans="1:1">
      <c r="A117" s="35" t="s">
        <v>2</v>
      </c>
    </row>
    <row r="118" spans="1:1">
      <c r="A118" s="35" t="s">
        <v>6</v>
      </c>
    </row>
    <row r="119" spans="1:1">
      <c r="A119" s="35" t="s">
        <v>4</v>
      </c>
    </row>
    <row r="120" spans="1:1">
      <c r="A120" s="35" t="s">
        <v>0</v>
      </c>
    </row>
    <row r="121" spans="1:1">
      <c r="A121" s="35" t="s">
        <v>6</v>
      </c>
    </row>
  </sheetData>
  <conditionalFormatting sqref="O7:Y17">
    <cfRule type="duplicateValues" dxfId="4" priority="6"/>
  </conditionalFormatting>
  <conditionalFormatting sqref="B20:L30">
    <cfRule type="duplicateValues" dxfId="3" priority="5"/>
  </conditionalFormatting>
  <conditionalFormatting sqref="B32:L42">
    <cfRule type="duplicateValues" dxfId="2" priority="4"/>
  </conditionalFormatting>
  <conditionalFormatting sqref="AH7:AH32">
    <cfRule type="cellIs" dxfId="1" priority="3" operator="between">
      <formula>0</formula>
      <formula>0</formula>
    </cfRule>
  </conditionalFormatting>
  <conditionalFormatting sqref="AB7:AB17 AF7:AF17">
    <cfRule type="cellIs" dxfId="0" priority="2" operator="between">
      <formula>0</formula>
      <formula>0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D999"/>
  <sheetViews>
    <sheetView workbookViewId="0">
      <selection activeCell="D22" sqref="D22"/>
    </sheetView>
  </sheetViews>
  <sheetFormatPr baseColWidth="10" defaultRowHeight="15"/>
  <sheetData>
    <row r="1" spans="1:30">
      <c r="A1" s="3">
        <v>75</v>
      </c>
      <c r="B1" s="3">
        <v>10</v>
      </c>
      <c r="C1" s="3">
        <v>33</v>
      </c>
      <c r="D1" s="3">
        <v>42</v>
      </c>
      <c r="E1" s="3">
        <v>174</v>
      </c>
      <c r="F1" s="3">
        <v>12</v>
      </c>
      <c r="G1" s="3">
        <v>9</v>
      </c>
      <c r="H1" s="3">
        <v>10</v>
      </c>
      <c r="I1" s="3">
        <v>74</v>
      </c>
      <c r="J1" s="3">
        <v>5</v>
      </c>
      <c r="K1" s="3">
        <v>2</v>
      </c>
      <c r="L1" s="3">
        <v>51</v>
      </c>
      <c r="M1" s="3">
        <v>29</v>
      </c>
      <c r="N1" s="3">
        <v>80</v>
      </c>
      <c r="O1" s="3">
        <v>63</v>
      </c>
      <c r="P1" s="3">
        <v>30</v>
      </c>
      <c r="Q1" s="3">
        <v>8</v>
      </c>
      <c r="R1" s="3">
        <v>67</v>
      </c>
      <c r="S1" s="3">
        <v>85</v>
      </c>
      <c r="T1" s="3">
        <v>71</v>
      </c>
      <c r="U1" s="3">
        <v>52</v>
      </c>
      <c r="V1" s="3">
        <v>10</v>
      </c>
      <c r="W1" s="3">
        <v>1</v>
      </c>
      <c r="X1" s="3">
        <v>3</v>
      </c>
      <c r="Y1" s="3">
        <v>2</v>
      </c>
      <c r="Z1" s="3">
        <v>1</v>
      </c>
      <c r="AA1" s="3">
        <v>999</v>
      </c>
      <c r="AB1" s="3" t="s">
        <v>2</v>
      </c>
      <c r="AC1" s="3" t="s">
        <v>2</v>
      </c>
      <c r="AD1" s="3" t="s">
        <v>17</v>
      </c>
    </row>
    <row r="2" spans="1:30">
      <c r="A2" s="3">
        <v>1</v>
      </c>
      <c r="B2" s="3"/>
      <c r="C2" s="3"/>
      <c r="D2" s="3"/>
      <c r="E2" s="3">
        <v>1</v>
      </c>
      <c r="F2" s="3"/>
      <c r="G2" s="3"/>
      <c r="H2" s="3"/>
      <c r="I2" s="3">
        <v>1</v>
      </c>
      <c r="J2" s="3"/>
      <c r="K2" s="3"/>
      <c r="L2" s="3"/>
      <c r="M2" s="3"/>
      <c r="N2" s="3"/>
      <c r="O2" s="3">
        <v>1</v>
      </c>
      <c r="P2" s="3"/>
      <c r="Q2" s="3"/>
      <c r="R2" s="3"/>
      <c r="S2" s="3"/>
      <c r="T2" s="3"/>
      <c r="U2" s="3">
        <v>1</v>
      </c>
      <c r="V2" s="3"/>
      <c r="W2" s="3"/>
      <c r="X2" s="3"/>
      <c r="Y2" s="3">
        <v>1</v>
      </c>
      <c r="Z2" s="3"/>
      <c r="AA2" s="3">
        <v>440</v>
      </c>
      <c r="AB2" s="3" t="s">
        <v>2</v>
      </c>
      <c r="AC2" s="3" t="s">
        <v>2</v>
      </c>
      <c r="AD2" s="3" t="s">
        <v>17</v>
      </c>
    </row>
    <row r="3" spans="1:3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>
        <v>559</v>
      </c>
      <c r="AB3" s="3" t="s">
        <v>2</v>
      </c>
      <c r="AC3" s="3" t="s">
        <v>2</v>
      </c>
      <c r="AD3" s="3" t="s">
        <v>17</v>
      </c>
    </row>
    <row r="4" spans="1:30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 t="s">
        <v>2</v>
      </c>
      <c r="AC4" s="3" t="s">
        <v>2</v>
      </c>
      <c r="AD4" s="3" t="s">
        <v>17</v>
      </c>
    </row>
    <row r="5" spans="1:30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 t="s">
        <v>2</v>
      </c>
      <c r="AC5" s="3" t="s">
        <v>2</v>
      </c>
      <c r="AD5" s="3" t="s">
        <v>17</v>
      </c>
    </row>
    <row r="6" spans="1:30">
      <c r="A6" s="3"/>
      <c r="B6" s="3" t="s">
        <v>26</v>
      </c>
      <c r="C6" s="3"/>
      <c r="D6" s="3"/>
      <c r="E6" s="3"/>
      <c r="F6" s="3"/>
      <c r="G6" s="3"/>
      <c r="H6" s="3"/>
      <c r="I6" s="3"/>
      <c r="J6" s="3"/>
      <c r="K6" s="3"/>
      <c r="L6" s="4" t="s">
        <v>27</v>
      </c>
      <c r="M6" s="3">
        <v>999</v>
      </c>
      <c r="N6" s="3"/>
      <c r="O6" s="3"/>
      <c r="P6" s="3"/>
      <c r="Q6" s="3"/>
      <c r="R6" s="3" t="s">
        <v>28</v>
      </c>
      <c r="S6" s="3"/>
      <c r="T6" s="3"/>
      <c r="U6" s="3"/>
      <c r="V6" s="3"/>
      <c r="W6" s="3"/>
      <c r="X6" s="3"/>
      <c r="Y6" s="3"/>
      <c r="Z6" s="3"/>
      <c r="AA6" s="3"/>
      <c r="AB6" s="3" t="s">
        <v>2</v>
      </c>
      <c r="AC6" s="3" t="s">
        <v>2</v>
      </c>
      <c r="AD6" s="3" t="s">
        <v>17</v>
      </c>
    </row>
    <row r="7" spans="1:30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4" t="s">
        <v>29</v>
      </c>
      <c r="M7" s="3">
        <v>440</v>
      </c>
      <c r="N7" s="3"/>
      <c r="O7" s="3"/>
      <c r="P7" s="3"/>
      <c r="Q7" s="3"/>
      <c r="R7" s="3" t="s">
        <v>30</v>
      </c>
      <c r="S7" s="3"/>
      <c r="T7" s="3"/>
      <c r="U7" s="3"/>
      <c r="V7" s="3"/>
      <c r="W7" s="3"/>
      <c r="X7" s="3"/>
      <c r="Y7" s="3"/>
      <c r="Z7" s="3"/>
      <c r="AA7" s="3"/>
      <c r="AB7" s="3" t="s">
        <v>2</v>
      </c>
      <c r="AC7" s="3" t="s">
        <v>2</v>
      </c>
      <c r="AD7" s="3" t="s">
        <v>17</v>
      </c>
    </row>
    <row r="8" spans="1:30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4" t="s">
        <v>31</v>
      </c>
      <c r="M8" s="3">
        <v>559</v>
      </c>
      <c r="N8" s="3"/>
      <c r="O8" s="3"/>
      <c r="P8" s="3"/>
      <c r="Q8" s="3"/>
      <c r="R8" s="3" t="s">
        <v>32</v>
      </c>
      <c r="S8" s="3"/>
      <c r="T8" s="3"/>
      <c r="U8" s="3"/>
      <c r="V8" s="3"/>
      <c r="W8" s="3"/>
      <c r="X8" s="3"/>
      <c r="Y8" s="3"/>
      <c r="Z8" s="3"/>
      <c r="AA8" s="3"/>
      <c r="AB8" s="3" t="s">
        <v>2</v>
      </c>
      <c r="AC8" s="3" t="s">
        <v>2</v>
      </c>
      <c r="AD8" s="3" t="s">
        <v>17</v>
      </c>
    </row>
    <row r="9" spans="1:30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 t="s">
        <v>2</v>
      </c>
      <c r="AC9" s="3" t="s">
        <v>2</v>
      </c>
      <c r="AD9" s="3" t="s">
        <v>17</v>
      </c>
    </row>
    <row r="10" spans="1:3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 t="s">
        <v>2</v>
      </c>
      <c r="AC10" s="3" t="s">
        <v>2</v>
      </c>
      <c r="AD10" s="3" t="s">
        <v>17</v>
      </c>
    </row>
    <row r="11" spans="1:30">
      <c r="A11" s="3"/>
      <c r="B11" s="3"/>
      <c r="C11" s="3"/>
      <c r="D11" s="3"/>
      <c r="E11" s="3"/>
      <c r="F11" s="3"/>
      <c r="G11" s="3"/>
      <c r="H11" s="3"/>
      <c r="I11" s="3"/>
      <c r="J11" s="3"/>
      <c r="K11" s="3" t="s">
        <v>33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 t="s">
        <v>2</v>
      </c>
      <c r="AC11" s="3" t="s">
        <v>2</v>
      </c>
      <c r="AD11" s="3" t="s">
        <v>1</v>
      </c>
    </row>
    <row r="12" spans="1:30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 t="s">
        <v>2</v>
      </c>
      <c r="AC12" s="3" t="s">
        <v>2</v>
      </c>
      <c r="AD12" s="3" t="s">
        <v>1</v>
      </c>
    </row>
    <row r="13" spans="1:3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 t="s">
        <v>2</v>
      </c>
      <c r="AC13" s="3" t="s">
        <v>2</v>
      </c>
      <c r="AD13" s="3" t="s">
        <v>1</v>
      </c>
    </row>
    <row r="14" spans="1:30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 t="s">
        <v>2</v>
      </c>
      <c r="AC14" s="3" t="s">
        <v>2</v>
      </c>
      <c r="AD14" s="3" t="s">
        <v>1</v>
      </c>
    </row>
    <row r="15" spans="1:30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 t="s">
        <v>2</v>
      </c>
      <c r="AC15" s="3" t="s">
        <v>2</v>
      </c>
      <c r="AD15" s="3" t="s">
        <v>1</v>
      </c>
    </row>
    <row r="16" spans="1:30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 t="s">
        <v>2</v>
      </c>
      <c r="AC16" s="3" t="s">
        <v>2</v>
      </c>
      <c r="AD16" s="3" t="s">
        <v>1</v>
      </c>
    </row>
    <row r="17" spans="28:30">
      <c r="AB17" s="3" t="s">
        <v>2</v>
      </c>
      <c r="AC17" s="3" t="s">
        <v>2</v>
      </c>
      <c r="AD17" s="3" t="s">
        <v>1</v>
      </c>
    </row>
    <row r="18" spans="28:30">
      <c r="AB18" s="3" t="s">
        <v>2</v>
      </c>
      <c r="AC18" s="3" t="s">
        <v>2</v>
      </c>
      <c r="AD18" s="3" t="s">
        <v>1</v>
      </c>
    </row>
    <row r="19" spans="28:30">
      <c r="AB19" s="3" t="s">
        <v>2</v>
      </c>
      <c r="AC19" s="3" t="s">
        <v>2</v>
      </c>
      <c r="AD19" s="3" t="s">
        <v>1</v>
      </c>
    </row>
    <row r="20" spans="28:30">
      <c r="AB20" s="3" t="s">
        <v>2</v>
      </c>
      <c r="AC20" s="3" t="s">
        <v>2</v>
      </c>
      <c r="AD20" s="3" t="s">
        <v>1</v>
      </c>
    </row>
    <row r="21" spans="28:30">
      <c r="AB21" s="3" t="s">
        <v>2</v>
      </c>
      <c r="AC21" s="3" t="s">
        <v>2</v>
      </c>
      <c r="AD21" s="3" t="s">
        <v>1</v>
      </c>
    </row>
    <row r="22" spans="28:30">
      <c r="AB22" s="3" t="s">
        <v>2</v>
      </c>
      <c r="AC22" s="3" t="s">
        <v>2</v>
      </c>
      <c r="AD22" s="3" t="s">
        <v>1</v>
      </c>
    </row>
    <row r="23" spans="28:30">
      <c r="AB23" s="3" t="s">
        <v>2</v>
      </c>
      <c r="AC23" s="3" t="s">
        <v>2</v>
      </c>
      <c r="AD23" s="3" t="s">
        <v>1</v>
      </c>
    </row>
    <row r="24" spans="28:30">
      <c r="AB24" s="3" t="s">
        <v>2</v>
      </c>
      <c r="AC24" s="3" t="s">
        <v>2</v>
      </c>
      <c r="AD24" s="3" t="s">
        <v>1</v>
      </c>
    </row>
    <row r="25" spans="28:30">
      <c r="AB25" s="3" t="s">
        <v>2</v>
      </c>
      <c r="AC25" s="3" t="s">
        <v>2</v>
      </c>
      <c r="AD25" s="3" t="s">
        <v>1</v>
      </c>
    </row>
    <row r="26" spans="28:30">
      <c r="AB26" s="3" t="s">
        <v>2</v>
      </c>
      <c r="AC26" s="3" t="s">
        <v>2</v>
      </c>
      <c r="AD26" s="3" t="s">
        <v>1</v>
      </c>
    </row>
    <row r="27" spans="28:30">
      <c r="AB27" s="3" t="s">
        <v>2</v>
      </c>
      <c r="AC27" s="3" t="s">
        <v>2</v>
      </c>
      <c r="AD27" s="3" t="s">
        <v>1</v>
      </c>
    </row>
    <row r="28" spans="28:30">
      <c r="AB28" s="3" t="s">
        <v>2</v>
      </c>
      <c r="AC28" s="3" t="s">
        <v>2</v>
      </c>
      <c r="AD28" s="3" t="s">
        <v>1</v>
      </c>
    </row>
    <row r="29" spans="28:30">
      <c r="AB29" s="3" t="s">
        <v>2</v>
      </c>
      <c r="AC29" s="3" t="s">
        <v>2</v>
      </c>
      <c r="AD29" s="3" t="s">
        <v>1</v>
      </c>
    </row>
    <row r="30" spans="28:30">
      <c r="AB30" s="3" t="s">
        <v>2</v>
      </c>
      <c r="AC30" s="3" t="s">
        <v>2</v>
      </c>
      <c r="AD30" s="3" t="s">
        <v>1</v>
      </c>
    </row>
    <row r="31" spans="28:30">
      <c r="AB31" s="3" t="s">
        <v>2</v>
      </c>
      <c r="AC31" s="3" t="s">
        <v>2</v>
      </c>
      <c r="AD31" s="3" t="s">
        <v>1</v>
      </c>
    </row>
    <row r="32" spans="28:30">
      <c r="AB32" s="3" t="s">
        <v>2</v>
      </c>
      <c r="AC32" s="3" t="s">
        <v>2</v>
      </c>
      <c r="AD32" s="3" t="s">
        <v>1</v>
      </c>
    </row>
    <row r="33" spans="28:30">
      <c r="AB33" s="3" t="s">
        <v>2</v>
      </c>
      <c r="AC33" s="3" t="s">
        <v>2</v>
      </c>
      <c r="AD33" s="3" t="s">
        <v>1</v>
      </c>
    </row>
    <row r="34" spans="28:30">
      <c r="AB34" s="3" t="s">
        <v>2</v>
      </c>
      <c r="AC34" s="3" t="s">
        <v>2</v>
      </c>
      <c r="AD34" s="3" t="s">
        <v>1</v>
      </c>
    </row>
    <row r="35" spans="28:30">
      <c r="AB35" s="3" t="s">
        <v>2</v>
      </c>
      <c r="AC35" s="3" t="s">
        <v>2</v>
      </c>
      <c r="AD35" s="3" t="s">
        <v>1</v>
      </c>
    </row>
    <row r="36" spans="28:30">
      <c r="AB36" s="3" t="s">
        <v>2</v>
      </c>
      <c r="AC36" s="3" t="s">
        <v>2</v>
      </c>
      <c r="AD36" s="3" t="s">
        <v>1</v>
      </c>
    </row>
    <row r="37" spans="28:30">
      <c r="AB37" s="3" t="s">
        <v>2</v>
      </c>
      <c r="AC37" s="3" t="s">
        <v>2</v>
      </c>
      <c r="AD37" s="3" t="s">
        <v>1</v>
      </c>
    </row>
    <row r="38" spans="28:30">
      <c r="AB38" s="3" t="s">
        <v>2</v>
      </c>
      <c r="AC38" s="3" t="s">
        <v>2</v>
      </c>
      <c r="AD38" s="3" t="s">
        <v>1</v>
      </c>
    </row>
    <row r="39" spans="28:30">
      <c r="AB39" s="3" t="s">
        <v>2</v>
      </c>
      <c r="AC39" s="3" t="s">
        <v>2</v>
      </c>
      <c r="AD39" s="3" t="s">
        <v>1</v>
      </c>
    </row>
    <row r="40" spans="28:30">
      <c r="AB40" s="3" t="s">
        <v>2</v>
      </c>
      <c r="AC40" s="3" t="s">
        <v>2</v>
      </c>
      <c r="AD40" s="3" t="s">
        <v>1</v>
      </c>
    </row>
    <row r="41" spans="28:30">
      <c r="AB41" s="3" t="s">
        <v>2</v>
      </c>
      <c r="AC41" s="3" t="s">
        <v>2</v>
      </c>
      <c r="AD41" s="3" t="s">
        <v>1</v>
      </c>
    </row>
    <row r="42" spans="28:30">
      <c r="AB42" s="3" t="s">
        <v>2</v>
      </c>
      <c r="AC42" s="3" t="s">
        <v>2</v>
      </c>
      <c r="AD42" s="3" t="s">
        <v>1</v>
      </c>
    </row>
    <row r="43" spans="28:30">
      <c r="AB43" s="3" t="s">
        <v>2</v>
      </c>
      <c r="AC43" s="3" t="s">
        <v>2</v>
      </c>
      <c r="AD43" s="3" t="s">
        <v>1</v>
      </c>
    </row>
    <row r="44" spans="28:30">
      <c r="AB44" s="3" t="s">
        <v>2</v>
      </c>
      <c r="AC44" s="3" t="s">
        <v>2</v>
      </c>
      <c r="AD44" s="3" t="s">
        <v>16</v>
      </c>
    </row>
    <row r="45" spans="28:30">
      <c r="AB45" s="3" t="s">
        <v>2</v>
      </c>
      <c r="AC45" s="3" t="s">
        <v>2</v>
      </c>
      <c r="AD45" s="3" t="s">
        <v>16</v>
      </c>
    </row>
    <row r="46" spans="28:30">
      <c r="AB46" s="3" t="s">
        <v>2</v>
      </c>
      <c r="AC46" s="3" t="s">
        <v>2</v>
      </c>
      <c r="AD46" s="3" t="s">
        <v>16</v>
      </c>
    </row>
    <row r="47" spans="28:30">
      <c r="AB47" s="3" t="s">
        <v>2</v>
      </c>
      <c r="AC47" s="3" t="s">
        <v>2</v>
      </c>
      <c r="AD47" s="3" t="s">
        <v>16</v>
      </c>
    </row>
    <row r="48" spans="28:30">
      <c r="AB48" s="3" t="s">
        <v>2</v>
      </c>
      <c r="AC48" s="3" t="s">
        <v>2</v>
      </c>
      <c r="AD48" s="3" t="s">
        <v>16</v>
      </c>
    </row>
    <row r="49" spans="28:30">
      <c r="AB49" s="3" t="s">
        <v>2</v>
      </c>
      <c r="AC49" s="3" t="s">
        <v>2</v>
      </c>
      <c r="AD49" s="3" t="s">
        <v>16</v>
      </c>
    </row>
    <row r="50" spans="28:30">
      <c r="AB50" s="3" t="s">
        <v>2</v>
      </c>
      <c r="AC50" s="3" t="s">
        <v>2</v>
      </c>
      <c r="AD50" s="3" t="s">
        <v>16</v>
      </c>
    </row>
    <row r="51" spans="28:30">
      <c r="AB51" s="3" t="s">
        <v>2</v>
      </c>
      <c r="AC51" s="3" t="s">
        <v>2</v>
      </c>
      <c r="AD51" s="3" t="s">
        <v>16</v>
      </c>
    </row>
    <row r="52" spans="28:30">
      <c r="AB52" s="3" t="s">
        <v>2</v>
      </c>
      <c r="AC52" s="3" t="s">
        <v>2</v>
      </c>
      <c r="AD52" s="3" t="s">
        <v>16</v>
      </c>
    </row>
    <row r="53" spans="28:30">
      <c r="AB53" s="3" t="s">
        <v>2</v>
      </c>
      <c r="AC53" s="3" t="s">
        <v>2</v>
      </c>
      <c r="AD53" s="3" t="s">
        <v>16</v>
      </c>
    </row>
    <row r="54" spans="28:30">
      <c r="AB54" s="3" t="s">
        <v>2</v>
      </c>
      <c r="AC54" s="3" t="s">
        <v>2</v>
      </c>
      <c r="AD54" s="3" t="s">
        <v>16</v>
      </c>
    </row>
    <row r="55" spans="28:30">
      <c r="AB55" s="3" t="s">
        <v>2</v>
      </c>
      <c r="AC55" s="3" t="s">
        <v>2</v>
      </c>
      <c r="AD55" s="3" t="s">
        <v>16</v>
      </c>
    </row>
    <row r="56" spans="28:30">
      <c r="AB56" s="3" t="s">
        <v>2</v>
      </c>
      <c r="AC56" s="3" t="s">
        <v>2</v>
      </c>
      <c r="AD56" s="3" t="s">
        <v>16</v>
      </c>
    </row>
    <row r="57" spans="28:30">
      <c r="AB57" s="3" t="s">
        <v>2</v>
      </c>
      <c r="AC57" s="3" t="s">
        <v>2</v>
      </c>
      <c r="AD57" s="3" t="s">
        <v>16</v>
      </c>
    </row>
    <row r="58" spans="28:30">
      <c r="AB58" s="3" t="s">
        <v>2</v>
      </c>
      <c r="AC58" s="3" t="s">
        <v>2</v>
      </c>
      <c r="AD58" s="3" t="s">
        <v>16</v>
      </c>
    </row>
    <row r="59" spans="28:30">
      <c r="AB59" s="3" t="s">
        <v>2</v>
      </c>
      <c r="AC59" s="3" t="s">
        <v>2</v>
      </c>
      <c r="AD59" s="3" t="s">
        <v>16</v>
      </c>
    </row>
    <row r="60" spans="28:30">
      <c r="AB60" s="3" t="s">
        <v>2</v>
      </c>
      <c r="AC60" s="3" t="s">
        <v>2</v>
      </c>
      <c r="AD60" s="3" t="s">
        <v>16</v>
      </c>
    </row>
    <row r="61" spans="28:30">
      <c r="AB61" s="3" t="s">
        <v>2</v>
      </c>
      <c r="AC61" s="3" t="s">
        <v>2</v>
      </c>
      <c r="AD61" s="3" t="s">
        <v>16</v>
      </c>
    </row>
    <row r="62" spans="28:30">
      <c r="AB62" s="3" t="s">
        <v>2</v>
      </c>
      <c r="AC62" s="3" t="s">
        <v>2</v>
      </c>
      <c r="AD62" s="3" t="s">
        <v>16</v>
      </c>
    </row>
    <row r="63" spans="28:30">
      <c r="AB63" s="3" t="s">
        <v>2</v>
      </c>
      <c r="AC63" s="3" t="s">
        <v>2</v>
      </c>
      <c r="AD63" s="3" t="s">
        <v>16</v>
      </c>
    </row>
    <row r="64" spans="28:30">
      <c r="AB64" s="3" t="s">
        <v>2</v>
      </c>
      <c r="AC64" s="3" t="s">
        <v>2</v>
      </c>
      <c r="AD64" s="3" t="s">
        <v>16</v>
      </c>
    </row>
    <row r="65" spans="28:30">
      <c r="AB65" s="3" t="s">
        <v>2</v>
      </c>
      <c r="AC65" s="3" t="s">
        <v>2</v>
      </c>
      <c r="AD65" s="3" t="s">
        <v>16</v>
      </c>
    </row>
    <row r="66" spans="28:30">
      <c r="AB66" s="3" t="s">
        <v>2</v>
      </c>
      <c r="AC66" s="3" t="s">
        <v>2</v>
      </c>
      <c r="AD66" s="3" t="s">
        <v>16</v>
      </c>
    </row>
    <row r="67" spans="28:30">
      <c r="AB67" s="3" t="s">
        <v>2</v>
      </c>
      <c r="AC67" s="3" t="s">
        <v>2</v>
      </c>
      <c r="AD67" s="3" t="s">
        <v>16</v>
      </c>
    </row>
    <row r="68" spans="28:30">
      <c r="AB68" s="3" t="s">
        <v>2</v>
      </c>
      <c r="AC68" s="3" t="s">
        <v>2</v>
      </c>
      <c r="AD68" s="3" t="s">
        <v>16</v>
      </c>
    </row>
    <row r="69" spans="28:30">
      <c r="AB69" s="3" t="s">
        <v>2</v>
      </c>
      <c r="AC69" s="3" t="s">
        <v>2</v>
      </c>
      <c r="AD69" s="3" t="s">
        <v>16</v>
      </c>
    </row>
    <row r="70" spans="28:30">
      <c r="AB70" s="3" t="s">
        <v>2</v>
      </c>
      <c r="AC70" s="3" t="s">
        <v>2</v>
      </c>
      <c r="AD70" s="3" t="s">
        <v>16</v>
      </c>
    </row>
    <row r="71" spans="28:30">
      <c r="AB71" s="3" t="s">
        <v>2</v>
      </c>
      <c r="AC71" s="3" t="s">
        <v>2</v>
      </c>
      <c r="AD71" s="3" t="s">
        <v>16</v>
      </c>
    </row>
    <row r="72" spans="28:30">
      <c r="AB72" s="3" t="s">
        <v>2</v>
      </c>
      <c r="AC72" s="3" t="s">
        <v>2</v>
      </c>
      <c r="AD72" s="3" t="s">
        <v>16</v>
      </c>
    </row>
    <row r="73" spans="28:30">
      <c r="AB73" s="3" t="s">
        <v>2</v>
      </c>
      <c r="AC73" s="3" t="s">
        <v>2</v>
      </c>
      <c r="AD73" s="3" t="s">
        <v>16</v>
      </c>
    </row>
    <row r="74" spans="28:30">
      <c r="AB74" s="3" t="s">
        <v>2</v>
      </c>
      <c r="AC74" s="3" t="s">
        <v>2</v>
      </c>
      <c r="AD74" s="3" t="s">
        <v>16</v>
      </c>
    </row>
    <row r="75" spans="28:30">
      <c r="AB75" s="3" t="s">
        <v>2</v>
      </c>
      <c r="AC75" s="3" t="s">
        <v>2</v>
      </c>
      <c r="AD75" s="3" t="s">
        <v>16</v>
      </c>
    </row>
    <row r="76" spans="28:30">
      <c r="AB76" s="3" t="s">
        <v>17</v>
      </c>
      <c r="AC76" s="3" t="s">
        <v>6</v>
      </c>
      <c r="AD76" s="3" t="s">
        <v>16</v>
      </c>
    </row>
    <row r="77" spans="28:30">
      <c r="AB77" s="3" t="s">
        <v>17</v>
      </c>
      <c r="AC77" s="3" t="s">
        <v>6</v>
      </c>
      <c r="AD77" s="3" t="s">
        <v>16</v>
      </c>
    </row>
    <row r="78" spans="28:30">
      <c r="AB78" s="3" t="s">
        <v>17</v>
      </c>
      <c r="AC78" s="3" t="s">
        <v>6</v>
      </c>
      <c r="AD78" s="3" t="s">
        <v>16</v>
      </c>
    </row>
    <row r="79" spans="28:30">
      <c r="AB79" s="3" t="s">
        <v>17</v>
      </c>
      <c r="AC79" s="3" t="s">
        <v>6</v>
      </c>
      <c r="AD79" s="3" t="s">
        <v>16</v>
      </c>
    </row>
    <row r="80" spans="28:30">
      <c r="AB80" s="3" t="s">
        <v>17</v>
      </c>
      <c r="AC80" s="3" t="s">
        <v>6</v>
      </c>
      <c r="AD80" s="3" t="s">
        <v>16</v>
      </c>
    </row>
    <row r="81" spans="28:30">
      <c r="AB81" s="3" t="s">
        <v>17</v>
      </c>
      <c r="AC81" s="3" t="s">
        <v>6</v>
      </c>
      <c r="AD81" s="3" t="s">
        <v>16</v>
      </c>
    </row>
    <row r="82" spans="28:30">
      <c r="AB82" s="3" t="s">
        <v>17</v>
      </c>
      <c r="AC82" s="3" t="s">
        <v>6</v>
      </c>
      <c r="AD82" s="3" t="s">
        <v>16</v>
      </c>
    </row>
    <row r="83" spans="28:30">
      <c r="AB83" s="3" t="s">
        <v>17</v>
      </c>
      <c r="AC83" s="3" t="s">
        <v>6</v>
      </c>
      <c r="AD83" s="3" t="s">
        <v>16</v>
      </c>
    </row>
    <row r="84" spans="28:30">
      <c r="AB84" s="3" t="s">
        <v>17</v>
      </c>
      <c r="AC84" s="3" t="s">
        <v>6</v>
      </c>
      <c r="AD84" s="3" t="s">
        <v>16</v>
      </c>
    </row>
    <row r="85" spans="28:30">
      <c r="AB85" s="3" t="s">
        <v>17</v>
      </c>
      <c r="AC85" s="3" t="s">
        <v>6</v>
      </c>
      <c r="AD85" s="3" t="s">
        <v>16</v>
      </c>
    </row>
    <row r="86" spans="28:30">
      <c r="AB86" s="3" t="s">
        <v>1</v>
      </c>
      <c r="AC86" s="3" t="s">
        <v>6</v>
      </c>
      <c r="AD86" s="3" t="s">
        <v>13</v>
      </c>
    </row>
    <row r="87" spans="28:30">
      <c r="AB87" s="3" t="s">
        <v>1</v>
      </c>
      <c r="AC87" s="3" t="s">
        <v>6</v>
      </c>
      <c r="AD87" s="3" t="s">
        <v>13</v>
      </c>
    </row>
    <row r="88" spans="28:30">
      <c r="AB88" s="3" t="s">
        <v>1</v>
      </c>
      <c r="AC88" s="3" t="s">
        <v>6</v>
      </c>
      <c r="AD88" s="3" t="s">
        <v>13</v>
      </c>
    </row>
    <row r="89" spans="28:30">
      <c r="AB89" s="3" t="s">
        <v>1</v>
      </c>
      <c r="AC89" s="3" t="s">
        <v>6</v>
      </c>
      <c r="AD89" s="3" t="s">
        <v>13</v>
      </c>
    </row>
    <row r="90" spans="28:30">
      <c r="AB90" s="3" t="s">
        <v>1</v>
      </c>
      <c r="AC90" s="3" t="s">
        <v>6</v>
      </c>
      <c r="AD90" s="3" t="s">
        <v>13</v>
      </c>
    </row>
    <row r="91" spans="28:30">
      <c r="AB91" s="3" t="s">
        <v>1</v>
      </c>
      <c r="AC91" s="3" t="s">
        <v>6</v>
      </c>
      <c r="AD91" s="3" t="s">
        <v>13</v>
      </c>
    </row>
    <row r="92" spans="28:30">
      <c r="AB92" s="3" t="s">
        <v>1</v>
      </c>
      <c r="AC92" s="3" t="s">
        <v>6</v>
      </c>
      <c r="AD92" s="3" t="s">
        <v>13</v>
      </c>
    </row>
    <row r="93" spans="28:30">
      <c r="AB93" s="3" t="s">
        <v>1</v>
      </c>
      <c r="AC93" s="3" t="s">
        <v>6</v>
      </c>
      <c r="AD93" s="3" t="s">
        <v>13</v>
      </c>
    </row>
    <row r="94" spans="28:30">
      <c r="AB94" s="3" t="s">
        <v>1</v>
      </c>
      <c r="AC94" s="3" t="s">
        <v>6</v>
      </c>
      <c r="AD94" s="3" t="s">
        <v>13</v>
      </c>
    </row>
    <row r="95" spans="28:30">
      <c r="AB95" s="3" t="s">
        <v>1</v>
      </c>
      <c r="AC95" s="3" t="s">
        <v>6</v>
      </c>
      <c r="AD95" s="3" t="s">
        <v>13</v>
      </c>
    </row>
    <row r="96" spans="28:30">
      <c r="AB96" s="3" t="s">
        <v>1</v>
      </c>
      <c r="AC96" s="3" t="s">
        <v>6</v>
      </c>
      <c r="AD96" s="3" t="s">
        <v>13</v>
      </c>
    </row>
    <row r="97" spans="28:30">
      <c r="AB97" s="3" t="s">
        <v>1</v>
      </c>
      <c r="AC97" s="3" t="s">
        <v>6</v>
      </c>
      <c r="AD97" s="3" t="s">
        <v>13</v>
      </c>
    </row>
    <row r="98" spans="28:30">
      <c r="AB98" s="3" t="s">
        <v>1</v>
      </c>
      <c r="AC98" s="3" t="s">
        <v>6</v>
      </c>
      <c r="AD98" s="3" t="s">
        <v>10</v>
      </c>
    </row>
    <row r="99" spans="28:30">
      <c r="AB99" s="3" t="s">
        <v>1</v>
      </c>
      <c r="AC99" s="3" t="s">
        <v>6</v>
      </c>
      <c r="AD99" s="3" t="s">
        <v>10</v>
      </c>
    </row>
    <row r="100" spans="28:30">
      <c r="AB100" s="3" t="s">
        <v>1</v>
      </c>
      <c r="AC100" s="3" t="s">
        <v>6</v>
      </c>
      <c r="AD100" s="3" t="s">
        <v>10</v>
      </c>
    </row>
    <row r="101" spans="28:30">
      <c r="AB101" s="3" t="s">
        <v>1</v>
      </c>
      <c r="AC101" s="3" t="s">
        <v>6</v>
      </c>
      <c r="AD101" s="3" t="s">
        <v>10</v>
      </c>
    </row>
    <row r="102" spans="28:30">
      <c r="AB102" s="3" t="s">
        <v>1</v>
      </c>
      <c r="AC102" s="3" t="s">
        <v>6</v>
      </c>
      <c r="AD102" s="3" t="s">
        <v>10</v>
      </c>
    </row>
    <row r="103" spans="28:30">
      <c r="AB103" s="3" t="s">
        <v>1</v>
      </c>
      <c r="AC103" s="3" t="s">
        <v>6</v>
      </c>
      <c r="AD103" s="3" t="s">
        <v>10</v>
      </c>
    </row>
    <row r="104" spans="28:30">
      <c r="AB104" s="3" t="s">
        <v>1</v>
      </c>
      <c r="AC104" s="3" t="s">
        <v>6</v>
      </c>
      <c r="AD104" s="3" t="s">
        <v>10</v>
      </c>
    </row>
    <row r="105" spans="28:30">
      <c r="AB105" s="3" t="s">
        <v>1</v>
      </c>
      <c r="AC105" s="3" t="s">
        <v>6</v>
      </c>
      <c r="AD105" s="3" t="s">
        <v>10</v>
      </c>
    </row>
    <row r="106" spans="28:30">
      <c r="AB106" s="3" t="s">
        <v>1</v>
      </c>
      <c r="AC106" s="3" t="s">
        <v>6</v>
      </c>
      <c r="AD106" s="3" t="s">
        <v>10</v>
      </c>
    </row>
    <row r="107" spans="28:30">
      <c r="AB107" s="3" t="s">
        <v>1</v>
      </c>
      <c r="AC107" s="3" t="s">
        <v>6</v>
      </c>
      <c r="AD107" s="3" t="s">
        <v>18</v>
      </c>
    </row>
    <row r="108" spans="28:30">
      <c r="AB108" s="3" t="s">
        <v>1</v>
      </c>
      <c r="AC108" s="3" t="s">
        <v>6</v>
      </c>
      <c r="AD108" s="3" t="s">
        <v>18</v>
      </c>
    </row>
    <row r="109" spans="28:30">
      <c r="AB109" s="3" t="s">
        <v>1</v>
      </c>
      <c r="AC109" s="3" t="s">
        <v>6</v>
      </c>
      <c r="AD109" s="3" t="s">
        <v>18</v>
      </c>
    </row>
    <row r="110" spans="28:30">
      <c r="AB110" s="3" t="s">
        <v>1</v>
      </c>
      <c r="AC110" s="3" t="s">
        <v>6</v>
      </c>
      <c r="AD110" s="3" t="s">
        <v>18</v>
      </c>
    </row>
    <row r="111" spans="28:30">
      <c r="AB111" s="3" t="s">
        <v>1</v>
      </c>
      <c r="AC111" s="3" t="s">
        <v>6</v>
      </c>
      <c r="AD111" s="3" t="s">
        <v>18</v>
      </c>
    </row>
    <row r="112" spans="28:30">
      <c r="AB112" s="3" t="s">
        <v>1</v>
      </c>
      <c r="AC112" s="3" t="s">
        <v>6</v>
      </c>
      <c r="AD112" s="3" t="s">
        <v>18</v>
      </c>
    </row>
    <row r="113" spans="28:30">
      <c r="AB113" s="3" t="s">
        <v>1</v>
      </c>
      <c r="AC113" s="3" t="s">
        <v>6</v>
      </c>
      <c r="AD113" s="3" t="s">
        <v>18</v>
      </c>
    </row>
    <row r="114" spans="28:30">
      <c r="AB114" s="3" t="s">
        <v>1</v>
      </c>
      <c r="AC114" s="3" t="s">
        <v>6</v>
      </c>
      <c r="AD114" s="3" t="s">
        <v>18</v>
      </c>
    </row>
    <row r="115" spans="28:30">
      <c r="AB115" s="3" t="s">
        <v>1</v>
      </c>
      <c r="AC115" s="3" t="s">
        <v>6</v>
      </c>
      <c r="AD115" s="3" t="s">
        <v>18</v>
      </c>
    </row>
    <row r="116" spans="28:30">
      <c r="AB116" s="3" t="s">
        <v>1</v>
      </c>
      <c r="AC116" s="3" t="s">
        <v>6</v>
      </c>
      <c r="AD116" s="3" t="s">
        <v>18</v>
      </c>
    </row>
    <row r="117" spans="28:30">
      <c r="AB117" s="3" t="s">
        <v>1</v>
      </c>
      <c r="AC117" s="3" t="s">
        <v>6</v>
      </c>
      <c r="AD117" s="3" t="s">
        <v>19</v>
      </c>
    </row>
    <row r="118" spans="28:30">
      <c r="AB118" s="3" t="s">
        <v>1</v>
      </c>
      <c r="AC118" s="3" t="s">
        <v>6</v>
      </c>
      <c r="AD118" s="3" t="s">
        <v>19</v>
      </c>
    </row>
    <row r="119" spans="28:30">
      <c r="AB119" s="3" t="s">
        <v>16</v>
      </c>
      <c r="AC119" s="3" t="s">
        <v>6</v>
      </c>
      <c r="AD119" s="3" t="s">
        <v>19</v>
      </c>
    </row>
    <row r="120" spans="28:30">
      <c r="AB120" s="3" t="s">
        <v>16</v>
      </c>
      <c r="AC120" s="3" t="s">
        <v>6</v>
      </c>
      <c r="AD120" s="3" t="s">
        <v>19</v>
      </c>
    </row>
    <row r="121" spans="28:30">
      <c r="AB121" s="3" t="s">
        <v>16</v>
      </c>
      <c r="AC121" s="3" t="s">
        <v>6</v>
      </c>
      <c r="AD121" s="3" t="s">
        <v>19</v>
      </c>
    </row>
    <row r="122" spans="28:30">
      <c r="AB122" s="3" t="s">
        <v>16</v>
      </c>
      <c r="AC122" s="3" t="s">
        <v>6</v>
      </c>
      <c r="AD122" s="3" t="s">
        <v>20</v>
      </c>
    </row>
    <row r="123" spans="28:30">
      <c r="AB123" s="3" t="s">
        <v>16</v>
      </c>
      <c r="AC123" s="3" t="s">
        <v>6</v>
      </c>
      <c r="AD123" s="3" t="s">
        <v>20</v>
      </c>
    </row>
    <row r="124" spans="28:30">
      <c r="AB124" s="3" t="s">
        <v>16</v>
      </c>
      <c r="AC124" s="3" t="s">
        <v>6</v>
      </c>
      <c r="AD124" s="3" t="s">
        <v>12</v>
      </c>
    </row>
    <row r="125" spans="28:30">
      <c r="AB125" s="3" t="s">
        <v>16</v>
      </c>
      <c r="AC125" s="3" t="s">
        <v>6</v>
      </c>
      <c r="AD125" s="3" t="s">
        <v>12</v>
      </c>
    </row>
    <row r="126" spans="28:30">
      <c r="AB126" s="3" t="s">
        <v>16</v>
      </c>
      <c r="AC126" s="3" t="s">
        <v>6</v>
      </c>
      <c r="AD126" s="3" t="s">
        <v>12</v>
      </c>
    </row>
    <row r="127" spans="28:30">
      <c r="AB127" s="3" t="s">
        <v>16</v>
      </c>
      <c r="AC127" s="3" t="s">
        <v>6</v>
      </c>
      <c r="AD127" s="3" t="s">
        <v>12</v>
      </c>
    </row>
    <row r="128" spans="28:30">
      <c r="AB128" s="3" t="s">
        <v>16</v>
      </c>
      <c r="AC128" s="3" t="s">
        <v>6</v>
      </c>
      <c r="AD128" s="3" t="s">
        <v>12</v>
      </c>
    </row>
    <row r="129" spans="28:30">
      <c r="AB129" s="3" t="s">
        <v>16</v>
      </c>
      <c r="AC129" s="3" t="s">
        <v>6</v>
      </c>
      <c r="AD129" s="3" t="s">
        <v>12</v>
      </c>
    </row>
    <row r="130" spans="28:30">
      <c r="AB130" s="3" t="s">
        <v>16</v>
      </c>
      <c r="AC130" s="3" t="s">
        <v>6</v>
      </c>
      <c r="AD130" s="3" t="s">
        <v>12</v>
      </c>
    </row>
    <row r="131" spans="28:30">
      <c r="AB131" s="3" t="s">
        <v>16</v>
      </c>
      <c r="AC131" s="3" t="s">
        <v>6</v>
      </c>
      <c r="AD131" s="3" t="s">
        <v>12</v>
      </c>
    </row>
    <row r="132" spans="28:30">
      <c r="AB132" s="3" t="s">
        <v>16</v>
      </c>
      <c r="AC132" s="3" t="s">
        <v>6</v>
      </c>
      <c r="AD132" s="3" t="s">
        <v>12</v>
      </c>
    </row>
    <row r="133" spans="28:30">
      <c r="AB133" s="3" t="s">
        <v>16</v>
      </c>
      <c r="AC133" s="3" t="s">
        <v>6</v>
      </c>
      <c r="AD133" s="3" t="s">
        <v>12</v>
      </c>
    </row>
    <row r="134" spans="28:30">
      <c r="AB134" s="3" t="s">
        <v>16</v>
      </c>
      <c r="AC134" s="3" t="s">
        <v>6</v>
      </c>
      <c r="AD134" s="3" t="s">
        <v>12</v>
      </c>
    </row>
    <row r="135" spans="28:30">
      <c r="AB135" s="3" t="s">
        <v>16</v>
      </c>
      <c r="AC135" s="3" t="s">
        <v>6</v>
      </c>
      <c r="AD135" s="3" t="s">
        <v>12</v>
      </c>
    </row>
    <row r="136" spans="28:30">
      <c r="AB136" s="3" t="s">
        <v>16</v>
      </c>
      <c r="AC136" s="3" t="s">
        <v>6</v>
      </c>
      <c r="AD136" s="3" t="s">
        <v>12</v>
      </c>
    </row>
    <row r="137" spans="28:30">
      <c r="AB137" s="3" t="s">
        <v>16</v>
      </c>
      <c r="AC137" s="3" t="s">
        <v>6</v>
      </c>
      <c r="AD137" s="3" t="s">
        <v>12</v>
      </c>
    </row>
    <row r="138" spans="28:30">
      <c r="AB138" s="3" t="s">
        <v>16</v>
      </c>
      <c r="AC138" s="3" t="s">
        <v>6</v>
      </c>
      <c r="AD138" s="3" t="s">
        <v>12</v>
      </c>
    </row>
    <row r="139" spans="28:30">
      <c r="AB139" s="3" t="s">
        <v>16</v>
      </c>
      <c r="AC139" s="3" t="s">
        <v>6</v>
      </c>
      <c r="AD139" s="3" t="s">
        <v>12</v>
      </c>
    </row>
    <row r="140" spans="28:30">
      <c r="AB140" s="3" t="s">
        <v>16</v>
      </c>
      <c r="AC140" s="3" t="s">
        <v>6</v>
      </c>
      <c r="AD140" s="3" t="s">
        <v>12</v>
      </c>
    </row>
    <row r="141" spans="28:30">
      <c r="AB141" s="3" t="s">
        <v>16</v>
      </c>
      <c r="AC141" s="3" t="s">
        <v>6</v>
      </c>
      <c r="AD141" s="3" t="s">
        <v>12</v>
      </c>
    </row>
    <row r="142" spans="28:30">
      <c r="AB142" s="3" t="s">
        <v>16</v>
      </c>
      <c r="AC142" s="3" t="s">
        <v>6</v>
      </c>
      <c r="AD142" s="3" t="s">
        <v>12</v>
      </c>
    </row>
    <row r="143" spans="28:30">
      <c r="AB143" s="3" t="s">
        <v>16</v>
      </c>
      <c r="AC143" s="3" t="s">
        <v>6</v>
      </c>
      <c r="AD143" s="3" t="s">
        <v>12</v>
      </c>
    </row>
    <row r="144" spans="28:30">
      <c r="AB144" s="3" t="s">
        <v>16</v>
      </c>
      <c r="AC144" s="3" t="s">
        <v>6</v>
      </c>
      <c r="AD144" s="3" t="s">
        <v>12</v>
      </c>
    </row>
    <row r="145" spans="28:30">
      <c r="AB145" s="3" t="s">
        <v>16</v>
      </c>
      <c r="AC145" s="3" t="s">
        <v>6</v>
      </c>
      <c r="AD145" s="3" t="s">
        <v>12</v>
      </c>
    </row>
    <row r="146" spans="28:30">
      <c r="AB146" s="3" t="s">
        <v>16</v>
      </c>
      <c r="AC146" s="3" t="s">
        <v>6</v>
      </c>
      <c r="AD146" s="3" t="s">
        <v>12</v>
      </c>
    </row>
    <row r="147" spans="28:30">
      <c r="AB147" s="3" t="s">
        <v>16</v>
      </c>
      <c r="AC147" s="3" t="s">
        <v>6</v>
      </c>
      <c r="AD147" s="3" t="s">
        <v>12</v>
      </c>
    </row>
    <row r="148" spans="28:30">
      <c r="AB148" s="3" t="s">
        <v>16</v>
      </c>
      <c r="AC148" s="3" t="s">
        <v>6</v>
      </c>
      <c r="AD148" s="3" t="s">
        <v>12</v>
      </c>
    </row>
    <row r="149" spans="28:30">
      <c r="AB149" s="3" t="s">
        <v>16</v>
      </c>
      <c r="AC149" s="3" t="s">
        <v>6</v>
      </c>
      <c r="AD149" s="3" t="s">
        <v>12</v>
      </c>
    </row>
    <row r="150" spans="28:30">
      <c r="AB150" s="3" t="s">
        <v>16</v>
      </c>
      <c r="AC150" s="3" t="s">
        <v>6</v>
      </c>
      <c r="AD150" s="3" t="s">
        <v>12</v>
      </c>
    </row>
    <row r="151" spans="28:30">
      <c r="AB151" s="3" t="s">
        <v>16</v>
      </c>
      <c r="AC151" s="3" t="s">
        <v>6</v>
      </c>
      <c r="AD151" s="3" t="s">
        <v>12</v>
      </c>
    </row>
    <row r="152" spans="28:30">
      <c r="AB152" s="3" t="s">
        <v>16</v>
      </c>
      <c r="AC152" s="3" t="s">
        <v>6</v>
      </c>
      <c r="AD152" s="3" t="s">
        <v>12</v>
      </c>
    </row>
    <row r="153" spans="28:30">
      <c r="AB153" s="3" t="s">
        <v>16</v>
      </c>
      <c r="AC153" s="3" t="s">
        <v>6</v>
      </c>
      <c r="AD153" s="3" t="s">
        <v>12</v>
      </c>
    </row>
    <row r="154" spans="28:30">
      <c r="AB154" s="3" t="s">
        <v>16</v>
      </c>
      <c r="AC154" s="3" t="s">
        <v>6</v>
      </c>
      <c r="AD154" s="3" t="s">
        <v>12</v>
      </c>
    </row>
    <row r="155" spans="28:30">
      <c r="AB155" s="3" t="s">
        <v>16</v>
      </c>
      <c r="AC155" s="3" t="s">
        <v>6</v>
      </c>
      <c r="AD155" s="3" t="s">
        <v>12</v>
      </c>
    </row>
    <row r="156" spans="28:30">
      <c r="AB156" s="3" t="s">
        <v>16</v>
      </c>
      <c r="AC156" s="3" t="s">
        <v>6</v>
      </c>
      <c r="AD156" s="3" t="s">
        <v>12</v>
      </c>
    </row>
    <row r="157" spans="28:30">
      <c r="AB157" s="3" t="s">
        <v>16</v>
      </c>
      <c r="AC157" s="3" t="s">
        <v>6</v>
      </c>
      <c r="AD157" s="3" t="s">
        <v>12</v>
      </c>
    </row>
    <row r="158" spans="28:30">
      <c r="AB158" s="3" t="s">
        <v>16</v>
      </c>
      <c r="AC158" s="3" t="s">
        <v>6</v>
      </c>
      <c r="AD158" s="3" t="s">
        <v>12</v>
      </c>
    </row>
    <row r="159" spans="28:30">
      <c r="AB159" s="3" t="s">
        <v>16</v>
      </c>
      <c r="AC159" s="3" t="s">
        <v>6</v>
      </c>
      <c r="AD159" s="3" t="s">
        <v>12</v>
      </c>
    </row>
    <row r="160" spans="28:30">
      <c r="AB160" s="3" t="s">
        <v>16</v>
      </c>
      <c r="AC160" s="3" t="s">
        <v>6</v>
      </c>
      <c r="AD160" s="3" t="s">
        <v>12</v>
      </c>
    </row>
    <row r="161" spans="28:30">
      <c r="AB161" s="3" t="s">
        <v>6</v>
      </c>
      <c r="AC161" s="3" t="s">
        <v>6</v>
      </c>
      <c r="AD161" s="3" t="s">
        <v>12</v>
      </c>
    </row>
    <row r="162" spans="28:30">
      <c r="AB162" s="3" t="s">
        <v>6</v>
      </c>
      <c r="AC162" s="3" t="s">
        <v>6</v>
      </c>
      <c r="AD162" s="3" t="s">
        <v>12</v>
      </c>
    </row>
    <row r="163" spans="28:30">
      <c r="AB163" s="3" t="s">
        <v>6</v>
      </c>
      <c r="AC163" s="3" t="s">
        <v>6</v>
      </c>
      <c r="AD163" s="3" t="s">
        <v>12</v>
      </c>
    </row>
    <row r="164" spans="28:30">
      <c r="AB164" s="3" t="s">
        <v>6</v>
      </c>
      <c r="AC164" s="3" t="s">
        <v>6</v>
      </c>
      <c r="AD164" s="3" t="s">
        <v>12</v>
      </c>
    </row>
    <row r="165" spans="28:30">
      <c r="AB165" s="3" t="s">
        <v>6</v>
      </c>
      <c r="AC165" s="3" t="s">
        <v>6</v>
      </c>
      <c r="AD165" s="3" t="s">
        <v>12</v>
      </c>
    </row>
    <row r="166" spans="28:30">
      <c r="AB166" s="3" t="s">
        <v>6</v>
      </c>
      <c r="AC166" s="3" t="s">
        <v>6</v>
      </c>
      <c r="AD166" s="3" t="s">
        <v>12</v>
      </c>
    </row>
    <row r="167" spans="28:30">
      <c r="AB167" s="3" t="s">
        <v>6</v>
      </c>
      <c r="AC167" s="3" t="s">
        <v>6</v>
      </c>
      <c r="AD167" s="3" t="s">
        <v>12</v>
      </c>
    </row>
    <row r="168" spans="28:30">
      <c r="AB168" s="3" t="s">
        <v>6</v>
      </c>
      <c r="AC168" s="3" t="s">
        <v>6</v>
      </c>
      <c r="AD168" s="3" t="s">
        <v>12</v>
      </c>
    </row>
    <row r="169" spans="28:30">
      <c r="AB169" s="3" t="s">
        <v>6</v>
      </c>
      <c r="AC169" s="3" t="s">
        <v>6</v>
      </c>
      <c r="AD169" s="3" t="s">
        <v>12</v>
      </c>
    </row>
    <row r="170" spans="28:30">
      <c r="AB170" s="3" t="s">
        <v>6</v>
      </c>
      <c r="AC170" s="3" t="s">
        <v>6</v>
      </c>
      <c r="AD170" s="3" t="s">
        <v>12</v>
      </c>
    </row>
    <row r="171" spans="28:30">
      <c r="AB171" s="3" t="s">
        <v>6</v>
      </c>
      <c r="AC171" s="3" t="s">
        <v>6</v>
      </c>
      <c r="AD171" s="3" t="s">
        <v>12</v>
      </c>
    </row>
    <row r="172" spans="28:30">
      <c r="AB172" s="3" t="s">
        <v>6</v>
      </c>
      <c r="AC172" s="3" t="s">
        <v>6</v>
      </c>
      <c r="AD172" s="3" t="s">
        <v>12</v>
      </c>
    </row>
    <row r="173" spans="28:30">
      <c r="AB173" s="3" t="s">
        <v>6</v>
      </c>
      <c r="AC173" s="3" t="s">
        <v>6</v>
      </c>
      <c r="AD173" s="3" t="s">
        <v>12</v>
      </c>
    </row>
    <row r="174" spans="28:30">
      <c r="AB174" s="3" t="s">
        <v>6</v>
      </c>
      <c r="AC174" s="3" t="s">
        <v>6</v>
      </c>
      <c r="AD174" s="3" t="s">
        <v>12</v>
      </c>
    </row>
    <row r="175" spans="28:30">
      <c r="AB175" s="3" t="s">
        <v>6</v>
      </c>
      <c r="AC175" s="3" t="s">
        <v>6</v>
      </c>
      <c r="AD175" s="3" t="s">
        <v>15</v>
      </c>
    </row>
    <row r="176" spans="28:30">
      <c r="AB176" s="3" t="s">
        <v>6</v>
      </c>
      <c r="AC176" s="3" t="s">
        <v>6</v>
      </c>
      <c r="AD176" s="3" t="s">
        <v>15</v>
      </c>
    </row>
    <row r="177" spans="28:30">
      <c r="AB177" s="3" t="s">
        <v>6</v>
      </c>
      <c r="AC177" s="3" t="s">
        <v>6</v>
      </c>
      <c r="AD177" s="3" t="s">
        <v>15</v>
      </c>
    </row>
    <row r="178" spans="28:30">
      <c r="AB178" s="3" t="s">
        <v>6</v>
      </c>
      <c r="AC178" s="3" t="s">
        <v>6</v>
      </c>
      <c r="AD178" s="3" t="s">
        <v>15</v>
      </c>
    </row>
    <row r="179" spans="28:30">
      <c r="AB179" s="3" t="s">
        <v>6</v>
      </c>
      <c r="AC179" s="3" t="s">
        <v>6</v>
      </c>
      <c r="AD179" s="3" t="s">
        <v>15</v>
      </c>
    </row>
    <row r="180" spans="28:30">
      <c r="AB180" s="3" t="s">
        <v>6</v>
      </c>
      <c r="AC180" s="3" t="s">
        <v>6</v>
      </c>
      <c r="AD180" s="3" t="s">
        <v>15</v>
      </c>
    </row>
    <row r="181" spans="28:30">
      <c r="AB181" s="3" t="s">
        <v>6</v>
      </c>
      <c r="AC181" s="3" t="s">
        <v>6</v>
      </c>
      <c r="AD181" s="3" t="s">
        <v>15</v>
      </c>
    </row>
    <row r="182" spans="28:30">
      <c r="AB182" s="3" t="s">
        <v>6</v>
      </c>
      <c r="AC182" s="3" t="s">
        <v>6</v>
      </c>
      <c r="AD182" s="3" t="s">
        <v>15</v>
      </c>
    </row>
    <row r="183" spans="28:30">
      <c r="AB183" s="3" t="s">
        <v>6</v>
      </c>
      <c r="AC183" s="3" t="s">
        <v>6</v>
      </c>
      <c r="AD183" s="3" t="s">
        <v>15</v>
      </c>
    </row>
    <row r="184" spans="28:30">
      <c r="AB184" s="3" t="s">
        <v>6</v>
      </c>
      <c r="AC184" s="3" t="s">
        <v>6</v>
      </c>
      <c r="AD184" s="3" t="s">
        <v>15</v>
      </c>
    </row>
    <row r="185" spans="28:30">
      <c r="AB185" s="3" t="s">
        <v>6</v>
      </c>
      <c r="AC185" s="3" t="s">
        <v>6</v>
      </c>
      <c r="AD185" s="3" t="s">
        <v>15</v>
      </c>
    </row>
    <row r="186" spans="28:30">
      <c r="AB186" s="3" t="s">
        <v>6</v>
      </c>
      <c r="AC186" s="3" t="s">
        <v>6</v>
      </c>
      <c r="AD186" s="3" t="s">
        <v>15</v>
      </c>
    </row>
    <row r="187" spans="28:30">
      <c r="AB187" s="3" t="s">
        <v>6</v>
      </c>
      <c r="AC187" s="3" t="s">
        <v>6</v>
      </c>
      <c r="AD187" s="3" t="s">
        <v>15</v>
      </c>
    </row>
    <row r="188" spans="28:30">
      <c r="AB188" s="3" t="s">
        <v>6</v>
      </c>
      <c r="AC188" s="3" t="s">
        <v>6</v>
      </c>
      <c r="AD188" s="3" t="s">
        <v>15</v>
      </c>
    </row>
    <row r="189" spans="28:30">
      <c r="AB189" s="3" t="s">
        <v>6</v>
      </c>
      <c r="AC189" s="3" t="s">
        <v>6</v>
      </c>
      <c r="AD189" s="3" t="s">
        <v>15</v>
      </c>
    </row>
    <row r="190" spans="28:30">
      <c r="AB190" s="3" t="s">
        <v>6</v>
      </c>
      <c r="AC190" s="3" t="s">
        <v>6</v>
      </c>
      <c r="AD190" s="3" t="s">
        <v>15</v>
      </c>
    </row>
    <row r="191" spans="28:30">
      <c r="AB191" s="3" t="s">
        <v>6</v>
      </c>
      <c r="AC191" s="3" t="s">
        <v>6</v>
      </c>
      <c r="AD191" s="3" t="s">
        <v>15</v>
      </c>
    </row>
    <row r="192" spans="28:30">
      <c r="AB192" s="3" t="s">
        <v>6</v>
      </c>
      <c r="AC192" s="3" t="s">
        <v>6</v>
      </c>
      <c r="AD192" s="3" t="s">
        <v>15</v>
      </c>
    </row>
    <row r="193" spans="28:30">
      <c r="AB193" s="3" t="s">
        <v>6</v>
      </c>
      <c r="AC193" s="3" t="s">
        <v>6</v>
      </c>
      <c r="AD193" s="3" t="s">
        <v>15</v>
      </c>
    </row>
    <row r="194" spans="28:30">
      <c r="AB194" s="3" t="s">
        <v>6</v>
      </c>
      <c r="AC194" s="3" t="s">
        <v>6</v>
      </c>
      <c r="AD194" s="3" t="s">
        <v>15</v>
      </c>
    </row>
    <row r="195" spans="28:30">
      <c r="AB195" s="3" t="s">
        <v>6</v>
      </c>
      <c r="AC195" s="3" t="s">
        <v>6</v>
      </c>
      <c r="AD195" s="3" t="s">
        <v>15</v>
      </c>
    </row>
    <row r="196" spans="28:30">
      <c r="AB196" s="3" t="s">
        <v>6</v>
      </c>
      <c r="AC196" s="3" t="s">
        <v>6</v>
      </c>
      <c r="AD196" s="3" t="s">
        <v>15</v>
      </c>
    </row>
    <row r="197" spans="28:30">
      <c r="AB197" s="3" t="s">
        <v>6</v>
      </c>
      <c r="AC197" s="3" t="s">
        <v>6</v>
      </c>
      <c r="AD197" s="3" t="s">
        <v>15</v>
      </c>
    </row>
    <row r="198" spans="28:30">
      <c r="AB198" s="3" t="s">
        <v>6</v>
      </c>
      <c r="AC198" s="3" t="s">
        <v>6</v>
      </c>
      <c r="AD198" s="3" t="s">
        <v>15</v>
      </c>
    </row>
    <row r="199" spans="28:30">
      <c r="AB199" s="3" t="s">
        <v>6</v>
      </c>
      <c r="AC199" s="3" t="s">
        <v>6</v>
      </c>
      <c r="AD199" s="3" t="s">
        <v>15</v>
      </c>
    </row>
    <row r="200" spans="28:30">
      <c r="AB200" s="3" t="s">
        <v>6</v>
      </c>
      <c r="AC200" s="3" t="s">
        <v>6</v>
      </c>
      <c r="AD200" s="3" t="s">
        <v>15</v>
      </c>
    </row>
    <row r="201" spans="28:30">
      <c r="AB201" s="3" t="s">
        <v>6</v>
      </c>
      <c r="AC201" s="3" t="s">
        <v>6</v>
      </c>
      <c r="AD201" s="3" t="s">
        <v>15</v>
      </c>
    </row>
    <row r="202" spans="28:30">
      <c r="AB202" s="3" t="s">
        <v>6</v>
      </c>
      <c r="AC202" s="3" t="s">
        <v>6</v>
      </c>
      <c r="AD202" s="3" t="s">
        <v>15</v>
      </c>
    </row>
    <row r="203" spans="28:30">
      <c r="AB203" s="3" t="s">
        <v>6</v>
      </c>
      <c r="AC203" s="3" t="s">
        <v>6</v>
      </c>
      <c r="AD203" s="3" t="s">
        <v>15</v>
      </c>
    </row>
    <row r="204" spans="28:30">
      <c r="AB204" s="3" t="s">
        <v>6</v>
      </c>
      <c r="AC204" s="3" t="s">
        <v>6</v>
      </c>
      <c r="AD204" s="3" t="s">
        <v>5</v>
      </c>
    </row>
    <row r="205" spans="28:30">
      <c r="AB205" s="3" t="s">
        <v>6</v>
      </c>
      <c r="AC205" s="3" t="s">
        <v>6</v>
      </c>
      <c r="AD205" s="3" t="s">
        <v>5</v>
      </c>
    </row>
    <row r="206" spans="28:30">
      <c r="AB206" s="3" t="s">
        <v>6</v>
      </c>
      <c r="AC206" s="3" t="s">
        <v>6</v>
      </c>
      <c r="AD206" s="3" t="s">
        <v>5</v>
      </c>
    </row>
    <row r="207" spans="28:30">
      <c r="AB207" s="3" t="s">
        <v>6</v>
      </c>
      <c r="AC207" s="3" t="s">
        <v>6</v>
      </c>
      <c r="AD207" s="3" t="s">
        <v>5</v>
      </c>
    </row>
    <row r="208" spans="28:30">
      <c r="AB208" s="3" t="s">
        <v>6</v>
      </c>
      <c r="AC208" s="3" t="s">
        <v>6</v>
      </c>
      <c r="AD208" s="3" t="s">
        <v>5</v>
      </c>
    </row>
    <row r="209" spans="28:30">
      <c r="AB209" s="3" t="s">
        <v>6</v>
      </c>
      <c r="AC209" s="3" t="s">
        <v>6</v>
      </c>
      <c r="AD209" s="3" t="s">
        <v>5</v>
      </c>
    </row>
    <row r="210" spans="28:30">
      <c r="AB210" s="3" t="s">
        <v>6</v>
      </c>
      <c r="AC210" s="3" t="s">
        <v>6</v>
      </c>
      <c r="AD210" s="3" t="s">
        <v>5</v>
      </c>
    </row>
    <row r="211" spans="28:30">
      <c r="AB211" s="3" t="s">
        <v>6</v>
      </c>
      <c r="AC211" s="3" t="s">
        <v>6</v>
      </c>
      <c r="AD211" s="3" t="s">
        <v>5</v>
      </c>
    </row>
    <row r="212" spans="28:30">
      <c r="AB212" s="3" t="s">
        <v>6</v>
      </c>
      <c r="AC212" s="3" t="s">
        <v>6</v>
      </c>
      <c r="AD212" s="3" t="s">
        <v>5</v>
      </c>
    </row>
    <row r="213" spans="28:30">
      <c r="AB213" s="3" t="s">
        <v>6</v>
      </c>
      <c r="AC213" s="3" t="s">
        <v>6</v>
      </c>
      <c r="AD213" s="3" t="s">
        <v>5</v>
      </c>
    </row>
    <row r="214" spans="28:30">
      <c r="AB214" s="3" t="s">
        <v>6</v>
      </c>
      <c r="AC214" s="3" t="s">
        <v>6</v>
      </c>
      <c r="AD214" s="3" t="s">
        <v>5</v>
      </c>
    </row>
    <row r="215" spans="28:30">
      <c r="AB215" s="3" t="s">
        <v>6</v>
      </c>
      <c r="AC215" s="3" t="s">
        <v>6</v>
      </c>
      <c r="AD215" s="3" t="s">
        <v>5</v>
      </c>
    </row>
    <row r="216" spans="28:30">
      <c r="AB216" s="3" t="s">
        <v>6</v>
      </c>
      <c r="AC216" s="3" t="s">
        <v>6</v>
      </c>
      <c r="AD216" s="3" t="s">
        <v>5</v>
      </c>
    </row>
    <row r="217" spans="28:30">
      <c r="AB217" s="3" t="s">
        <v>6</v>
      </c>
      <c r="AC217" s="3" t="s">
        <v>6</v>
      </c>
      <c r="AD217" s="3" t="s">
        <v>5</v>
      </c>
    </row>
    <row r="218" spans="28:30">
      <c r="AB218" s="3" t="s">
        <v>6</v>
      </c>
      <c r="AC218" s="3" t="s">
        <v>6</v>
      </c>
      <c r="AD218" s="3" t="s">
        <v>5</v>
      </c>
    </row>
    <row r="219" spans="28:30">
      <c r="AB219" s="3" t="s">
        <v>6</v>
      </c>
      <c r="AC219" s="3" t="s">
        <v>6</v>
      </c>
      <c r="AD219" s="3" t="s">
        <v>5</v>
      </c>
    </row>
    <row r="220" spans="28:30">
      <c r="AB220" s="3" t="s">
        <v>6</v>
      </c>
      <c r="AC220" s="3" t="s">
        <v>6</v>
      </c>
      <c r="AD220" s="3" t="s">
        <v>5</v>
      </c>
    </row>
    <row r="221" spans="28:30">
      <c r="AB221" s="3" t="s">
        <v>6</v>
      </c>
      <c r="AC221" s="3" t="s">
        <v>6</v>
      </c>
      <c r="AD221" s="3" t="s">
        <v>5</v>
      </c>
    </row>
    <row r="222" spans="28:30">
      <c r="AB222" s="3" t="s">
        <v>6</v>
      </c>
      <c r="AC222" s="3" t="s">
        <v>6</v>
      </c>
      <c r="AD222" s="3" t="s">
        <v>5</v>
      </c>
    </row>
    <row r="223" spans="28:30">
      <c r="AB223" s="3" t="s">
        <v>6</v>
      </c>
      <c r="AC223" s="3" t="s">
        <v>6</v>
      </c>
      <c r="AD223" s="3" t="s">
        <v>5</v>
      </c>
    </row>
    <row r="224" spans="28:30">
      <c r="AB224" s="3" t="s">
        <v>6</v>
      </c>
      <c r="AC224" s="3" t="s">
        <v>6</v>
      </c>
      <c r="AD224" s="3" t="s">
        <v>5</v>
      </c>
    </row>
    <row r="225" spans="28:30">
      <c r="AB225" s="3" t="s">
        <v>6</v>
      </c>
      <c r="AC225" s="3" t="s">
        <v>6</v>
      </c>
      <c r="AD225" s="3" t="s">
        <v>5</v>
      </c>
    </row>
    <row r="226" spans="28:30">
      <c r="AB226" s="3" t="s">
        <v>6</v>
      </c>
      <c r="AC226" s="3" t="s">
        <v>6</v>
      </c>
      <c r="AD226" s="3" t="s">
        <v>5</v>
      </c>
    </row>
    <row r="227" spans="28:30">
      <c r="AB227" s="3" t="s">
        <v>6</v>
      </c>
      <c r="AC227" s="3" t="s">
        <v>6</v>
      </c>
      <c r="AD227" s="3" t="s">
        <v>5</v>
      </c>
    </row>
    <row r="228" spans="28:30">
      <c r="AB228" s="3" t="s">
        <v>6</v>
      </c>
      <c r="AC228" s="3" t="s">
        <v>6</v>
      </c>
      <c r="AD228" s="3" t="s">
        <v>5</v>
      </c>
    </row>
    <row r="229" spans="28:30">
      <c r="AB229" s="3" t="s">
        <v>6</v>
      </c>
      <c r="AC229" s="3" t="s">
        <v>6</v>
      </c>
      <c r="AD229" s="3" t="s">
        <v>5</v>
      </c>
    </row>
    <row r="230" spans="28:30">
      <c r="AB230" s="3" t="s">
        <v>6</v>
      </c>
      <c r="AC230" s="3" t="s">
        <v>6</v>
      </c>
      <c r="AD230" s="3" t="s">
        <v>5</v>
      </c>
    </row>
    <row r="231" spans="28:30">
      <c r="AB231" s="3" t="s">
        <v>6</v>
      </c>
      <c r="AC231" s="3" t="s">
        <v>6</v>
      </c>
      <c r="AD231" s="3" t="s">
        <v>5</v>
      </c>
    </row>
    <row r="232" spans="28:30">
      <c r="AB232" s="3" t="s">
        <v>6</v>
      </c>
      <c r="AC232" s="3" t="s">
        <v>6</v>
      </c>
      <c r="AD232" s="3" t="s">
        <v>5</v>
      </c>
    </row>
    <row r="233" spans="28:30">
      <c r="AB233" s="3" t="s">
        <v>6</v>
      </c>
      <c r="AC233" s="3" t="s">
        <v>6</v>
      </c>
      <c r="AD233" s="3" t="s">
        <v>5</v>
      </c>
    </row>
    <row r="234" spans="28:30">
      <c r="AB234" s="3" t="s">
        <v>6</v>
      </c>
      <c r="AC234" s="3" t="s">
        <v>6</v>
      </c>
      <c r="AD234" s="3" t="s">
        <v>5</v>
      </c>
    </row>
    <row r="235" spans="28:30">
      <c r="AB235" s="3" t="s">
        <v>6</v>
      </c>
      <c r="AC235" s="3" t="s">
        <v>6</v>
      </c>
      <c r="AD235" s="3" t="s">
        <v>5</v>
      </c>
    </row>
    <row r="236" spans="28:30">
      <c r="AB236" s="3" t="s">
        <v>6</v>
      </c>
      <c r="AC236" s="3" t="s">
        <v>6</v>
      </c>
      <c r="AD236" s="3" t="s">
        <v>5</v>
      </c>
    </row>
    <row r="237" spans="28:30">
      <c r="AB237" s="3" t="s">
        <v>6</v>
      </c>
      <c r="AC237" s="3" t="s">
        <v>6</v>
      </c>
      <c r="AD237" s="3" t="s">
        <v>5</v>
      </c>
    </row>
    <row r="238" spans="28:30">
      <c r="AB238" s="3" t="s">
        <v>6</v>
      </c>
      <c r="AC238" s="3" t="s">
        <v>6</v>
      </c>
      <c r="AD238" s="3" t="s">
        <v>5</v>
      </c>
    </row>
    <row r="239" spans="28:30">
      <c r="AB239" s="3" t="s">
        <v>6</v>
      </c>
      <c r="AC239" s="3" t="s">
        <v>6</v>
      </c>
      <c r="AD239" s="3" t="s">
        <v>5</v>
      </c>
    </row>
    <row r="240" spans="28:30">
      <c r="AB240" s="3" t="s">
        <v>6</v>
      </c>
      <c r="AC240" s="3" t="s">
        <v>6</v>
      </c>
      <c r="AD240" s="3" t="s">
        <v>5</v>
      </c>
    </row>
    <row r="241" spans="28:30">
      <c r="AB241" s="3" t="s">
        <v>6</v>
      </c>
      <c r="AC241" s="3" t="s">
        <v>6</v>
      </c>
      <c r="AD241" s="3" t="s">
        <v>5</v>
      </c>
    </row>
    <row r="242" spans="28:30">
      <c r="AB242" s="3" t="s">
        <v>6</v>
      </c>
      <c r="AC242" s="3" t="s">
        <v>6</v>
      </c>
      <c r="AD242" s="3" t="s">
        <v>5</v>
      </c>
    </row>
    <row r="243" spans="28:30">
      <c r="AB243" s="3" t="s">
        <v>6</v>
      </c>
      <c r="AC243" s="3" t="s">
        <v>6</v>
      </c>
      <c r="AD243" s="3" t="s">
        <v>5</v>
      </c>
    </row>
    <row r="244" spans="28:30">
      <c r="AB244" s="3" t="s">
        <v>6</v>
      </c>
      <c r="AC244" s="3" t="s">
        <v>6</v>
      </c>
      <c r="AD244" s="3" t="s">
        <v>5</v>
      </c>
    </row>
    <row r="245" spans="28:30">
      <c r="AB245" s="3" t="s">
        <v>6</v>
      </c>
      <c r="AC245" s="3" t="s">
        <v>6</v>
      </c>
      <c r="AD245" s="3" t="s">
        <v>5</v>
      </c>
    </row>
    <row r="246" spans="28:30">
      <c r="AB246" s="3" t="s">
        <v>6</v>
      </c>
      <c r="AC246" s="3" t="s">
        <v>6</v>
      </c>
      <c r="AD246" s="3" t="s">
        <v>5</v>
      </c>
    </row>
    <row r="247" spans="28:30">
      <c r="AB247" s="3" t="s">
        <v>6</v>
      </c>
      <c r="AC247" s="3" t="s">
        <v>6</v>
      </c>
      <c r="AD247" s="3" t="s">
        <v>5</v>
      </c>
    </row>
    <row r="248" spans="28:30">
      <c r="AB248" s="3" t="s">
        <v>6</v>
      </c>
      <c r="AC248" s="3" t="s">
        <v>6</v>
      </c>
      <c r="AD248" s="3" t="s">
        <v>5</v>
      </c>
    </row>
    <row r="249" spans="28:30">
      <c r="AB249" s="3" t="s">
        <v>6</v>
      </c>
      <c r="AC249" s="3" t="s">
        <v>6</v>
      </c>
      <c r="AD249" s="3" t="s">
        <v>5</v>
      </c>
    </row>
    <row r="250" spans="28:30">
      <c r="AB250" s="3" t="s">
        <v>6</v>
      </c>
      <c r="AC250" s="3" t="s">
        <v>0</v>
      </c>
      <c r="AD250" s="3" t="s">
        <v>5</v>
      </c>
    </row>
    <row r="251" spans="28:30">
      <c r="AB251" s="3" t="s">
        <v>6</v>
      </c>
      <c r="AC251" s="3" t="s">
        <v>0</v>
      </c>
      <c r="AD251" s="3" t="s">
        <v>5</v>
      </c>
    </row>
    <row r="252" spans="28:30">
      <c r="AB252" s="3" t="s">
        <v>6</v>
      </c>
      <c r="AC252" s="3" t="s">
        <v>0</v>
      </c>
      <c r="AD252" s="3" t="s">
        <v>5</v>
      </c>
    </row>
    <row r="253" spans="28:30">
      <c r="AB253" s="3" t="s">
        <v>6</v>
      </c>
      <c r="AC253" s="3" t="s">
        <v>0</v>
      </c>
      <c r="AD253" s="3" t="s">
        <v>5</v>
      </c>
    </row>
    <row r="254" spans="28:30">
      <c r="AB254" s="3" t="s">
        <v>6</v>
      </c>
      <c r="AC254" s="3" t="s">
        <v>0</v>
      </c>
      <c r="AD254" s="3" t="s">
        <v>5</v>
      </c>
    </row>
    <row r="255" spans="28:30">
      <c r="AB255" s="3" t="s">
        <v>6</v>
      </c>
      <c r="AC255" s="3" t="s">
        <v>0</v>
      </c>
      <c r="AD255" s="3" t="s">
        <v>5</v>
      </c>
    </row>
    <row r="256" spans="28:30">
      <c r="AB256" s="3" t="s">
        <v>6</v>
      </c>
      <c r="AC256" s="3" t="s">
        <v>0</v>
      </c>
      <c r="AD256" s="3" t="s">
        <v>5</v>
      </c>
    </row>
    <row r="257" spans="28:30">
      <c r="AB257" s="3" t="s">
        <v>6</v>
      </c>
      <c r="AC257" s="3" t="s">
        <v>0</v>
      </c>
      <c r="AD257" s="3" t="s">
        <v>5</v>
      </c>
    </row>
    <row r="258" spans="28:30">
      <c r="AB258" s="3" t="s">
        <v>6</v>
      </c>
      <c r="AC258" s="3" t="s">
        <v>0</v>
      </c>
      <c r="AD258" s="3" t="s">
        <v>5</v>
      </c>
    </row>
    <row r="259" spans="28:30">
      <c r="AB259" s="3" t="s">
        <v>6</v>
      </c>
      <c r="AC259" s="3" t="s">
        <v>0</v>
      </c>
      <c r="AD259" s="3" t="s">
        <v>5</v>
      </c>
    </row>
    <row r="260" spans="28:30">
      <c r="AB260" s="3" t="s">
        <v>6</v>
      </c>
      <c r="AC260" s="3" t="s">
        <v>0</v>
      </c>
      <c r="AD260" s="3" t="s">
        <v>5</v>
      </c>
    </row>
    <row r="261" spans="28:30">
      <c r="AB261" s="3" t="s">
        <v>6</v>
      </c>
      <c r="AC261" s="3" t="s">
        <v>0</v>
      </c>
      <c r="AD261" s="3" t="s">
        <v>5</v>
      </c>
    </row>
    <row r="262" spans="28:30">
      <c r="AB262" s="3" t="s">
        <v>6</v>
      </c>
      <c r="AC262" s="3" t="s">
        <v>0</v>
      </c>
      <c r="AD262" s="3" t="s">
        <v>5</v>
      </c>
    </row>
    <row r="263" spans="28:30">
      <c r="AB263" s="3" t="s">
        <v>6</v>
      </c>
      <c r="AC263" s="3" t="s">
        <v>0</v>
      </c>
      <c r="AD263" s="3" t="s">
        <v>5</v>
      </c>
    </row>
    <row r="264" spans="28:30">
      <c r="AB264" s="3" t="s">
        <v>6</v>
      </c>
      <c r="AC264" s="3" t="s">
        <v>0</v>
      </c>
      <c r="AD264" s="3" t="s">
        <v>5</v>
      </c>
    </row>
    <row r="265" spans="28:30">
      <c r="AB265" s="3" t="s">
        <v>6</v>
      </c>
      <c r="AC265" s="3" t="s">
        <v>0</v>
      </c>
      <c r="AD265" s="3" t="s">
        <v>5</v>
      </c>
    </row>
    <row r="266" spans="28:30">
      <c r="AB266" s="3" t="s">
        <v>6</v>
      </c>
      <c r="AC266" s="3" t="s">
        <v>0</v>
      </c>
      <c r="AD266" s="3" t="s">
        <v>5</v>
      </c>
    </row>
    <row r="267" spans="28:30">
      <c r="AB267" s="3" t="s">
        <v>6</v>
      </c>
      <c r="AC267" s="3" t="s">
        <v>0</v>
      </c>
      <c r="AD267" s="3" t="s">
        <v>5</v>
      </c>
    </row>
    <row r="268" spans="28:30">
      <c r="AB268" s="3" t="s">
        <v>6</v>
      </c>
      <c r="AC268" s="3" t="s">
        <v>0</v>
      </c>
      <c r="AD268" s="3" t="s">
        <v>5</v>
      </c>
    </row>
    <row r="269" spans="28:30">
      <c r="AB269" s="3" t="s">
        <v>6</v>
      </c>
      <c r="AC269" s="3" t="s">
        <v>0</v>
      </c>
      <c r="AD269" s="3" t="s">
        <v>5</v>
      </c>
    </row>
    <row r="270" spans="28:30">
      <c r="AB270" s="3" t="s">
        <v>6</v>
      </c>
      <c r="AC270" s="3" t="s">
        <v>0</v>
      </c>
      <c r="AD270" s="3" t="s">
        <v>5</v>
      </c>
    </row>
    <row r="271" spans="28:30">
      <c r="AB271" s="3" t="s">
        <v>6</v>
      </c>
      <c r="AC271" s="3" t="s">
        <v>0</v>
      </c>
      <c r="AD271" s="3" t="s">
        <v>5</v>
      </c>
    </row>
    <row r="272" spans="28:30">
      <c r="AB272" s="3" t="s">
        <v>6</v>
      </c>
      <c r="AC272" s="3" t="s">
        <v>0</v>
      </c>
      <c r="AD272" s="3" t="s">
        <v>5</v>
      </c>
    </row>
    <row r="273" spans="28:30">
      <c r="AB273" s="3" t="s">
        <v>6</v>
      </c>
      <c r="AC273" s="3" t="s">
        <v>0</v>
      </c>
      <c r="AD273" s="3" t="s">
        <v>5</v>
      </c>
    </row>
    <row r="274" spans="28:30">
      <c r="AB274" s="3" t="s">
        <v>6</v>
      </c>
      <c r="AC274" s="3" t="s">
        <v>0</v>
      </c>
      <c r="AD274" s="3" t="s">
        <v>5</v>
      </c>
    </row>
    <row r="275" spans="28:30">
      <c r="AB275" s="3" t="s">
        <v>6</v>
      </c>
      <c r="AC275" s="3" t="s">
        <v>0</v>
      </c>
      <c r="AD275" s="3" t="s">
        <v>5</v>
      </c>
    </row>
    <row r="276" spans="28:30">
      <c r="AB276" s="3" t="s">
        <v>6</v>
      </c>
      <c r="AC276" s="3" t="s">
        <v>0</v>
      </c>
      <c r="AD276" s="3" t="s">
        <v>5</v>
      </c>
    </row>
    <row r="277" spans="28:30">
      <c r="AB277" s="3" t="s">
        <v>6</v>
      </c>
      <c r="AC277" s="3" t="s">
        <v>0</v>
      </c>
      <c r="AD277" s="3" t="s">
        <v>5</v>
      </c>
    </row>
    <row r="278" spans="28:30">
      <c r="AB278" s="3" t="s">
        <v>6</v>
      </c>
      <c r="AC278" s="3" t="s">
        <v>0</v>
      </c>
      <c r="AD278" s="3" t="s">
        <v>5</v>
      </c>
    </row>
    <row r="279" spans="28:30">
      <c r="AB279" s="3" t="s">
        <v>6</v>
      </c>
      <c r="AC279" s="3" t="s">
        <v>0</v>
      </c>
      <c r="AD279" s="3" t="s">
        <v>5</v>
      </c>
    </row>
    <row r="280" spans="28:30">
      <c r="AB280" s="3" t="s">
        <v>6</v>
      </c>
      <c r="AC280" s="3" t="s">
        <v>0</v>
      </c>
      <c r="AD280" s="3" t="s">
        <v>5</v>
      </c>
    </row>
    <row r="281" spans="28:30">
      <c r="AB281" s="3" t="s">
        <v>6</v>
      </c>
      <c r="AC281" s="3" t="s">
        <v>0</v>
      </c>
      <c r="AD281" s="3" t="s">
        <v>5</v>
      </c>
    </row>
    <row r="282" spans="28:30">
      <c r="AB282" s="3" t="s">
        <v>6</v>
      </c>
      <c r="AC282" s="3" t="s">
        <v>0</v>
      </c>
      <c r="AD282" s="3" t="s">
        <v>5</v>
      </c>
    </row>
    <row r="283" spans="28:30">
      <c r="AB283" s="3" t="s">
        <v>6</v>
      </c>
      <c r="AC283" s="3" t="s">
        <v>0</v>
      </c>
      <c r="AD283" s="3" t="s">
        <v>5</v>
      </c>
    </row>
    <row r="284" spans="28:30">
      <c r="AB284" s="3" t="s">
        <v>6</v>
      </c>
      <c r="AC284" s="3" t="s">
        <v>0</v>
      </c>
      <c r="AD284" s="3" t="s">
        <v>21</v>
      </c>
    </row>
    <row r="285" spans="28:30">
      <c r="AB285" s="3" t="s">
        <v>6</v>
      </c>
      <c r="AC285" s="3" t="s">
        <v>0</v>
      </c>
      <c r="AD285" s="3" t="s">
        <v>21</v>
      </c>
    </row>
    <row r="286" spans="28:30">
      <c r="AB286" s="3" t="s">
        <v>6</v>
      </c>
      <c r="AC286" s="3" t="s">
        <v>0</v>
      </c>
      <c r="AD286" s="3" t="s">
        <v>21</v>
      </c>
    </row>
    <row r="287" spans="28:30">
      <c r="AB287" s="3" t="s">
        <v>6</v>
      </c>
      <c r="AC287" s="3" t="s">
        <v>0</v>
      </c>
      <c r="AD287" s="3" t="s">
        <v>21</v>
      </c>
    </row>
    <row r="288" spans="28:30">
      <c r="AB288" s="3" t="s">
        <v>6</v>
      </c>
      <c r="AC288" s="3" t="s">
        <v>0</v>
      </c>
      <c r="AD288" s="3" t="s">
        <v>21</v>
      </c>
    </row>
    <row r="289" spans="28:30">
      <c r="AB289" s="3" t="s">
        <v>6</v>
      </c>
      <c r="AC289" s="3" t="s">
        <v>0</v>
      </c>
      <c r="AD289" s="3" t="s">
        <v>21</v>
      </c>
    </row>
    <row r="290" spans="28:30">
      <c r="AB290" s="3" t="s">
        <v>6</v>
      </c>
      <c r="AC290" s="3" t="s">
        <v>0</v>
      </c>
      <c r="AD290" s="3" t="s">
        <v>21</v>
      </c>
    </row>
    <row r="291" spans="28:30">
      <c r="AB291" s="3" t="s">
        <v>6</v>
      </c>
      <c r="AC291" s="3" t="s">
        <v>0</v>
      </c>
      <c r="AD291" s="3" t="s">
        <v>21</v>
      </c>
    </row>
    <row r="292" spans="28:30">
      <c r="AB292" s="3" t="s">
        <v>6</v>
      </c>
      <c r="AC292" s="3" t="s">
        <v>0</v>
      </c>
      <c r="AD292" s="3" t="s">
        <v>21</v>
      </c>
    </row>
    <row r="293" spans="28:30">
      <c r="AB293" s="3" t="s">
        <v>6</v>
      </c>
      <c r="AC293" s="3" t="s">
        <v>0</v>
      </c>
      <c r="AD293" s="3" t="s">
        <v>21</v>
      </c>
    </row>
    <row r="294" spans="28:30">
      <c r="AB294" s="3" t="s">
        <v>6</v>
      </c>
      <c r="AC294" s="3" t="s">
        <v>0</v>
      </c>
      <c r="AD294" s="3" t="s">
        <v>21</v>
      </c>
    </row>
    <row r="295" spans="28:30">
      <c r="AB295" s="3" t="s">
        <v>6</v>
      </c>
      <c r="AC295" s="3" t="s">
        <v>0</v>
      </c>
      <c r="AD295" s="3" t="s">
        <v>21</v>
      </c>
    </row>
    <row r="296" spans="28:30">
      <c r="AB296" s="3" t="s">
        <v>6</v>
      </c>
      <c r="AC296" s="3" t="s">
        <v>0</v>
      </c>
      <c r="AD296" s="3" t="s">
        <v>21</v>
      </c>
    </row>
    <row r="297" spans="28:30">
      <c r="AB297" s="3" t="s">
        <v>6</v>
      </c>
      <c r="AC297" s="3" t="s">
        <v>0</v>
      </c>
      <c r="AD297" s="3" t="s">
        <v>21</v>
      </c>
    </row>
    <row r="298" spans="28:30">
      <c r="AB298" s="3" t="s">
        <v>6</v>
      </c>
      <c r="AC298" s="3" t="s">
        <v>0</v>
      </c>
      <c r="AD298" s="3" t="s">
        <v>21</v>
      </c>
    </row>
    <row r="299" spans="28:30">
      <c r="AB299" s="3" t="s">
        <v>6</v>
      </c>
      <c r="AC299" s="3" t="s">
        <v>0</v>
      </c>
      <c r="AD299" s="3" t="s">
        <v>21</v>
      </c>
    </row>
    <row r="300" spans="28:30">
      <c r="AB300" s="3" t="s">
        <v>6</v>
      </c>
      <c r="AC300" s="3" t="s">
        <v>0</v>
      </c>
      <c r="AD300" s="3" t="s">
        <v>21</v>
      </c>
    </row>
    <row r="301" spans="28:30">
      <c r="AB301" s="3" t="s">
        <v>6</v>
      </c>
      <c r="AC301" s="3" t="s">
        <v>0</v>
      </c>
      <c r="AD301" s="3" t="s">
        <v>21</v>
      </c>
    </row>
    <row r="302" spans="28:30">
      <c r="AB302" s="3" t="s">
        <v>6</v>
      </c>
      <c r="AC302" s="3" t="s">
        <v>0</v>
      </c>
      <c r="AD302" s="3" t="s">
        <v>21</v>
      </c>
    </row>
    <row r="303" spans="28:30">
      <c r="AB303" s="3" t="s">
        <v>6</v>
      </c>
      <c r="AC303" s="3" t="s">
        <v>0</v>
      </c>
      <c r="AD303" s="3" t="s">
        <v>21</v>
      </c>
    </row>
    <row r="304" spans="28:30">
      <c r="AB304" s="3" t="s">
        <v>6</v>
      </c>
      <c r="AC304" s="3" t="s">
        <v>0</v>
      </c>
      <c r="AD304" s="3" t="s">
        <v>21</v>
      </c>
    </row>
    <row r="305" spans="28:30">
      <c r="AB305" s="3" t="s">
        <v>6</v>
      </c>
      <c r="AC305" s="3" t="s">
        <v>0</v>
      </c>
      <c r="AD305" s="3" t="s">
        <v>21</v>
      </c>
    </row>
    <row r="306" spans="28:30">
      <c r="AB306" s="3" t="s">
        <v>6</v>
      </c>
      <c r="AC306" s="3" t="s">
        <v>0</v>
      </c>
      <c r="AD306" s="3" t="s">
        <v>21</v>
      </c>
    </row>
    <row r="307" spans="28:30">
      <c r="AB307" s="3" t="s">
        <v>6</v>
      </c>
      <c r="AC307" s="3" t="s">
        <v>0</v>
      </c>
      <c r="AD307" s="3" t="s">
        <v>21</v>
      </c>
    </row>
    <row r="308" spans="28:30">
      <c r="AB308" s="3" t="s">
        <v>6</v>
      </c>
      <c r="AC308" s="3" t="s">
        <v>0</v>
      </c>
      <c r="AD308" s="3" t="s">
        <v>21</v>
      </c>
    </row>
    <row r="309" spans="28:30">
      <c r="AB309" s="3" t="s">
        <v>6</v>
      </c>
      <c r="AC309" s="3" t="s">
        <v>0</v>
      </c>
      <c r="AD309" s="3" t="s">
        <v>21</v>
      </c>
    </row>
    <row r="310" spans="28:30">
      <c r="AB310" s="3" t="s">
        <v>6</v>
      </c>
      <c r="AC310" s="3" t="s">
        <v>0</v>
      </c>
      <c r="AD310" s="3" t="s">
        <v>21</v>
      </c>
    </row>
    <row r="311" spans="28:30">
      <c r="AB311" s="3" t="s">
        <v>6</v>
      </c>
      <c r="AC311" s="3" t="s">
        <v>0</v>
      </c>
      <c r="AD311" s="3" t="s">
        <v>21</v>
      </c>
    </row>
    <row r="312" spans="28:30">
      <c r="AB312" s="3" t="s">
        <v>6</v>
      </c>
      <c r="AC312" s="3" t="s">
        <v>0</v>
      </c>
      <c r="AD312" s="3" t="s">
        <v>21</v>
      </c>
    </row>
    <row r="313" spans="28:30">
      <c r="AB313" s="3" t="s">
        <v>6</v>
      </c>
      <c r="AC313" s="3" t="s">
        <v>0</v>
      </c>
      <c r="AD313" s="3" t="s">
        <v>21</v>
      </c>
    </row>
    <row r="314" spans="28:30">
      <c r="AB314" s="3" t="s">
        <v>6</v>
      </c>
      <c r="AC314" s="3" t="s">
        <v>0</v>
      </c>
      <c r="AD314" s="3" t="s">
        <v>22</v>
      </c>
    </row>
    <row r="315" spans="28:30">
      <c r="AB315" s="3" t="s">
        <v>6</v>
      </c>
      <c r="AC315" s="3" t="s">
        <v>0</v>
      </c>
      <c r="AD315" s="3" t="s">
        <v>22</v>
      </c>
    </row>
    <row r="316" spans="28:30">
      <c r="AB316" s="3" t="s">
        <v>6</v>
      </c>
      <c r="AC316" s="3" t="s">
        <v>0</v>
      </c>
      <c r="AD316" s="3" t="s">
        <v>22</v>
      </c>
    </row>
    <row r="317" spans="28:30">
      <c r="AB317" s="3" t="s">
        <v>6</v>
      </c>
      <c r="AC317" s="3" t="s">
        <v>0</v>
      </c>
      <c r="AD317" s="3" t="s">
        <v>22</v>
      </c>
    </row>
    <row r="318" spans="28:30">
      <c r="AB318" s="3" t="s">
        <v>6</v>
      </c>
      <c r="AC318" s="3" t="s">
        <v>0</v>
      </c>
      <c r="AD318" s="3" t="s">
        <v>22</v>
      </c>
    </row>
    <row r="319" spans="28:30">
      <c r="AB319" s="3" t="s">
        <v>6</v>
      </c>
      <c r="AC319" s="3" t="s">
        <v>0</v>
      </c>
      <c r="AD319" s="3" t="s">
        <v>22</v>
      </c>
    </row>
    <row r="320" spans="28:30">
      <c r="AB320" s="3" t="s">
        <v>6</v>
      </c>
      <c r="AC320" s="3" t="s">
        <v>0</v>
      </c>
      <c r="AD320" s="3" t="s">
        <v>22</v>
      </c>
    </row>
    <row r="321" spans="28:30">
      <c r="AB321" s="3" t="s">
        <v>6</v>
      </c>
      <c r="AC321" s="3" t="s">
        <v>0</v>
      </c>
      <c r="AD321" s="3" t="s">
        <v>22</v>
      </c>
    </row>
    <row r="322" spans="28:30">
      <c r="AB322" s="3" t="s">
        <v>6</v>
      </c>
      <c r="AC322" s="3" t="s">
        <v>0</v>
      </c>
      <c r="AD322" s="3" t="s">
        <v>4</v>
      </c>
    </row>
    <row r="323" spans="28:30">
      <c r="AB323" s="3" t="s">
        <v>6</v>
      </c>
      <c r="AC323" s="3" t="s">
        <v>0</v>
      </c>
      <c r="AD323" s="3" t="s">
        <v>4</v>
      </c>
    </row>
    <row r="324" spans="28:30">
      <c r="AB324" s="3" t="s">
        <v>6</v>
      </c>
      <c r="AC324" s="3" t="s">
        <v>3</v>
      </c>
      <c r="AD324" s="3" t="s">
        <v>4</v>
      </c>
    </row>
    <row r="325" spans="28:30">
      <c r="AB325" s="3" t="s">
        <v>6</v>
      </c>
      <c r="AC325" s="3" t="s">
        <v>3</v>
      </c>
      <c r="AD325" s="3" t="s">
        <v>4</v>
      </c>
    </row>
    <row r="326" spans="28:30">
      <c r="AB326" s="3" t="s">
        <v>6</v>
      </c>
      <c r="AC326" s="3" t="s">
        <v>3</v>
      </c>
      <c r="AD326" s="3" t="s">
        <v>4</v>
      </c>
    </row>
    <row r="327" spans="28:30">
      <c r="AB327" s="3" t="s">
        <v>6</v>
      </c>
      <c r="AC327" s="3" t="s">
        <v>3</v>
      </c>
      <c r="AD327" s="3" t="s">
        <v>4</v>
      </c>
    </row>
    <row r="328" spans="28:30">
      <c r="AB328" s="3" t="s">
        <v>6</v>
      </c>
      <c r="AC328" s="3" t="s">
        <v>3</v>
      </c>
      <c r="AD328" s="3" t="s">
        <v>4</v>
      </c>
    </row>
    <row r="329" spans="28:30">
      <c r="AB329" s="3" t="s">
        <v>6</v>
      </c>
      <c r="AC329" s="3" t="s">
        <v>3</v>
      </c>
      <c r="AD329" s="3" t="s">
        <v>4</v>
      </c>
    </row>
    <row r="330" spans="28:30">
      <c r="AB330" s="3" t="s">
        <v>6</v>
      </c>
      <c r="AC330" s="3" t="s">
        <v>3</v>
      </c>
      <c r="AD330" s="3" t="s">
        <v>4</v>
      </c>
    </row>
    <row r="331" spans="28:30">
      <c r="AB331" s="3" t="s">
        <v>6</v>
      </c>
      <c r="AC331" s="3" t="s">
        <v>3</v>
      </c>
      <c r="AD331" s="3" t="s">
        <v>4</v>
      </c>
    </row>
    <row r="332" spans="28:30">
      <c r="AB332" s="3" t="s">
        <v>6</v>
      </c>
      <c r="AC332" s="3" t="s">
        <v>3</v>
      </c>
      <c r="AD332" s="3" t="s">
        <v>4</v>
      </c>
    </row>
    <row r="333" spans="28:30">
      <c r="AB333" s="3" t="s">
        <v>6</v>
      </c>
      <c r="AC333" s="3" t="s">
        <v>3</v>
      </c>
      <c r="AD333" s="3" t="s">
        <v>4</v>
      </c>
    </row>
    <row r="334" spans="28:30">
      <c r="AB334" s="3" t="s">
        <v>6</v>
      </c>
      <c r="AC334" s="3" t="s">
        <v>3</v>
      </c>
      <c r="AD334" s="3" t="s">
        <v>4</v>
      </c>
    </row>
    <row r="335" spans="28:30">
      <c r="AB335" s="3" t="s">
        <v>13</v>
      </c>
      <c r="AC335" s="3" t="s">
        <v>3</v>
      </c>
      <c r="AD335" s="3" t="s">
        <v>4</v>
      </c>
    </row>
    <row r="336" spans="28:30">
      <c r="AB336" s="3" t="s">
        <v>13</v>
      </c>
      <c r="AC336" s="3" t="s">
        <v>3</v>
      </c>
      <c r="AD336" s="3" t="s">
        <v>4</v>
      </c>
    </row>
    <row r="337" spans="28:30">
      <c r="AB337" s="3" t="s">
        <v>13</v>
      </c>
      <c r="AC337" s="3" t="s">
        <v>3</v>
      </c>
      <c r="AD337" s="3" t="s">
        <v>4</v>
      </c>
    </row>
    <row r="338" spans="28:30">
      <c r="AB338" s="3" t="s">
        <v>13</v>
      </c>
      <c r="AC338" s="3" t="s">
        <v>3</v>
      </c>
      <c r="AD338" s="3" t="s">
        <v>4</v>
      </c>
    </row>
    <row r="339" spans="28:30">
      <c r="AB339" s="3" t="s">
        <v>13</v>
      </c>
      <c r="AC339" s="3" t="s">
        <v>3</v>
      </c>
      <c r="AD339" s="3" t="s">
        <v>4</v>
      </c>
    </row>
    <row r="340" spans="28:30">
      <c r="AB340" s="3" t="s">
        <v>13</v>
      </c>
      <c r="AC340" s="3" t="s">
        <v>3</v>
      </c>
      <c r="AD340" s="3" t="s">
        <v>4</v>
      </c>
    </row>
    <row r="341" spans="28:30">
      <c r="AB341" s="3" t="s">
        <v>13</v>
      </c>
      <c r="AC341" s="3" t="s">
        <v>3</v>
      </c>
      <c r="AD341" s="3" t="s">
        <v>4</v>
      </c>
    </row>
    <row r="342" spans="28:30">
      <c r="AB342" s="3" t="s">
        <v>13</v>
      </c>
      <c r="AC342" s="3" t="s">
        <v>3</v>
      </c>
      <c r="AD342" s="3" t="s">
        <v>4</v>
      </c>
    </row>
    <row r="343" spans="28:30">
      <c r="AB343" s="3" t="s">
        <v>13</v>
      </c>
      <c r="AC343" s="3" t="s">
        <v>3</v>
      </c>
      <c r="AD343" s="3" t="s">
        <v>4</v>
      </c>
    </row>
    <row r="344" spans="28:30">
      <c r="AB344" s="3" t="s">
        <v>13</v>
      </c>
      <c r="AC344" s="3" t="s">
        <v>3</v>
      </c>
      <c r="AD344" s="3" t="s">
        <v>4</v>
      </c>
    </row>
    <row r="345" spans="28:30">
      <c r="AB345" s="3" t="s">
        <v>13</v>
      </c>
      <c r="AC345" s="3" t="s">
        <v>3</v>
      </c>
      <c r="AD345" s="3" t="s">
        <v>4</v>
      </c>
    </row>
    <row r="346" spans="28:30">
      <c r="AB346" s="3" t="s">
        <v>13</v>
      </c>
      <c r="AC346" s="3" t="s">
        <v>3</v>
      </c>
      <c r="AD346" s="3" t="s">
        <v>4</v>
      </c>
    </row>
    <row r="347" spans="28:30">
      <c r="AB347" s="3" t="s">
        <v>10</v>
      </c>
      <c r="AC347" s="3" t="s">
        <v>3</v>
      </c>
      <c r="AD347" s="3" t="s">
        <v>4</v>
      </c>
    </row>
    <row r="348" spans="28:30">
      <c r="AB348" s="3" t="s">
        <v>10</v>
      </c>
      <c r="AC348" s="3" t="s">
        <v>3</v>
      </c>
      <c r="AD348" s="3" t="s">
        <v>4</v>
      </c>
    </row>
    <row r="349" spans="28:30">
      <c r="AB349" s="3" t="s">
        <v>10</v>
      </c>
      <c r="AC349" s="3" t="s">
        <v>3</v>
      </c>
      <c r="AD349" s="3" t="s">
        <v>4</v>
      </c>
    </row>
    <row r="350" spans="28:30">
      <c r="AB350" s="3" t="s">
        <v>10</v>
      </c>
      <c r="AC350" s="3" t="s">
        <v>3</v>
      </c>
      <c r="AD350" s="3" t="s">
        <v>4</v>
      </c>
    </row>
    <row r="351" spans="28:30">
      <c r="AB351" s="3" t="s">
        <v>10</v>
      </c>
      <c r="AC351" s="3" t="s">
        <v>3</v>
      </c>
      <c r="AD351" s="3" t="s">
        <v>4</v>
      </c>
    </row>
    <row r="352" spans="28:30">
      <c r="AB352" s="3" t="s">
        <v>10</v>
      </c>
      <c r="AC352" s="3" t="s">
        <v>3</v>
      </c>
      <c r="AD352" s="3" t="s">
        <v>4</v>
      </c>
    </row>
    <row r="353" spans="28:30">
      <c r="AB353" s="3" t="s">
        <v>10</v>
      </c>
      <c r="AC353" s="3" t="s">
        <v>3</v>
      </c>
      <c r="AD353" s="3" t="s">
        <v>4</v>
      </c>
    </row>
    <row r="354" spans="28:30">
      <c r="AB354" s="3" t="s">
        <v>10</v>
      </c>
      <c r="AC354" s="3" t="s">
        <v>3</v>
      </c>
      <c r="AD354" s="3" t="s">
        <v>4</v>
      </c>
    </row>
    <row r="355" spans="28:30">
      <c r="AB355" s="3" t="s">
        <v>10</v>
      </c>
      <c r="AC355" s="3" t="s">
        <v>3</v>
      </c>
      <c r="AD355" s="3" t="s">
        <v>4</v>
      </c>
    </row>
    <row r="356" spans="28:30">
      <c r="AB356" s="3" t="s">
        <v>18</v>
      </c>
      <c r="AC356" s="3" t="s">
        <v>3</v>
      </c>
      <c r="AD356" s="3" t="s">
        <v>4</v>
      </c>
    </row>
    <row r="357" spans="28:30">
      <c r="AB357" s="3" t="s">
        <v>18</v>
      </c>
      <c r="AC357" s="3" t="s">
        <v>3</v>
      </c>
      <c r="AD357" s="3" t="s">
        <v>4</v>
      </c>
    </row>
    <row r="358" spans="28:30">
      <c r="AB358" s="3" t="s">
        <v>18</v>
      </c>
      <c r="AC358" s="3" t="s">
        <v>3</v>
      </c>
      <c r="AD358" s="3" t="s">
        <v>4</v>
      </c>
    </row>
    <row r="359" spans="28:30">
      <c r="AB359" s="3" t="s">
        <v>18</v>
      </c>
      <c r="AC359" s="3" t="s">
        <v>3</v>
      </c>
      <c r="AD359" s="3" t="s">
        <v>4</v>
      </c>
    </row>
    <row r="360" spans="28:30">
      <c r="AB360" s="3" t="s">
        <v>18</v>
      </c>
      <c r="AC360" s="3" t="s">
        <v>3</v>
      </c>
      <c r="AD360" s="3" t="s">
        <v>4</v>
      </c>
    </row>
    <row r="361" spans="28:30">
      <c r="AB361" s="3" t="s">
        <v>18</v>
      </c>
      <c r="AC361" s="3" t="s">
        <v>3</v>
      </c>
      <c r="AD361" s="3" t="s">
        <v>4</v>
      </c>
    </row>
    <row r="362" spans="28:30">
      <c r="AB362" s="3" t="s">
        <v>18</v>
      </c>
      <c r="AC362" s="3" t="s">
        <v>3</v>
      </c>
      <c r="AD362" s="3" t="s">
        <v>4</v>
      </c>
    </row>
    <row r="363" spans="28:30">
      <c r="AB363" s="3" t="s">
        <v>18</v>
      </c>
      <c r="AC363" s="3" t="s">
        <v>3</v>
      </c>
      <c r="AD363" s="3" t="s">
        <v>4</v>
      </c>
    </row>
    <row r="364" spans="28:30">
      <c r="AB364" s="3" t="s">
        <v>18</v>
      </c>
      <c r="AC364" s="3" t="s">
        <v>3</v>
      </c>
      <c r="AD364" s="3" t="s">
        <v>4</v>
      </c>
    </row>
    <row r="365" spans="28:30">
      <c r="AB365" s="3" t="s">
        <v>18</v>
      </c>
      <c r="AC365" s="3" t="s">
        <v>3</v>
      </c>
      <c r="AD365" s="3" t="s">
        <v>4</v>
      </c>
    </row>
    <row r="366" spans="28:30">
      <c r="AB366" s="3" t="s">
        <v>0</v>
      </c>
      <c r="AC366" s="3" t="s">
        <v>3</v>
      </c>
      <c r="AD366" s="3" t="s">
        <v>4</v>
      </c>
    </row>
    <row r="367" spans="28:30">
      <c r="AB367" s="3" t="s">
        <v>0</v>
      </c>
      <c r="AC367" s="3" t="s">
        <v>3</v>
      </c>
      <c r="AD367" s="3" t="s">
        <v>4</v>
      </c>
    </row>
    <row r="368" spans="28:30">
      <c r="AB368" s="3" t="s">
        <v>0</v>
      </c>
      <c r="AC368" s="3" t="s">
        <v>3</v>
      </c>
      <c r="AD368" s="3" t="s">
        <v>4</v>
      </c>
    </row>
    <row r="369" spans="28:30">
      <c r="AB369" s="3" t="s">
        <v>0</v>
      </c>
      <c r="AC369" s="3" t="s">
        <v>3</v>
      </c>
      <c r="AD369" s="3" t="s">
        <v>4</v>
      </c>
    </row>
    <row r="370" spans="28:30">
      <c r="AB370" s="3" t="s">
        <v>0</v>
      </c>
      <c r="AC370" s="3" t="s">
        <v>3</v>
      </c>
      <c r="AD370" s="3" t="s">
        <v>4</v>
      </c>
    </row>
    <row r="371" spans="28:30">
      <c r="AB371" s="3" t="s">
        <v>0</v>
      </c>
      <c r="AC371" s="3" t="s">
        <v>3</v>
      </c>
      <c r="AD371" s="3" t="s">
        <v>4</v>
      </c>
    </row>
    <row r="372" spans="28:30">
      <c r="AB372" s="3" t="s">
        <v>0</v>
      </c>
      <c r="AC372" s="3" t="s">
        <v>3</v>
      </c>
      <c r="AD372" s="3" t="s">
        <v>4</v>
      </c>
    </row>
    <row r="373" spans="28:30">
      <c r="AB373" s="3" t="s">
        <v>0</v>
      </c>
      <c r="AC373" s="3" t="s">
        <v>3</v>
      </c>
      <c r="AD373" s="3" t="s">
        <v>4</v>
      </c>
    </row>
    <row r="374" spans="28:30">
      <c r="AB374" s="3" t="s">
        <v>0</v>
      </c>
      <c r="AC374" s="3" t="s">
        <v>3</v>
      </c>
      <c r="AD374" s="3" t="s">
        <v>4</v>
      </c>
    </row>
    <row r="375" spans="28:30">
      <c r="AB375" s="3" t="s">
        <v>0</v>
      </c>
      <c r="AC375" s="3" t="s">
        <v>3</v>
      </c>
      <c r="AD375" s="3" t="s">
        <v>4</v>
      </c>
    </row>
    <row r="376" spans="28:30">
      <c r="AB376" s="3" t="s">
        <v>0</v>
      </c>
      <c r="AC376" s="3" t="s">
        <v>3</v>
      </c>
      <c r="AD376" s="3" t="s">
        <v>4</v>
      </c>
    </row>
    <row r="377" spans="28:30">
      <c r="AB377" s="3" t="s">
        <v>0</v>
      </c>
      <c r="AC377" s="3" t="s">
        <v>3</v>
      </c>
      <c r="AD377" s="3" t="s">
        <v>4</v>
      </c>
    </row>
    <row r="378" spans="28:30">
      <c r="AB378" s="3" t="s">
        <v>0</v>
      </c>
      <c r="AC378" s="3" t="s">
        <v>3</v>
      </c>
      <c r="AD378" s="3" t="s">
        <v>4</v>
      </c>
    </row>
    <row r="379" spans="28:30">
      <c r="AB379" s="3" t="s">
        <v>0</v>
      </c>
      <c r="AC379" s="3" t="s">
        <v>3</v>
      </c>
      <c r="AD379" s="3" t="s">
        <v>4</v>
      </c>
    </row>
    <row r="380" spans="28:30">
      <c r="AB380" s="3" t="s">
        <v>0</v>
      </c>
      <c r="AC380" s="3" t="s">
        <v>3</v>
      </c>
      <c r="AD380" s="3" t="s">
        <v>4</v>
      </c>
    </row>
    <row r="381" spans="28:30">
      <c r="AB381" s="3" t="s">
        <v>0</v>
      </c>
      <c r="AC381" s="3" t="s">
        <v>3</v>
      </c>
      <c r="AD381" s="3" t="s">
        <v>4</v>
      </c>
    </row>
    <row r="382" spans="28:30">
      <c r="AB382" s="3" t="s">
        <v>0</v>
      </c>
      <c r="AC382" s="3" t="s">
        <v>3</v>
      </c>
      <c r="AD382" s="3" t="s">
        <v>4</v>
      </c>
    </row>
    <row r="383" spans="28:30">
      <c r="AB383" s="3" t="s">
        <v>0</v>
      </c>
      <c r="AC383" s="3" t="s">
        <v>3</v>
      </c>
      <c r="AD383" s="3" t="s">
        <v>4</v>
      </c>
    </row>
    <row r="384" spans="28:30">
      <c r="AB384" s="3" t="s">
        <v>0</v>
      </c>
      <c r="AC384" s="3" t="s">
        <v>3</v>
      </c>
      <c r="AD384" s="3" t="s">
        <v>4</v>
      </c>
    </row>
    <row r="385" spans="28:30">
      <c r="AB385" s="3" t="s">
        <v>0</v>
      </c>
      <c r="AC385" s="3" t="s">
        <v>3</v>
      </c>
      <c r="AD385" s="3" t="s">
        <v>4</v>
      </c>
    </row>
    <row r="386" spans="28:30">
      <c r="AB386" s="3" t="s">
        <v>0</v>
      </c>
      <c r="AC386" s="3" t="s">
        <v>3</v>
      </c>
      <c r="AD386" s="3" t="s">
        <v>4</v>
      </c>
    </row>
    <row r="387" spans="28:30">
      <c r="AB387" s="3" t="s">
        <v>0</v>
      </c>
      <c r="AC387" s="3" t="s">
        <v>7</v>
      </c>
      <c r="AD387" s="3" t="s">
        <v>4</v>
      </c>
    </row>
    <row r="388" spans="28:30">
      <c r="AB388" s="3" t="s">
        <v>0</v>
      </c>
      <c r="AC388" s="3" t="s">
        <v>7</v>
      </c>
      <c r="AD388" s="3" t="s">
        <v>4</v>
      </c>
    </row>
    <row r="389" spans="28:30">
      <c r="AB389" s="3" t="s">
        <v>0</v>
      </c>
      <c r="AC389" s="3" t="s">
        <v>7</v>
      </c>
      <c r="AD389" s="3" t="s">
        <v>9</v>
      </c>
    </row>
    <row r="390" spans="28:30">
      <c r="AB390" s="3" t="s">
        <v>0</v>
      </c>
      <c r="AC390" s="3" t="s">
        <v>7</v>
      </c>
      <c r="AD390" s="3" t="s">
        <v>9</v>
      </c>
    </row>
    <row r="391" spans="28:30">
      <c r="AB391" s="3" t="s">
        <v>0</v>
      </c>
      <c r="AC391" s="3" t="s">
        <v>7</v>
      </c>
      <c r="AD391" s="3" t="s">
        <v>9</v>
      </c>
    </row>
    <row r="392" spans="28:30">
      <c r="AB392" s="3" t="s">
        <v>0</v>
      </c>
      <c r="AC392" s="3" t="s">
        <v>7</v>
      </c>
      <c r="AD392" s="3" t="s">
        <v>9</v>
      </c>
    </row>
    <row r="393" spans="28:30">
      <c r="AB393" s="3" t="s">
        <v>0</v>
      </c>
      <c r="AC393" s="3" t="s">
        <v>7</v>
      </c>
      <c r="AD393" s="3" t="s">
        <v>9</v>
      </c>
    </row>
    <row r="394" spans="28:30">
      <c r="AB394" s="3" t="s">
        <v>0</v>
      </c>
      <c r="AC394" s="3" t="s">
        <v>7</v>
      </c>
      <c r="AD394" s="3" t="s">
        <v>9</v>
      </c>
    </row>
    <row r="395" spans="28:30">
      <c r="AB395" s="3" t="s">
        <v>0</v>
      </c>
      <c r="AC395" s="3" t="s">
        <v>7</v>
      </c>
      <c r="AD395" s="3" t="s">
        <v>9</v>
      </c>
    </row>
    <row r="396" spans="28:30">
      <c r="AB396" s="3" t="s">
        <v>0</v>
      </c>
      <c r="AC396" s="3" t="s">
        <v>7</v>
      </c>
      <c r="AD396" s="3" t="s">
        <v>9</v>
      </c>
    </row>
    <row r="397" spans="28:30">
      <c r="AB397" s="3" t="s">
        <v>0</v>
      </c>
      <c r="AC397" s="3" t="s">
        <v>7</v>
      </c>
      <c r="AD397" s="3" t="s">
        <v>9</v>
      </c>
    </row>
    <row r="398" spans="28:30">
      <c r="AB398" s="3" t="s">
        <v>0</v>
      </c>
      <c r="AC398" s="3" t="s">
        <v>7</v>
      </c>
      <c r="AD398" s="3" t="s">
        <v>9</v>
      </c>
    </row>
    <row r="399" spans="28:30">
      <c r="AB399" s="3" t="s">
        <v>0</v>
      </c>
      <c r="AC399" s="3" t="s">
        <v>7</v>
      </c>
      <c r="AD399" s="3" t="s">
        <v>9</v>
      </c>
    </row>
    <row r="400" spans="28:30">
      <c r="AB400" s="3" t="s">
        <v>0</v>
      </c>
      <c r="AC400" s="3" t="s">
        <v>7</v>
      </c>
      <c r="AD400" s="3" t="s">
        <v>9</v>
      </c>
    </row>
    <row r="401" spans="28:30">
      <c r="AB401" s="3" t="s">
        <v>0</v>
      </c>
      <c r="AC401" s="3" t="s">
        <v>7</v>
      </c>
      <c r="AD401" s="3" t="s">
        <v>9</v>
      </c>
    </row>
    <row r="402" spans="28:30">
      <c r="AB402" s="3" t="s">
        <v>0</v>
      </c>
      <c r="AC402" s="3" t="s">
        <v>7</v>
      </c>
      <c r="AD402" s="3" t="s">
        <v>9</v>
      </c>
    </row>
    <row r="403" spans="28:30">
      <c r="AB403" s="3" t="s">
        <v>0</v>
      </c>
      <c r="AC403" s="3" t="s">
        <v>7</v>
      </c>
      <c r="AD403" s="3" t="s">
        <v>9</v>
      </c>
    </row>
    <row r="404" spans="28:30">
      <c r="AB404" s="3" t="s">
        <v>0</v>
      </c>
      <c r="AC404" s="3" t="s">
        <v>7</v>
      </c>
      <c r="AD404" s="3" t="s">
        <v>9</v>
      </c>
    </row>
    <row r="405" spans="28:30">
      <c r="AB405" s="3" t="s">
        <v>0</v>
      </c>
      <c r="AC405" s="3" t="s">
        <v>7</v>
      </c>
      <c r="AD405" s="3" t="s">
        <v>9</v>
      </c>
    </row>
    <row r="406" spans="28:30">
      <c r="AB406" s="3" t="s">
        <v>0</v>
      </c>
      <c r="AC406" s="3" t="s">
        <v>7</v>
      </c>
      <c r="AD406" s="3" t="s">
        <v>9</v>
      </c>
    </row>
    <row r="407" spans="28:30">
      <c r="AB407" s="3" t="s">
        <v>0</v>
      </c>
      <c r="AC407" s="3" t="s">
        <v>7</v>
      </c>
      <c r="AD407" s="3" t="s">
        <v>9</v>
      </c>
    </row>
    <row r="408" spans="28:30">
      <c r="AB408" s="3" t="s">
        <v>0</v>
      </c>
      <c r="AC408" s="3" t="s">
        <v>7</v>
      </c>
      <c r="AD408" s="3" t="s">
        <v>9</v>
      </c>
    </row>
    <row r="409" spans="28:30">
      <c r="AB409" s="3" t="s">
        <v>0</v>
      </c>
      <c r="AC409" s="3" t="s">
        <v>7</v>
      </c>
      <c r="AD409" s="3" t="s">
        <v>9</v>
      </c>
    </row>
    <row r="410" spans="28:30">
      <c r="AB410" s="3" t="s">
        <v>0</v>
      </c>
      <c r="AC410" s="3" t="s">
        <v>7</v>
      </c>
      <c r="AD410" s="3" t="s">
        <v>9</v>
      </c>
    </row>
    <row r="411" spans="28:30">
      <c r="AB411" s="3" t="s">
        <v>0</v>
      </c>
      <c r="AC411" s="3" t="s">
        <v>7</v>
      </c>
      <c r="AD411" s="3" t="s">
        <v>9</v>
      </c>
    </row>
    <row r="412" spans="28:30">
      <c r="AB412" s="3" t="s">
        <v>0</v>
      </c>
      <c r="AC412" s="3" t="s">
        <v>7</v>
      </c>
      <c r="AD412" s="3" t="s">
        <v>9</v>
      </c>
    </row>
    <row r="413" spans="28:30">
      <c r="AB413" s="3" t="s">
        <v>0</v>
      </c>
      <c r="AC413" s="3" t="s">
        <v>7</v>
      </c>
      <c r="AD413" s="3" t="s">
        <v>9</v>
      </c>
    </row>
    <row r="414" spans="28:30">
      <c r="AB414" s="3" t="s">
        <v>0</v>
      </c>
      <c r="AC414" s="3" t="s">
        <v>7</v>
      </c>
      <c r="AD414" s="3" t="s">
        <v>9</v>
      </c>
    </row>
    <row r="415" spans="28:30">
      <c r="AB415" s="3" t="s">
        <v>0</v>
      </c>
      <c r="AC415" s="3" t="s">
        <v>7</v>
      </c>
      <c r="AD415" s="3" t="s">
        <v>9</v>
      </c>
    </row>
    <row r="416" spans="28:30">
      <c r="AB416" s="3" t="s">
        <v>0</v>
      </c>
      <c r="AC416" s="3" t="s">
        <v>7</v>
      </c>
      <c r="AD416" s="3" t="s">
        <v>9</v>
      </c>
    </row>
    <row r="417" spans="28:30">
      <c r="AB417" s="3" t="s">
        <v>0</v>
      </c>
      <c r="AC417" s="3" t="s">
        <v>7</v>
      </c>
      <c r="AD417" s="3" t="s">
        <v>9</v>
      </c>
    </row>
    <row r="418" spans="28:30">
      <c r="AB418" s="3" t="s">
        <v>0</v>
      </c>
      <c r="AC418" s="3" t="s">
        <v>7</v>
      </c>
      <c r="AD418" s="3" t="s">
        <v>9</v>
      </c>
    </row>
    <row r="419" spans="28:30">
      <c r="AB419" s="3" t="s">
        <v>0</v>
      </c>
      <c r="AC419" s="3" t="s">
        <v>7</v>
      </c>
      <c r="AD419" s="3" t="s">
        <v>9</v>
      </c>
    </row>
    <row r="420" spans="28:30">
      <c r="AB420" s="3" t="s">
        <v>0</v>
      </c>
      <c r="AC420" s="3" t="s">
        <v>7</v>
      </c>
      <c r="AD420" s="3" t="s">
        <v>9</v>
      </c>
    </row>
    <row r="421" spans="28:30">
      <c r="AB421" s="3" t="s">
        <v>0</v>
      </c>
      <c r="AC421" s="3" t="s">
        <v>7</v>
      </c>
      <c r="AD421" s="3" t="s">
        <v>9</v>
      </c>
    </row>
    <row r="422" spans="28:30">
      <c r="AB422" s="3" t="s">
        <v>0</v>
      </c>
      <c r="AC422" s="3" t="s">
        <v>7</v>
      </c>
      <c r="AD422" s="3" t="s">
        <v>9</v>
      </c>
    </row>
    <row r="423" spans="28:30">
      <c r="AB423" s="3" t="s">
        <v>0</v>
      </c>
      <c r="AC423" s="3" t="s">
        <v>7</v>
      </c>
      <c r="AD423" s="3" t="s">
        <v>9</v>
      </c>
    </row>
    <row r="424" spans="28:30">
      <c r="AB424" s="3" t="s">
        <v>0</v>
      </c>
      <c r="AC424" s="3" t="s">
        <v>7</v>
      </c>
      <c r="AD424" s="3" t="s">
        <v>9</v>
      </c>
    </row>
    <row r="425" spans="28:30">
      <c r="AB425" s="3" t="s">
        <v>0</v>
      </c>
      <c r="AC425" s="3" t="s">
        <v>7</v>
      </c>
      <c r="AD425" s="3" t="s">
        <v>9</v>
      </c>
    </row>
    <row r="426" spans="28:30">
      <c r="AB426" s="3" t="s">
        <v>0</v>
      </c>
      <c r="AC426" s="3" t="s">
        <v>7</v>
      </c>
      <c r="AD426" s="3" t="s">
        <v>9</v>
      </c>
    </row>
    <row r="427" spans="28:30">
      <c r="AB427" s="3" t="s">
        <v>0</v>
      </c>
      <c r="AC427" s="3" t="s">
        <v>7</v>
      </c>
      <c r="AD427" s="3" t="s">
        <v>9</v>
      </c>
    </row>
    <row r="428" spans="28:30">
      <c r="AB428" s="3" t="s">
        <v>0</v>
      </c>
      <c r="AC428" s="3" t="s">
        <v>7</v>
      </c>
      <c r="AD428" s="3" t="s">
        <v>9</v>
      </c>
    </row>
    <row r="429" spans="28:30">
      <c r="AB429" s="3" t="s">
        <v>0</v>
      </c>
      <c r="AC429" s="3" t="s">
        <v>7</v>
      </c>
      <c r="AD429" s="3" t="s">
        <v>9</v>
      </c>
    </row>
    <row r="430" spans="28:30">
      <c r="AB430" s="3" t="s">
        <v>0</v>
      </c>
      <c r="AC430" s="3" t="s">
        <v>7</v>
      </c>
      <c r="AD430" s="3" t="s">
        <v>9</v>
      </c>
    </row>
    <row r="431" spans="28:30">
      <c r="AB431" s="3" t="s">
        <v>0</v>
      </c>
      <c r="AC431" s="3" t="s">
        <v>7</v>
      </c>
      <c r="AD431" s="3" t="s">
        <v>9</v>
      </c>
    </row>
    <row r="432" spans="28:30">
      <c r="AB432" s="3" t="s">
        <v>0</v>
      </c>
      <c r="AC432" s="3" t="s">
        <v>7</v>
      </c>
      <c r="AD432" s="3" t="s">
        <v>9</v>
      </c>
    </row>
    <row r="433" spans="28:30">
      <c r="AB433" s="3" t="s">
        <v>0</v>
      </c>
      <c r="AC433" s="3" t="s">
        <v>7</v>
      </c>
      <c r="AD433" s="3" t="s">
        <v>9</v>
      </c>
    </row>
    <row r="434" spans="28:30">
      <c r="AB434" s="3" t="s">
        <v>0</v>
      </c>
      <c r="AC434" s="3" t="s">
        <v>7</v>
      </c>
      <c r="AD434" s="3" t="s">
        <v>9</v>
      </c>
    </row>
    <row r="435" spans="28:30">
      <c r="AB435" s="3" t="s">
        <v>0</v>
      </c>
      <c r="AC435" s="3" t="s">
        <v>7</v>
      </c>
      <c r="AD435" s="3" t="s">
        <v>9</v>
      </c>
    </row>
    <row r="436" spans="28:30">
      <c r="AB436" s="3" t="s">
        <v>0</v>
      </c>
      <c r="AC436" s="3" t="s">
        <v>7</v>
      </c>
      <c r="AD436" s="3" t="s">
        <v>9</v>
      </c>
    </row>
    <row r="437" spans="28:30">
      <c r="AB437" s="3" t="s">
        <v>0</v>
      </c>
      <c r="AC437" s="3" t="s">
        <v>7</v>
      </c>
      <c r="AD437" s="3" t="s">
        <v>9</v>
      </c>
    </row>
    <row r="438" spans="28:30">
      <c r="AB438" s="3" t="s">
        <v>0</v>
      </c>
      <c r="AC438" s="3" t="s">
        <v>7</v>
      </c>
      <c r="AD438" s="3" t="s">
        <v>9</v>
      </c>
    </row>
    <row r="439" spans="28:30">
      <c r="AB439" s="3" t="s">
        <v>0</v>
      </c>
      <c r="AC439" s="3" t="s">
        <v>24</v>
      </c>
      <c r="AD439" s="3" t="s">
        <v>9</v>
      </c>
    </row>
    <row r="440" spans="28:30">
      <c r="AB440" s="3" t="s">
        <v>19</v>
      </c>
      <c r="AC440" s="3" t="s">
        <v>24</v>
      </c>
      <c r="AD440" s="3" t="s">
        <v>9</v>
      </c>
    </row>
    <row r="441" spans="28:30">
      <c r="AB441" s="3" t="s">
        <v>19</v>
      </c>
      <c r="AC441" s="3"/>
      <c r="AD441" s="3" t="s">
        <v>9</v>
      </c>
    </row>
    <row r="442" spans="28:30">
      <c r="AB442" s="3" t="s">
        <v>19</v>
      </c>
      <c r="AC442" s="3"/>
      <c r="AD442" s="3" t="s">
        <v>9</v>
      </c>
    </row>
    <row r="443" spans="28:30">
      <c r="AB443" s="3" t="s">
        <v>19</v>
      </c>
      <c r="AC443" s="3"/>
      <c r="AD443" s="3" t="s">
        <v>9</v>
      </c>
    </row>
    <row r="444" spans="28:30">
      <c r="AB444" s="3" t="s">
        <v>19</v>
      </c>
      <c r="AC444" s="3"/>
      <c r="AD444" s="3" t="s">
        <v>9</v>
      </c>
    </row>
    <row r="445" spans="28:30">
      <c r="AB445" s="3" t="s">
        <v>20</v>
      </c>
      <c r="AC445" s="3"/>
      <c r="AD445" s="3" t="s">
        <v>9</v>
      </c>
    </row>
    <row r="446" spans="28:30">
      <c r="AB446" s="3" t="s">
        <v>20</v>
      </c>
      <c r="AC446" s="3"/>
      <c r="AD446" s="3" t="s">
        <v>9</v>
      </c>
    </row>
    <row r="447" spans="28:30">
      <c r="AB447" s="3" t="s">
        <v>12</v>
      </c>
      <c r="AC447" s="3"/>
      <c r="AD447" s="3" t="s">
        <v>9</v>
      </c>
    </row>
    <row r="448" spans="28:30">
      <c r="AB448" s="3" t="s">
        <v>12</v>
      </c>
      <c r="AC448" s="3"/>
      <c r="AD448" s="3" t="s">
        <v>9</v>
      </c>
    </row>
    <row r="449" spans="28:30">
      <c r="AB449" s="3" t="s">
        <v>12</v>
      </c>
      <c r="AC449" s="3"/>
      <c r="AD449" s="3" t="s">
        <v>9</v>
      </c>
    </row>
    <row r="450" spans="28:30">
      <c r="AB450" s="3" t="s">
        <v>12</v>
      </c>
      <c r="AC450" s="3"/>
      <c r="AD450" s="3" t="s">
        <v>9</v>
      </c>
    </row>
    <row r="451" spans="28:30">
      <c r="AB451" s="3" t="s">
        <v>12</v>
      </c>
      <c r="AC451" s="3"/>
      <c r="AD451" s="3" t="s">
        <v>9</v>
      </c>
    </row>
    <row r="452" spans="28:30">
      <c r="AB452" s="3" t="s">
        <v>12</v>
      </c>
      <c r="AC452" s="3"/>
      <c r="AD452" s="3" t="s">
        <v>9</v>
      </c>
    </row>
    <row r="453" spans="28:30">
      <c r="AB453" s="3" t="s">
        <v>12</v>
      </c>
      <c r="AC453" s="3"/>
      <c r="AD453" s="3" t="s">
        <v>9</v>
      </c>
    </row>
    <row r="454" spans="28:30">
      <c r="AB454" s="3" t="s">
        <v>12</v>
      </c>
      <c r="AC454" s="3"/>
      <c r="AD454" s="3" t="s">
        <v>9</v>
      </c>
    </row>
    <row r="455" spans="28:30">
      <c r="AB455" s="3" t="s">
        <v>12</v>
      </c>
      <c r="AC455" s="3"/>
      <c r="AD455" s="3" t="s">
        <v>9</v>
      </c>
    </row>
    <row r="456" spans="28:30">
      <c r="AB456" s="3" t="s">
        <v>12</v>
      </c>
      <c r="AC456" s="3"/>
      <c r="AD456" s="3" t="s">
        <v>9</v>
      </c>
    </row>
    <row r="457" spans="28:30">
      <c r="AB457" s="3" t="s">
        <v>12</v>
      </c>
      <c r="AC457" s="3"/>
      <c r="AD457" s="3" t="s">
        <v>9</v>
      </c>
    </row>
    <row r="458" spans="28:30">
      <c r="AB458" s="3" t="s">
        <v>12</v>
      </c>
      <c r="AC458" s="3"/>
      <c r="AD458" s="3" t="s">
        <v>9</v>
      </c>
    </row>
    <row r="459" spans="28:30">
      <c r="AB459" s="3" t="s">
        <v>12</v>
      </c>
      <c r="AC459" s="3"/>
      <c r="AD459" s="3" t="s">
        <v>9</v>
      </c>
    </row>
    <row r="460" spans="28:30">
      <c r="AB460" s="3" t="s">
        <v>12</v>
      </c>
      <c r="AC460" s="3"/>
      <c r="AD460" s="3" t="s">
        <v>9</v>
      </c>
    </row>
    <row r="461" spans="28:30">
      <c r="AB461" s="3" t="s">
        <v>12</v>
      </c>
      <c r="AC461" s="3"/>
      <c r="AD461" s="3" t="s">
        <v>9</v>
      </c>
    </row>
    <row r="462" spans="28:30">
      <c r="AB462" s="3" t="s">
        <v>12</v>
      </c>
      <c r="AC462" s="3"/>
      <c r="AD462" s="3" t="s">
        <v>9</v>
      </c>
    </row>
    <row r="463" spans="28:30">
      <c r="AB463" s="3" t="s">
        <v>12</v>
      </c>
      <c r="AC463" s="3"/>
      <c r="AD463" s="3" t="s">
        <v>9</v>
      </c>
    </row>
    <row r="464" spans="28:30">
      <c r="AB464" s="3" t="s">
        <v>12</v>
      </c>
      <c r="AC464" s="3"/>
      <c r="AD464" s="3" t="s">
        <v>9</v>
      </c>
    </row>
    <row r="465" spans="28:30">
      <c r="AB465" s="3" t="s">
        <v>12</v>
      </c>
      <c r="AC465" s="3"/>
      <c r="AD465" s="3" t="s">
        <v>9</v>
      </c>
    </row>
    <row r="466" spans="28:30">
      <c r="AB466" s="3" t="s">
        <v>12</v>
      </c>
      <c r="AC466" s="3"/>
      <c r="AD466" s="3" t="s">
        <v>9</v>
      </c>
    </row>
    <row r="467" spans="28:30">
      <c r="AB467" s="3" t="s">
        <v>12</v>
      </c>
      <c r="AC467" s="3"/>
      <c r="AD467" s="3" t="s">
        <v>9</v>
      </c>
    </row>
    <row r="468" spans="28:30">
      <c r="AB468" s="3" t="s">
        <v>12</v>
      </c>
      <c r="AC468" s="3"/>
      <c r="AD468" s="3" t="s">
        <v>9</v>
      </c>
    </row>
    <row r="469" spans="28:30">
      <c r="AB469" s="3" t="s">
        <v>12</v>
      </c>
      <c r="AC469" s="3"/>
      <c r="AD469" s="3" t="s">
        <v>9</v>
      </c>
    </row>
    <row r="470" spans="28:30">
      <c r="AB470" s="3" t="s">
        <v>12</v>
      </c>
      <c r="AC470" s="3"/>
      <c r="AD470" s="3" t="s">
        <v>9</v>
      </c>
    </row>
    <row r="471" spans="28:30">
      <c r="AB471" s="3" t="s">
        <v>12</v>
      </c>
      <c r="AC471" s="3"/>
      <c r="AD471" s="3" t="s">
        <v>9</v>
      </c>
    </row>
    <row r="472" spans="28:30">
      <c r="AB472" s="3" t="s">
        <v>12</v>
      </c>
      <c r="AC472" s="3"/>
      <c r="AD472" s="3" t="s">
        <v>9</v>
      </c>
    </row>
    <row r="473" spans="28:30">
      <c r="AB473" s="3" t="s">
        <v>12</v>
      </c>
      <c r="AC473" s="3"/>
      <c r="AD473" s="3" t="s">
        <v>9</v>
      </c>
    </row>
    <row r="474" spans="28:30">
      <c r="AB474" s="3" t="s">
        <v>12</v>
      </c>
      <c r="AC474" s="3"/>
      <c r="AD474" s="3" t="s">
        <v>8</v>
      </c>
    </row>
    <row r="475" spans="28:30">
      <c r="AB475" s="3" t="s">
        <v>12</v>
      </c>
      <c r="AC475" s="3"/>
      <c r="AD475" s="3" t="s">
        <v>8</v>
      </c>
    </row>
    <row r="476" spans="28:30">
      <c r="AB476" s="3" t="s">
        <v>12</v>
      </c>
      <c r="AC476" s="3"/>
      <c r="AD476" s="3" t="s">
        <v>8</v>
      </c>
    </row>
    <row r="477" spans="28:30">
      <c r="AB477" s="3" t="s">
        <v>12</v>
      </c>
      <c r="AC477" s="3"/>
      <c r="AD477" s="3" t="s">
        <v>8</v>
      </c>
    </row>
    <row r="478" spans="28:30">
      <c r="AB478" s="3" t="s">
        <v>12</v>
      </c>
      <c r="AC478" s="3"/>
      <c r="AD478" s="3" t="s">
        <v>8</v>
      </c>
    </row>
    <row r="479" spans="28:30">
      <c r="AB479" s="3" t="s">
        <v>12</v>
      </c>
      <c r="AC479" s="3"/>
      <c r="AD479" s="3" t="s">
        <v>8</v>
      </c>
    </row>
    <row r="480" spans="28:30">
      <c r="AB480" s="3" t="s">
        <v>12</v>
      </c>
      <c r="AC480" s="3"/>
      <c r="AD480" s="3" t="s">
        <v>8</v>
      </c>
    </row>
    <row r="481" spans="28:30">
      <c r="AB481" s="3" t="s">
        <v>12</v>
      </c>
      <c r="AC481" s="3"/>
      <c r="AD481" s="3" t="s">
        <v>8</v>
      </c>
    </row>
    <row r="482" spans="28:30">
      <c r="AB482" s="3" t="s">
        <v>12</v>
      </c>
      <c r="AC482" s="3"/>
      <c r="AD482" s="3" t="s">
        <v>8</v>
      </c>
    </row>
    <row r="483" spans="28:30">
      <c r="AB483" s="3" t="s">
        <v>12</v>
      </c>
      <c r="AC483" s="3"/>
      <c r="AD483" s="3" t="s">
        <v>8</v>
      </c>
    </row>
    <row r="484" spans="28:30">
      <c r="AB484" s="3" t="s">
        <v>12</v>
      </c>
      <c r="AC484" s="3"/>
      <c r="AD484" s="3" t="s">
        <v>8</v>
      </c>
    </row>
    <row r="485" spans="28:30">
      <c r="AB485" s="3" t="s">
        <v>12</v>
      </c>
      <c r="AC485" s="3"/>
      <c r="AD485" s="3" t="s">
        <v>8</v>
      </c>
    </row>
    <row r="486" spans="28:30">
      <c r="AB486" s="3" t="s">
        <v>12</v>
      </c>
      <c r="AC486" s="3"/>
      <c r="AD486" s="3" t="s">
        <v>8</v>
      </c>
    </row>
    <row r="487" spans="28:30">
      <c r="AB487" s="3" t="s">
        <v>12</v>
      </c>
      <c r="AC487" s="3"/>
      <c r="AD487" s="3" t="s">
        <v>8</v>
      </c>
    </row>
    <row r="488" spans="28:30">
      <c r="AB488" s="3" t="s">
        <v>12</v>
      </c>
      <c r="AC488" s="3"/>
      <c r="AD488" s="3" t="s">
        <v>8</v>
      </c>
    </row>
    <row r="489" spans="28:30">
      <c r="AB489" s="3" t="s">
        <v>12</v>
      </c>
      <c r="AC489" s="3"/>
      <c r="AD489" s="3" t="s">
        <v>8</v>
      </c>
    </row>
    <row r="490" spans="28:30">
      <c r="AB490" s="3" t="s">
        <v>12</v>
      </c>
      <c r="AC490" s="3"/>
      <c r="AD490" s="3" t="s">
        <v>8</v>
      </c>
    </row>
    <row r="491" spans="28:30">
      <c r="AB491" s="3" t="s">
        <v>12</v>
      </c>
      <c r="AC491" s="3"/>
      <c r="AD491" s="3" t="s">
        <v>8</v>
      </c>
    </row>
    <row r="492" spans="28:30">
      <c r="AB492" s="3" t="s">
        <v>12</v>
      </c>
      <c r="AC492" s="3"/>
      <c r="AD492" s="3" t="s">
        <v>8</v>
      </c>
    </row>
    <row r="493" spans="28:30">
      <c r="AB493" s="3" t="s">
        <v>12</v>
      </c>
      <c r="AC493" s="3"/>
      <c r="AD493" s="3" t="s">
        <v>8</v>
      </c>
    </row>
    <row r="494" spans="28:30">
      <c r="AB494" s="3" t="s">
        <v>12</v>
      </c>
      <c r="AC494" s="3"/>
      <c r="AD494" s="3" t="s">
        <v>8</v>
      </c>
    </row>
    <row r="495" spans="28:30">
      <c r="AB495" s="3" t="s">
        <v>12</v>
      </c>
      <c r="AC495" s="3"/>
      <c r="AD495" s="3" t="s">
        <v>8</v>
      </c>
    </row>
    <row r="496" spans="28:30">
      <c r="AB496" s="3" t="s">
        <v>12</v>
      </c>
      <c r="AC496" s="3"/>
      <c r="AD496" s="3" t="s">
        <v>8</v>
      </c>
    </row>
    <row r="497" spans="28:30">
      <c r="AB497" s="3" t="s">
        <v>12</v>
      </c>
      <c r="AC497" s="3"/>
      <c r="AD497" s="3" t="s">
        <v>8</v>
      </c>
    </row>
    <row r="498" spans="28:30">
      <c r="AB498" s="3" t="s">
        <v>15</v>
      </c>
      <c r="AC498" s="3"/>
      <c r="AD498" s="3" t="s">
        <v>8</v>
      </c>
    </row>
    <row r="499" spans="28:30">
      <c r="AB499" s="3" t="s">
        <v>15</v>
      </c>
      <c r="AC499" s="3"/>
      <c r="AD499" s="3" t="s">
        <v>8</v>
      </c>
    </row>
    <row r="500" spans="28:30">
      <c r="AB500" s="3" t="s">
        <v>15</v>
      </c>
      <c r="AC500" s="3"/>
      <c r="AD500" s="3" t="s">
        <v>8</v>
      </c>
    </row>
    <row r="501" spans="28:30">
      <c r="AB501" s="3" t="s">
        <v>15</v>
      </c>
      <c r="AC501" s="3"/>
      <c r="AD501" s="3" t="s">
        <v>8</v>
      </c>
    </row>
    <row r="502" spans="28:30">
      <c r="AB502" s="3" t="s">
        <v>15</v>
      </c>
      <c r="AC502" s="3"/>
      <c r="AD502" s="3" t="s">
        <v>8</v>
      </c>
    </row>
    <row r="503" spans="28:30">
      <c r="AB503" s="3" t="s">
        <v>15</v>
      </c>
      <c r="AC503" s="3"/>
      <c r="AD503" s="3" t="s">
        <v>8</v>
      </c>
    </row>
    <row r="504" spans="28:30">
      <c r="AB504" s="3" t="s">
        <v>15</v>
      </c>
      <c r="AC504" s="3"/>
      <c r="AD504" s="3" t="s">
        <v>8</v>
      </c>
    </row>
    <row r="505" spans="28:30">
      <c r="AB505" s="3" t="s">
        <v>15</v>
      </c>
      <c r="AC505" s="3"/>
      <c r="AD505" s="3" t="s">
        <v>8</v>
      </c>
    </row>
    <row r="506" spans="28:30">
      <c r="AB506" s="3" t="s">
        <v>15</v>
      </c>
      <c r="AC506" s="3"/>
      <c r="AD506" s="3" t="s">
        <v>8</v>
      </c>
    </row>
    <row r="507" spans="28:30">
      <c r="AB507" s="3" t="s">
        <v>15</v>
      </c>
      <c r="AC507" s="3"/>
      <c r="AD507" s="3" t="s">
        <v>8</v>
      </c>
    </row>
    <row r="508" spans="28:30">
      <c r="AB508" s="3" t="s">
        <v>15</v>
      </c>
      <c r="AC508" s="3"/>
      <c r="AD508" s="3" t="s">
        <v>8</v>
      </c>
    </row>
    <row r="509" spans="28:30">
      <c r="AB509" s="3" t="s">
        <v>15</v>
      </c>
      <c r="AC509" s="3"/>
      <c r="AD509" s="3" t="s">
        <v>8</v>
      </c>
    </row>
    <row r="510" spans="28:30">
      <c r="AB510" s="3" t="s">
        <v>15</v>
      </c>
      <c r="AC510" s="3"/>
      <c r="AD510" s="3" t="s">
        <v>8</v>
      </c>
    </row>
    <row r="511" spans="28:30">
      <c r="AB511" s="3" t="s">
        <v>15</v>
      </c>
      <c r="AC511" s="3"/>
      <c r="AD511" s="3" t="s">
        <v>8</v>
      </c>
    </row>
    <row r="512" spans="28:30">
      <c r="AB512" s="3" t="s">
        <v>15</v>
      </c>
      <c r="AC512" s="3"/>
      <c r="AD512" s="3" t="s">
        <v>8</v>
      </c>
    </row>
    <row r="513" spans="28:30">
      <c r="AB513" s="3" t="s">
        <v>15</v>
      </c>
      <c r="AC513" s="3"/>
      <c r="AD513" s="3" t="s">
        <v>8</v>
      </c>
    </row>
    <row r="514" spans="28:30">
      <c r="AB514" s="3" t="s">
        <v>15</v>
      </c>
      <c r="AC514" s="3"/>
      <c r="AD514" s="3" t="s">
        <v>8</v>
      </c>
    </row>
    <row r="515" spans="28:30">
      <c r="AB515" s="3" t="s">
        <v>15</v>
      </c>
      <c r="AC515" s="3"/>
      <c r="AD515" s="3" t="s">
        <v>8</v>
      </c>
    </row>
    <row r="516" spans="28:30">
      <c r="AB516" s="3" t="s">
        <v>15</v>
      </c>
      <c r="AC516" s="3"/>
      <c r="AD516" s="3" t="s">
        <v>8</v>
      </c>
    </row>
    <row r="517" spans="28:30">
      <c r="AB517" s="3" t="s">
        <v>15</v>
      </c>
      <c r="AC517" s="3"/>
      <c r="AD517" s="3" t="s">
        <v>8</v>
      </c>
    </row>
    <row r="518" spans="28:30">
      <c r="AB518" s="3" t="s">
        <v>15</v>
      </c>
      <c r="AC518" s="3"/>
      <c r="AD518" s="3" t="s">
        <v>8</v>
      </c>
    </row>
    <row r="519" spans="28:30">
      <c r="AB519" s="3" t="s">
        <v>15</v>
      </c>
      <c r="AC519" s="3"/>
      <c r="AD519" s="3" t="s">
        <v>8</v>
      </c>
    </row>
    <row r="520" spans="28:30">
      <c r="AB520" s="3" t="s">
        <v>15</v>
      </c>
      <c r="AC520" s="3"/>
      <c r="AD520" s="3" t="s">
        <v>8</v>
      </c>
    </row>
    <row r="521" spans="28:30">
      <c r="AB521" s="3" t="s">
        <v>15</v>
      </c>
      <c r="AC521" s="3"/>
      <c r="AD521" s="3" t="s">
        <v>8</v>
      </c>
    </row>
    <row r="522" spans="28:30">
      <c r="AB522" s="3" t="s">
        <v>15</v>
      </c>
      <c r="AC522" s="3"/>
      <c r="AD522" s="3" t="s">
        <v>8</v>
      </c>
    </row>
    <row r="523" spans="28:30">
      <c r="AB523" s="3" t="s">
        <v>15</v>
      </c>
      <c r="AC523" s="3"/>
      <c r="AD523" s="3" t="s">
        <v>8</v>
      </c>
    </row>
    <row r="524" spans="28:30">
      <c r="AB524" s="3" t="s">
        <v>15</v>
      </c>
      <c r="AC524" s="3"/>
      <c r="AD524" s="3" t="s">
        <v>8</v>
      </c>
    </row>
    <row r="525" spans="28:30">
      <c r="AB525" s="3" t="s">
        <v>15</v>
      </c>
      <c r="AC525" s="3"/>
      <c r="AD525" s="3" t="s">
        <v>8</v>
      </c>
    </row>
    <row r="526" spans="28:30">
      <c r="AB526" s="3" t="s">
        <v>15</v>
      </c>
      <c r="AC526" s="3"/>
      <c r="AD526" s="3" t="s">
        <v>8</v>
      </c>
    </row>
    <row r="527" spans="28:30">
      <c r="AB527" s="3" t="s">
        <v>5</v>
      </c>
      <c r="AC527" s="3"/>
      <c r="AD527" s="3" t="s">
        <v>8</v>
      </c>
    </row>
    <row r="528" spans="28:30">
      <c r="AB528" s="3" t="s">
        <v>5</v>
      </c>
      <c r="AC528" s="3"/>
      <c r="AD528" s="3" t="s">
        <v>8</v>
      </c>
    </row>
    <row r="529" spans="28:30">
      <c r="AB529" s="3" t="s">
        <v>5</v>
      </c>
      <c r="AC529" s="3"/>
      <c r="AD529" s="3" t="s">
        <v>8</v>
      </c>
    </row>
    <row r="530" spans="28:30">
      <c r="AB530" s="3" t="s">
        <v>5</v>
      </c>
      <c r="AC530" s="3"/>
      <c r="AD530" s="3" t="s">
        <v>8</v>
      </c>
    </row>
    <row r="531" spans="28:30">
      <c r="AB531" s="3" t="s">
        <v>5</v>
      </c>
      <c r="AC531" s="3"/>
      <c r="AD531" s="3" t="s">
        <v>8</v>
      </c>
    </row>
    <row r="532" spans="28:30">
      <c r="AB532" s="3" t="s">
        <v>5</v>
      </c>
      <c r="AC532" s="3"/>
      <c r="AD532" s="3" t="s">
        <v>8</v>
      </c>
    </row>
    <row r="533" spans="28:30">
      <c r="AB533" s="3" t="s">
        <v>5</v>
      </c>
      <c r="AC533" s="3"/>
      <c r="AD533" s="3" t="s">
        <v>8</v>
      </c>
    </row>
    <row r="534" spans="28:30">
      <c r="AB534" s="3" t="s">
        <v>5</v>
      </c>
      <c r="AC534" s="3"/>
      <c r="AD534" s="3" t="s">
        <v>8</v>
      </c>
    </row>
    <row r="535" spans="28:30">
      <c r="AB535" s="3" t="s">
        <v>5</v>
      </c>
      <c r="AC535" s="3"/>
      <c r="AD535" s="3" t="s">
        <v>8</v>
      </c>
    </row>
    <row r="536" spans="28:30">
      <c r="AB536" s="3" t="s">
        <v>5</v>
      </c>
      <c r="AC536" s="3"/>
      <c r="AD536" s="3" t="s">
        <v>8</v>
      </c>
    </row>
    <row r="537" spans="28:30">
      <c r="AB537" s="3" t="s">
        <v>5</v>
      </c>
      <c r="AC537" s="3"/>
      <c r="AD537" s="3" t="s">
        <v>8</v>
      </c>
    </row>
    <row r="538" spans="28:30">
      <c r="AB538" s="3" t="s">
        <v>5</v>
      </c>
      <c r="AC538" s="3"/>
      <c r="AD538" s="3" t="s">
        <v>8</v>
      </c>
    </row>
    <row r="539" spans="28:30">
      <c r="AB539" s="3" t="s">
        <v>5</v>
      </c>
      <c r="AC539" s="3"/>
      <c r="AD539" s="3" t="s">
        <v>8</v>
      </c>
    </row>
    <row r="540" spans="28:30">
      <c r="AB540" s="3" t="s">
        <v>5</v>
      </c>
      <c r="AC540" s="3"/>
      <c r="AD540" s="3" t="s">
        <v>8</v>
      </c>
    </row>
    <row r="541" spans="28:30">
      <c r="AB541" s="3" t="s">
        <v>5</v>
      </c>
      <c r="AC541" s="3"/>
      <c r="AD541" s="3" t="s">
        <v>8</v>
      </c>
    </row>
    <row r="542" spans="28:30">
      <c r="AB542" s="3" t="s">
        <v>5</v>
      </c>
      <c r="AC542" s="3"/>
      <c r="AD542" s="3" t="s">
        <v>8</v>
      </c>
    </row>
    <row r="543" spans="28:30">
      <c r="AB543" s="3" t="s">
        <v>5</v>
      </c>
      <c r="AC543" s="3"/>
      <c r="AD543" s="3" t="s">
        <v>8</v>
      </c>
    </row>
    <row r="544" spans="28:30">
      <c r="AB544" s="3" t="s">
        <v>5</v>
      </c>
      <c r="AC544" s="3"/>
      <c r="AD544" s="3" t="s">
        <v>8</v>
      </c>
    </row>
    <row r="545" spans="28:30">
      <c r="AB545" s="3" t="s">
        <v>5</v>
      </c>
      <c r="AC545" s="3"/>
      <c r="AD545" s="3" t="s">
        <v>11</v>
      </c>
    </row>
    <row r="546" spans="28:30">
      <c r="AB546" s="3" t="s">
        <v>5</v>
      </c>
      <c r="AC546" s="3"/>
      <c r="AD546" s="3" t="s">
        <v>11</v>
      </c>
    </row>
    <row r="547" spans="28:30">
      <c r="AB547" s="3" t="s">
        <v>5</v>
      </c>
      <c r="AC547" s="3"/>
      <c r="AD547" s="3" t="s">
        <v>11</v>
      </c>
    </row>
    <row r="548" spans="28:30">
      <c r="AB548" s="3" t="s">
        <v>5</v>
      </c>
      <c r="AC548" s="3"/>
      <c r="AD548" s="3" t="s">
        <v>11</v>
      </c>
    </row>
    <row r="549" spans="28:30">
      <c r="AB549" s="3" t="s">
        <v>5</v>
      </c>
      <c r="AC549" s="3"/>
      <c r="AD549" s="3" t="s">
        <v>11</v>
      </c>
    </row>
    <row r="550" spans="28:30">
      <c r="AB550" s="3" t="s">
        <v>5</v>
      </c>
      <c r="AC550" s="3"/>
      <c r="AD550" s="3" t="s">
        <v>11</v>
      </c>
    </row>
    <row r="551" spans="28:30">
      <c r="AB551" s="3" t="s">
        <v>5</v>
      </c>
      <c r="AC551" s="3"/>
      <c r="AD551" s="3" t="s">
        <v>11</v>
      </c>
    </row>
    <row r="552" spans="28:30">
      <c r="AB552" s="3" t="s">
        <v>5</v>
      </c>
      <c r="AC552" s="3"/>
      <c r="AD552" s="3" t="s">
        <v>11</v>
      </c>
    </row>
    <row r="553" spans="28:30">
      <c r="AB553" s="3" t="s">
        <v>5</v>
      </c>
      <c r="AC553" s="3"/>
      <c r="AD553" s="3" t="s">
        <v>11</v>
      </c>
    </row>
    <row r="554" spans="28:30">
      <c r="AB554" s="3" t="s">
        <v>5</v>
      </c>
      <c r="AC554" s="3"/>
      <c r="AD554" s="3" t="s">
        <v>11</v>
      </c>
    </row>
    <row r="555" spans="28:30">
      <c r="AB555" s="3" t="s">
        <v>5</v>
      </c>
      <c r="AC555" s="3"/>
      <c r="AD555" s="3" t="s">
        <v>23</v>
      </c>
    </row>
    <row r="556" spans="28:30">
      <c r="AB556" s="3" t="s">
        <v>5</v>
      </c>
      <c r="AC556" s="3"/>
      <c r="AD556" s="3" t="s">
        <v>14</v>
      </c>
    </row>
    <row r="557" spans="28:30">
      <c r="AB557" s="3" t="s">
        <v>5</v>
      </c>
      <c r="AC557" s="3"/>
      <c r="AD557" s="3" t="s">
        <v>14</v>
      </c>
    </row>
    <row r="558" spans="28:30">
      <c r="AB558" s="3" t="s">
        <v>5</v>
      </c>
      <c r="AC558" s="3"/>
      <c r="AD558" s="3" t="s">
        <v>14</v>
      </c>
    </row>
    <row r="559" spans="28:30">
      <c r="AB559" s="3" t="s">
        <v>5</v>
      </c>
      <c r="AC559" s="3"/>
      <c r="AD559" s="3" t="s">
        <v>25</v>
      </c>
    </row>
    <row r="560" spans="28:30">
      <c r="AB560" s="3" t="s">
        <v>5</v>
      </c>
      <c r="AC560" s="3"/>
      <c r="AD560" s="3"/>
    </row>
    <row r="561" spans="28:28">
      <c r="AB561" s="3" t="s">
        <v>5</v>
      </c>
    </row>
    <row r="562" spans="28:28">
      <c r="AB562" s="3" t="s">
        <v>5</v>
      </c>
    </row>
    <row r="563" spans="28:28">
      <c r="AB563" s="3" t="s">
        <v>5</v>
      </c>
    </row>
    <row r="564" spans="28:28">
      <c r="AB564" s="3" t="s">
        <v>5</v>
      </c>
    </row>
    <row r="565" spans="28:28">
      <c r="AB565" s="3" t="s">
        <v>5</v>
      </c>
    </row>
    <row r="566" spans="28:28">
      <c r="AB566" s="3" t="s">
        <v>5</v>
      </c>
    </row>
    <row r="567" spans="28:28">
      <c r="AB567" s="3" t="s">
        <v>5</v>
      </c>
    </row>
    <row r="568" spans="28:28">
      <c r="AB568" s="3" t="s">
        <v>5</v>
      </c>
    </row>
    <row r="569" spans="28:28">
      <c r="AB569" s="3" t="s">
        <v>5</v>
      </c>
    </row>
    <row r="570" spans="28:28">
      <c r="AB570" s="3" t="s">
        <v>5</v>
      </c>
    </row>
    <row r="571" spans="28:28">
      <c r="AB571" s="3" t="s">
        <v>5</v>
      </c>
    </row>
    <row r="572" spans="28:28">
      <c r="AB572" s="3" t="s">
        <v>5</v>
      </c>
    </row>
    <row r="573" spans="28:28">
      <c r="AB573" s="3" t="s">
        <v>5</v>
      </c>
    </row>
    <row r="574" spans="28:28">
      <c r="AB574" s="3" t="s">
        <v>5</v>
      </c>
    </row>
    <row r="575" spans="28:28">
      <c r="AB575" s="3" t="s">
        <v>5</v>
      </c>
    </row>
    <row r="576" spans="28:28">
      <c r="AB576" s="3" t="s">
        <v>5</v>
      </c>
    </row>
    <row r="577" spans="28:28">
      <c r="AB577" s="3" t="s">
        <v>5</v>
      </c>
    </row>
    <row r="578" spans="28:28">
      <c r="AB578" s="3" t="s">
        <v>5</v>
      </c>
    </row>
    <row r="579" spans="28:28">
      <c r="AB579" s="3" t="s">
        <v>5</v>
      </c>
    </row>
    <row r="580" spans="28:28">
      <c r="AB580" s="3" t="s">
        <v>5</v>
      </c>
    </row>
    <row r="581" spans="28:28">
      <c r="AB581" s="3" t="s">
        <v>5</v>
      </c>
    </row>
    <row r="582" spans="28:28">
      <c r="AB582" s="3" t="s">
        <v>5</v>
      </c>
    </row>
    <row r="583" spans="28:28">
      <c r="AB583" s="3" t="s">
        <v>5</v>
      </c>
    </row>
    <row r="584" spans="28:28">
      <c r="AB584" s="3" t="s">
        <v>5</v>
      </c>
    </row>
    <row r="585" spans="28:28">
      <c r="AB585" s="3" t="s">
        <v>5</v>
      </c>
    </row>
    <row r="586" spans="28:28">
      <c r="AB586" s="3" t="s">
        <v>5</v>
      </c>
    </row>
    <row r="587" spans="28:28">
      <c r="AB587" s="3" t="s">
        <v>5</v>
      </c>
    </row>
    <row r="588" spans="28:28">
      <c r="AB588" s="3" t="s">
        <v>5</v>
      </c>
    </row>
    <row r="589" spans="28:28">
      <c r="AB589" s="3" t="s">
        <v>5</v>
      </c>
    </row>
    <row r="590" spans="28:28">
      <c r="AB590" s="3" t="s">
        <v>5</v>
      </c>
    </row>
    <row r="591" spans="28:28">
      <c r="AB591" s="3" t="s">
        <v>5</v>
      </c>
    </row>
    <row r="592" spans="28:28">
      <c r="AB592" s="3" t="s">
        <v>5</v>
      </c>
    </row>
    <row r="593" spans="28:28">
      <c r="AB593" s="3" t="s">
        <v>5</v>
      </c>
    </row>
    <row r="594" spans="28:28">
      <c r="AB594" s="3" t="s">
        <v>5</v>
      </c>
    </row>
    <row r="595" spans="28:28">
      <c r="AB595" s="3" t="s">
        <v>5</v>
      </c>
    </row>
    <row r="596" spans="28:28">
      <c r="AB596" s="3" t="s">
        <v>5</v>
      </c>
    </row>
    <row r="597" spans="28:28">
      <c r="AB597" s="3" t="s">
        <v>5</v>
      </c>
    </row>
    <row r="598" spans="28:28">
      <c r="AB598" s="3" t="s">
        <v>5</v>
      </c>
    </row>
    <row r="599" spans="28:28">
      <c r="AB599" s="3" t="s">
        <v>5</v>
      </c>
    </row>
    <row r="600" spans="28:28">
      <c r="AB600" s="3" t="s">
        <v>5</v>
      </c>
    </row>
    <row r="601" spans="28:28">
      <c r="AB601" s="3" t="s">
        <v>5</v>
      </c>
    </row>
    <row r="602" spans="28:28">
      <c r="AB602" s="3" t="s">
        <v>5</v>
      </c>
    </row>
    <row r="603" spans="28:28">
      <c r="AB603" s="3" t="s">
        <v>5</v>
      </c>
    </row>
    <row r="604" spans="28:28">
      <c r="AB604" s="3" t="s">
        <v>5</v>
      </c>
    </row>
    <row r="605" spans="28:28">
      <c r="AB605" s="3" t="s">
        <v>5</v>
      </c>
    </row>
    <row r="606" spans="28:28">
      <c r="AB606" s="3" t="s">
        <v>5</v>
      </c>
    </row>
    <row r="607" spans="28:28">
      <c r="AB607" s="3" t="s">
        <v>3</v>
      </c>
    </row>
    <row r="608" spans="28:28">
      <c r="AB608" s="3" t="s">
        <v>3</v>
      </c>
    </row>
    <row r="609" spans="28:28">
      <c r="AB609" s="3" t="s">
        <v>3</v>
      </c>
    </row>
    <row r="610" spans="28:28">
      <c r="AB610" s="3" t="s">
        <v>3</v>
      </c>
    </row>
    <row r="611" spans="28:28">
      <c r="AB611" s="3" t="s">
        <v>3</v>
      </c>
    </row>
    <row r="612" spans="28:28">
      <c r="AB612" s="3" t="s">
        <v>3</v>
      </c>
    </row>
    <row r="613" spans="28:28">
      <c r="AB613" s="3" t="s">
        <v>3</v>
      </c>
    </row>
    <row r="614" spans="28:28">
      <c r="AB614" s="3" t="s">
        <v>3</v>
      </c>
    </row>
    <row r="615" spans="28:28">
      <c r="AB615" s="3" t="s">
        <v>3</v>
      </c>
    </row>
    <row r="616" spans="28:28">
      <c r="AB616" s="3" t="s">
        <v>3</v>
      </c>
    </row>
    <row r="617" spans="28:28">
      <c r="AB617" s="3" t="s">
        <v>3</v>
      </c>
    </row>
    <row r="618" spans="28:28">
      <c r="AB618" s="3" t="s">
        <v>3</v>
      </c>
    </row>
    <row r="619" spans="28:28">
      <c r="AB619" s="3" t="s">
        <v>3</v>
      </c>
    </row>
    <row r="620" spans="28:28">
      <c r="AB620" s="3" t="s">
        <v>3</v>
      </c>
    </row>
    <row r="621" spans="28:28">
      <c r="AB621" s="3" t="s">
        <v>3</v>
      </c>
    </row>
    <row r="622" spans="28:28">
      <c r="AB622" s="3" t="s">
        <v>3</v>
      </c>
    </row>
    <row r="623" spans="28:28">
      <c r="AB623" s="3" t="s">
        <v>3</v>
      </c>
    </row>
    <row r="624" spans="28:28">
      <c r="AB624" s="3" t="s">
        <v>3</v>
      </c>
    </row>
    <row r="625" spans="28:28">
      <c r="AB625" s="3" t="s">
        <v>3</v>
      </c>
    </row>
    <row r="626" spans="28:28">
      <c r="AB626" s="3" t="s">
        <v>3</v>
      </c>
    </row>
    <row r="627" spans="28:28">
      <c r="AB627" s="3" t="s">
        <v>3</v>
      </c>
    </row>
    <row r="628" spans="28:28">
      <c r="AB628" s="3" t="s">
        <v>3</v>
      </c>
    </row>
    <row r="629" spans="28:28">
      <c r="AB629" s="3" t="s">
        <v>3</v>
      </c>
    </row>
    <row r="630" spans="28:28">
      <c r="AB630" s="3" t="s">
        <v>3</v>
      </c>
    </row>
    <row r="631" spans="28:28">
      <c r="AB631" s="3" t="s">
        <v>3</v>
      </c>
    </row>
    <row r="632" spans="28:28">
      <c r="AB632" s="3" t="s">
        <v>3</v>
      </c>
    </row>
    <row r="633" spans="28:28">
      <c r="AB633" s="3" t="s">
        <v>3</v>
      </c>
    </row>
    <row r="634" spans="28:28">
      <c r="AB634" s="3" t="s">
        <v>3</v>
      </c>
    </row>
    <row r="635" spans="28:28">
      <c r="AB635" s="3" t="s">
        <v>3</v>
      </c>
    </row>
    <row r="636" spans="28:28">
      <c r="AB636" s="3" t="s">
        <v>3</v>
      </c>
    </row>
    <row r="637" spans="28:28">
      <c r="AB637" s="3" t="s">
        <v>3</v>
      </c>
    </row>
    <row r="638" spans="28:28">
      <c r="AB638" s="3" t="s">
        <v>3</v>
      </c>
    </row>
    <row r="639" spans="28:28">
      <c r="AB639" s="3" t="s">
        <v>3</v>
      </c>
    </row>
    <row r="640" spans="28:28">
      <c r="AB640" s="3" t="s">
        <v>3</v>
      </c>
    </row>
    <row r="641" spans="28:28">
      <c r="AB641" s="3" t="s">
        <v>3</v>
      </c>
    </row>
    <row r="642" spans="28:28">
      <c r="AB642" s="3" t="s">
        <v>3</v>
      </c>
    </row>
    <row r="643" spans="28:28">
      <c r="AB643" s="3" t="s">
        <v>3</v>
      </c>
    </row>
    <row r="644" spans="28:28">
      <c r="AB644" s="3" t="s">
        <v>3</v>
      </c>
    </row>
    <row r="645" spans="28:28">
      <c r="AB645" s="3" t="s">
        <v>3</v>
      </c>
    </row>
    <row r="646" spans="28:28">
      <c r="AB646" s="3" t="s">
        <v>3</v>
      </c>
    </row>
    <row r="647" spans="28:28">
      <c r="AB647" s="3" t="s">
        <v>3</v>
      </c>
    </row>
    <row r="648" spans="28:28">
      <c r="AB648" s="3" t="s">
        <v>3</v>
      </c>
    </row>
    <row r="649" spans="28:28">
      <c r="AB649" s="3" t="s">
        <v>3</v>
      </c>
    </row>
    <row r="650" spans="28:28">
      <c r="AB650" s="3" t="s">
        <v>3</v>
      </c>
    </row>
    <row r="651" spans="28:28">
      <c r="AB651" s="3" t="s">
        <v>3</v>
      </c>
    </row>
    <row r="652" spans="28:28">
      <c r="AB652" s="3" t="s">
        <v>3</v>
      </c>
    </row>
    <row r="653" spans="28:28">
      <c r="AB653" s="3" t="s">
        <v>3</v>
      </c>
    </row>
    <row r="654" spans="28:28">
      <c r="AB654" s="3" t="s">
        <v>3</v>
      </c>
    </row>
    <row r="655" spans="28:28">
      <c r="AB655" s="3" t="s">
        <v>3</v>
      </c>
    </row>
    <row r="656" spans="28:28">
      <c r="AB656" s="3" t="s">
        <v>3</v>
      </c>
    </row>
    <row r="657" spans="28:28">
      <c r="AB657" s="3" t="s">
        <v>3</v>
      </c>
    </row>
    <row r="658" spans="28:28">
      <c r="AB658" s="3" t="s">
        <v>3</v>
      </c>
    </row>
    <row r="659" spans="28:28">
      <c r="AB659" s="3" t="s">
        <v>3</v>
      </c>
    </row>
    <row r="660" spans="28:28">
      <c r="AB660" s="3" t="s">
        <v>3</v>
      </c>
    </row>
    <row r="661" spans="28:28">
      <c r="AB661" s="3" t="s">
        <v>3</v>
      </c>
    </row>
    <row r="662" spans="28:28">
      <c r="AB662" s="3" t="s">
        <v>3</v>
      </c>
    </row>
    <row r="663" spans="28:28">
      <c r="AB663" s="3" t="s">
        <v>3</v>
      </c>
    </row>
    <row r="664" spans="28:28">
      <c r="AB664" s="3" t="s">
        <v>3</v>
      </c>
    </row>
    <row r="665" spans="28:28">
      <c r="AB665" s="3" t="s">
        <v>3</v>
      </c>
    </row>
    <row r="666" spans="28:28">
      <c r="AB666" s="3" t="s">
        <v>3</v>
      </c>
    </row>
    <row r="667" spans="28:28">
      <c r="AB667" s="3" t="s">
        <v>3</v>
      </c>
    </row>
    <row r="668" spans="28:28">
      <c r="AB668" s="3" t="s">
        <v>3</v>
      </c>
    </row>
    <row r="669" spans="28:28">
      <c r="AB669" s="3" t="s">
        <v>3</v>
      </c>
    </row>
    <row r="670" spans="28:28">
      <c r="AB670" s="3" t="s">
        <v>21</v>
      </c>
    </row>
    <row r="671" spans="28:28">
      <c r="AB671" s="3" t="s">
        <v>21</v>
      </c>
    </row>
    <row r="672" spans="28:28">
      <c r="AB672" s="3" t="s">
        <v>21</v>
      </c>
    </row>
    <row r="673" spans="28:28">
      <c r="AB673" s="3" t="s">
        <v>21</v>
      </c>
    </row>
    <row r="674" spans="28:28">
      <c r="AB674" s="3" t="s">
        <v>21</v>
      </c>
    </row>
    <row r="675" spans="28:28">
      <c r="AB675" s="3" t="s">
        <v>21</v>
      </c>
    </row>
    <row r="676" spans="28:28">
      <c r="AB676" s="3" t="s">
        <v>21</v>
      </c>
    </row>
    <row r="677" spans="28:28">
      <c r="AB677" s="3" t="s">
        <v>21</v>
      </c>
    </row>
    <row r="678" spans="28:28">
      <c r="AB678" s="3" t="s">
        <v>21</v>
      </c>
    </row>
    <row r="679" spans="28:28">
      <c r="AB679" s="3" t="s">
        <v>21</v>
      </c>
    </row>
    <row r="680" spans="28:28">
      <c r="AB680" s="3" t="s">
        <v>21</v>
      </c>
    </row>
    <row r="681" spans="28:28">
      <c r="AB681" s="3" t="s">
        <v>21</v>
      </c>
    </row>
    <row r="682" spans="28:28">
      <c r="AB682" s="3" t="s">
        <v>21</v>
      </c>
    </row>
    <row r="683" spans="28:28">
      <c r="AB683" s="3" t="s">
        <v>21</v>
      </c>
    </row>
    <row r="684" spans="28:28">
      <c r="AB684" s="3" t="s">
        <v>21</v>
      </c>
    </row>
    <row r="685" spans="28:28">
      <c r="AB685" s="3" t="s">
        <v>21</v>
      </c>
    </row>
    <row r="686" spans="28:28">
      <c r="AB686" s="3" t="s">
        <v>21</v>
      </c>
    </row>
    <row r="687" spans="28:28">
      <c r="AB687" s="3" t="s">
        <v>21</v>
      </c>
    </row>
    <row r="688" spans="28:28">
      <c r="AB688" s="3" t="s">
        <v>21</v>
      </c>
    </row>
    <row r="689" spans="28:28">
      <c r="AB689" s="3" t="s">
        <v>21</v>
      </c>
    </row>
    <row r="690" spans="28:28">
      <c r="AB690" s="3" t="s">
        <v>21</v>
      </c>
    </row>
    <row r="691" spans="28:28">
      <c r="AB691" s="3" t="s">
        <v>21</v>
      </c>
    </row>
    <row r="692" spans="28:28">
      <c r="AB692" s="3" t="s">
        <v>21</v>
      </c>
    </row>
    <row r="693" spans="28:28">
      <c r="AB693" s="3" t="s">
        <v>21</v>
      </c>
    </row>
    <row r="694" spans="28:28">
      <c r="AB694" s="3" t="s">
        <v>21</v>
      </c>
    </row>
    <row r="695" spans="28:28">
      <c r="AB695" s="3" t="s">
        <v>21</v>
      </c>
    </row>
    <row r="696" spans="28:28">
      <c r="AB696" s="3" t="s">
        <v>21</v>
      </c>
    </row>
    <row r="697" spans="28:28">
      <c r="AB697" s="3" t="s">
        <v>21</v>
      </c>
    </row>
    <row r="698" spans="28:28">
      <c r="AB698" s="3" t="s">
        <v>21</v>
      </c>
    </row>
    <row r="699" spans="28:28">
      <c r="AB699" s="3" t="s">
        <v>21</v>
      </c>
    </row>
    <row r="700" spans="28:28">
      <c r="AB700" s="3" t="s">
        <v>22</v>
      </c>
    </row>
    <row r="701" spans="28:28">
      <c r="AB701" s="3" t="s">
        <v>22</v>
      </c>
    </row>
    <row r="702" spans="28:28">
      <c r="AB702" s="3" t="s">
        <v>22</v>
      </c>
    </row>
    <row r="703" spans="28:28">
      <c r="AB703" s="3" t="s">
        <v>22</v>
      </c>
    </row>
    <row r="704" spans="28:28">
      <c r="AB704" s="3" t="s">
        <v>22</v>
      </c>
    </row>
    <row r="705" spans="28:28">
      <c r="AB705" s="3" t="s">
        <v>22</v>
      </c>
    </row>
    <row r="706" spans="28:28">
      <c r="AB706" s="3" t="s">
        <v>22</v>
      </c>
    </row>
    <row r="707" spans="28:28">
      <c r="AB707" s="3" t="s">
        <v>22</v>
      </c>
    </row>
    <row r="708" spans="28:28">
      <c r="AB708" s="3" t="s">
        <v>4</v>
      </c>
    </row>
    <row r="709" spans="28:28">
      <c r="AB709" s="3" t="s">
        <v>4</v>
      </c>
    </row>
    <row r="710" spans="28:28">
      <c r="AB710" s="3" t="s">
        <v>4</v>
      </c>
    </row>
    <row r="711" spans="28:28">
      <c r="AB711" s="3" t="s">
        <v>4</v>
      </c>
    </row>
    <row r="712" spans="28:28">
      <c r="AB712" s="3" t="s">
        <v>4</v>
      </c>
    </row>
    <row r="713" spans="28:28">
      <c r="AB713" s="3" t="s">
        <v>4</v>
      </c>
    </row>
    <row r="714" spans="28:28">
      <c r="AB714" s="3" t="s">
        <v>4</v>
      </c>
    </row>
    <row r="715" spans="28:28">
      <c r="AB715" s="3" t="s">
        <v>4</v>
      </c>
    </row>
    <row r="716" spans="28:28">
      <c r="AB716" s="3" t="s">
        <v>4</v>
      </c>
    </row>
    <row r="717" spans="28:28">
      <c r="AB717" s="3" t="s">
        <v>4</v>
      </c>
    </row>
    <row r="718" spans="28:28">
      <c r="AB718" s="3" t="s">
        <v>4</v>
      </c>
    </row>
    <row r="719" spans="28:28">
      <c r="AB719" s="3" t="s">
        <v>4</v>
      </c>
    </row>
    <row r="720" spans="28:28">
      <c r="AB720" s="3" t="s">
        <v>4</v>
      </c>
    </row>
    <row r="721" spans="28:28">
      <c r="AB721" s="3" t="s">
        <v>4</v>
      </c>
    </row>
    <row r="722" spans="28:28">
      <c r="AB722" s="3" t="s">
        <v>4</v>
      </c>
    </row>
    <row r="723" spans="28:28">
      <c r="AB723" s="3" t="s">
        <v>4</v>
      </c>
    </row>
    <row r="724" spans="28:28">
      <c r="AB724" s="3" t="s">
        <v>4</v>
      </c>
    </row>
    <row r="725" spans="28:28">
      <c r="AB725" s="3" t="s">
        <v>4</v>
      </c>
    </row>
    <row r="726" spans="28:28">
      <c r="AB726" s="3" t="s">
        <v>4</v>
      </c>
    </row>
    <row r="727" spans="28:28">
      <c r="AB727" s="3" t="s">
        <v>4</v>
      </c>
    </row>
    <row r="728" spans="28:28">
      <c r="AB728" s="3" t="s">
        <v>4</v>
      </c>
    </row>
    <row r="729" spans="28:28">
      <c r="AB729" s="3" t="s">
        <v>4</v>
      </c>
    </row>
    <row r="730" spans="28:28">
      <c r="AB730" s="3" t="s">
        <v>4</v>
      </c>
    </row>
    <row r="731" spans="28:28">
      <c r="AB731" s="3" t="s">
        <v>4</v>
      </c>
    </row>
    <row r="732" spans="28:28">
      <c r="AB732" s="3" t="s">
        <v>4</v>
      </c>
    </row>
    <row r="733" spans="28:28">
      <c r="AB733" s="3" t="s">
        <v>4</v>
      </c>
    </row>
    <row r="734" spans="28:28">
      <c r="AB734" s="3" t="s">
        <v>4</v>
      </c>
    </row>
    <row r="735" spans="28:28">
      <c r="AB735" s="3" t="s">
        <v>4</v>
      </c>
    </row>
    <row r="736" spans="28:28">
      <c r="AB736" s="3" t="s">
        <v>4</v>
      </c>
    </row>
    <row r="737" spans="28:28">
      <c r="AB737" s="3" t="s">
        <v>4</v>
      </c>
    </row>
    <row r="738" spans="28:28">
      <c r="AB738" s="3" t="s">
        <v>4</v>
      </c>
    </row>
    <row r="739" spans="28:28">
      <c r="AB739" s="3" t="s">
        <v>4</v>
      </c>
    </row>
    <row r="740" spans="28:28">
      <c r="AB740" s="3" t="s">
        <v>4</v>
      </c>
    </row>
    <row r="741" spans="28:28">
      <c r="AB741" s="3" t="s">
        <v>4</v>
      </c>
    </row>
    <row r="742" spans="28:28">
      <c r="AB742" s="3" t="s">
        <v>4</v>
      </c>
    </row>
    <row r="743" spans="28:28">
      <c r="AB743" s="3" t="s">
        <v>4</v>
      </c>
    </row>
    <row r="744" spans="28:28">
      <c r="AB744" s="3" t="s">
        <v>4</v>
      </c>
    </row>
    <row r="745" spans="28:28">
      <c r="AB745" s="3" t="s">
        <v>4</v>
      </c>
    </row>
    <row r="746" spans="28:28">
      <c r="AB746" s="3" t="s">
        <v>4</v>
      </c>
    </row>
    <row r="747" spans="28:28">
      <c r="AB747" s="3" t="s">
        <v>4</v>
      </c>
    </row>
    <row r="748" spans="28:28">
      <c r="AB748" s="3" t="s">
        <v>4</v>
      </c>
    </row>
    <row r="749" spans="28:28">
      <c r="AB749" s="3" t="s">
        <v>4</v>
      </c>
    </row>
    <row r="750" spans="28:28">
      <c r="AB750" s="3" t="s">
        <v>4</v>
      </c>
    </row>
    <row r="751" spans="28:28">
      <c r="AB751" s="3" t="s">
        <v>4</v>
      </c>
    </row>
    <row r="752" spans="28:28">
      <c r="AB752" s="3" t="s">
        <v>4</v>
      </c>
    </row>
    <row r="753" spans="28:28">
      <c r="AB753" s="3" t="s">
        <v>4</v>
      </c>
    </row>
    <row r="754" spans="28:28">
      <c r="AB754" s="3" t="s">
        <v>4</v>
      </c>
    </row>
    <row r="755" spans="28:28">
      <c r="AB755" s="3" t="s">
        <v>4</v>
      </c>
    </row>
    <row r="756" spans="28:28">
      <c r="AB756" s="3" t="s">
        <v>4</v>
      </c>
    </row>
    <row r="757" spans="28:28">
      <c r="AB757" s="3" t="s">
        <v>4</v>
      </c>
    </row>
    <row r="758" spans="28:28">
      <c r="AB758" s="3" t="s">
        <v>4</v>
      </c>
    </row>
    <row r="759" spans="28:28">
      <c r="AB759" s="3" t="s">
        <v>4</v>
      </c>
    </row>
    <row r="760" spans="28:28">
      <c r="AB760" s="3" t="s">
        <v>4</v>
      </c>
    </row>
    <row r="761" spans="28:28">
      <c r="AB761" s="3" t="s">
        <v>4</v>
      </c>
    </row>
    <row r="762" spans="28:28">
      <c r="AB762" s="3" t="s">
        <v>4</v>
      </c>
    </row>
    <row r="763" spans="28:28">
      <c r="AB763" s="3" t="s">
        <v>4</v>
      </c>
    </row>
    <row r="764" spans="28:28">
      <c r="AB764" s="3" t="s">
        <v>4</v>
      </c>
    </row>
    <row r="765" spans="28:28">
      <c r="AB765" s="3" t="s">
        <v>4</v>
      </c>
    </row>
    <row r="766" spans="28:28">
      <c r="AB766" s="3" t="s">
        <v>4</v>
      </c>
    </row>
    <row r="767" spans="28:28">
      <c r="AB767" s="3" t="s">
        <v>4</v>
      </c>
    </row>
    <row r="768" spans="28:28">
      <c r="AB768" s="3" t="s">
        <v>4</v>
      </c>
    </row>
    <row r="769" spans="28:28">
      <c r="AB769" s="3" t="s">
        <v>4</v>
      </c>
    </row>
    <row r="770" spans="28:28">
      <c r="AB770" s="3" t="s">
        <v>4</v>
      </c>
    </row>
    <row r="771" spans="28:28">
      <c r="AB771" s="3" t="s">
        <v>4</v>
      </c>
    </row>
    <row r="772" spans="28:28">
      <c r="AB772" s="3" t="s">
        <v>4</v>
      </c>
    </row>
    <row r="773" spans="28:28">
      <c r="AB773" s="3" t="s">
        <v>4</v>
      </c>
    </row>
    <row r="774" spans="28:28">
      <c r="AB774" s="3" t="s">
        <v>4</v>
      </c>
    </row>
    <row r="775" spans="28:28">
      <c r="AB775" s="3" t="s">
        <v>9</v>
      </c>
    </row>
    <row r="776" spans="28:28">
      <c r="AB776" s="3" t="s">
        <v>9</v>
      </c>
    </row>
    <row r="777" spans="28:28">
      <c r="AB777" s="3" t="s">
        <v>9</v>
      </c>
    </row>
    <row r="778" spans="28:28">
      <c r="AB778" s="3" t="s">
        <v>9</v>
      </c>
    </row>
    <row r="779" spans="28:28">
      <c r="AB779" s="3" t="s">
        <v>9</v>
      </c>
    </row>
    <row r="780" spans="28:28">
      <c r="AB780" s="3" t="s">
        <v>9</v>
      </c>
    </row>
    <row r="781" spans="28:28">
      <c r="AB781" s="3" t="s">
        <v>9</v>
      </c>
    </row>
    <row r="782" spans="28:28">
      <c r="AB782" s="3" t="s">
        <v>9</v>
      </c>
    </row>
    <row r="783" spans="28:28">
      <c r="AB783" s="3" t="s">
        <v>9</v>
      </c>
    </row>
    <row r="784" spans="28:28">
      <c r="AB784" s="3" t="s">
        <v>9</v>
      </c>
    </row>
    <row r="785" spans="28:28">
      <c r="AB785" s="3" t="s">
        <v>9</v>
      </c>
    </row>
    <row r="786" spans="28:28">
      <c r="AB786" s="3" t="s">
        <v>9</v>
      </c>
    </row>
    <row r="787" spans="28:28">
      <c r="AB787" s="3" t="s">
        <v>9</v>
      </c>
    </row>
    <row r="788" spans="28:28">
      <c r="AB788" s="3" t="s">
        <v>9</v>
      </c>
    </row>
    <row r="789" spans="28:28">
      <c r="AB789" s="3" t="s">
        <v>9</v>
      </c>
    </row>
    <row r="790" spans="28:28">
      <c r="AB790" s="3" t="s">
        <v>9</v>
      </c>
    </row>
    <row r="791" spans="28:28">
      <c r="AB791" s="3" t="s">
        <v>9</v>
      </c>
    </row>
    <row r="792" spans="28:28">
      <c r="AB792" s="3" t="s">
        <v>9</v>
      </c>
    </row>
    <row r="793" spans="28:28">
      <c r="AB793" s="3" t="s">
        <v>9</v>
      </c>
    </row>
    <row r="794" spans="28:28">
      <c r="AB794" s="3" t="s">
        <v>9</v>
      </c>
    </row>
    <row r="795" spans="28:28">
      <c r="AB795" s="3" t="s">
        <v>9</v>
      </c>
    </row>
    <row r="796" spans="28:28">
      <c r="AB796" s="3" t="s">
        <v>9</v>
      </c>
    </row>
    <row r="797" spans="28:28">
      <c r="AB797" s="3" t="s">
        <v>9</v>
      </c>
    </row>
    <row r="798" spans="28:28">
      <c r="AB798" s="3" t="s">
        <v>9</v>
      </c>
    </row>
    <row r="799" spans="28:28">
      <c r="AB799" s="3" t="s">
        <v>9</v>
      </c>
    </row>
    <row r="800" spans="28:28">
      <c r="AB800" s="3" t="s">
        <v>9</v>
      </c>
    </row>
    <row r="801" spans="28:28">
      <c r="AB801" s="3" t="s">
        <v>9</v>
      </c>
    </row>
    <row r="802" spans="28:28">
      <c r="AB802" s="3" t="s">
        <v>9</v>
      </c>
    </row>
    <row r="803" spans="28:28">
      <c r="AB803" s="3" t="s">
        <v>9</v>
      </c>
    </row>
    <row r="804" spans="28:28">
      <c r="AB804" s="3" t="s">
        <v>9</v>
      </c>
    </row>
    <row r="805" spans="28:28">
      <c r="AB805" s="3" t="s">
        <v>9</v>
      </c>
    </row>
    <row r="806" spans="28:28">
      <c r="AB806" s="3" t="s">
        <v>9</v>
      </c>
    </row>
    <row r="807" spans="28:28">
      <c r="AB807" s="3" t="s">
        <v>9</v>
      </c>
    </row>
    <row r="808" spans="28:28">
      <c r="AB808" s="3" t="s">
        <v>9</v>
      </c>
    </row>
    <row r="809" spans="28:28">
      <c r="AB809" s="3" t="s">
        <v>9</v>
      </c>
    </row>
    <row r="810" spans="28:28">
      <c r="AB810" s="3" t="s">
        <v>9</v>
      </c>
    </row>
    <row r="811" spans="28:28">
      <c r="AB811" s="3" t="s">
        <v>9</v>
      </c>
    </row>
    <row r="812" spans="28:28">
      <c r="AB812" s="3" t="s">
        <v>9</v>
      </c>
    </row>
    <row r="813" spans="28:28">
      <c r="AB813" s="3" t="s">
        <v>9</v>
      </c>
    </row>
    <row r="814" spans="28:28">
      <c r="AB814" s="3" t="s">
        <v>9</v>
      </c>
    </row>
    <row r="815" spans="28:28">
      <c r="AB815" s="3" t="s">
        <v>9</v>
      </c>
    </row>
    <row r="816" spans="28:28">
      <c r="AB816" s="3" t="s">
        <v>9</v>
      </c>
    </row>
    <row r="817" spans="28:28">
      <c r="AB817" s="3" t="s">
        <v>9</v>
      </c>
    </row>
    <row r="818" spans="28:28">
      <c r="AB818" s="3" t="s">
        <v>9</v>
      </c>
    </row>
    <row r="819" spans="28:28">
      <c r="AB819" s="3" t="s">
        <v>9</v>
      </c>
    </row>
    <row r="820" spans="28:28">
      <c r="AB820" s="3" t="s">
        <v>9</v>
      </c>
    </row>
    <row r="821" spans="28:28">
      <c r="AB821" s="3" t="s">
        <v>9</v>
      </c>
    </row>
    <row r="822" spans="28:28">
      <c r="AB822" s="3" t="s">
        <v>9</v>
      </c>
    </row>
    <row r="823" spans="28:28">
      <c r="AB823" s="3" t="s">
        <v>9</v>
      </c>
    </row>
    <row r="824" spans="28:28">
      <c r="AB824" s="3" t="s">
        <v>9</v>
      </c>
    </row>
    <row r="825" spans="28:28">
      <c r="AB825" s="3" t="s">
        <v>9</v>
      </c>
    </row>
    <row r="826" spans="28:28">
      <c r="AB826" s="3" t="s">
        <v>9</v>
      </c>
    </row>
    <row r="827" spans="28:28">
      <c r="AB827" s="3" t="s">
        <v>9</v>
      </c>
    </row>
    <row r="828" spans="28:28">
      <c r="AB828" s="3" t="s">
        <v>9</v>
      </c>
    </row>
    <row r="829" spans="28:28">
      <c r="AB829" s="3" t="s">
        <v>9</v>
      </c>
    </row>
    <row r="830" spans="28:28">
      <c r="AB830" s="3" t="s">
        <v>9</v>
      </c>
    </row>
    <row r="831" spans="28:28">
      <c r="AB831" s="3" t="s">
        <v>9</v>
      </c>
    </row>
    <row r="832" spans="28:28">
      <c r="AB832" s="3" t="s">
        <v>9</v>
      </c>
    </row>
    <row r="833" spans="28:28">
      <c r="AB833" s="3" t="s">
        <v>9</v>
      </c>
    </row>
    <row r="834" spans="28:28">
      <c r="AB834" s="3" t="s">
        <v>9</v>
      </c>
    </row>
    <row r="835" spans="28:28">
      <c r="AB835" s="3" t="s">
        <v>9</v>
      </c>
    </row>
    <row r="836" spans="28:28">
      <c r="AB836" s="3" t="s">
        <v>9</v>
      </c>
    </row>
    <row r="837" spans="28:28">
      <c r="AB837" s="3" t="s">
        <v>9</v>
      </c>
    </row>
    <row r="838" spans="28:28">
      <c r="AB838" s="3" t="s">
        <v>9</v>
      </c>
    </row>
    <row r="839" spans="28:28">
      <c r="AB839" s="3" t="s">
        <v>9</v>
      </c>
    </row>
    <row r="840" spans="28:28">
      <c r="AB840" s="3" t="s">
        <v>9</v>
      </c>
    </row>
    <row r="841" spans="28:28">
      <c r="AB841" s="3" t="s">
        <v>9</v>
      </c>
    </row>
    <row r="842" spans="28:28">
      <c r="AB842" s="3" t="s">
        <v>9</v>
      </c>
    </row>
    <row r="843" spans="28:28">
      <c r="AB843" s="3" t="s">
        <v>9</v>
      </c>
    </row>
    <row r="844" spans="28:28">
      <c r="AB844" s="3" t="s">
        <v>9</v>
      </c>
    </row>
    <row r="845" spans="28:28">
      <c r="AB845" s="3" t="s">
        <v>9</v>
      </c>
    </row>
    <row r="846" spans="28:28">
      <c r="AB846" s="3" t="s">
        <v>9</v>
      </c>
    </row>
    <row r="847" spans="28:28">
      <c r="AB847" s="3" t="s">
        <v>9</v>
      </c>
    </row>
    <row r="848" spans="28:28">
      <c r="AB848" s="3" t="s">
        <v>9</v>
      </c>
    </row>
    <row r="849" spans="28:28">
      <c r="AB849" s="3" t="s">
        <v>9</v>
      </c>
    </row>
    <row r="850" spans="28:28">
      <c r="AB850" s="3" t="s">
        <v>9</v>
      </c>
    </row>
    <row r="851" spans="28:28">
      <c r="AB851" s="3" t="s">
        <v>9</v>
      </c>
    </row>
    <row r="852" spans="28:28">
      <c r="AB852" s="3" t="s">
        <v>9</v>
      </c>
    </row>
    <row r="853" spans="28:28">
      <c r="AB853" s="3" t="s">
        <v>9</v>
      </c>
    </row>
    <row r="854" spans="28:28">
      <c r="AB854" s="3" t="s">
        <v>9</v>
      </c>
    </row>
    <row r="855" spans="28:28">
      <c r="AB855" s="3" t="s">
        <v>9</v>
      </c>
    </row>
    <row r="856" spans="28:28">
      <c r="AB856" s="3" t="s">
        <v>9</v>
      </c>
    </row>
    <row r="857" spans="28:28">
      <c r="AB857" s="3" t="s">
        <v>9</v>
      </c>
    </row>
    <row r="858" spans="28:28">
      <c r="AB858" s="3" t="s">
        <v>9</v>
      </c>
    </row>
    <row r="859" spans="28:28">
      <c r="AB859" s="3" t="s">
        <v>9</v>
      </c>
    </row>
    <row r="860" spans="28:28">
      <c r="AB860" s="3" t="s">
        <v>8</v>
      </c>
    </row>
    <row r="861" spans="28:28">
      <c r="AB861" s="3" t="s">
        <v>8</v>
      </c>
    </row>
    <row r="862" spans="28:28">
      <c r="AB862" s="3" t="s">
        <v>8</v>
      </c>
    </row>
    <row r="863" spans="28:28">
      <c r="AB863" s="3" t="s">
        <v>8</v>
      </c>
    </row>
    <row r="864" spans="28:28">
      <c r="AB864" s="3" t="s">
        <v>8</v>
      </c>
    </row>
    <row r="865" spans="28:28">
      <c r="AB865" s="3" t="s">
        <v>8</v>
      </c>
    </row>
    <row r="866" spans="28:28">
      <c r="AB866" s="3" t="s">
        <v>8</v>
      </c>
    </row>
    <row r="867" spans="28:28">
      <c r="AB867" s="3" t="s">
        <v>8</v>
      </c>
    </row>
    <row r="868" spans="28:28">
      <c r="AB868" s="3" t="s">
        <v>8</v>
      </c>
    </row>
    <row r="869" spans="28:28">
      <c r="AB869" s="3" t="s">
        <v>8</v>
      </c>
    </row>
    <row r="870" spans="28:28">
      <c r="AB870" s="3" t="s">
        <v>8</v>
      </c>
    </row>
    <row r="871" spans="28:28">
      <c r="AB871" s="3" t="s">
        <v>8</v>
      </c>
    </row>
    <row r="872" spans="28:28">
      <c r="AB872" s="3" t="s">
        <v>8</v>
      </c>
    </row>
    <row r="873" spans="28:28">
      <c r="AB873" s="3" t="s">
        <v>8</v>
      </c>
    </row>
    <row r="874" spans="28:28">
      <c r="AB874" s="3" t="s">
        <v>8</v>
      </c>
    </row>
    <row r="875" spans="28:28">
      <c r="AB875" s="3" t="s">
        <v>8</v>
      </c>
    </row>
    <row r="876" spans="28:28">
      <c r="AB876" s="3" t="s">
        <v>8</v>
      </c>
    </row>
    <row r="877" spans="28:28">
      <c r="AB877" s="3" t="s">
        <v>8</v>
      </c>
    </row>
    <row r="878" spans="28:28">
      <c r="AB878" s="3" t="s">
        <v>8</v>
      </c>
    </row>
    <row r="879" spans="28:28">
      <c r="AB879" s="3" t="s">
        <v>8</v>
      </c>
    </row>
    <row r="880" spans="28:28">
      <c r="AB880" s="3" t="s">
        <v>8</v>
      </c>
    </row>
    <row r="881" spans="28:28">
      <c r="AB881" s="3" t="s">
        <v>8</v>
      </c>
    </row>
    <row r="882" spans="28:28">
      <c r="AB882" s="3" t="s">
        <v>8</v>
      </c>
    </row>
    <row r="883" spans="28:28">
      <c r="AB883" s="3" t="s">
        <v>8</v>
      </c>
    </row>
    <row r="884" spans="28:28">
      <c r="AB884" s="3" t="s">
        <v>8</v>
      </c>
    </row>
    <row r="885" spans="28:28">
      <c r="AB885" s="3" t="s">
        <v>8</v>
      </c>
    </row>
    <row r="886" spans="28:28">
      <c r="AB886" s="3" t="s">
        <v>8</v>
      </c>
    </row>
    <row r="887" spans="28:28">
      <c r="AB887" s="3" t="s">
        <v>8</v>
      </c>
    </row>
    <row r="888" spans="28:28">
      <c r="AB888" s="3" t="s">
        <v>8</v>
      </c>
    </row>
    <row r="889" spans="28:28">
      <c r="AB889" s="3" t="s">
        <v>8</v>
      </c>
    </row>
    <row r="890" spans="28:28">
      <c r="AB890" s="3" t="s">
        <v>8</v>
      </c>
    </row>
    <row r="891" spans="28:28">
      <c r="AB891" s="3" t="s">
        <v>8</v>
      </c>
    </row>
    <row r="892" spans="28:28">
      <c r="AB892" s="3" t="s">
        <v>8</v>
      </c>
    </row>
    <row r="893" spans="28:28">
      <c r="AB893" s="3" t="s">
        <v>8</v>
      </c>
    </row>
    <row r="894" spans="28:28">
      <c r="AB894" s="3" t="s">
        <v>8</v>
      </c>
    </row>
    <row r="895" spans="28:28">
      <c r="AB895" s="3" t="s">
        <v>8</v>
      </c>
    </row>
    <row r="896" spans="28:28">
      <c r="AB896" s="3" t="s">
        <v>8</v>
      </c>
    </row>
    <row r="897" spans="28:28">
      <c r="AB897" s="3" t="s">
        <v>8</v>
      </c>
    </row>
    <row r="898" spans="28:28">
      <c r="AB898" s="3" t="s">
        <v>8</v>
      </c>
    </row>
    <row r="899" spans="28:28">
      <c r="AB899" s="3" t="s">
        <v>8</v>
      </c>
    </row>
    <row r="900" spans="28:28">
      <c r="AB900" s="3" t="s">
        <v>8</v>
      </c>
    </row>
    <row r="901" spans="28:28">
      <c r="AB901" s="3" t="s">
        <v>8</v>
      </c>
    </row>
    <row r="902" spans="28:28">
      <c r="AB902" s="3" t="s">
        <v>8</v>
      </c>
    </row>
    <row r="903" spans="28:28">
      <c r="AB903" s="3" t="s">
        <v>8</v>
      </c>
    </row>
    <row r="904" spans="28:28">
      <c r="AB904" s="3" t="s">
        <v>8</v>
      </c>
    </row>
    <row r="905" spans="28:28">
      <c r="AB905" s="3" t="s">
        <v>8</v>
      </c>
    </row>
    <row r="906" spans="28:28">
      <c r="AB906" s="3" t="s">
        <v>8</v>
      </c>
    </row>
    <row r="907" spans="28:28">
      <c r="AB907" s="3" t="s">
        <v>8</v>
      </c>
    </row>
    <row r="908" spans="28:28">
      <c r="AB908" s="3" t="s">
        <v>8</v>
      </c>
    </row>
    <row r="909" spans="28:28">
      <c r="AB909" s="3" t="s">
        <v>8</v>
      </c>
    </row>
    <row r="910" spans="28:28">
      <c r="AB910" s="3" t="s">
        <v>8</v>
      </c>
    </row>
    <row r="911" spans="28:28">
      <c r="AB911" s="3" t="s">
        <v>8</v>
      </c>
    </row>
    <row r="912" spans="28:28">
      <c r="AB912" s="3" t="s">
        <v>8</v>
      </c>
    </row>
    <row r="913" spans="28:28">
      <c r="AB913" s="3" t="s">
        <v>8</v>
      </c>
    </row>
    <row r="914" spans="28:28">
      <c r="AB914" s="3" t="s">
        <v>8</v>
      </c>
    </row>
    <row r="915" spans="28:28">
      <c r="AB915" s="3" t="s">
        <v>8</v>
      </c>
    </row>
    <row r="916" spans="28:28">
      <c r="AB916" s="3" t="s">
        <v>8</v>
      </c>
    </row>
    <row r="917" spans="28:28">
      <c r="AB917" s="3" t="s">
        <v>8</v>
      </c>
    </row>
    <row r="918" spans="28:28">
      <c r="AB918" s="3" t="s">
        <v>8</v>
      </c>
    </row>
    <row r="919" spans="28:28">
      <c r="AB919" s="3" t="s">
        <v>8</v>
      </c>
    </row>
    <row r="920" spans="28:28">
      <c r="AB920" s="3" t="s">
        <v>8</v>
      </c>
    </row>
    <row r="921" spans="28:28">
      <c r="AB921" s="3" t="s">
        <v>8</v>
      </c>
    </row>
    <row r="922" spans="28:28">
      <c r="AB922" s="3" t="s">
        <v>8</v>
      </c>
    </row>
    <row r="923" spans="28:28">
      <c r="AB923" s="3" t="s">
        <v>8</v>
      </c>
    </row>
    <row r="924" spans="28:28">
      <c r="AB924" s="3" t="s">
        <v>8</v>
      </c>
    </row>
    <row r="925" spans="28:28">
      <c r="AB925" s="3" t="s">
        <v>8</v>
      </c>
    </row>
    <row r="926" spans="28:28">
      <c r="AB926" s="3" t="s">
        <v>8</v>
      </c>
    </row>
    <row r="927" spans="28:28">
      <c r="AB927" s="3" t="s">
        <v>8</v>
      </c>
    </row>
    <row r="928" spans="28:28">
      <c r="AB928" s="3" t="s">
        <v>8</v>
      </c>
    </row>
    <row r="929" spans="28:28">
      <c r="AB929" s="3" t="s">
        <v>8</v>
      </c>
    </row>
    <row r="930" spans="28:28">
      <c r="AB930" s="3" t="s">
        <v>8</v>
      </c>
    </row>
    <row r="931" spans="28:28">
      <c r="AB931" s="3" t="s">
        <v>7</v>
      </c>
    </row>
    <row r="932" spans="28:28">
      <c r="AB932" s="3" t="s">
        <v>7</v>
      </c>
    </row>
    <row r="933" spans="28:28">
      <c r="AB933" s="3" t="s">
        <v>7</v>
      </c>
    </row>
    <row r="934" spans="28:28">
      <c r="AB934" s="3" t="s">
        <v>7</v>
      </c>
    </row>
    <row r="935" spans="28:28">
      <c r="AB935" s="3" t="s">
        <v>7</v>
      </c>
    </row>
    <row r="936" spans="28:28">
      <c r="AB936" s="3" t="s">
        <v>7</v>
      </c>
    </row>
    <row r="937" spans="28:28">
      <c r="AB937" s="3" t="s">
        <v>7</v>
      </c>
    </row>
    <row r="938" spans="28:28">
      <c r="AB938" s="3" t="s">
        <v>7</v>
      </c>
    </row>
    <row r="939" spans="28:28">
      <c r="AB939" s="3" t="s">
        <v>7</v>
      </c>
    </row>
    <row r="940" spans="28:28">
      <c r="AB940" s="3" t="s">
        <v>7</v>
      </c>
    </row>
    <row r="941" spans="28:28">
      <c r="AB941" s="3" t="s">
        <v>7</v>
      </c>
    </row>
    <row r="942" spans="28:28">
      <c r="AB942" s="3" t="s">
        <v>7</v>
      </c>
    </row>
    <row r="943" spans="28:28">
      <c r="AB943" s="3" t="s">
        <v>7</v>
      </c>
    </row>
    <row r="944" spans="28:28">
      <c r="AB944" s="3" t="s">
        <v>7</v>
      </c>
    </row>
    <row r="945" spans="28:28">
      <c r="AB945" s="3" t="s">
        <v>7</v>
      </c>
    </row>
    <row r="946" spans="28:28">
      <c r="AB946" s="3" t="s">
        <v>7</v>
      </c>
    </row>
    <row r="947" spans="28:28">
      <c r="AB947" s="3" t="s">
        <v>7</v>
      </c>
    </row>
    <row r="948" spans="28:28">
      <c r="AB948" s="3" t="s">
        <v>7</v>
      </c>
    </row>
    <row r="949" spans="28:28">
      <c r="AB949" s="3" t="s">
        <v>7</v>
      </c>
    </row>
    <row r="950" spans="28:28">
      <c r="AB950" s="3" t="s">
        <v>7</v>
      </c>
    </row>
    <row r="951" spans="28:28">
      <c r="AB951" s="3" t="s">
        <v>7</v>
      </c>
    </row>
    <row r="952" spans="28:28">
      <c r="AB952" s="3" t="s">
        <v>7</v>
      </c>
    </row>
    <row r="953" spans="28:28">
      <c r="AB953" s="3" t="s">
        <v>7</v>
      </c>
    </row>
    <row r="954" spans="28:28">
      <c r="AB954" s="3" t="s">
        <v>7</v>
      </c>
    </row>
    <row r="955" spans="28:28">
      <c r="AB955" s="3" t="s">
        <v>7</v>
      </c>
    </row>
    <row r="956" spans="28:28">
      <c r="AB956" s="3" t="s">
        <v>7</v>
      </c>
    </row>
    <row r="957" spans="28:28">
      <c r="AB957" s="3" t="s">
        <v>7</v>
      </c>
    </row>
    <row r="958" spans="28:28">
      <c r="AB958" s="3" t="s">
        <v>7</v>
      </c>
    </row>
    <row r="959" spans="28:28">
      <c r="AB959" s="3" t="s">
        <v>7</v>
      </c>
    </row>
    <row r="960" spans="28:28">
      <c r="AB960" s="3" t="s">
        <v>7</v>
      </c>
    </row>
    <row r="961" spans="28:28">
      <c r="AB961" s="3" t="s">
        <v>7</v>
      </c>
    </row>
    <row r="962" spans="28:28">
      <c r="AB962" s="3" t="s">
        <v>7</v>
      </c>
    </row>
    <row r="963" spans="28:28">
      <c r="AB963" s="3" t="s">
        <v>7</v>
      </c>
    </row>
    <row r="964" spans="28:28">
      <c r="AB964" s="3" t="s">
        <v>7</v>
      </c>
    </row>
    <row r="965" spans="28:28">
      <c r="AB965" s="3" t="s">
        <v>7</v>
      </c>
    </row>
    <row r="966" spans="28:28">
      <c r="AB966" s="3" t="s">
        <v>7</v>
      </c>
    </row>
    <row r="967" spans="28:28">
      <c r="AB967" s="3" t="s">
        <v>7</v>
      </c>
    </row>
    <row r="968" spans="28:28">
      <c r="AB968" s="3" t="s">
        <v>7</v>
      </c>
    </row>
    <row r="969" spans="28:28">
      <c r="AB969" s="3" t="s">
        <v>7</v>
      </c>
    </row>
    <row r="970" spans="28:28">
      <c r="AB970" s="3" t="s">
        <v>7</v>
      </c>
    </row>
    <row r="971" spans="28:28">
      <c r="AB971" s="3" t="s">
        <v>7</v>
      </c>
    </row>
    <row r="972" spans="28:28">
      <c r="AB972" s="3" t="s">
        <v>7</v>
      </c>
    </row>
    <row r="973" spans="28:28">
      <c r="AB973" s="3" t="s">
        <v>7</v>
      </c>
    </row>
    <row r="974" spans="28:28">
      <c r="AB974" s="3" t="s">
        <v>7</v>
      </c>
    </row>
    <row r="975" spans="28:28">
      <c r="AB975" s="3" t="s">
        <v>7</v>
      </c>
    </row>
    <row r="976" spans="28:28">
      <c r="AB976" s="3" t="s">
        <v>7</v>
      </c>
    </row>
    <row r="977" spans="28:28">
      <c r="AB977" s="3" t="s">
        <v>7</v>
      </c>
    </row>
    <row r="978" spans="28:28">
      <c r="AB978" s="3" t="s">
        <v>7</v>
      </c>
    </row>
    <row r="979" spans="28:28">
      <c r="AB979" s="3" t="s">
        <v>7</v>
      </c>
    </row>
    <row r="980" spans="28:28">
      <c r="AB980" s="3" t="s">
        <v>7</v>
      </c>
    </row>
    <row r="981" spans="28:28">
      <c r="AB981" s="3" t="s">
        <v>7</v>
      </c>
    </row>
    <row r="982" spans="28:28">
      <c r="AB982" s="3" t="s">
        <v>7</v>
      </c>
    </row>
    <row r="983" spans="28:28">
      <c r="AB983" s="3" t="s">
        <v>11</v>
      </c>
    </row>
    <row r="984" spans="28:28">
      <c r="AB984" s="3" t="s">
        <v>11</v>
      </c>
    </row>
    <row r="985" spans="28:28">
      <c r="AB985" s="3" t="s">
        <v>11</v>
      </c>
    </row>
    <row r="986" spans="28:28">
      <c r="AB986" s="3" t="s">
        <v>11</v>
      </c>
    </row>
    <row r="987" spans="28:28">
      <c r="AB987" s="3" t="s">
        <v>11</v>
      </c>
    </row>
    <row r="988" spans="28:28">
      <c r="AB988" s="3" t="s">
        <v>11</v>
      </c>
    </row>
    <row r="989" spans="28:28">
      <c r="AB989" s="3" t="s">
        <v>11</v>
      </c>
    </row>
    <row r="990" spans="28:28">
      <c r="AB990" s="3" t="s">
        <v>11</v>
      </c>
    </row>
    <row r="991" spans="28:28">
      <c r="AB991" s="3" t="s">
        <v>11</v>
      </c>
    </row>
    <row r="992" spans="28:28">
      <c r="AB992" s="3" t="s">
        <v>11</v>
      </c>
    </row>
    <row r="993" spans="28:28">
      <c r="AB993" s="3" t="s">
        <v>23</v>
      </c>
    </row>
    <row r="994" spans="28:28">
      <c r="AB994" s="3" t="s">
        <v>14</v>
      </c>
    </row>
    <row r="995" spans="28:28">
      <c r="AB995" s="3" t="s">
        <v>14</v>
      </c>
    </row>
    <row r="996" spans="28:28">
      <c r="AB996" s="3" t="s">
        <v>14</v>
      </c>
    </row>
    <row r="997" spans="28:28">
      <c r="AB997" s="3" t="s">
        <v>24</v>
      </c>
    </row>
    <row r="998" spans="28:28">
      <c r="AB998" s="3" t="s">
        <v>24</v>
      </c>
    </row>
    <row r="999" spans="28:28">
      <c r="AB999" s="3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6"/>
  <sheetViews>
    <sheetView workbookViewId="0">
      <selection activeCell="F15" sqref="F15"/>
    </sheetView>
  </sheetViews>
  <sheetFormatPr baseColWidth="10" defaultRowHeight="15"/>
  <cols>
    <col min="1" max="1" width="11.88671875" bestFit="1" customWidth="1"/>
  </cols>
  <sheetData>
    <row r="1" spans="1:3" ht="15.75">
      <c r="A1" s="6">
        <f ca="1">RAND()</f>
        <v>0.60598002966813747</v>
      </c>
      <c r="B1">
        <v>1</v>
      </c>
      <c r="C1">
        <f ca="1">VLOOKUP(SMALL($A$1:$A$26,ROW()),$A$1:$B$26,2,0)</f>
        <v>18</v>
      </c>
    </row>
    <row r="2" spans="1:3" ht="15.75">
      <c r="A2" s="6">
        <f t="shared" ref="A2:A26" ca="1" si="0">RAND()</f>
        <v>0.49417105178686338</v>
      </c>
      <c r="B2">
        <v>2</v>
      </c>
      <c r="C2">
        <f t="shared" ref="C2:C26" ca="1" si="1">VLOOKUP(SMALL($A$1:$A$26,ROW()),$A$1:$B$26,2,0)</f>
        <v>6</v>
      </c>
    </row>
    <row r="3" spans="1:3" ht="15.75">
      <c r="A3" s="6">
        <f t="shared" ca="1" si="0"/>
        <v>0.77506643760991079</v>
      </c>
      <c r="B3">
        <v>3</v>
      </c>
      <c r="C3">
        <f t="shared" ca="1" si="1"/>
        <v>22</v>
      </c>
    </row>
    <row r="4" spans="1:3" ht="15.75">
      <c r="A4" s="6">
        <f t="shared" ca="1" si="0"/>
        <v>0.44221225864949076</v>
      </c>
      <c r="B4">
        <v>4</v>
      </c>
      <c r="C4">
        <f t="shared" ca="1" si="1"/>
        <v>13</v>
      </c>
    </row>
    <row r="5" spans="1:3" ht="15.75">
      <c r="A5" s="6">
        <f t="shared" ca="1" si="0"/>
        <v>0.20317691494839485</v>
      </c>
      <c r="B5">
        <v>5</v>
      </c>
      <c r="C5">
        <f t="shared" ca="1" si="1"/>
        <v>9</v>
      </c>
    </row>
    <row r="6" spans="1:3" ht="15.75">
      <c r="A6" s="6">
        <f t="shared" ca="1" si="0"/>
        <v>5.4442860887382816E-2</v>
      </c>
      <c r="B6">
        <v>6</v>
      </c>
      <c r="C6">
        <f t="shared" ca="1" si="1"/>
        <v>21</v>
      </c>
    </row>
    <row r="7" spans="1:3" ht="15.75">
      <c r="A7" s="6">
        <f t="shared" ca="1" si="0"/>
        <v>0.89493413001855404</v>
      </c>
      <c r="B7">
        <v>7</v>
      </c>
      <c r="C7">
        <f t="shared" ca="1" si="1"/>
        <v>5</v>
      </c>
    </row>
    <row r="8" spans="1:3" ht="15.75">
      <c r="A8" s="6">
        <f t="shared" ca="1" si="0"/>
        <v>0.33755378679771564</v>
      </c>
      <c r="B8">
        <v>8</v>
      </c>
      <c r="C8">
        <f t="shared" ca="1" si="1"/>
        <v>26</v>
      </c>
    </row>
    <row r="9" spans="1:3" ht="15.75">
      <c r="A9" s="6">
        <f t="shared" ca="1" si="0"/>
        <v>0.14691879438843225</v>
      </c>
      <c r="B9">
        <v>9</v>
      </c>
      <c r="C9">
        <f t="shared" ca="1" si="1"/>
        <v>20</v>
      </c>
    </row>
    <row r="10" spans="1:3" ht="15.75">
      <c r="A10" s="6">
        <f t="shared" ca="1" si="0"/>
        <v>0.95505105855024697</v>
      </c>
      <c r="B10">
        <v>10</v>
      </c>
      <c r="C10">
        <f t="shared" ca="1" si="1"/>
        <v>8</v>
      </c>
    </row>
    <row r="11" spans="1:3" ht="15.75">
      <c r="A11" s="6">
        <f t="shared" ca="1" si="0"/>
        <v>0.43446987052698471</v>
      </c>
      <c r="B11">
        <v>11</v>
      </c>
      <c r="C11">
        <f t="shared" ca="1" si="1"/>
        <v>16</v>
      </c>
    </row>
    <row r="12" spans="1:3" ht="15.75">
      <c r="A12" s="6">
        <f t="shared" ca="1" si="0"/>
        <v>0.51230109098239129</v>
      </c>
      <c r="B12">
        <v>12</v>
      </c>
      <c r="C12">
        <f t="shared" ca="1" si="1"/>
        <v>11</v>
      </c>
    </row>
    <row r="13" spans="1:3" ht="15.75">
      <c r="A13" s="6">
        <f t="shared" ca="1" si="0"/>
        <v>0.11375713920791863</v>
      </c>
      <c r="B13">
        <v>13</v>
      </c>
      <c r="C13">
        <f t="shared" ca="1" si="1"/>
        <v>4</v>
      </c>
    </row>
    <row r="14" spans="1:3" ht="15.75">
      <c r="A14" s="6">
        <f t="shared" ca="1" si="0"/>
        <v>0.54897322229421153</v>
      </c>
      <c r="B14">
        <v>14</v>
      </c>
      <c r="C14">
        <f t="shared" ca="1" si="1"/>
        <v>19</v>
      </c>
    </row>
    <row r="15" spans="1:3" ht="15.75">
      <c r="A15" s="6">
        <f t="shared" ca="1" si="0"/>
        <v>0.77273529311018252</v>
      </c>
      <c r="B15">
        <v>15</v>
      </c>
      <c r="C15">
        <f t="shared" ca="1" si="1"/>
        <v>2</v>
      </c>
    </row>
    <row r="16" spans="1:3" ht="15.75">
      <c r="A16" s="6">
        <f t="shared" ca="1" si="0"/>
        <v>0.41775246726793114</v>
      </c>
      <c r="B16">
        <v>16</v>
      </c>
      <c r="C16">
        <f t="shared" ca="1" si="1"/>
        <v>12</v>
      </c>
    </row>
    <row r="17" spans="1:3" ht="15.75">
      <c r="A17" s="6">
        <f t="shared" ca="1" si="0"/>
        <v>0.87814988042919673</v>
      </c>
      <c r="B17">
        <v>17</v>
      </c>
      <c r="C17">
        <f t="shared" ca="1" si="1"/>
        <v>14</v>
      </c>
    </row>
    <row r="18" spans="1:3" ht="15.75">
      <c r="A18" s="6">
        <f t="shared" ca="1" si="0"/>
        <v>5.0147286535558333E-2</v>
      </c>
      <c r="B18">
        <v>18</v>
      </c>
      <c r="C18">
        <f t="shared" ca="1" si="1"/>
        <v>1</v>
      </c>
    </row>
    <row r="19" spans="1:3" ht="15.75">
      <c r="A19" s="6">
        <f t="shared" ca="1" si="0"/>
        <v>0.4698053567153968</v>
      </c>
      <c r="B19">
        <v>19</v>
      </c>
      <c r="C19">
        <f t="shared" ca="1" si="1"/>
        <v>15</v>
      </c>
    </row>
    <row r="20" spans="1:3" ht="15.75">
      <c r="A20" s="6">
        <f t="shared" ca="1" si="0"/>
        <v>0.33359914743678876</v>
      </c>
      <c r="B20">
        <v>20</v>
      </c>
      <c r="C20">
        <f t="shared" ca="1" si="1"/>
        <v>3</v>
      </c>
    </row>
    <row r="21" spans="1:3" ht="15.75">
      <c r="A21" s="6">
        <f t="shared" ca="1" si="0"/>
        <v>0.17688719438098222</v>
      </c>
      <c r="B21">
        <v>21</v>
      </c>
      <c r="C21">
        <f t="shared" ca="1" si="1"/>
        <v>25</v>
      </c>
    </row>
    <row r="22" spans="1:3" ht="15.75">
      <c r="A22" s="6">
        <f t="shared" ca="1" si="0"/>
        <v>6.3862619994546677E-2</v>
      </c>
      <c r="B22">
        <v>22</v>
      </c>
      <c r="C22">
        <f t="shared" ca="1" si="1"/>
        <v>24</v>
      </c>
    </row>
    <row r="23" spans="1:3" ht="15.75">
      <c r="A23" s="6">
        <f t="shared" ca="1" si="0"/>
        <v>0.89623989328695686</v>
      </c>
      <c r="B23">
        <v>23</v>
      </c>
      <c r="C23">
        <f t="shared" ca="1" si="1"/>
        <v>17</v>
      </c>
    </row>
    <row r="24" spans="1:3" ht="15.75">
      <c r="A24" s="6">
        <f t="shared" ca="1" si="0"/>
        <v>0.8775853869196637</v>
      </c>
      <c r="B24">
        <v>24</v>
      </c>
      <c r="C24">
        <f t="shared" ca="1" si="1"/>
        <v>7</v>
      </c>
    </row>
    <row r="25" spans="1:3" ht="15.75">
      <c r="A25" s="6">
        <f t="shared" ca="1" si="0"/>
        <v>0.84857896466103</v>
      </c>
      <c r="B25">
        <v>25</v>
      </c>
      <c r="C25">
        <f t="shared" ca="1" si="1"/>
        <v>23</v>
      </c>
    </row>
    <row r="26" spans="1:3" ht="15.75">
      <c r="A26" s="6">
        <f t="shared" ca="1" si="0"/>
        <v>0.28939811418650696</v>
      </c>
      <c r="B26">
        <v>26</v>
      </c>
      <c r="C26">
        <f t="shared" ca="1" si="1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alphab1</vt:lpstr>
      <vt:lpstr>chiffres</vt:lpstr>
      <vt:lpstr>grille1</vt:lpstr>
      <vt:lpstr>trialphab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2017-07-19T16:31:22Z</dcterms:created>
  <dcterms:modified xsi:type="dcterms:W3CDTF">2017-07-22T09:04:39Z</dcterms:modified>
</cp:coreProperties>
</file>