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starr\Desktop\"/>
    </mc:Choice>
  </mc:AlternateContent>
  <bookViews>
    <workbookView xWindow="0" yWindow="0" windowWidth="25200" windowHeight="11595"/>
  </bookViews>
  <sheets>
    <sheet name="Verkauf Eintrag" sheetId="1" r:id="rId1"/>
    <sheet name="Wand Analysis" sheetId="2" r:id="rId2"/>
    <sheet name="Tisch Analysis" sheetId="3" r:id="rId3"/>
    <sheet name="Stanger Analysis" sheetId="4" r:id="rId4"/>
    <sheet name="Puppe Analysis" sheetId="5" r:id="rId5"/>
    <sheet name="Komplette ergebnisse" sheetId="7" r:id="rId6"/>
    <sheet name="Statistiken" sheetId="6" r:id="rId7"/>
  </sheets>
  <definedNames>
    <definedName name="_xlnm._FilterDatabase" localSheetId="1" hidden="1">'Wand Analysis'!$D$1:$D$38</definedName>
    <definedName name="Kalendar_Woche">Statistiken!$K$5:$K$11</definedName>
  </definedNames>
  <calcPr calcId="152511"/>
</workbook>
</file>

<file path=xl/calcChain.xml><?xml version="1.0" encoding="utf-8"?>
<calcChain xmlns="http://schemas.openxmlformats.org/spreadsheetml/2006/main">
  <c r="C2" i="1" l="1"/>
  <c r="D2" i="1" s="1"/>
  <c r="I4" i="5" l="1"/>
  <c r="C20" i="7" s="1"/>
  <c r="I3" i="5"/>
  <c r="C11" i="7" s="1"/>
  <c r="C3" i="5"/>
  <c r="C51" i="7" s="1"/>
  <c r="C10" i="5"/>
  <c r="C56" i="7" s="1"/>
  <c r="C4" i="5"/>
  <c r="C10" i="7" s="1"/>
  <c r="C5" i="5"/>
  <c r="C52" i="7" s="1"/>
  <c r="C6" i="5"/>
  <c r="C53" i="7" s="1"/>
  <c r="C7" i="5"/>
  <c r="C19" i="7" s="1"/>
  <c r="C8" i="5"/>
  <c r="C54" i="7" s="1"/>
  <c r="C9" i="5"/>
  <c r="C55" i="7" s="1"/>
  <c r="C3" i="4"/>
  <c r="C16" i="7" s="1"/>
  <c r="E17" i="2"/>
  <c r="C13" i="7" s="1"/>
  <c r="F2" i="5" l="1"/>
  <c r="C18" i="6" l="1"/>
  <c r="C14" i="6"/>
  <c r="C15" i="6"/>
  <c r="C17" i="6"/>
  <c r="C16" i="6"/>
  <c r="C7" i="4"/>
  <c r="G9" i="1"/>
  <c r="G8" i="1"/>
  <c r="G7" i="1"/>
  <c r="G6" i="1"/>
  <c r="G5" i="1"/>
  <c r="G4" i="1"/>
  <c r="C11" i="5"/>
  <c r="C8" i="6" s="1"/>
  <c r="C4" i="4"/>
  <c r="C5" i="4"/>
  <c r="C6" i="4"/>
  <c r="C4" i="3"/>
  <c r="C5" i="3"/>
  <c r="C6" i="3"/>
  <c r="C3" i="3"/>
  <c r="C23" i="7" s="1"/>
  <c r="E37" i="2"/>
  <c r="C49" i="7" s="1"/>
  <c r="E36" i="2"/>
  <c r="C48" i="7" s="1"/>
  <c r="E35" i="2"/>
  <c r="C47" i="7" s="1"/>
  <c r="E34" i="2"/>
  <c r="C46" i="7" s="1"/>
  <c r="E33" i="2"/>
  <c r="C45" i="7" s="1"/>
  <c r="E32" i="2"/>
  <c r="C44" i="7" s="1"/>
  <c r="E31" i="2"/>
  <c r="C43" i="7" s="1"/>
  <c r="E30" i="2"/>
  <c r="C42" i="7" s="1"/>
  <c r="E29" i="2"/>
  <c r="E28" i="2"/>
  <c r="C12" i="7" s="1"/>
  <c r="E27" i="2"/>
  <c r="C40" i="7" s="1"/>
  <c r="E26" i="2"/>
  <c r="C39" i="7" s="1"/>
  <c r="E25" i="2"/>
  <c r="E24" i="2"/>
  <c r="C38" i="7" s="1"/>
  <c r="E23" i="2"/>
  <c r="C37" i="7" s="1"/>
  <c r="E22" i="2"/>
  <c r="E21" i="2"/>
  <c r="C36" i="7" s="1"/>
  <c r="E20" i="2"/>
  <c r="E19" i="2"/>
  <c r="C22" i="7" s="1"/>
  <c r="E18" i="2"/>
  <c r="C34" i="7" s="1"/>
  <c r="E16" i="2"/>
  <c r="C33" i="7" s="1"/>
  <c r="E15" i="2"/>
  <c r="C32" i="7" s="1"/>
  <c r="E14" i="2"/>
  <c r="C31" i="7" s="1"/>
  <c r="E13" i="2"/>
  <c r="C30" i="7" s="1"/>
  <c r="E12" i="2"/>
  <c r="C21" i="7" s="1"/>
  <c r="E11" i="2"/>
  <c r="C5" i="7" s="1"/>
  <c r="E10" i="2"/>
  <c r="C29" i="7" s="1"/>
  <c r="E9" i="2"/>
  <c r="C28" i="7" s="1"/>
  <c r="E8" i="2"/>
  <c r="E7" i="2"/>
  <c r="C6" i="7" s="1"/>
  <c r="E6" i="2"/>
  <c r="C8" i="7" s="1"/>
  <c r="E5" i="2"/>
  <c r="E4" i="2"/>
  <c r="C25" i="7" s="1"/>
  <c r="E3" i="2"/>
  <c r="C24" i="7" l="1"/>
  <c r="I4" i="2"/>
  <c r="C14" i="7"/>
  <c r="F22" i="2"/>
  <c r="I5" i="2"/>
  <c r="F5" i="2"/>
  <c r="C26" i="7"/>
  <c r="D6" i="4"/>
  <c r="C50" i="7"/>
  <c r="D6" i="3"/>
  <c r="C15" i="7"/>
  <c r="D5" i="4"/>
  <c r="C9" i="7"/>
  <c r="F20" i="2"/>
  <c r="C35" i="7"/>
  <c r="D5" i="3"/>
  <c r="C4" i="7"/>
  <c r="D4" i="4"/>
  <c r="C17" i="7"/>
  <c r="D7" i="4"/>
  <c r="C18" i="7"/>
  <c r="G5" i="6"/>
  <c r="C27" i="7"/>
  <c r="F25" i="2"/>
  <c r="C3" i="7"/>
  <c r="F29" i="2"/>
  <c r="C41" i="7"/>
  <c r="D4" i="3"/>
  <c r="C7" i="7"/>
  <c r="F17" i="2"/>
  <c r="F31" i="2"/>
  <c r="F15" i="2"/>
  <c r="F28" i="2"/>
  <c r="D3" i="3"/>
  <c r="G2" i="3"/>
  <c r="D3" i="4"/>
  <c r="G2" i="4"/>
  <c r="G10" i="1"/>
  <c r="F26" i="2"/>
  <c r="F11" i="2"/>
  <c r="F6" i="2"/>
  <c r="F13" i="2"/>
  <c r="F34" i="2"/>
  <c r="F8" i="2"/>
  <c r="F3" i="2"/>
  <c r="I3" i="2" l="1"/>
  <c r="D17" i="6"/>
  <c r="D7" i="3"/>
  <c r="H5" i="6" s="1"/>
  <c r="D16" i="6"/>
  <c r="D18" i="6"/>
  <c r="D8" i="4"/>
  <c r="D15" i="6"/>
  <c r="D14" i="6"/>
  <c r="D8" i="6"/>
  <c r="F38" i="2"/>
  <c r="C5" i="6" s="1"/>
  <c r="C7" i="6" l="1"/>
  <c r="D7" i="6" s="1"/>
  <c r="G6" i="6"/>
  <c r="H6" i="6" s="1"/>
  <c r="H7" i="6" s="1"/>
  <c r="C6" i="6"/>
  <c r="D6" i="6" s="1"/>
  <c r="D19" i="6"/>
  <c r="N5" i="6"/>
  <c r="D5" i="6"/>
  <c r="L5" i="6" l="1"/>
  <c r="M5" i="6"/>
</calcChain>
</file>

<file path=xl/sharedStrings.xml><?xml version="1.0" encoding="utf-8"?>
<sst xmlns="http://schemas.openxmlformats.org/spreadsheetml/2006/main" count="240" uniqueCount="103">
  <si>
    <t>Montag</t>
  </si>
  <si>
    <t>Referenz</t>
  </si>
  <si>
    <t>Location</t>
  </si>
  <si>
    <t>Dienstag</t>
  </si>
  <si>
    <t>Mittwoch</t>
  </si>
  <si>
    <t>Donnerstag</t>
  </si>
  <si>
    <t>Freitag</t>
  </si>
  <si>
    <t>Samstag</t>
  </si>
  <si>
    <t>Total Verkauf pro tag</t>
  </si>
  <si>
    <t>Total</t>
  </si>
  <si>
    <t>Stanger/Regal</t>
  </si>
  <si>
    <t>Total pro Location</t>
  </si>
  <si>
    <t>A</t>
  </si>
  <si>
    <t>B</t>
  </si>
  <si>
    <t>Mengen</t>
  </si>
  <si>
    <t>Beste Wand</t>
  </si>
  <si>
    <t>Beste Stanger</t>
  </si>
  <si>
    <t>Beste Regal</t>
  </si>
  <si>
    <t>Beste Tisch</t>
  </si>
  <si>
    <t>i</t>
  </si>
  <si>
    <t>ii</t>
  </si>
  <si>
    <t>iii</t>
  </si>
  <si>
    <t>iv</t>
  </si>
  <si>
    <t>P1</t>
  </si>
  <si>
    <t>P2</t>
  </si>
  <si>
    <t>P3</t>
  </si>
  <si>
    <t>P4</t>
  </si>
  <si>
    <t>P5</t>
  </si>
  <si>
    <t>P6</t>
  </si>
  <si>
    <t>P7</t>
  </si>
  <si>
    <t xml:space="preserve"> </t>
  </si>
  <si>
    <t>Beste Puppe</t>
  </si>
  <si>
    <t>Analysis pro Bezeichnung</t>
  </si>
  <si>
    <t>Wand</t>
  </si>
  <si>
    <t>Tisch</t>
  </si>
  <si>
    <t>Stanger</t>
  </si>
  <si>
    <t>Puppe</t>
  </si>
  <si>
    <t>Anteil von Total Woche Verkauf</t>
  </si>
  <si>
    <t>Analysis pro Art</t>
  </si>
  <si>
    <t>gehangt</t>
  </si>
  <si>
    <t>gefaltet</t>
  </si>
  <si>
    <t>Hot spots: Top 5 Location</t>
  </si>
  <si>
    <t>Platz</t>
  </si>
  <si>
    <t>Cold spots: Last 5 Location</t>
  </si>
  <si>
    <t>Überblick die Verkauf pro Woche</t>
  </si>
  <si>
    <t>Beste Bezeichnung</t>
  </si>
  <si>
    <t>Beste Art</t>
  </si>
  <si>
    <t>Beste Location</t>
  </si>
  <si>
    <t>Tiefste Location</t>
  </si>
  <si>
    <t>etc</t>
  </si>
  <si>
    <t>0A</t>
  </si>
  <si>
    <t>0B</t>
  </si>
  <si>
    <t>1A</t>
  </si>
  <si>
    <t>2A</t>
  </si>
  <si>
    <t>2B</t>
  </si>
  <si>
    <t>3B</t>
  </si>
  <si>
    <t>4A</t>
  </si>
  <si>
    <t>4B</t>
  </si>
  <si>
    <t>5A</t>
  </si>
  <si>
    <t>5B</t>
  </si>
  <si>
    <t>6B</t>
  </si>
  <si>
    <t>7B</t>
  </si>
  <si>
    <t>8B</t>
  </si>
  <si>
    <t>11A</t>
  </si>
  <si>
    <t>11B</t>
  </si>
  <si>
    <t>12A</t>
  </si>
  <si>
    <t>Name</t>
  </si>
  <si>
    <t>Variante</t>
  </si>
  <si>
    <t>v</t>
  </si>
  <si>
    <t>lll</t>
  </si>
  <si>
    <t>lV</t>
  </si>
  <si>
    <t>TOTAL</t>
  </si>
  <si>
    <t>ll</t>
  </si>
  <si>
    <t>l</t>
  </si>
  <si>
    <t>6A</t>
  </si>
  <si>
    <t>Fenster</t>
  </si>
  <si>
    <t>Kasse</t>
  </si>
  <si>
    <t>y</t>
  </si>
  <si>
    <t>z</t>
  </si>
  <si>
    <t>14x</t>
  </si>
  <si>
    <t>x</t>
  </si>
  <si>
    <t>w</t>
  </si>
  <si>
    <t>7y</t>
  </si>
  <si>
    <t>7z</t>
  </si>
  <si>
    <t>8A</t>
  </si>
  <si>
    <t>Shirtbar</t>
  </si>
  <si>
    <t>3y</t>
  </si>
  <si>
    <t>3z</t>
  </si>
  <si>
    <t>9B</t>
  </si>
  <si>
    <t>9y</t>
  </si>
  <si>
    <t>9z</t>
  </si>
  <si>
    <t>13y</t>
  </si>
  <si>
    <t>13z</t>
  </si>
  <si>
    <t>14y</t>
  </si>
  <si>
    <t>14z</t>
  </si>
  <si>
    <t>15y</t>
  </si>
  <si>
    <t>15x</t>
  </si>
  <si>
    <t>15w</t>
  </si>
  <si>
    <t>15z</t>
  </si>
  <si>
    <r>
      <t xml:space="preserve">How to read a location :
Arabic numbers are for the walls location: 1,2,3,4 etc
Capital roman numbers are for the tables location: l, ll, lll, lV
Small roman numbers are for the racks location: i ii, iii, iv,
For the walls location a letter is added to designate a rack or a shelf, capital letter for a rack A or B and small letter for </t>
    </r>
    <r>
      <rPr>
        <sz val="11"/>
        <color rgb="FF00B0F0"/>
        <rFont val="Calibri"/>
        <family val="2"/>
        <scheme val="minor"/>
      </rPr>
      <t>x shelf y or z</t>
    </r>
    <r>
      <rPr>
        <sz val="11"/>
        <color theme="1"/>
        <rFont val="Calibri"/>
        <family val="2"/>
        <scheme val="minor"/>
      </rPr>
      <t xml:space="preserve">. A designates an upper rack and B a lower rack, c designates an upper shelf and d a lower shelf.
For instance: 3z means wall location 3 lower shelf
</t>
    </r>
  </si>
  <si>
    <t>P8</t>
  </si>
  <si>
    <t>Kalender Woche</t>
  </si>
  <si>
    <t>SC</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</si>
</sst>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sz val="11"/>
      <color theme="1"/>
      <name val="Calibri"/>
      <family val="2"/>
      <scheme val="minor"/>
    </font>
    <font>
      <sz val="11"/>
      <color rgb="FF00B0F0"/>
      <name val="Calibri"/>
      <family val="2"/>
      <scheme val="minor"/>
    </font>
    <font>
      <b/>
      <sz val="11"/>
      <color rgb="FFFF0000"/>
      <name val="Calibri"/>
      <family val="2"/>
      <scheme val="minor"/>
    </font>
    <font>
      <sz val="11"/>
      <color rgb="FF000000"/>
      <name val="Calibri"/>
      <family val="2"/>
    </font>
    <font>
      <sz val="11"/>
      <color theme="0"/>
      <name val="Calibri"/>
      <family val="2"/>
      <scheme val="minor"/>
    </font>
  </fonts>
  <fills count="3">
    <fill>
      <patternFill patternType="none"/>
    </fill>
    <fill>
      <patternFill patternType="gray125"/>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s>
  <cellStyleXfs count="2">
    <xf numFmtId="0" fontId="0" fillId="0" borderId="0"/>
    <xf numFmtId="9" fontId="2" fillId="0" borderId="0" applyFont="0" applyFill="0" applyBorder="0" applyAlignment="0" applyProtection="0"/>
  </cellStyleXfs>
  <cellXfs count="115">
    <xf numFmtId="0" fontId="0" fillId="0" borderId="0" xfId="0"/>
    <xf numFmtId="0" fontId="0" fillId="0" borderId="1" xfId="0" applyBorder="1"/>
    <xf numFmtId="0" fontId="0" fillId="0" borderId="5" xfId="0" applyBorder="1"/>
    <xf numFmtId="0" fontId="0" fillId="0" borderId="6" xfId="0" applyBorder="1"/>
    <xf numFmtId="0" fontId="0" fillId="0" borderId="7" xfId="0" applyBorder="1"/>
    <xf numFmtId="0" fontId="0" fillId="0" borderId="9" xfId="0" applyBorder="1"/>
    <xf numFmtId="0" fontId="0" fillId="0" borderId="0" xfId="0" applyBorder="1" applyAlignment="1">
      <alignment horizontal="left" vertical="top" wrapText="1"/>
    </xf>
    <xf numFmtId="0" fontId="0" fillId="0" borderId="1" xfId="0" applyBorder="1" applyAlignment="1">
      <alignment horizontal="center" vertical="center"/>
    </xf>
    <xf numFmtId="0" fontId="0" fillId="0" borderId="2" xfId="0" applyBorder="1"/>
    <xf numFmtId="0" fontId="0" fillId="0" borderId="4" xfId="0" applyBorder="1"/>
    <xf numFmtId="0" fontId="0" fillId="0" borderId="5" xfId="0" applyBorder="1" applyAlignment="1">
      <alignment horizontal="center" vertical="center"/>
    </xf>
    <xf numFmtId="0" fontId="0" fillId="0" borderId="21" xfId="0" applyBorder="1" applyAlignment="1">
      <alignment horizontal="center" vertical="center"/>
    </xf>
    <xf numFmtId="0" fontId="1" fillId="0" borderId="5" xfId="0" applyFont="1" applyBorder="1" applyAlignment="1">
      <alignment horizontal="center" vertical="center"/>
    </xf>
    <xf numFmtId="0" fontId="0" fillId="0" borderId="7" xfId="0" applyBorder="1" applyAlignment="1">
      <alignment horizontal="center" vertical="center"/>
    </xf>
    <xf numFmtId="0" fontId="0" fillId="2" borderId="20" xfId="0" applyFill="1" applyBorder="1" applyAlignment="1">
      <alignment vertical="top"/>
    </xf>
    <xf numFmtId="0" fontId="0" fillId="2" borderId="2" xfId="0" applyFill="1" applyBorder="1" applyAlignment="1">
      <alignment vertical="top"/>
    </xf>
    <xf numFmtId="0" fontId="0" fillId="2" borderId="4" xfId="0" applyFill="1" applyBorder="1" applyAlignment="1">
      <alignment vertical="top"/>
    </xf>
    <xf numFmtId="0" fontId="0" fillId="2" borderId="23" xfId="0" applyFill="1" applyBorder="1" applyAlignment="1">
      <alignment horizontal="center" vertical="center" wrapText="1"/>
    </xf>
    <xf numFmtId="0" fontId="0" fillId="0" borderId="0" xfId="0" applyBorder="1"/>
    <xf numFmtId="0" fontId="0" fillId="2" borderId="3" xfId="0" applyFill="1" applyBorder="1" applyAlignment="1">
      <alignment vertical="top"/>
    </xf>
    <xf numFmtId="0" fontId="0" fillId="2" borderId="4" xfId="0" applyFill="1" applyBorder="1" applyAlignment="1">
      <alignment horizontal="center" vertical="center" wrapText="1"/>
    </xf>
    <xf numFmtId="0" fontId="0" fillId="0" borderId="26" xfId="0" applyBorder="1"/>
    <xf numFmtId="0" fontId="0" fillId="0" borderId="27" xfId="0" applyBorder="1"/>
    <xf numFmtId="0" fontId="0" fillId="2" borderId="4" xfId="0" applyFill="1" applyBorder="1"/>
    <xf numFmtId="0" fontId="0" fillId="0" borderId="1" xfId="0" applyBorder="1" applyAlignment="1">
      <alignment horizontal="center" vertical="top"/>
    </xf>
    <xf numFmtId="0" fontId="0" fillId="0" borderId="1" xfId="0" applyBorder="1" applyAlignment="1">
      <alignment horizontal="center" vertical="top" wrapText="1"/>
    </xf>
    <xf numFmtId="0" fontId="0" fillId="0" borderId="28" xfId="0" applyBorder="1" applyAlignment="1">
      <alignment horizontal="center" vertical="top"/>
    </xf>
    <xf numFmtId="0" fontId="0" fillId="0" borderId="28" xfId="0" applyBorder="1" applyAlignment="1">
      <alignment horizontal="center" vertical="top" wrapText="1"/>
    </xf>
    <xf numFmtId="9" fontId="0" fillId="0" borderId="1" xfId="1" applyFont="1" applyBorder="1"/>
    <xf numFmtId="0" fontId="0" fillId="0" borderId="0" xfId="0" applyBorder="1" applyAlignment="1">
      <alignment horizontal="center" vertical="top" wrapText="1"/>
    </xf>
    <xf numFmtId="0" fontId="0" fillId="0" borderId="1" xfId="0" applyBorder="1" applyAlignment="1">
      <alignment vertical="top"/>
    </xf>
    <xf numFmtId="0" fontId="0" fillId="0" borderId="1" xfId="0" applyBorder="1" applyAlignment="1">
      <alignment horizontal="right"/>
    </xf>
    <xf numFmtId="0" fontId="0" fillId="0" borderId="24" xfId="0" applyBorder="1" applyAlignment="1">
      <alignment horizontal="center" vertical="center"/>
    </xf>
    <xf numFmtId="0" fontId="0" fillId="2" borderId="33" xfId="0" applyFill="1" applyBorder="1" applyAlignment="1">
      <alignment vertical="top"/>
    </xf>
    <xf numFmtId="0" fontId="1" fillId="0" borderId="34" xfId="0" applyFont="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40" xfId="0" applyBorder="1"/>
    <xf numFmtId="0" fontId="0" fillId="0" borderId="41" xfId="0" applyBorder="1"/>
    <xf numFmtId="0" fontId="0" fillId="0" borderId="42" xfId="0" applyBorder="1"/>
    <xf numFmtId="0" fontId="0" fillId="0" borderId="6" xfId="0" applyBorder="1" applyAlignment="1">
      <alignment horizontal="center" vertical="center"/>
    </xf>
    <xf numFmtId="0" fontId="0" fillId="0" borderId="9" xfId="0" applyBorder="1" applyAlignment="1">
      <alignment horizontal="center" vertical="center"/>
    </xf>
    <xf numFmtId="0" fontId="1" fillId="0" borderId="44" xfId="0" applyFont="1" applyBorder="1"/>
    <xf numFmtId="0" fontId="1" fillId="0" borderId="45" xfId="0" applyFont="1" applyBorder="1"/>
    <xf numFmtId="0" fontId="0" fillId="0" borderId="0" xfId="0" applyBorder="1" applyAlignment="1"/>
    <xf numFmtId="0" fontId="0" fillId="0" borderId="0" xfId="0" applyBorder="1" applyAlignment="1">
      <alignment vertical="top" wrapText="1"/>
    </xf>
    <xf numFmtId="0" fontId="0" fillId="0" borderId="45" xfId="0" applyFill="1" applyBorder="1"/>
    <xf numFmtId="0" fontId="0" fillId="2" borderId="46" xfId="0" applyFill="1" applyBorder="1" applyAlignment="1">
      <alignment vertical="top"/>
    </xf>
    <xf numFmtId="0" fontId="0" fillId="2" borderId="47" xfId="0" applyFill="1" applyBorder="1" applyAlignment="1">
      <alignment vertical="top"/>
    </xf>
    <xf numFmtId="0" fontId="0" fillId="2" borderId="48" xfId="0" applyFill="1" applyBorder="1" applyAlignment="1">
      <alignment horizontal="center" vertical="center" wrapText="1"/>
    </xf>
    <xf numFmtId="0" fontId="0" fillId="0" borderId="3" xfId="0" applyBorder="1"/>
    <xf numFmtId="0" fontId="0" fillId="2" borderId="46" xfId="0" applyFill="1" applyBorder="1"/>
    <xf numFmtId="0" fontId="0" fillId="2" borderId="48" xfId="0" applyFill="1" applyBorder="1"/>
    <xf numFmtId="0" fontId="0" fillId="0" borderId="7" xfId="0" applyFill="1" applyBorder="1"/>
    <xf numFmtId="0" fontId="0" fillId="0" borderId="49" xfId="0" applyBorder="1"/>
    <xf numFmtId="0" fontId="0" fillId="0" borderId="42" xfId="0" applyBorder="1" applyAlignment="1">
      <alignment horizontal="center" vertical="center"/>
    </xf>
    <xf numFmtId="0" fontId="0" fillId="0" borderId="43" xfId="0" applyBorder="1" applyAlignment="1">
      <alignment horizontal="center" vertical="center"/>
    </xf>
    <xf numFmtId="0" fontId="0" fillId="0" borderId="42" xfId="0" applyBorder="1" applyAlignment="1">
      <alignment horizontal="center"/>
    </xf>
    <xf numFmtId="0" fontId="0" fillId="0" borderId="43" xfId="0" applyBorder="1" applyAlignment="1">
      <alignment horizontal="center"/>
    </xf>
    <xf numFmtId="10" fontId="0" fillId="0" borderId="1" xfId="1" applyNumberFormat="1" applyFont="1" applyBorder="1"/>
    <xf numFmtId="0" fontId="0" fillId="0" borderId="4" xfId="0" applyBorder="1" applyAlignment="1">
      <alignment horizontal="center" vertical="center"/>
    </xf>
    <xf numFmtId="0" fontId="0" fillId="0" borderId="27" xfId="0" applyBorder="1" applyAlignment="1">
      <alignment horizontal="center" vertical="center"/>
    </xf>
    <xf numFmtId="0" fontId="0" fillId="0" borderId="26" xfId="0" applyBorder="1" applyAlignment="1">
      <alignment vertical="center"/>
    </xf>
    <xf numFmtId="10" fontId="0" fillId="0" borderId="1" xfId="0" applyNumberFormat="1" applyBorder="1"/>
    <xf numFmtId="0" fontId="0" fillId="0" borderId="36" xfId="0" applyBorder="1" applyAlignment="1">
      <alignment horizontal="center" vertical="center"/>
    </xf>
    <xf numFmtId="0" fontId="0" fillId="0" borderId="7" xfId="0" applyBorder="1" applyAlignment="1">
      <alignment horizontal="center"/>
    </xf>
    <xf numFmtId="0" fontId="0" fillId="0" borderId="0" xfId="0" applyAlignment="1"/>
    <xf numFmtId="0" fontId="0" fillId="0" borderId="37" xfId="0" applyBorder="1" applyAlignment="1">
      <alignment horizontal="center"/>
    </xf>
    <xf numFmtId="0" fontId="0" fillId="0" borderId="37" xfId="0" applyBorder="1" applyAlignment="1">
      <alignment horizontal="center" vertical="center"/>
    </xf>
    <xf numFmtId="0" fontId="0" fillId="0" borderId="50" xfId="0" applyBorder="1"/>
    <xf numFmtId="0" fontId="0" fillId="0" borderId="51" xfId="0" applyBorder="1"/>
    <xf numFmtId="0" fontId="0" fillId="0" borderId="5" xfId="0" applyBorder="1" applyAlignment="1">
      <alignment horizontal="center"/>
    </xf>
    <xf numFmtId="0" fontId="1" fillId="0" borderId="5" xfId="0" applyFont="1" applyBorder="1" applyAlignment="1">
      <alignment horizontal="center"/>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0" xfId="0" applyBorder="1" applyAlignment="1">
      <alignment horizontal="left" vertical="top" wrapText="1"/>
    </xf>
    <xf numFmtId="0" fontId="0" fillId="0" borderId="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20" xfId="0" applyBorder="1" applyAlignment="1">
      <alignment horizontal="center"/>
    </xf>
    <xf numFmtId="0" fontId="0" fillId="0" borderId="23" xfId="0" applyBorder="1" applyAlignment="1">
      <alignment horizontal="center"/>
    </xf>
    <xf numFmtId="0" fontId="0" fillId="2" borderId="19" xfId="0" applyFill="1" applyBorder="1" applyAlignment="1">
      <alignment horizontal="center"/>
    </xf>
    <xf numFmtId="0" fontId="0" fillId="2" borderId="18" xfId="0" applyFill="1" applyBorder="1" applyAlignment="1">
      <alignment horizontal="center"/>
    </xf>
    <xf numFmtId="0" fontId="0" fillId="2" borderId="4" xfId="0" applyFill="1" applyBorder="1" applyAlignment="1">
      <alignment horizontal="center"/>
    </xf>
    <xf numFmtId="0" fontId="0" fillId="2" borderId="20" xfId="0" applyFill="1" applyBorder="1" applyAlignment="1">
      <alignment horizontal="center"/>
    </xf>
    <xf numFmtId="0" fontId="0" fillId="2" borderId="33" xfId="0" applyFill="1" applyBorder="1" applyAlignment="1">
      <alignment horizontal="center"/>
    </xf>
    <xf numFmtId="0" fontId="0" fillId="2" borderId="23" xfId="0" applyFill="1" applyBorder="1" applyAlignment="1">
      <alignment horizontal="center"/>
    </xf>
    <xf numFmtId="0" fontId="0" fillId="2" borderId="3" xfId="0" applyFill="1" applyBorder="1" applyAlignment="1">
      <alignment horizontal="center"/>
    </xf>
    <xf numFmtId="0" fontId="0" fillId="0" borderId="36" xfId="0" applyBorder="1" applyAlignment="1">
      <alignment horizontal="center" vertical="center"/>
    </xf>
    <xf numFmtId="0" fontId="0" fillId="0" borderId="38" xfId="0" applyBorder="1"/>
    <xf numFmtId="0" fontId="0" fillId="0" borderId="24" xfId="0" applyBorder="1" applyAlignment="1">
      <alignment horizontal="center" vertical="center"/>
    </xf>
    <xf numFmtId="0" fontId="0" fillId="0" borderId="38" xfId="0" applyBorder="1" applyAlignment="1">
      <alignment horizontal="center" vertical="center"/>
    </xf>
    <xf numFmtId="0" fontId="0" fillId="0" borderId="37" xfId="0" applyBorder="1" applyAlignment="1">
      <alignment horizontal="center" vertical="center"/>
    </xf>
    <xf numFmtId="0" fontId="0" fillId="0" borderId="25" xfId="0" applyBorder="1" applyAlignment="1">
      <alignment horizontal="center" vertical="center"/>
    </xf>
    <xf numFmtId="0" fontId="1" fillId="0" borderId="0" xfId="0" applyFont="1" applyAlignment="1">
      <alignment horizontal="center"/>
    </xf>
    <xf numFmtId="0" fontId="0" fillId="0" borderId="37" xfId="0" applyBorder="1"/>
    <xf numFmtId="0" fontId="0" fillId="0" borderId="39" xfId="0" applyBorder="1"/>
    <xf numFmtId="0" fontId="0" fillId="0" borderId="7" xfId="0" applyBorder="1" applyAlignment="1">
      <alignment horizontal="center"/>
    </xf>
    <xf numFmtId="0" fontId="0" fillId="0" borderId="8" xfId="0" applyBorder="1" applyAlignment="1">
      <alignment horizontal="center"/>
    </xf>
    <xf numFmtId="0" fontId="1" fillId="0" borderId="22" xfId="0" applyFont="1" applyBorder="1" applyAlignment="1">
      <alignment horizontal="center"/>
    </xf>
    <xf numFmtId="0" fontId="1" fillId="0" borderId="41" xfId="0" applyFont="1" applyBorder="1" applyAlignment="1">
      <alignment horizontal="center"/>
    </xf>
    <xf numFmtId="0" fontId="0" fillId="2" borderId="29" xfId="0" applyFill="1" applyBorder="1" applyAlignment="1">
      <alignment horizontal="center"/>
    </xf>
    <xf numFmtId="0" fontId="0" fillId="2" borderId="31" xfId="0" applyFill="1" applyBorder="1" applyAlignment="1">
      <alignment horizontal="center"/>
    </xf>
    <xf numFmtId="0" fontId="1" fillId="0" borderId="1" xfId="0" applyFont="1" applyBorder="1" applyAlignment="1">
      <alignment horizontal="center"/>
    </xf>
    <xf numFmtId="0" fontId="0" fillId="0" borderId="1" xfId="0" applyBorder="1" applyAlignment="1">
      <alignment horizontal="center"/>
    </xf>
    <xf numFmtId="0" fontId="0" fillId="2" borderId="30" xfId="0" applyFill="1" applyBorder="1" applyAlignment="1">
      <alignment horizontal="center"/>
    </xf>
    <xf numFmtId="0" fontId="0" fillId="2" borderId="26" xfId="0" applyFill="1" applyBorder="1" applyAlignment="1">
      <alignment horizontal="center" vertical="top" wrapText="1"/>
    </xf>
    <xf numFmtId="0" fontId="0" fillId="2" borderId="32" xfId="0" applyFill="1" applyBorder="1" applyAlignment="1">
      <alignment horizontal="center" vertical="top" wrapText="1"/>
    </xf>
    <xf numFmtId="0" fontId="0" fillId="2" borderId="27" xfId="0" applyFill="1" applyBorder="1" applyAlignment="1">
      <alignment horizontal="center" vertical="top" wrapText="1"/>
    </xf>
    <xf numFmtId="14" fontId="4" fillId="2" borderId="0" xfId="0" applyNumberFormat="1" applyFont="1" applyFill="1" applyAlignment="1">
      <alignment horizontal="center" vertical="center"/>
    </xf>
    <xf numFmtId="0" fontId="1" fillId="0" borderId="0" xfId="0" applyNumberFormat="1" applyFont="1"/>
    <xf numFmtId="0" fontId="6" fillId="0" borderId="0" xfId="0" applyFont="1"/>
  </cellXfs>
  <cellStyles count="2">
    <cellStyle name="Normal" xfId="0" builtinId="0"/>
    <cellStyle name="Pourcentage" xfId="1" builtinId="5"/>
  </cellStyles>
  <dxfs count="8">
    <dxf>
      <font>
        <color rgb="FF00B0F0"/>
      </font>
    </dxf>
    <dxf>
      <font>
        <color rgb="FF00B0F0"/>
      </font>
    </dxf>
    <dxf>
      <font>
        <color rgb="FF00B0F0"/>
      </font>
    </dxf>
    <dxf>
      <font>
        <color rgb="FF00B0F0"/>
      </font>
    </dxf>
    <dxf>
      <font>
        <color rgb="FF00B0F0"/>
      </font>
    </dxf>
    <dxf>
      <font>
        <color rgb="FF00B0F0"/>
      </font>
    </dxf>
    <dxf>
      <font>
        <color rgb="FF00B0F0"/>
      </font>
    </dxf>
    <dxf>
      <font>
        <color rgb="FF00B0F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7</xdr:col>
      <xdr:colOff>295275</xdr:colOff>
      <xdr:row>1</xdr:row>
      <xdr:rowOff>180974</xdr:rowOff>
    </xdr:from>
    <xdr:to>
      <xdr:col>19</xdr:col>
      <xdr:colOff>152400</xdr:colOff>
      <xdr:row>12</xdr:row>
      <xdr:rowOff>9524</xdr:rowOff>
    </xdr:to>
    <xdr:sp macro="" textlink="">
      <xdr:nvSpPr>
        <xdr:cNvPr id="2" name="ZoneTexte 1"/>
        <xdr:cNvSpPr txBox="1"/>
      </xdr:nvSpPr>
      <xdr:spPr>
        <a:xfrm>
          <a:off x="9353550" y="371474"/>
          <a:ext cx="15716250" cy="1952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Zack</a:t>
          </a:r>
        </a:p>
        <a:p>
          <a:r>
            <a:rPr lang="fr-FR" sz="1100"/>
            <a:t>https://forum.excel-pratique.com/excel/sauvegarde-de-donnees-avec-calendrier-t98327.html?sid=e61be24dff8bb7424ff693d54b6448d3</a:t>
          </a:r>
        </a:p>
        <a:p>
          <a:endParaRPr lang="fr-FR" sz="1100"/>
        </a:p>
        <a:p>
          <a:r>
            <a:rPr lang="fr-FR" sz="1100" b="0" i="0">
              <a:solidFill>
                <a:schemeClr val="dk1"/>
              </a:solidFill>
              <a:effectLst/>
              <a:latin typeface="+mn-lt"/>
              <a:ea typeface="+mn-ea"/>
              <a:cs typeface="+mn-cs"/>
            </a:rPr>
            <a:t>Ci joint vous trouverez le fichier excel (il est en allemand, mais n'ayez pas peur il ne mord pas) avec plusieurs feuilles. La première feuille "verkauf eintrag" est la plus importante en ce sens ou je rentre manuellement ces données qui seront ensuite automatiquement traitées. Les autres feuilles sont automatisées avec des formules afin de traiter les informations de la première feuille. Comme vous le verrez il s'agit d'une analyse hebdomadaire de données.</a:t>
          </a:r>
          <a:r>
            <a:rPr lang="fr-FR"/>
            <a:t/>
          </a:r>
          <a:br>
            <a:rPr lang="fr-FR"/>
          </a:br>
          <a:r>
            <a:rPr lang="fr-FR"/>
            <a:t/>
          </a:r>
          <a:br>
            <a:rPr lang="fr-FR"/>
          </a:br>
          <a:r>
            <a:rPr lang="fr-FR" sz="1100" b="0" i="0">
              <a:solidFill>
                <a:schemeClr val="dk1"/>
              </a:solidFill>
              <a:effectLst/>
              <a:latin typeface="+mn-lt"/>
              <a:ea typeface="+mn-ea"/>
              <a:cs typeface="+mn-cs"/>
            </a:rPr>
            <a:t>Dans un premier temps, ce que je souhaite pouvoir faire c'est enregistrer les données (du fichier entier) a la fin de chaque semaine calendaire et pouvoir entrer de nouvelles données au début de chaque nouvelle semaine calendaire sans écraser celles des semaines précédentes.</a:t>
          </a:r>
        </a:p>
        <a:p>
          <a:r>
            <a:rPr lang="fr-FR" sz="1100" b="0" i="0">
              <a:solidFill>
                <a:schemeClr val="dk1"/>
              </a:solidFill>
              <a:effectLst/>
              <a:latin typeface="+mn-lt"/>
              <a:ea typeface="+mn-ea"/>
              <a:cs typeface="+mn-cs"/>
            </a:rPr>
            <a:t>Deuxièmement je souhaite avoir une feuille (voir "Überblick") avec un tableau récapitulatif des résultats de chaque semaine calendaire qui s'actualise a chaque nouvelle entrée hebdomadaire tout en conservant les résultats des semaines précédentes.</a:t>
          </a:r>
        </a:p>
        <a:p>
          <a:r>
            <a:rPr lang="fr-FR"/>
            <a:t/>
          </a:r>
          <a:br>
            <a:rPr lang="fr-FR"/>
          </a:br>
          <a:endParaRPr lang="fr-FR" sz="1100"/>
        </a:p>
      </xdr:txBody>
    </xdr:sp>
    <xdr:clientData/>
  </xdr:twoCellAnchor>
  <mc:AlternateContent xmlns:mc="http://schemas.openxmlformats.org/markup-compatibility/2006">
    <mc:Choice xmlns:a14="http://schemas.microsoft.com/office/drawing/2010/main" Requires="a14">
      <xdr:twoCellAnchor>
        <xdr:from>
          <xdr:col>4</xdr:col>
          <xdr:colOff>390525</xdr:colOff>
          <xdr:row>10</xdr:row>
          <xdr:rowOff>161925</xdr:rowOff>
        </xdr:from>
        <xdr:to>
          <xdr:col>6</xdr:col>
          <xdr:colOff>1038225</xdr:colOff>
          <xdr:row>13</xdr:row>
          <xdr:rowOff>38100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Copier_feuille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1152525</xdr:colOff>
          <xdr:row>10</xdr:row>
          <xdr:rowOff>180975</xdr:rowOff>
        </xdr:from>
        <xdr:to>
          <xdr:col>7</xdr:col>
          <xdr:colOff>638175</xdr:colOff>
          <xdr:row>13</xdr:row>
          <xdr:rowOff>28575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 contenu</a:t>
              </a:r>
            </a:p>
          </xdr:txBody>
        </xdr:sp>
        <xdr:clientData fPrintsWithSheet="0"/>
      </xdr:twoCellAnchor>
    </mc:Choice>
    <mc:Fallback/>
  </mc:AlternateContent>
  <xdr:twoCellAnchor>
    <xdr:from>
      <xdr:col>3</xdr:col>
      <xdr:colOff>1924050</xdr:colOff>
      <xdr:row>0</xdr:row>
      <xdr:rowOff>47625</xdr:rowOff>
    </xdr:from>
    <xdr:to>
      <xdr:col>7</xdr:col>
      <xdr:colOff>904875</xdr:colOff>
      <xdr:row>1</xdr:row>
      <xdr:rowOff>180975</xdr:rowOff>
    </xdr:to>
    <xdr:sp macro="" textlink="">
      <xdr:nvSpPr>
        <xdr:cNvPr id="3" name="ZoneTexte 2"/>
        <xdr:cNvSpPr txBox="1"/>
      </xdr:nvSpPr>
      <xdr:spPr>
        <a:xfrm>
          <a:off x="5486400" y="47625"/>
          <a:ext cx="4476750"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=CONCATENER("SC")&amp;ENT(MOD(ENT((C2-2)/7)+0,6;52+5/28))+1</a:t>
          </a:r>
        </a:p>
      </xdr:txBody>
    </xdr:sp>
    <xdr:clientData/>
  </xdr:twoCellAnchor>
  <xdr:twoCellAnchor>
    <xdr:from>
      <xdr:col>3</xdr:col>
      <xdr:colOff>1133475</xdr:colOff>
      <xdr:row>1</xdr:row>
      <xdr:rowOff>19050</xdr:rowOff>
    </xdr:from>
    <xdr:to>
      <xdr:col>3</xdr:col>
      <xdr:colOff>1924050</xdr:colOff>
      <xdr:row>1</xdr:row>
      <xdr:rowOff>85725</xdr:rowOff>
    </xdr:to>
    <xdr:cxnSp macro="">
      <xdr:nvCxnSpPr>
        <xdr:cNvPr id="5" name="Connecteur droit avec flèche 4"/>
        <xdr:cNvCxnSpPr>
          <a:stCxn id="3" idx="1"/>
        </xdr:cNvCxnSpPr>
      </xdr:nvCxnSpPr>
      <xdr:spPr>
        <a:xfrm flipH="1">
          <a:off x="4695825" y="209550"/>
          <a:ext cx="790575" cy="666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Y119"/>
  <sheetViews>
    <sheetView tabSelected="1" workbookViewId="0">
      <selection activeCell="H13" sqref="H13"/>
    </sheetView>
  </sheetViews>
  <sheetFormatPr baseColWidth="10" defaultColWidth="9.140625" defaultRowHeight="15" x14ac:dyDescent="0.25"/>
  <cols>
    <col min="1" max="1" width="13.140625" customWidth="1"/>
    <col min="3" max="3" width="31.140625" bestFit="1" customWidth="1"/>
    <col min="4" max="4" width="31" bestFit="1" customWidth="1"/>
    <col min="6" max="6" width="11.140625" bestFit="1" customWidth="1"/>
    <col min="7" max="7" width="31.140625" bestFit="1" customWidth="1"/>
    <col min="8" max="8" width="29.7109375" bestFit="1" customWidth="1"/>
    <col min="10" max="10" width="9.5703125" bestFit="1" customWidth="1"/>
    <col min="11" max="11" width="33.28515625" bestFit="1" customWidth="1"/>
    <col min="12" max="12" width="31.28515625" bestFit="1" customWidth="1"/>
    <col min="14" max="14" width="9" bestFit="1" customWidth="1"/>
    <col min="15" max="15" width="26" bestFit="1" customWidth="1"/>
    <col min="16" max="16" width="31.28515625" bestFit="1" customWidth="1"/>
    <col min="18" max="18" width="9" bestFit="1" customWidth="1"/>
    <col min="19" max="19" width="31.28515625" bestFit="1" customWidth="1"/>
    <col min="20" max="20" width="31" bestFit="1" customWidth="1"/>
    <col min="22" max="22" width="11.42578125" bestFit="1" customWidth="1"/>
    <col min="23" max="23" width="33.85546875" bestFit="1" customWidth="1"/>
    <col min="24" max="24" width="31.28515625" bestFit="1" customWidth="1"/>
    <col min="27" max="27" width="9.5703125" bestFit="1" customWidth="1"/>
  </cols>
  <sheetData>
    <row r="1" spans="1:25" x14ac:dyDescent="0.25">
      <c r="A1" s="66"/>
      <c r="B1" s="66"/>
    </row>
    <row r="2" spans="1:25" ht="15.75" thickBot="1" x14ac:dyDescent="0.3">
      <c r="B2" s="114" t="s">
        <v>102</v>
      </c>
      <c r="C2" s="112">
        <f ca="1">TODAY()</f>
        <v>42989</v>
      </c>
      <c r="D2" s="113" t="str">
        <f ca="1">CONCATENATE("SC")&amp;INT(MOD(INT((C2-2)/7)+0.6,52+5/28))+1</f>
        <v>SC37</v>
      </c>
    </row>
    <row r="3" spans="1:25" ht="15" customHeight="1" x14ac:dyDescent="0.25">
      <c r="B3" s="73" t="s">
        <v>99</v>
      </c>
      <c r="C3" s="74"/>
      <c r="D3" s="75"/>
      <c r="E3" s="45"/>
      <c r="F3" s="82" t="s">
        <v>8</v>
      </c>
      <c r="G3" s="83"/>
      <c r="H3" s="45"/>
      <c r="I3" s="45"/>
      <c r="J3" s="45"/>
      <c r="K3" s="45"/>
      <c r="L3" s="45"/>
      <c r="M3" s="45"/>
      <c r="N3" s="45"/>
      <c r="O3" s="6"/>
      <c r="T3" s="44"/>
      <c r="U3" s="44"/>
    </row>
    <row r="4" spans="1:25" x14ac:dyDescent="0.25">
      <c r="B4" s="76"/>
      <c r="C4" s="77"/>
      <c r="D4" s="78"/>
      <c r="E4" s="45"/>
      <c r="F4" s="2" t="s">
        <v>0</v>
      </c>
      <c r="G4" s="3">
        <f>COUNTA(B17:B119)</f>
        <v>0</v>
      </c>
      <c r="H4" s="45"/>
      <c r="I4" s="45"/>
      <c r="J4" s="45"/>
      <c r="K4" s="45"/>
      <c r="L4" s="45"/>
      <c r="M4" s="45"/>
      <c r="N4" s="45"/>
      <c r="O4" s="6"/>
    </row>
    <row r="5" spans="1:25" x14ac:dyDescent="0.25">
      <c r="B5" s="76"/>
      <c r="C5" s="77"/>
      <c r="D5" s="78"/>
      <c r="E5" s="45"/>
      <c r="F5" s="2" t="s">
        <v>3</v>
      </c>
      <c r="G5" s="3">
        <f>COUNTA(F17:F119)</f>
        <v>0</v>
      </c>
      <c r="H5" s="45"/>
      <c r="I5" s="45"/>
      <c r="J5" s="45"/>
      <c r="K5" s="45"/>
      <c r="L5" s="45"/>
      <c r="M5" s="45"/>
      <c r="N5" s="45"/>
      <c r="O5" s="6"/>
    </row>
    <row r="6" spans="1:25" x14ac:dyDescent="0.25">
      <c r="B6" s="76"/>
      <c r="C6" s="77"/>
      <c r="D6" s="78"/>
      <c r="E6" s="45"/>
      <c r="F6" s="2" t="s">
        <v>4</v>
      </c>
      <c r="G6" s="3">
        <f>COUNTA(J17:J119)</f>
        <v>0</v>
      </c>
      <c r="H6" s="45"/>
      <c r="I6" s="45"/>
      <c r="J6" s="45"/>
      <c r="K6" s="45"/>
      <c r="L6" s="45"/>
      <c r="M6" s="45"/>
      <c r="N6" s="45"/>
      <c r="O6" s="6"/>
    </row>
    <row r="7" spans="1:25" x14ac:dyDescent="0.25">
      <c r="B7" s="76"/>
      <c r="C7" s="77"/>
      <c r="D7" s="78"/>
      <c r="E7" s="45"/>
      <c r="F7" s="2" t="s">
        <v>5</v>
      </c>
      <c r="G7" s="3">
        <f>COUNTA(N17:N118)</f>
        <v>0</v>
      </c>
      <c r="H7" s="45"/>
      <c r="I7" s="45"/>
      <c r="J7" s="45"/>
      <c r="K7" s="45"/>
      <c r="L7" s="45"/>
      <c r="M7" s="45"/>
      <c r="N7" s="45"/>
      <c r="O7" s="6"/>
    </row>
    <row r="8" spans="1:25" x14ac:dyDescent="0.25">
      <c r="B8" s="76"/>
      <c r="C8" s="77"/>
      <c r="D8" s="78"/>
      <c r="E8" s="45"/>
      <c r="F8" s="2" t="s">
        <v>6</v>
      </c>
      <c r="G8" s="3">
        <f>COUNTA(R17:R119)</f>
        <v>0</v>
      </c>
      <c r="H8" s="45"/>
      <c r="I8" s="45"/>
      <c r="J8" s="45"/>
      <c r="K8" s="45"/>
      <c r="L8" s="45"/>
      <c r="M8" s="45"/>
      <c r="N8" s="45"/>
      <c r="O8" s="6"/>
    </row>
    <row r="9" spans="1:25" ht="15.75" thickBot="1" x14ac:dyDescent="0.3">
      <c r="B9" s="76"/>
      <c r="C9" s="77"/>
      <c r="D9" s="78"/>
      <c r="E9" s="45"/>
      <c r="F9" s="4" t="s">
        <v>7</v>
      </c>
      <c r="G9" s="5">
        <f>COUNTA(V17:V119)</f>
        <v>0</v>
      </c>
      <c r="H9" s="45"/>
      <c r="I9" s="45"/>
      <c r="J9" s="45"/>
      <c r="K9" s="45"/>
      <c r="L9" s="45"/>
      <c r="M9" s="45"/>
      <c r="N9" s="45"/>
      <c r="O9" s="6"/>
    </row>
    <row r="10" spans="1:25" ht="15.75" thickBot="1" x14ac:dyDescent="0.3">
      <c r="B10" s="76"/>
      <c r="C10" s="77"/>
      <c r="D10" s="78"/>
      <c r="E10" s="45"/>
      <c r="F10" s="42" t="s">
        <v>9</v>
      </c>
      <c r="G10" s="43">
        <f>SUM(G4:G9)</f>
        <v>0</v>
      </c>
      <c r="H10" s="45"/>
      <c r="I10" s="45"/>
      <c r="J10" s="45"/>
      <c r="K10" s="45"/>
      <c r="L10" s="45"/>
      <c r="M10" s="45"/>
      <c r="N10" s="45"/>
      <c r="O10" s="6"/>
    </row>
    <row r="11" spans="1:25" x14ac:dyDescent="0.25">
      <c r="B11" s="76"/>
      <c r="C11" s="77"/>
      <c r="D11" s="78"/>
      <c r="E11" s="45"/>
      <c r="F11" s="45"/>
      <c r="G11" s="45"/>
      <c r="H11" s="45"/>
      <c r="I11" s="45"/>
      <c r="J11" s="45"/>
      <c r="K11" s="45"/>
      <c r="L11" s="45"/>
      <c r="M11" s="45"/>
      <c r="N11" s="45"/>
      <c r="O11" s="6"/>
      <c r="P11" s="6"/>
    </row>
    <row r="12" spans="1:25" x14ac:dyDescent="0.25">
      <c r="B12" s="76"/>
      <c r="C12" s="77"/>
      <c r="D12" s="78"/>
      <c r="E12" s="45"/>
      <c r="F12" s="45"/>
      <c r="G12" s="45"/>
      <c r="H12" s="45"/>
      <c r="I12" s="45"/>
      <c r="J12" s="45"/>
      <c r="K12" s="45"/>
      <c r="L12" s="45"/>
      <c r="M12" s="45"/>
      <c r="N12" s="45"/>
      <c r="O12" s="6"/>
      <c r="P12" s="6"/>
    </row>
    <row r="13" spans="1:25" ht="15.75" thickBot="1" x14ac:dyDescent="0.3">
      <c r="B13" s="79"/>
      <c r="C13" s="80"/>
      <c r="D13" s="81"/>
      <c r="E13" s="45"/>
      <c r="F13" s="45"/>
      <c r="G13" s="45"/>
      <c r="H13" s="45"/>
      <c r="I13" s="45"/>
      <c r="J13" s="45"/>
      <c r="K13" s="45"/>
      <c r="L13" s="45"/>
      <c r="M13" s="45"/>
      <c r="N13" s="45"/>
      <c r="O13" s="6"/>
      <c r="P13" s="6"/>
    </row>
    <row r="14" spans="1:25" ht="15.75" thickBot="1" x14ac:dyDescent="0.3"/>
    <row r="15" spans="1:25" x14ac:dyDescent="0.25">
      <c r="B15" s="87" t="s">
        <v>0</v>
      </c>
      <c r="C15" s="88"/>
      <c r="D15" s="88"/>
      <c r="E15" s="89"/>
      <c r="F15" s="88" t="s">
        <v>3</v>
      </c>
      <c r="G15" s="88"/>
      <c r="H15" s="88"/>
      <c r="I15" s="88"/>
      <c r="J15" s="87" t="s">
        <v>4</v>
      </c>
      <c r="K15" s="88"/>
      <c r="L15" s="88"/>
      <c r="M15" s="89"/>
      <c r="N15" s="84" t="s">
        <v>5</v>
      </c>
      <c r="O15" s="90"/>
      <c r="P15" s="90"/>
      <c r="Q15" s="85"/>
      <c r="R15" s="87" t="s">
        <v>6</v>
      </c>
      <c r="S15" s="88"/>
      <c r="T15" s="88"/>
      <c r="U15" s="89"/>
      <c r="V15" s="84" t="s">
        <v>7</v>
      </c>
      <c r="W15" s="85"/>
      <c r="X15" s="85"/>
      <c r="Y15" s="86"/>
    </row>
    <row r="16" spans="1:25" x14ac:dyDescent="0.25">
      <c r="B16" s="2" t="s">
        <v>1</v>
      </c>
      <c r="C16" s="37" t="s">
        <v>66</v>
      </c>
      <c r="D16" s="37" t="s">
        <v>67</v>
      </c>
      <c r="E16" s="3" t="s">
        <v>2</v>
      </c>
      <c r="F16" s="37" t="s">
        <v>1</v>
      </c>
      <c r="G16" s="37" t="s">
        <v>66</v>
      </c>
      <c r="H16" s="37" t="s">
        <v>67</v>
      </c>
      <c r="I16" s="39" t="s">
        <v>2</v>
      </c>
      <c r="J16" s="2" t="s">
        <v>1</v>
      </c>
      <c r="K16" s="37" t="s">
        <v>66</v>
      </c>
      <c r="L16" s="37" t="s">
        <v>67</v>
      </c>
      <c r="M16" s="3" t="s">
        <v>2</v>
      </c>
      <c r="N16" s="37" t="s">
        <v>1</v>
      </c>
      <c r="O16" s="37" t="s">
        <v>66</v>
      </c>
      <c r="P16" s="37" t="s">
        <v>67</v>
      </c>
      <c r="Q16" s="39" t="s">
        <v>2</v>
      </c>
      <c r="R16" s="2" t="s">
        <v>1</v>
      </c>
      <c r="S16" s="37" t="s">
        <v>66</v>
      </c>
      <c r="T16" s="37" t="s">
        <v>67</v>
      </c>
      <c r="U16" s="40" t="s">
        <v>2</v>
      </c>
      <c r="V16" s="37" t="s">
        <v>1</v>
      </c>
      <c r="W16" s="37" t="s">
        <v>66</v>
      </c>
      <c r="X16" s="37" t="s">
        <v>67</v>
      </c>
      <c r="Y16" s="3" t="s">
        <v>2</v>
      </c>
    </row>
    <row r="17" spans="2:25" x14ac:dyDescent="0.25">
      <c r="B17" s="2"/>
      <c r="C17" s="37"/>
      <c r="D17" s="37"/>
      <c r="E17" s="40"/>
      <c r="F17" s="2"/>
      <c r="G17" s="37"/>
      <c r="H17" s="37"/>
      <c r="I17" s="55"/>
      <c r="J17" s="2"/>
      <c r="K17" s="37"/>
      <c r="L17" s="37"/>
      <c r="M17" s="40"/>
      <c r="N17" s="2"/>
      <c r="O17" s="37"/>
      <c r="P17" s="37"/>
      <c r="Q17" s="57"/>
      <c r="R17" s="2"/>
      <c r="S17" s="37"/>
      <c r="T17" s="37"/>
      <c r="U17" s="40"/>
      <c r="V17" s="37"/>
      <c r="W17" s="37"/>
      <c r="X17" s="37"/>
      <c r="Y17" s="40"/>
    </row>
    <row r="18" spans="2:25" x14ac:dyDescent="0.25">
      <c r="B18" s="2"/>
      <c r="C18" s="37"/>
      <c r="D18" s="37"/>
      <c r="E18" s="40"/>
      <c r="F18" s="2"/>
      <c r="G18" s="37"/>
      <c r="H18" s="37"/>
      <c r="I18" s="55"/>
      <c r="J18" s="2"/>
      <c r="K18" s="37"/>
      <c r="L18" s="37"/>
      <c r="M18" s="40"/>
      <c r="N18" s="2"/>
      <c r="O18" s="37"/>
      <c r="P18" s="37"/>
      <c r="Q18" s="57"/>
      <c r="R18" s="2"/>
      <c r="S18" s="37"/>
      <c r="T18" s="37"/>
      <c r="U18" s="40"/>
      <c r="V18" s="37"/>
      <c r="W18" s="37"/>
      <c r="X18" s="37"/>
      <c r="Y18" s="40"/>
    </row>
    <row r="19" spans="2:25" x14ac:dyDescent="0.25">
      <c r="B19" s="2"/>
      <c r="C19" s="37"/>
      <c r="D19" s="37"/>
      <c r="E19" s="40"/>
      <c r="F19" s="2"/>
      <c r="G19" s="37"/>
      <c r="H19" s="37"/>
      <c r="I19" s="55"/>
      <c r="J19" s="2"/>
      <c r="K19" s="37"/>
      <c r="L19" s="37"/>
      <c r="M19" s="40"/>
      <c r="N19" s="2"/>
      <c r="O19" s="37"/>
      <c r="P19" s="37"/>
      <c r="Q19" s="57"/>
      <c r="R19" s="2"/>
      <c r="S19" s="37"/>
      <c r="T19" s="37"/>
      <c r="U19" s="40"/>
      <c r="V19" s="37"/>
      <c r="W19" s="37"/>
      <c r="X19" s="37"/>
      <c r="Y19" s="40"/>
    </row>
    <row r="20" spans="2:25" x14ac:dyDescent="0.25">
      <c r="B20" s="2"/>
      <c r="C20" s="37"/>
      <c r="D20" s="37"/>
      <c r="E20" s="40"/>
      <c r="F20" s="2"/>
      <c r="G20" s="37"/>
      <c r="H20" s="37"/>
      <c r="I20" s="55"/>
      <c r="J20" s="2"/>
      <c r="K20" s="37"/>
      <c r="L20" s="37"/>
      <c r="M20" s="40"/>
      <c r="N20" s="2"/>
      <c r="O20" s="37"/>
      <c r="P20" s="37"/>
      <c r="Q20" s="57"/>
      <c r="R20" s="2"/>
      <c r="S20" s="37"/>
      <c r="T20" s="37"/>
      <c r="U20" s="40"/>
      <c r="V20" s="37"/>
      <c r="W20" s="37"/>
      <c r="X20" s="37"/>
      <c r="Y20" s="40"/>
    </row>
    <row r="21" spans="2:25" x14ac:dyDescent="0.25">
      <c r="B21" s="2"/>
      <c r="C21" s="37"/>
      <c r="D21" s="37"/>
      <c r="E21" s="40"/>
      <c r="F21" s="2"/>
      <c r="G21" s="37"/>
      <c r="H21" s="37"/>
      <c r="I21" s="55"/>
      <c r="J21" s="2"/>
      <c r="K21" s="37"/>
      <c r="L21" s="37"/>
      <c r="M21" s="40"/>
      <c r="N21" s="2"/>
      <c r="O21" s="37"/>
      <c r="P21" s="37"/>
      <c r="Q21" s="57"/>
      <c r="R21" s="2"/>
      <c r="S21" s="37"/>
      <c r="T21" s="37"/>
      <c r="U21" s="40"/>
      <c r="V21" s="37"/>
      <c r="W21" s="37"/>
      <c r="X21" s="37"/>
      <c r="Y21" s="40"/>
    </row>
    <row r="22" spans="2:25" x14ac:dyDescent="0.25">
      <c r="B22" s="2"/>
      <c r="C22" s="37"/>
      <c r="D22" s="37"/>
      <c r="E22" s="40"/>
      <c r="F22" s="2"/>
      <c r="G22" s="37"/>
      <c r="H22" s="37"/>
      <c r="I22" s="55"/>
      <c r="J22" s="2"/>
      <c r="K22" s="37"/>
      <c r="L22" s="37"/>
      <c r="M22" s="40"/>
      <c r="N22" s="2"/>
      <c r="O22" s="37"/>
      <c r="P22" s="37"/>
      <c r="Q22" s="57"/>
      <c r="R22" s="2"/>
      <c r="S22" s="37"/>
      <c r="T22" s="37"/>
      <c r="U22" s="40"/>
      <c r="V22" s="37"/>
      <c r="W22" s="37"/>
      <c r="X22" s="37"/>
      <c r="Y22" s="40"/>
    </row>
    <row r="23" spans="2:25" x14ac:dyDescent="0.25">
      <c r="B23" s="2"/>
      <c r="C23" s="37"/>
      <c r="D23" s="37"/>
      <c r="E23" s="40"/>
      <c r="F23" s="2"/>
      <c r="G23" s="37"/>
      <c r="H23" s="37"/>
      <c r="I23" s="55"/>
      <c r="J23" s="2"/>
      <c r="K23" s="37"/>
      <c r="L23" s="37"/>
      <c r="M23" s="40"/>
      <c r="N23" s="2"/>
      <c r="O23" s="37"/>
      <c r="P23" s="37"/>
      <c r="Q23" s="57"/>
      <c r="R23" s="2"/>
      <c r="S23" s="37"/>
      <c r="T23" s="37"/>
      <c r="U23" s="40"/>
      <c r="V23" s="37"/>
      <c r="W23" s="37"/>
      <c r="X23" s="37"/>
      <c r="Y23" s="40"/>
    </row>
    <row r="24" spans="2:25" x14ac:dyDescent="0.25">
      <c r="B24" s="2"/>
      <c r="C24" s="37"/>
      <c r="D24" s="37"/>
      <c r="E24" s="40"/>
      <c r="F24" s="2"/>
      <c r="G24" s="37"/>
      <c r="H24" s="37"/>
      <c r="I24" s="55"/>
      <c r="J24" s="2"/>
      <c r="K24" s="37"/>
      <c r="L24" s="37"/>
      <c r="M24" s="40"/>
      <c r="N24" s="2"/>
      <c r="O24" s="37"/>
      <c r="P24" s="37"/>
      <c r="Q24" s="57"/>
      <c r="R24" s="2"/>
      <c r="S24" s="37"/>
      <c r="T24" s="37"/>
      <c r="U24" s="40"/>
      <c r="V24" s="37"/>
      <c r="W24" s="37"/>
      <c r="X24" s="37"/>
      <c r="Y24" s="40"/>
    </row>
    <row r="25" spans="2:25" x14ac:dyDescent="0.25">
      <c r="B25" s="2"/>
      <c r="C25" s="37"/>
      <c r="D25" s="37"/>
      <c r="E25" s="40"/>
      <c r="F25" s="2"/>
      <c r="G25" s="37"/>
      <c r="H25" s="37"/>
      <c r="I25" s="55"/>
      <c r="J25" s="2"/>
      <c r="K25" s="37"/>
      <c r="L25" s="37"/>
      <c r="M25" s="40"/>
      <c r="N25" s="2"/>
      <c r="O25" s="37"/>
      <c r="P25" s="37"/>
      <c r="Q25" s="57"/>
      <c r="R25" s="2"/>
      <c r="S25" s="37"/>
      <c r="T25" s="37"/>
      <c r="U25" s="40"/>
      <c r="V25" s="37"/>
      <c r="W25" s="37"/>
      <c r="X25" s="37"/>
      <c r="Y25" s="40"/>
    </row>
    <row r="26" spans="2:25" x14ac:dyDescent="0.25">
      <c r="B26" s="2"/>
      <c r="C26" s="37"/>
      <c r="D26" s="37"/>
      <c r="E26" s="40"/>
      <c r="F26" s="2"/>
      <c r="G26" s="37"/>
      <c r="H26" s="37"/>
      <c r="I26" s="55"/>
      <c r="J26" s="2"/>
      <c r="K26" s="37"/>
      <c r="L26" s="37"/>
      <c r="M26" s="40"/>
      <c r="N26" s="2"/>
      <c r="O26" s="37"/>
      <c r="P26" s="37"/>
      <c r="Q26" s="57"/>
      <c r="R26" s="2"/>
      <c r="S26" s="37"/>
      <c r="T26" s="37"/>
      <c r="U26" s="40"/>
      <c r="V26" s="37"/>
      <c r="W26" s="37"/>
      <c r="X26" s="37"/>
      <c r="Y26" s="40"/>
    </row>
    <row r="27" spans="2:25" x14ac:dyDescent="0.25">
      <c r="B27" s="2"/>
      <c r="C27" s="37"/>
      <c r="D27" s="37"/>
      <c r="E27" s="40"/>
      <c r="F27" s="2"/>
      <c r="G27" s="37"/>
      <c r="H27" s="37"/>
      <c r="I27" s="55"/>
      <c r="J27" s="2"/>
      <c r="K27" s="37"/>
      <c r="L27" s="37"/>
      <c r="M27" s="40"/>
      <c r="N27" s="2"/>
      <c r="O27" s="37"/>
      <c r="P27" s="37"/>
      <c r="Q27" s="57"/>
      <c r="R27" s="2"/>
      <c r="S27" s="37"/>
      <c r="T27" s="37"/>
      <c r="U27" s="40"/>
      <c r="V27" s="37"/>
      <c r="W27" s="37"/>
      <c r="X27" s="37"/>
      <c r="Y27" s="40"/>
    </row>
    <row r="28" spans="2:25" x14ac:dyDescent="0.25">
      <c r="B28" s="2"/>
      <c r="C28" s="37"/>
      <c r="D28" s="37"/>
      <c r="E28" s="40"/>
      <c r="F28" s="2"/>
      <c r="G28" s="37"/>
      <c r="H28" s="37"/>
      <c r="I28" s="55"/>
      <c r="J28" s="2"/>
      <c r="K28" s="37"/>
      <c r="L28" s="37"/>
      <c r="M28" s="40"/>
      <c r="N28" s="2"/>
      <c r="O28" s="37"/>
      <c r="P28" s="37"/>
      <c r="Q28" s="57"/>
      <c r="R28" s="2"/>
      <c r="S28" s="37"/>
      <c r="T28" s="37"/>
      <c r="U28" s="40"/>
      <c r="V28" s="37"/>
      <c r="W28" s="37"/>
      <c r="X28" s="37"/>
      <c r="Y28" s="40"/>
    </row>
    <row r="29" spans="2:25" x14ac:dyDescent="0.25">
      <c r="B29" s="2"/>
      <c r="C29" s="37"/>
      <c r="D29" s="37"/>
      <c r="E29" s="40"/>
      <c r="F29" s="2"/>
      <c r="G29" s="37"/>
      <c r="H29" s="37"/>
      <c r="I29" s="55"/>
      <c r="J29" s="2"/>
      <c r="K29" s="37"/>
      <c r="L29" s="37"/>
      <c r="M29" s="40"/>
      <c r="N29" s="2"/>
      <c r="O29" s="37"/>
      <c r="P29" s="37"/>
      <c r="Q29" s="57"/>
      <c r="R29" s="2"/>
      <c r="S29" s="37"/>
      <c r="T29" s="37"/>
      <c r="U29" s="40"/>
      <c r="V29" s="37"/>
      <c r="W29" s="37"/>
      <c r="X29" s="37"/>
      <c r="Y29" s="40"/>
    </row>
    <row r="30" spans="2:25" x14ac:dyDescent="0.25">
      <c r="B30" s="2"/>
      <c r="C30" s="37"/>
      <c r="D30" s="37"/>
      <c r="E30" s="40"/>
      <c r="F30" s="2"/>
      <c r="G30" s="37"/>
      <c r="H30" s="37"/>
      <c r="I30" s="55"/>
      <c r="J30" s="2"/>
      <c r="K30" s="37"/>
      <c r="L30" s="37"/>
      <c r="M30" s="40"/>
      <c r="N30" s="2"/>
      <c r="O30" s="37"/>
      <c r="P30" s="37"/>
      <c r="Q30" s="57"/>
      <c r="R30" s="2"/>
      <c r="S30" s="37"/>
      <c r="T30" s="37"/>
      <c r="U30" s="40"/>
      <c r="V30" s="37"/>
      <c r="W30" s="37"/>
      <c r="X30" s="37"/>
      <c r="Y30" s="40"/>
    </row>
    <row r="31" spans="2:25" x14ac:dyDescent="0.25">
      <c r="B31" s="2"/>
      <c r="C31" s="37"/>
      <c r="D31" s="37"/>
      <c r="E31" s="40"/>
      <c r="F31" s="2"/>
      <c r="G31" s="37"/>
      <c r="H31" s="37"/>
      <c r="I31" s="55"/>
      <c r="J31" s="2"/>
      <c r="K31" s="37"/>
      <c r="L31" s="37"/>
      <c r="M31" s="40"/>
      <c r="N31" s="2"/>
      <c r="O31" s="37"/>
      <c r="P31" s="37"/>
      <c r="Q31" s="57"/>
      <c r="R31" s="2"/>
      <c r="S31" s="37"/>
      <c r="T31" s="37"/>
      <c r="U31" s="40"/>
      <c r="V31" s="37"/>
      <c r="W31" s="37"/>
      <c r="X31" s="37"/>
      <c r="Y31" s="40"/>
    </row>
    <row r="32" spans="2:25" x14ac:dyDescent="0.25">
      <c r="B32" s="2"/>
      <c r="C32" s="37"/>
      <c r="D32" s="37"/>
      <c r="E32" s="40"/>
      <c r="F32" s="37"/>
      <c r="G32" s="37"/>
      <c r="H32" s="37"/>
      <c r="I32" s="55"/>
      <c r="J32" s="2"/>
      <c r="K32" s="37"/>
      <c r="L32" s="37"/>
      <c r="M32" s="40"/>
      <c r="N32" s="2"/>
      <c r="O32" s="37"/>
      <c r="P32" s="37"/>
      <c r="Q32" s="57"/>
      <c r="R32" s="2"/>
      <c r="S32" s="37"/>
      <c r="T32" s="37"/>
      <c r="U32" s="40"/>
      <c r="V32" s="37"/>
      <c r="W32" s="37"/>
      <c r="X32" s="37"/>
      <c r="Y32" s="40"/>
    </row>
    <row r="33" spans="2:25" x14ac:dyDescent="0.25">
      <c r="B33" s="2"/>
      <c r="C33" s="37"/>
      <c r="D33" s="37"/>
      <c r="E33" s="40"/>
      <c r="F33" s="37"/>
      <c r="G33" s="37"/>
      <c r="H33" s="37"/>
      <c r="I33" s="55"/>
      <c r="J33" s="2"/>
      <c r="K33" s="37"/>
      <c r="L33" s="37"/>
      <c r="M33" s="40"/>
      <c r="N33" s="2"/>
      <c r="O33" s="37"/>
      <c r="P33" s="37"/>
      <c r="Q33" s="57"/>
      <c r="R33" s="2"/>
      <c r="S33" s="37"/>
      <c r="T33" s="37"/>
      <c r="U33" s="40"/>
      <c r="V33" s="37"/>
      <c r="W33" s="37"/>
      <c r="X33" s="37"/>
      <c r="Y33" s="40"/>
    </row>
    <row r="34" spans="2:25" x14ac:dyDescent="0.25">
      <c r="B34" s="2"/>
      <c r="C34" s="37"/>
      <c r="D34" s="37"/>
      <c r="E34" s="40"/>
      <c r="F34" s="37"/>
      <c r="G34" s="37"/>
      <c r="H34" s="37"/>
      <c r="I34" s="55"/>
      <c r="J34" s="2"/>
      <c r="K34" s="37"/>
      <c r="L34" s="37"/>
      <c r="M34" s="40"/>
      <c r="N34" s="2"/>
      <c r="O34" s="37"/>
      <c r="P34" s="37"/>
      <c r="Q34" s="57"/>
      <c r="R34" s="2"/>
      <c r="S34" s="37"/>
      <c r="T34" s="37"/>
      <c r="U34" s="40"/>
      <c r="V34" s="37"/>
      <c r="W34" s="37"/>
      <c r="X34" s="37"/>
      <c r="Y34" s="40"/>
    </row>
    <row r="35" spans="2:25" x14ac:dyDescent="0.25">
      <c r="B35" s="2"/>
      <c r="C35" s="37"/>
      <c r="D35" s="37"/>
      <c r="E35" s="40"/>
      <c r="F35" s="37"/>
      <c r="G35" s="37"/>
      <c r="H35" s="37"/>
      <c r="I35" s="55"/>
      <c r="J35" s="2"/>
      <c r="K35" s="37"/>
      <c r="L35" s="37"/>
      <c r="M35" s="40"/>
      <c r="N35" s="2"/>
      <c r="O35" s="37"/>
      <c r="P35" s="37"/>
      <c r="Q35" s="57"/>
      <c r="R35" s="2"/>
      <c r="S35" s="37"/>
      <c r="T35" s="37"/>
      <c r="U35" s="40"/>
      <c r="V35" s="37"/>
      <c r="W35" s="37"/>
      <c r="X35" s="37"/>
      <c r="Y35" s="40"/>
    </row>
    <row r="36" spans="2:25" x14ac:dyDescent="0.25">
      <c r="B36" s="2"/>
      <c r="C36" s="37"/>
      <c r="D36" s="37"/>
      <c r="E36" s="40"/>
      <c r="F36" s="37"/>
      <c r="G36" s="37"/>
      <c r="H36" s="37"/>
      <c r="I36" s="55"/>
      <c r="J36" s="2"/>
      <c r="K36" s="37"/>
      <c r="L36" s="37"/>
      <c r="M36" s="40"/>
      <c r="N36" s="2"/>
      <c r="O36" s="37"/>
      <c r="P36" s="37"/>
      <c r="Q36" s="57"/>
      <c r="R36" s="2"/>
      <c r="S36" s="37"/>
      <c r="T36" s="37"/>
      <c r="U36" s="40"/>
      <c r="V36" s="37"/>
      <c r="W36" s="37"/>
      <c r="X36" s="37"/>
      <c r="Y36" s="40"/>
    </row>
    <row r="37" spans="2:25" x14ac:dyDescent="0.25">
      <c r="B37" s="2"/>
      <c r="C37" s="37"/>
      <c r="D37" s="37"/>
      <c r="E37" s="40"/>
      <c r="F37" s="37"/>
      <c r="G37" s="37"/>
      <c r="H37" s="37"/>
      <c r="I37" s="55"/>
      <c r="J37" s="2"/>
      <c r="K37" s="37"/>
      <c r="L37" s="37"/>
      <c r="M37" s="40"/>
      <c r="N37" s="2"/>
      <c r="O37" s="37"/>
      <c r="P37" s="37"/>
      <c r="Q37" s="57"/>
      <c r="R37" s="2"/>
      <c r="S37" s="37"/>
      <c r="T37" s="37"/>
      <c r="U37" s="40"/>
      <c r="V37" s="37"/>
      <c r="W37" s="37"/>
      <c r="X37" s="37"/>
      <c r="Y37" s="40"/>
    </row>
    <row r="38" spans="2:25" ht="15" customHeight="1" x14ac:dyDescent="0.25">
      <c r="B38" s="2"/>
      <c r="C38" s="37"/>
      <c r="D38" s="37"/>
      <c r="E38" s="40"/>
      <c r="F38" s="37"/>
      <c r="G38" s="37"/>
      <c r="H38" s="37"/>
      <c r="I38" s="55"/>
      <c r="J38" s="2"/>
      <c r="K38" s="37"/>
      <c r="L38" s="37"/>
      <c r="M38" s="40"/>
      <c r="N38" s="2"/>
      <c r="O38" s="37"/>
      <c r="P38" s="37"/>
      <c r="Q38" s="57"/>
      <c r="R38" s="2"/>
      <c r="S38" s="37"/>
      <c r="T38" s="37"/>
      <c r="U38" s="40"/>
      <c r="V38" s="37"/>
      <c r="W38" s="37"/>
      <c r="X38" s="37"/>
      <c r="Y38" s="40"/>
    </row>
    <row r="39" spans="2:25" x14ac:dyDescent="0.25">
      <c r="B39" s="2"/>
      <c r="C39" s="37"/>
      <c r="D39" s="37"/>
      <c r="E39" s="40"/>
      <c r="F39" s="37"/>
      <c r="G39" s="37"/>
      <c r="H39" s="37"/>
      <c r="I39" s="55"/>
      <c r="J39" s="2"/>
      <c r="K39" s="37"/>
      <c r="L39" s="37"/>
      <c r="M39" s="40"/>
      <c r="N39" s="2"/>
      <c r="O39" s="37"/>
      <c r="P39" s="37"/>
      <c r="Q39" s="57"/>
      <c r="R39" s="2"/>
      <c r="S39" s="37"/>
      <c r="T39" s="37"/>
      <c r="U39" s="40"/>
      <c r="V39" s="37"/>
      <c r="W39" s="37"/>
      <c r="X39" s="37"/>
      <c r="Y39" s="40"/>
    </row>
    <row r="40" spans="2:25" x14ac:dyDescent="0.25">
      <c r="B40" s="2"/>
      <c r="C40" s="37"/>
      <c r="D40" s="37"/>
      <c r="E40" s="40"/>
      <c r="F40" s="37"/>
      <c r="G40" s="37"/>
      <c r="H40" s="37"/>
      <c r="I40" s="55"/>
      <c r="J40" s="2"/>
      <c r="K40" s="37"/>
      <c r="L40" s="37"/>
      <c r="M40" s="40"/>
      <c r="N40" s="2"/>
      <c r="O40" s="37"/>
      <c r="P40" s="37"/>
      <c r="Q40" s="57"/>
      <c r="R40" s="2"/>
      <c r="S40" s="37"/>
      <c r="T40" s="37"/>
      <c r="U40" s="40"/>
      <c r="V40" s="37"/>
      <c r="W40" s="37"/>
      <c r="X40" s="37"/>
      <c r="Y40" s="40"/>
    </row>
    <row r="41" spans="2:25" x14ac:dyDescent="0.25">
      <c r="B41" s="2"/>
      <c r="C41" s="37"/>
      <c r="D41" s="37"/>
      <c r="E41" s="40"/>
      <c r="F41" s="37"/>
      <c r="G41" s="37"/>
      <c r="H41" s="37"/>
      <c r="I41" s="55"/>
      <c r="J41" s="2"/>
      <c r="K41" s="37"/>
      <c r="L41" s="37"/>
      <c r="M41" s="40"/>
      <c r="N41" s="2"/>
      <c r="O41" s="37"/>
      <c r="P41" s="37"/>
      <c r="Q41" s="57"/>
      <c r="R41" s="2"/>
      <c r="S41" s="37"/>
      <c r="T41" s="37"/>
      <c r="U41" s="40"/>
      <c r="V41" s="37"/>
      <c r="W41" s="37"/>
      <c r="X41" s="37"/>
      <c r="Y41" s="40"/>
    </row>
    <row r="42" spans="2:25" x14ac:dyDescent="0.25">
      <c r="B42" s="2"/>
      <c r="C42" s="37"/>
      <c r="D42" s="37"/>
      <c r="E42" s="40"/>
      <c r="F42" s="37"/>
      <c r="G42" s="37"/>
      <c r="H42" s="37"/>
      <c r="I42" s="55"/>
      <c r="J42" s="2"/>
      <c r="K42" s="37"/>
      <c r="L42" s="37"/>
      <c r="M42" s="40"/>
      <c r="N42" s="2"/>
      <c r="O42" s="37"/>
      <c r="P42" s="37"/>
      <c r="Q42" s="57"/>
      <c r="R42" s="2"/>
      <c r="S42" s="37"/>
      <c r="T42" s="37"/>
      <c r="U42" s="40"/>
      <c r="V42" s="37"/>
      <c r="W42" s="37"/>
      <c r="X42" s="37"/>
      <c r="Y42" s="40"/>
    </row>
    <row r="43" spans="2:25" x14ac:dyDescent="0.25">
      <c r="B43" s="2"/>
      <c r="C43" s="37"/>
      <c r="D43" s="37"/>
      <c r="E43" s="40"/>
      <c r="F43" s="37"/>
      <c r="G43" s="37"/>
      <c r="H43" s="37"/>
      <c r="I43" s="55"/>
      <c r="J43" s="2"/>
      <c r="K43" s="37"/>
      <c r="L43" s="37"/>
      <c r="M43" s="40"/>
      <c r="N43" s="2"/>
      <c r="O43" s="37"/>
      <c r="P43" s="37"/>
      <c r="Q43" s="57"/>
      <c r="R43" s="2"/>
      <c r="S43" s="37"/>
      <c r="T43" s="37"/>
      <c r="U43" s="40"/>
      <c r="V43" s="37"/>
      <c r="W43" s="37"/>
      <c r="X43" s="37"/>
      <c r="Y43" s="40"/>
    </row>
    <row r="44" spans="2:25" x14ac:dyDescent="0.25">
      <c r="B44" s="2"/>
      <c r="C44" s="37"/>
      <c r="D44" s="37"/>
      <c r="E44" s="40"/>
      <c r="F44" s="37"/>
      <c r="G44" s="37"/>
      <c r="H44" s="37"/>
      <c r="I44" s="55"/>
      <c r="J44" s="2"/>
      <c r="K44" s="37"/>
      <c r="L44" s="37"/>
      <c r="M44" s="40"/>
      <c r="N44" s="2"/>
      <c r="O44" s="37"/>
      <c r="P44" s="37"/>
      <c r="Q44" s="57"/>
      <c r="R44" s="2"/>
      <c r="S44" s="37"/>
      <c r="T44" s="37"/>
      <c r="U44" s="40"/>
      <c r="V44" s="37"/>
      <c r="W44" s="37"/>
      <c r="X44" s="37"/>
      <c r="Y44" s="40"/>
    </row>
    <row r="45" spans="2:25" x14ac:dyDescent="0.25">
      <c r="B45" s="2"/>
      <c r="C45" s="37"/>
      <c r="D45" s="37"/>
      <c r="E45" s="40"/>
      <c r="F45" s="37"/>
      <c r="G45" s="37"/>
      <c r="H45" s="37"/>
      <c r="I45" s="55"/>
      <c r="J45" s="2"/>
      <c r="K45" s="37"/>
      <c r="L45" s="37"/>
      <c r="M45" s="40"/>
      <c r="N45" s="2"/>
      <c r="O45" s="37"/>
      <c r="P45" s="37"/>
      <c r="Q45" s="57"/>
      <c r="R45" s="2"/>
      <c r="S45" s="37"/>
      <c r="T45" s="37"/>
      <c r="U45" s="40"/>
      <c r="V45" s="37"/>
      <c r="W45" s="37"/>
      <c r="X45" s="37"/>
      <c r="Y45" s="40"/>
    </row>
    <row r="46" spans="2:25" x14ac:dyDescent="0.25">
      <c r="B46" s="2"/>
      <c r="C46" s="37"/>
      <c r="D46" s="37"/>
      <c r="E46" s="40"/>
      <c r="F46" s="37"/>
      <c r="G46" s="37"/>
      <c r="H46" s="37"/>
      <c r="I46" s="55"/>
      <c r="J46" s="2"/>
      <c r="K46" s="37"/>
      <c r="L46" s="37"/>
      <c r="M46" s="40"/>
      <c r="N46" s="37"/>
      <c r="O46" s="37"/>
      <c r="P46" s="37"/>
      <c r="Q46" s="57"/>
      <c r="R46" s="2"/>
      <c r="S46" s="37"/>
      <c r="T46" s="37"/>
      <c r="U46" s="40"/>
      <c r="V46" s="37"/>
      <c r="W46" s="37"/>
      <c r="X46" s="37"/>
      <c r="Y46" s="40"/>
    </row>
    <row r="47" spans="2:25" x14ac:dyDescent="0.25">
      <c r="B47" s="2"/>
      <c r="C47" s="37"/>
      <c r="D47" s="37"/>
      <c r="E47" s="40"/>
      <c r="F47" s="37"/>
      <c r="G47" s="37"/>
      <c r="H47" s="37"/>
      <c r="I47" s="55"/>
      <c r="J47" s="2"/>
      <c r="K47" s="37"/>
      <c r="L47" s="37"/>
      <c r="M47" s="40"/>
      <c r="N47" s="37"/>
      <c r="O47" s="37"/>
      <c r="P47" s="37"/>
      <c r="Q47" s="57"/>
      <c r="R47" s="2"/>
      <c r="S47" s="37"/>
      <c r="T47" s="37"/>
      <c r="U47" s="40"/>
      <c r="V47" s="37"/>
      <c r="W47" s="37"/>
      <c r="X47" s="37"/>
      <c r="Y47" s="40"/>
    </row>
    <row r="48" spans="2:25" x14ac:dyDescent="0.25">
      <c r="B48" s="2"/>
      <c r="C48" s="37"/>
      <c r="D48" s="37"/>
      <c r="E48" s="40"/>
      <c r="F48" s="37"/>
      <c r="G48" s="37"/>
      <c r="H48" s="37"/>
      <c r="I48" s="55"/>
      <c r="J48" s="2"/>
      <c r="K48" s="37"/>
      <c r="L48" s="37"/>
      <c r="M48" s="40"/>
      <c r="N48" s="37"/>
      <c r="O48" s="37"/>
      <c r="P48" s="37"/>
      <c r="Q48" s="57"/>
      <c r="R48" s="2"/>
      <c r="S48" s="37"/>
      <c r="T48" s="37"/>
      <c r="U48" s="40"/>
      <c r="V48" s="37"/>
      <c r="W48" s="37"/>
      <c r="X48" s="37"/>
      <c r="Y48" s="40"/>
    </row>
    <row r="49" spans="2:25" x14ac:dyDescent="0.25">
      <c r="B49" s="2"/>
      <c r="C49" s="37"/>
      <c r="D49" s="37"/>
      <c r="E49" s="40"/>
      <c r="F49" s="37"/>
      <c r="G49" s="37"/>
      <c r="H49" s="37"/>
      <c r="I49" s="55"/>
      <c r="J49" s="2"/>
      <c r="K49" s="37"/>
      <c r="L49" s="37"/>
      <c r="M49" s="40"/>
      <c r="N49" s="37"/>
      <c r="O49" s="37"/>
      <c r="P49" s="37"/>
      <c r="Q49" s="57"/>
      <c r="R49" s="2"/>
      <c r="S49" s="37"/>
      <c r="T49" s="37"/>
      <c r="U49" s="40"/>
      <c r="V49" s="37"/>
      <c r="W49" s="37"/>
      <c r="X49" s="37"/>
      <c r="Y49" s="40"/>
    </row>
    <row r="50" spans="2:25" x14ac:dyDescent="0.25">
      <c r="B50" s="2"/>
      <c r="C50" s="37"/>
      <c r="D50" s="37"/>
      <c r="E50" s="40"/>
      <c r="F50" s="37"/>
      <c r="G50" s="37"/>
      <c r="H50" s="37"/>
      <c r="I50" s="55"/>
      <c r="J50" s="2"/>
      <c r="K50" s="37"/>
      <c r="L50" s="37"/>
      <c r="M50" s="40"/>
      <c r="N50" s="37"/>
      <c r="O50" s="37"/>
      <c r="P50" s="37"/>
      <c r="Q50" s="57"/>
      <c r="R50" s="2"/>
      <c r="S50" s="37"/>
      <c r="T50" s="37"/>
      <c r="U50" s="40"/>
      <c r="V50" s="37"/>
      <c r="W50" s="37"/>
      <c r="X50" s="37"/>
      <c r="Y50" s="40"/>
    </row>
    <row r="51" spans="2:25" x14ac:dyDescent="0.25">
      <c r="B51" s="2"/>
      <c r="C51" s="37"/>
      <c r="D51" s="37"/>
      <c r="E51" s="40"/>
      <c r="F51" s="37"/>
      <c r="G51" s="37"/>
      <c r="H51" s="37"/>
      <c r="I51" s="55"/>
      <c r="J51" s="2"/>
      <c r="K51" s="37"/>
      <c r="L51" s="37"/>
      <c r="M51" s="40"/>
      <c r="N51" s="37"/>
      <c r="O51" s="37"/>
      <c r="P51" s="37"/>
      <c r="Q51" s="57"/>
      <c r="R51" s="2"/>
      <c r="S51" s="37"/>
      <c r="T51" s="37"/>
      <c r="U51" s="40"/>
      <c r="V51" s="37"/>
      <c r="W51" s="37"/>
      <c r="X51" s="37"/>
      <c r="Y51" s="40"/>
    </row>
    <row r="52" spans="2:25" x14ac:dyDescent="0.25">
      <c r="B52" s="2"/>
      <c r="C52" s="37"/>
      <c r="D52" s="37"/>
      <c r="E52" s="40"/>
      <c r="F52" s="37"/>
      <c r="G52" s="37"/>
      <c r="H52" s="37"/>
      <c r="I52" s="55"/>
      <c r="J52" s="2"/>
      <c r="K52" s="37"/>
      <c r="L52" s="37"/>
      <c r="M52" s="40"/>
      <c r="N52" s="37"/>
      <c r="O52" s="37"/>
      <c r="P52" s="37"/>
      <c r="Q52" s="57"/>
      <c r="R52" s="2"/>
      <c r="S52" s="37"/>
      <c r="T52" s="37"/>
      <c r="U52" s="40"/>
      <c r="V52" s="37"/>
      <c r="W52" s="37"/>
      <c r="X52" s="37"/>
      <c r="Y52" s="40"/>
    </row>
    <row r="53" spans="2:25" x14ac:dyDescent="0.25">
      <c r="B53" s="2"/>
      <c r="C53" s="37"/>
      <c r="D53" s="37"/>
      <c r="E53" s="40"/>
      <c r="F53" s="37"/>
      <c r="G53" s="37"/>
      <c r="H53" s="37"/>
      <c r="I53" s="55"/>
      <c r="J53" s="2"/>
      <c r="K53" s="37"/>
      <c r="L53" s="37"/>
      <c r="M53" s="40"/>
      <c r="N53" s="37"/>
      <c r="O53" s="37"/>
      <c r="P53" s="37"/>
      <c r="Q53" s="57"/>
      <c r="R53" s="2"/>
      <c r="S53" s="37"/>
      <c r="T53" s="37"/>
      <c r="U53" s="40"/>
      <c r="V53" s="37"/>
      <c r="W53" s="37"/>
      <c r="X53" s="37"/>
      <c r="Y53" s="40"/>
    </row>
    <row r="54" spans="2:25" x14ac:dyDescent="0.25">
      <c r="B54" s="2"/>
      <c r="C54" s="37"/>
      <c r="D54" s="37"/>
      <c r="E54" s="40"/>
      <c r="F54" s="37"/>
      <c r="G54" s="37"/>
      <c r="H54" s="37"/>
      <c r="I54" s="55"/>
      <c r="J54" s="2"/>
      <c r="K54" s="37"/>
      <c r="L54" s="37"/>
      <c r="M54" s="40"/>
      <c r="N54" s="37"/>
      <c r="O54" s="37"/>
      <c r="P54" s="37"/>
      <c r="Q54" s="57"/>
      <c r="R54" s="2"/>
      <c r="S54" s="37"/>
      <c r="T54" s="37"/>
      <c r="U54" s="40"/>
      <c r="V54" s="37"/>
      <c r="W54" s="37"/>
      <c r="X54" s="37"/>
      <c r="Y54" s="40"/>
    </row>
    <row r="55" spans="2:25" x14ac:dyDescent="0.25">
      <c r="B55" s="2"/>
      <c r="C55" s="37"/>
      <c r="D55" s="37"/>
      <c r="E55" s="40"/>
      <c r="F55" s="37"/>
      <c r="G55" s="37"/>
      <c r="H55" s="37"/>
      <c r="I55" s="55"/>
      <c r="J55" s="2"/>
      <c r="K55" s="37"/>
      <c r="L55" s="37"/>
      <c r="M55" s="40"/>
      <c r="N55" s="37"/>
      <c r="O55" s="37"/>
      <c r="P55" s="37"/>
      <c r="Q55" s="57"/>
      <c r="R55" s="2"/>
      <c r="S55" s="37"/>
      <c r="T55" s="37"/>
      <c r="U55" s="40"/>
      <c r="V55" s="37"/>
      <c r="W55" s="37"/>
      <c r="X55" s="37"/>
      <c r="Y55" s="40"/>
    </row>
    <row r="56" spans="2:25" x14ac:dyDescent="0.25">
      <c r="B56" s="2"/>
      <c r="C56" s="37"/>
      <c r="D56" s="37"/>
      <c r="E56" s="40"/>
      <c r="F56" s="37"/>
      <c r="G56" s="37"/>
      <c r="H56" s="37"/>
      <c r="I56" s="55"/>
      <c r="J56" s="2"/>
      <c r="K56" s="37"/>
      <c r="L56" s="37"/>
      <c r="M56" s="40"/>
      <c r="N56" s="37"/>
      <c r="O56" s="37"/>
      <c r="P56" s="37"/>
      <c r="Q56" s="57"/>
      <c r="R56" s="2"/>
      <c r="S56" s="37"/>
      <c r="T56" s="37"/>
      <c r="U56" s="40"/>
      <c r="V56" s="37"/>
      <c r="W56" s="37"/>
      <c r="X56" s="37"/>
      <c r="Y56" s="40"/>
    </row>
    <row r="57" spans="2:25" x14ac:dyDescent="0.25">
      <c r="B57" s="2"/>
      <c r="C57" s="37"/>
      <c r="D57" s="37"/>
      <c r="E57" s="40"/>
      <c r="F57" s="37"/>
      <c r="G57" s="37"/>
      <c r="H57" s="37"/>
      <c r="I57" s="55"/>
      <c r="J57" s="2"/>
      <c r="K57" s="37"/>
      <c r="L57" s="37"/>
      <c r="M57" s="40"/>
      <c r="N57" s="37"/>
      <c r="O57" s="37"/>
      <c r="P57" s="37"/>
      <c r="Q57" s="57"/>
      <c r="R57" s="2"/>
      <c r="S57" s="37"/>
      <c r="T57" s="37"/>
      <c r="U57" s="40"/>
      <c r="V57" s="37"/>
      <c r="W57" s="37"/>
      <c r="X57" s="37"/>
      <c r="Y57" s="40"/>
    </row>
    <row r="58" spans="2:25" x14ac:dyDescent="0.25">
      <c r="B58" s="2"/>
      <c r="C58" s="37"/>
      <c r="D58" s="37"/>
      <c r="E58" s="40"/>
      <c r="F58" s="37"/>
      <c r="G58" s="37"/>
      <c r="H58" s="37"/>
      <c r="I58" s="55"/>
      <c r="J58" s="2"/>
      <c r="K58" s="37"/>
      <c r="L58" s="37"/>
      <c r="M58" s="40"/>
      <c r="N58" s="37"/>
      <c r="O58" s="37"/>
      <c r="P58" s="37"/>
      <c r="Q58" s="57"/>
      <c r="R58" s="2"/>
      <c r="S58" s="37"/>
      <c r="T58" s="37"/>
      <c r="U58" s="40"/>
      <c r="V58" s="37"/>
      <c r="W58" s="37"/>
      <c r="X58" s="37"/>
      <c r="Y58" s="40"/>
    </row>
    <row r="59" spans="2:25" x14ac:dyDescent="0.25">
      <c r="B59" s="2"/>
      <c r="C59" s="37"/>
      <c r="D59" s="37"/>
      <c r="E59" s="40"/>
      <c r="F59" s="37"/>
      <c r="G59" s="37"/>
      <c r="H59" s="37"/>
      <c r="I59" s="55"/>
      <c r="J59" s="2"/>
      <c r="K59" s="37"/>
      <c r="L59" s="37"/>
      <c r="M59" s="40"/>
      <c r="N59" s="37"/>
      <c r="O59" s="37"/>
      <c r="P59" s="37"/>
      <c r="Q59" s="57"/>
      <c r="R59" s="2"/>
      <c r="S59" s="37"/>
      <c r="T59" s="37"/>
      <c r="U59" s="40"/>
      <c r="V59" s="37"/>
      <c r="W59" s="37"/>
      <c r="X59" s="37"/>
      <c r="Y59" s="40"/>
    </row>
    <row r="60" spans="2:25" x14ac:dyDescent="0.25">
      <c r="B60" s="2"/>
      <c r="C60" s="37"/>
      <c r="D60" s="37"/>
      <c r="E60" s="40"/>
      <c r="F60" s="37"/>
      <c r="G60" s="37"/>
      <c r="H60" s="37"/>
      <c r="I60" s="55"/>
      <c r="J60" s="2"/>
      <c r="K60" s="37"/>
      <c r="L60" s="37"/>
      <c r="M60" s="40"/>
      <c r="N60" s="37"/>
      <c r="O60" s="37"/>
      <c r="P60" s="37"/>
      <c r="Q60" s="57"/>
      <c r="R60" s="2"/>
      <c r="S60" s="37"/>
      <c r="T60" s="37"/>
      <c r="U60" s="40"/>
      <c r="V60" s="37"/>
      <c r="W60" s="37"/>
      <c r="X60" s="37"/>
      <c r="Y60" s="40"/>
    </row>
    <row r="61" spans="2:25" x14ac:dyDescent="0.25">
      <c r="B61" s="2"/>
      <c r="C61" s="37"/>
      <c r="D61" s="37"/>
      <c r="E61" s="40"/>
      <c r="F61" s="37"/>
      <c r="G61" s="37"/>
      <c r="H61" s="37"/>
      <c r="I61" s="55"/>
      <c r="J61" s="2"/>
      <c r="K61" s="37"/>
      <c r="L61" s="37"/>
      <c r="M61" s="40"/>
      <c r="N61" s="37"/>
      <c r="O61" s="37"/>
      <c r="P61" s="37"/>
      <c r="Q61" s="57"/>
      <c r="R61" s="2"/>
      <c r="S61" s="37"/>
      <c r="T61" s="37"/>
      <c r="U61" s="40"/>
      <c r="V61" s="37"/>
      <c r="W61" s="37"/>
      <c r="X61" s="37"/>
      <c r="Y61" s="40"/>
    </row>
    <row r="62" spans="2:25" x14ac:dyDescent="0.25">
      <c r="B62" s="2"/>
      <c r="C62" s="37"/>
      <c r="D62" s="37"/>
      <c r="E62" s="40"/>
      <c r="F62" s="37"/>
      <c r="G62" s="37"/>
      <c r="H62" s="37"/>
      <c r="I62" s="55"/>
      <c r="J62" s="2"/>
      <c r="K62" s="37"/>
      <c r="L62" s="37"/>
      <c r="M62" s="40"/>
      <c r="N62" s="37"/>
      <c r="O62" s="37"/>
      <c r="P62" s="37"/>
      <c r="Q62" s="57"/>
      <c r="R62" s="2"/>
      <c r="S62" s="37"/>
      <c r="T62" s="37"/>
      <c r="U62" s="40"/>
      <c r="V62" s="37"/>
      <c r="W62" s="37"/>
      <c r="X62" s="37"/>
      <c r="Y62" s="40"/>
    </row>
    <row r="63" spans="2:25" x14ac:dyDescent="0.25">
      <c r="B63" s="2"/>
      <c r="C63" s="37"/>
      <c r="D63" s="37"/>
      <c r="E63" s="40"/>
      <c r="F63" s="37"/>
      <c r="G63" s="37"/>
      <c r="H63" s="37"/>
      <c r="I63" s="55"/>
      <c r="J63" s="2"/>
      <c r="K63" s="37"/>
      <c r="L63" s="37"/>
      <c r="M63" s="40"/>
      <c r="N63" s="37"/>
      <c r="O63" s="37"/>
      <c r="P63" s="37"/>
      <c r="Q63" s="57"/>
      <c r="R63" s="2"/>
      <c r="S63" s="37"/>
      <c r="T63" s="37"/>
      <c r="U63" s="40"/>
      <c r="V63" s="37"/>
      <c r="W63" s="37"/>
      <c r="X63" s="37"/>
      <c r="Y63" s="40"/>
    </row>
    <row r="64" spans="2:25" x14ac:dyDescent="0.25">
      <c r="B64" s="2"/>
      <c r="C64" s="37"/>
      <c r="D64" s="37"/>
      <c r="E64" s="40"/>
      <c r="F64" s="37"/>
      <c r="G64" s="37"/>
      <c r="H64" s="37"/>
      <c r="I64" s="55"/>
      <c r="J64" s="2"/>
      <c r="K64" s="37"/>
      <c r="L64" s="37"/>
      <c r="M64" s="40"/>
      <c r="N64" s="37"/>
      <c r="O64" s="37"/>
      <c r="P64" s="37"/>
      <c r="Q64" s="57"/>
      <c r="R64" s="2"/>
      <c r="S64" s="37"/>
      <c r="T64" s="37"/>
      <c r="U64" s="40"/>
      <c r="V64" s="37"/>
      <c r="W64" s="37"/>
      <c r="X64" s="37"/>
      <c r="Y64" s="40"/>
    </row>
    <row r="65" spans="2:25" x14ac:dyDescent="0.25">
      <c r="B65" s="2"/>
      <c r="C65" s="37"/>
      <c r="D65" s="37"/>
      <c r="E65" s="40"/>
      <c r="F65" s="37"/>
      <c r="G65" s="37"/>
      <c r="H65" s="37"/>
      <c r="I65" s="55"/>
      <c r="J65" s="2"/>
      <c r="K65" s="37"/>
      <c r="L65" s="37"/>
      <c r="M65" s="40"/>
      <c r="N65" s="37"/>
      <c r="O65" s="37"/>
      <c r="P65" s="37"/>
      <c r="Q65" s="57"/>
      <c r="R65" s="2"/>
      <c r="S65" s="37"/>
      <c r="T65" s="37"/>
      <c r="U65" s="40"/>
      <c r="V65" s="37"/>
      <c r="W65" s="37"/>
      <c r="X65" s="37"/>
      <c r="Y65" s="40"/>
    </row>
    <row r="66" spans="2:25" x14ac:dyDescent="0.25">
      <c r="B66" s="2"/>
      <c r="C66" s="37"/>
      <c r="D66" s="37"/>
      <c r="E66" s="40"/>
      <c r="F66" s="37"/>
      <c r="G66" s="37"/>
      <c r="H66" s="37"/>
      <c r="I66" s="55"/>
      <c r="J66" s="2"/>
      <c r="K66" s="37"/>
      <c r="L66" s="37"/>
      <c r="M66" s="40"/>
      <c r="N66" s="37"/>
      <c r="O66" s="37"/>
      <c r="P66" s="37"/>
      <c r="Q66" s="57"/>
      <c r="R66" s="2"/>
      <c r="S66" s="37"/>
      <c r="T66" s="37"/>
      <c r="U66" s="40"/>
      <c r="V66" s="37"/>
      <c r="W66" s="37"/>
      <c r="X66" s="37"/>
      <c r="Y66" s="40"/>
    </row>
    <row r="67" spans="2:25" x14ac:dyDescent="0.25">
      <c r="B67" s="2"/>
      <c r="C67" s="37"/>
      <c r="D67" s="37"/>
      <c r="E67" s="40"/>
      <c r="F67" s="37"/>
      <c r="G67" s="37"/>
      <c r="H67" s="37"/>
      <c r="I67" s="55"/>
      <c r="J67" s="2"/>
      <c r="K67" s="37"/>
      <c r="L67" s="37"/>
      <c r="M67" s="40"/>
      <c r="N67" s="37"/>
      <c r="O67" s="37"/>
      <c r="P67" s="37"/>
      <c r="Q67" s="57"/>
      <c r="R67" s="2"/>
      <c r="S67" s="37"/>
      <c r="T67" s="37"/>
      <c r="U67" s="40"/>
      <c r="V67" s="37"/>
      <c r="W67" s="37"/>
      <c r="X67" s="37"/>
      <c r="Y67" s="40"/>
    </row>
    <row r="68" spans="2:25" x14ac:dyDescent="0.25">
      <c r="B68" s="2"/>
      <c r="C68" s="37"/>
      <c r="D68" s="37"/>
      <c r="E68" s="40"/>
      <c r="F68" s="37"/>
      <c r="G68" s="37"/>
      <c r="H68" s="37"/>
      <c r="I68" s="55"/>
      <c r="J68" s="2"/>
      <c r="K68" s="37"/>
      <c r="L68" s="37"/>
      <c r="M68" s="40"/>
      <c r="N68" s="37"/>
      <c r="O68" s="37"/>
      <c r="P68" s="37"/>
      <c r="Q68" s="57"/>
      <c r="R68" s="2"/>
      <c r="S68" s="37"/>
      <c r="T68" s="37"/>
      <c r="U68" s="40"/>
      <c r="V68" s="37"/>
      <c r="W68" s="37"/>
      <c r="X68" s="37"/>
      <c r="Y68" s="40"/>
    </row>
    <row r="69" spans="2:25" x14ac:dyDescent="0.25">
      <c r="B69" s="2"/>
      <c r="C69" s="37"/>
      <c r="D69" s="37"/>
      <c r="E69" s="40"/>
      <c r="F69" s="37"/>
      <c r="G69" s="37"/>
      <c r="H69" s="37"/>
      <c r="I69" s="55"/>
      <c r="J69" s="2"/>
      <c r="K69" s="37"/>
      <c r="L69" s="37"/>
      <c r="M69" s="40"/>
      <c r="N69" s="37"/>
      <c r="O69" s="37"/>
      <c r="P69" s="37"/>
      <c r="Q69" s="57"/>
      <c r="R69" s="2"/>
      <c r="S69" s="37"/>
      <c r="T69" s="37"/>
      <c r="U69" s="40"/>
      <c r="V69" s="37"/>
      <c r="W69" s="37"/>
      <c r="X69" s="37"/>
      <c r="Y69" s="40"/>
    </row>
    <row r="70" spans="2:25" x14ac:dyDescent="0.25">
      <c r="B70" s="2"/>
      <c r="C70" s="37"/>
      <c r="D70" s="37"/>
      <c r="E70" s="40"/>
      <c r="F70" s="37"/>
      <c r="G70" s="37"/>
      <c r="H70" s="37"/>
      <c r="I70" s="55"/>
      <c r="J70" s="2"/>
      <c r="K70" s="37"/>
      <c r="L70" s="37"/>
      <c r="M70" s="40"/>
      <c r="N70" s="37"/>
      <c r="O70" s="37"/>
      <c r="P70" s="37"/>
      <c r="Q70" s="57"/>
      <c r="R70" s="2"/>
      <c r="S70" s="37"/>
      <c r="T70" s="37"/>
      <c r="U70" s="40"/>
      <c r="V70" s="37"/>
      <c r="W70" s="37"/>
      <c r="X70" s="37"/>
      <c r="Y70" s="40"/>
    </row>
    <row r="71" spans="2:25" x14ac:dyDescent="0.25">
      <c r="B71" s="2"/>
      <c r="C71" s="37"/>
      <c r="D71" s="37"/>
      <c r="E71" s="40"/>
      <c r="F71" s="37"/>
      <c r="G71" s="37"/>
      <c r="H71" s="37"/>
      <c r="I71" s="55"/>
      <c r="J71" s="2"/>
      <c r="K71" s="37"/>
      <c r="L71" s="37"/>
      <c r="M71" s="40"/>
      <c r="N71" s="37"/>
      <c r="O71" s="37"/>
      <c r="P71" s="37"/>
      <c r="Q71" s="57"/>
      <c r="R71" s="2"/>
      <c r="S71" s="37"/>
      <c r="T71" s="37"/>
      <c r="U71" s="40"/>
      <c r="V71" s="37"/>
      <c r="W71" s="37"/>
      <c r="X71" s="37"/>
      <c r="Y71" s="40"/>
    </row>
    <row r="72" spans="2:25" x14ac:dyDescent="0.25">
      <c r="B72" s="2"/>
      <c r="C72" s="37"/>
      <c r="D72" s="37"/>
      <c r="E72" s="40"/>
      <c r="F72" s="37"/>
      <c r="G72" s="37"/>
      <c r="H72" s="37"/>
      <c r="I72" s="55"/>
      <c r="J72" s="2"/>
      <c r="K72" s="37"/>
      <c r="L72" s="37"/>
      <c r="M72" s="40"/>
      <c r="N72" s="37"/>
      <c r="O72" s="37"/>
      <c r="P72" s="37"/>
      <c r="Q72" s="57"/>
      <c r="R72" s="2"/>
      <c r="S72" s="37"/>
      <c r="T72" s="37"/>
      <c r="U72" s="40"/>
      <c r="V72" s="37"/>
      <c r="W72" s="37"/>
      <c r="X72" s="37"/>
      <c r="Y72" s="40"/>
    </row>
    <row r="73" spans="2:25" x14ac:dyDescent="0.25">
      <c r="B73" s="2"/>
      <c r="C73" s="37"/>
      <c r="D73" s="37"/>
      <c r="E73" s="40"/>
      <c r="F73" s="37"/>
      <c r="G73" s="37"/>
      <c r="H73" s="37"/>
      <c r="I73" s="55"/>
      <c r="J73" s="2"/>
      <c r="K73" s="37"/>
      <c r="L73" s="37"/>
      <c r="M73" s="40"/>
      <c r="N73" s="37"/>
      <c r="O73" s="37"/>
      <c r="P73" s="37"/>
      <c r="Q73" s="57"/>
      <c r="R73" s="2"/>
      <c r="S73" s="37"/>
      <c r="T73" s="37"/>
      <c r="U73" s="40"/>
      <c r="V73" s="37"/>
      <c r="W73" s="37"/>
      <c r="X73" s="37"/>
      <c r="Y73" s="40"/>
    </row>
    <row r="74" spans="2:25" x14ac:dyDescent="0.25">
      <c r="B74" s="2"/>
      <c r="C74" s="37"/>
      <c r="D74" s="37"/>
      <c r="E74" s="40"/>
      <c r="F74" s="37"/>
      <c r="G74" s="37"/>
      <c r="H74" s="37"/>
      <c r="I74" s="55"/>
      <c r="J74" s="2"/>
      <c r="K74" s="37"/>
      <c r="L74" s="37"/>
      <c r="M74" s="40"/>
      <c r="N74" s="37"/>
      <c r="O74" s="37"/>
      <c r="P74" s="37"/>
      <c r="Q74" s="57"/>
      <c r="R74" s="2"/>
      <c r="S74" s="37"/>
      <c r="T74" s="37"/>
      <c r="U74" s="40"/>
      <c r="V74" s="37"/>
      <c r="W74" s="37"/>
      <c r="X74" s="37"/>
      <c r="Y74" s="40"/>
    </row>
    <row r="75" spans="2:25" x14ac:dyDescent="0.25">
      <c r="B75" s="2"/>
      <c r="C75" s="37"/>
      <c r="D75" s="37"/>
      <c r="E75" s="40"/>
      <c r="F75" s="37"/>
      <c r="G75" s="37"/>
      <c r="H75" s="37"/>
      <c r="I75" s="55"/>
      <c r="J75" s="2"/>
      <c r="K75" s="37"/>
      <c r="L75" s="37"/>
      <c r="M75" s="40"/>
      <c r="N75" s="37"/>
      <c r="O75" s="37"/>
      <c r="P75" s="37"/>
      <c r="Q75" s="57"/>
      <c r="R75" s="2"/>
      <c r="S75" s="37"/>
      <c r="T75" s="37"/>
      <c r="U75" s="40"/>
      <c r="V75" s="37"/>
      <c r="W75" s="37"/>
      <c r="X75" s="37"/>
      <c r="Y75" s="40"/>
    </row>
    <row r="76" spans="2:25" x14ac:dyDescent="0.25">
      <c r="B76" s="2"/>
      <c r="C76" s="37"/>
      <c r="D76" s="37"/>
      <c r="E76" s="40"/>
      <c r="F76" s="37"/>
      <c r="G76" s="37"/>
      <c r="H76" s="37"/>
      <c r="I76" s="55"/>
      <c r="J76" s="2"/>
      <c r="K76" s="37"/>
      <c r="L76" s="37"/>
      <c r="M76" s="40"/>
      <c r="N76" s="37"/>
      <c r="O76" s="37"/>
      <c r="P76" s="37"/>
      <c r="Q76" s="57"/>
      <c r="R76" s="2"/>
      <c r="S76" s="37"/>
      <c r="T76" s="37"/>
      <c r="U76" s="40"/>
      <c r="V76" s="37"/>
      <c r="W76" s="37"/>
      <c r="X76" s="37"/>
      <c r="Y76" s="40"/>
    </row>
    <row r="77" spans="2:25" x14ac:dyDescent="0.25">
      <c r="B77" s="2"/>
      <c r="C77" s="37"/>
      <c r="D77" s="37"/>
      <c r="E77" s="40"/>
      <c r="F77" s="37"/>
      <c r="G77" s="37"/>
      <c r="H77" s="37"/>
      <c r="I77" s="55"/>
      <c r="J77" s="2"/>
      <c r="K77" s="37"/>
      <c r="L77" s="37"/>
      <c r="M77" s="40"/>
      <c r="N77" s="37"/>
      <c r="O77" s="37"/>
      <c r="P77" s="37"/>
      <c r="Q77" s="57"/>
      <c r="R77" s="2"/>
      <c r="S77" s="37"/>
      <c r="T77" s="37"/>
      <c r="U77" s="40"/>
      <c r="V77" s="37"/>
      <c r="W77" s="37"/>
      <c r="X77" s="37"/>
      <c r="Y77" s="40"/>
    </row>
    <row r="78" spans="2:25" x14ac:dyDescent="0.25">
      <c r="B78" s="2"/>
      <c r="C78" s="37"/>
      <c r="D78" s="37"/>
      <c r="E78" s="40"/>
      <c r="F78" s="37"/>
      <c r="G78" s="37"/>
      <c r="H78" s="37"/>
      <c r="I78" s="55"/>
      <c r="J78" s="2"/>
      <c r="K78" s="37"/>
      <c r="L78" s="37"/>
      <c r="M78" s="40"/>
      <c r="N78" s="37"/>
      <c r="O78" s="37"/>
      <c r="P78" s="37"/>
      <c r="Q78" s="57"/>
      <c r="R78" s="2"/>
      <c r="S78" s="37"/>
      <c r="T78" s="37"/>
      <c r="U78" s="40"/>
      <c r="V78" s="37"/>
      <c r="W78" s="37"/>
      <c r="X78" s="37"/>
      <c r="Y78" s="40"/>
    </row>
    <row r="79" spans="2:25" x14ac:dyDescent="0.25">
      <c r="B79" s="2"/>
      <c r="C79" s="37"/>
      <c r="D79" s="37"/>
      <c r="E79" s="40"/>
      <c r="F79" s="37"/>
      <c r="G79" s="37"/>
      <c r="H79" s="37"/>
      <c r="I79" s="55"/>
      <c r="J79" s="2"/>
      <c r="K79" s="37"/>
      <c r="L79" s="37"/>
      <c r="M79" s="40"/>
      <c r="N79" s="37"/>
      <c r="O79" s="37"/>
      <c r="P79" s="37"/>
      <c r="Q79" s="57"/>
      <c r="R79" s="2"/>
      <c r="S79" s="37"/>
      <c r="T79" s="37"/>
      <c r="U79" s="40"/>
      <c r="V79" s="37"/>
      <c r="W79" s="37"/>
      <c r="X79" s="37"/>
      <c r="Y79" s="40"/>
    </row>
    <row r="80" spans="2:25" x14ac:dyDescent="0.25">
      <c r="B80" s="2"/>
      <c r="C80" s="37"/>
      <c r="D80" s="37"/>
      <c r="E80" s="40"/>
      <c r="F80" s="37"/>
      <c r="G80" s="37"/>
      <c r="H80" s="37"/>
      <c r="I80" s="55"/>
      <c r="J80" s="2"/>
      <c r="K80" s="37"/>
      <c r="L80" s="37"/>
      <c r="M80" s="40"/>
      <c r="N80" s="37"/>
      <c r="O80" s="37"/>
      <c r="P80" s="37"/>
      <c r="Q80" s="57"/>
      <c r="R80" s="2"/>
      <c r="S80" s="37"/>
      <c r="T80" s="37"/>
      <c r="U80" s="40"/>
      <c r="V80" s="37"/>
      <c r="W80" s="37"/>
      <c r="X80" s="37"/>
      <c r="Y80" s="40"/>
    </row>
    <row r="81" spans="2:25" x14ac:dyDescent="0.25">
      <c r="B81" s="2"/>
      <c r="C81" s="37"/>
      <c r="D81" s="37"/>
      <c r="E81" s="40"/>
      <c r="F81" s="37"/>
      <c r="G81" s="37"/>
      <c r="H81" s="37"/>
      <c r="I81" s="55"/>
      <c r="J81" s="2"/>
      <c r="K81" s="37"/>
      <c r="L81" s="37"/>
      <c r="M81" s="40"/>
      <c r="N81" s="37"/>
      <c r="O81" s="37"/>
      <c r="P81" s="37"/>
      <c r="Q81" s="57"/>
      <c r="R81" s="2"/>
      <c r="S81" s="37"/>
      <c r="T81" s="37"/>
      <c r="U81" s="40"/>
      <c r="V81" s="37"/>
      <c r="W81" s="37"/>
      <c r="X81" s="37"/>
      <c r="Y81" s="40"/>
    </row>
    <row r="82" spans="2:25" x14ac:dyDescent="0.25">
      <c r="B82" s="2"/>
      <c r="C82" s="37"/>
      <c r="D82" s="37"/>
      <c r="E82" s="40"/>
      <c r="F82" s="37"/>
      <c r="G82" s="37"/>
      <c r="H82" s="37"/>
      <c r="I82" s="55"/>
      <c r="J82" s="2"/>
      <c r="K82" s="37"/>
      <c r="L82" s="37"/>
      <c r="M82" s="40"/>
      <c r="N82" s="37"/>
      <c r="O82" s="37"/>
      <c r="P82" s="37"/>
      <c r="Q82" s="57"/>
      <c r="R82" s="2"/>
      <c r="S82" s="37"/>
      <c r="T82" s="37"/>
      <c r="U82" s="40"/>
      <c r="V82" s="37"/>
      <c r="W82" s="37"/>
      <c r="X82" s="37"/>
      <c r="Y82" s="40"/>
    </row>
    <row r="83" spans="2:25" x14ac:dyDescent="0.25">
      <c r="B83" s="2"/>
      <c r="C83" s="37"/>
      <c r="D83" s="37"/>
      <c r="E83" s="40"/>
      <c r="F83" s="37"/>
      <c r="G83" s="37"/>
      <c r="H83" s="37"/>
      <c r="I83" s="55"/>
      <c r="J83" s="2"/>
      <c r="K83" s="37"/>
      <c r="L83" s="37"/>
      <c r="M83" s="40"/>
      <c r="N83" s="37"/>
      <c r="O83" s="37"/>
      <c r="P83" s="37"/>
      <c r="Q83" s="57"/>
      <c r="R83" s="2"/>
      <c r="S83" s="37"/>
      <c r="T83" s="37"/>
      <c r="U83" s="40"/>
      <c r="V83" s="37"/>
      <c r="W83" s="37"/>
      <c r="X83" s="37"/>
      <c r="Y83" s="40"/>
    </row>
    <row r="84" spans="2:25" x14ac:dyDescent="0.25">
      <c r="B84" s="2"/>
      <c r="C84" s="37"/>
      <c r="D84" s="37"/>
      <c r="E84" s="40"/>
      <c r="F84" s="37"/>
      <c r="G84" s="37"/>
      <c r="H84" s="37"/>
      <c r="I84" s="55"/>
      <c r="J84" s="2"/>
      <c r="K84" s="37"/>
      <c r="L84" s="37"/>
      <c r="M84" s="40"/>
      <c r="N84" s="37"/>
      <c r="O84" s="37"/>
      <c r="P84" s="37"/>
      <c r="Q84" s="57"/>
      <c r="R84" s="2"/>
      <c r="S84" s="37"/>
      <c r="T84" s="37"/>
      <c r="U84" s="40"/>
      <c r="V84" s="37"/>
      <c r="W84" s="37"/>
      <c r="X84" s="37"/>
      <c r="Y84" s="40"/>
    </row>
    <row r="85" spans="2:25" x14ac:dyDescent="0.25">
      <c r="B85" s="2"/>
      <c r="C85" s="37"/>
      <c r="D85" s="37"/>
      <c r="E85" s="40"/>
      <c r="F85" s="37"/>
      <c r="G85" s="37"/>
      <c r="H85" s="37"/>
      <c r="I85" s="55"/>
      <c r="J85" s="2"/>
      <c r="K85" s="37"/>
      <c r="L85" s="37"/>
      <c r="M85" s="40"/>
      <c r="N85" s="37"/>
      <c r="O85" s="37"/>
      <c r="P85" s="37"/>
      <c r="Q85" s="57"/>
      <c r="R85" s="2"/>
      <c r="S85" s="37"/>
      <c r="T85" s="37"/>
      <c r="U85" s="40"/>
      <c r="V85" s="37"/>
      <c r="W85" s="37"/>
      <c r="X85" s="37"/>
      <c r="Y85" s="40"/>
    </row>
    <row r="86" spans="2:25" x14ac:dyDescent="0.25">
      <c r="B86" s="2"/>
      <c r="C86" s="37"/>
      <c r="D86" s="37"/>
      <c r="E86" s="40"/>
      <c r="F86" s="37"/>
      <c r="G86" s="37"/>
      <c r="H86" s="37"/>
      <c r="I86" s="55"/>
      <c r="J86" s="2"/>
      <c r="K86" s="37"/>
      <c r="L86" s="37"/>
      <c r="M86" s="40"/>
      <c r="N86" s="37"/>
      <c r="O86" s="37"/>
      <c r="P86" s="37"/>
      <c r="Q86" s="57"/>
      <c r="R86" s="2"/>
      <c r="S86" s="37"/>
      <c r="T86" s="37"/>
      <c r="U86" s="40"/>
      <c r="V86" s="37"/>
      <c r="W86" s="37"/>
      <c r="X86" s="37"/>
      <c r="Y86" s="40"/>
    </row>
    <row r="87" spans="2:25" x14ac:dyDescent="0.25">
      <c r="B87" s="2"/>
      <c r="C87" s="37"/>
      <c r="D87" s="37"/>
      <c r="E87" s="40"/>
      <c r="F87" s="37"/>
      <c r="G87" s="37"/>
      <c r="H87" s="37"/>
      <c r="I87" s="55"/>
      <c r="J87" s="2"/>
      <c r="K87" s="37"/>
      <c r="L87" s="37"/>
      <c r="M87" s="40"/>
      <c r="N87" s="37"/>
      <c r="O87" s="37"/>
      <c r="P87" s="37"/>
      <c r="Q87" s="57"/>
      <c r="R87" s="2"/>
      <c r="S87" s="37"/>
      <c r="T87" s="37"/>
      <c r="U87" s="40"/>
      <c r="V87" s="37"/>
      <c r="W87" s="37"/>
      <c r="X87" s="37"/>
      <c r="Y87" s="40"/>
    </row>
    <row r="88" spans="2:25" x14ac:dyDescent="0.25">
      <c r="B88" s="2"/>
      <c r="C88" s="37"/>
      <c r="D88" s="37"/>
      <c r="E88" s="40"/>
      <c r="F88" s="37"/>
      <c r="G88" s="37"/>
      <c r="H88" s="37"/>
      <c r="I88" s="55"/>
      <c r="J88" s="2"/>
      <c r="K88" s="37"/>
      <c r="L88" s="37"/>
      <c r="M88" s="40"/>
      <c r="N88" s="37"/>
      <c r="O88" s="37"/>
      <c r="P88" s="37"/>
      <c r="Q88" s="57"/>
      <c r="R88" s="2"/>
      <c r="S88" s="37"/>
      <c r="T88" s="37"/>
      <c r="U88" s="40"/>
      <c r="V88" s="37"/>
      <c r="W88" s="37"/>
      <c r="X88" s="37"/>
      <c r="Y88" s="40"/>
    </row>
    <row r="89" spans="2:25" x14ac:dyDescent="0.25">
      <c r="B89" s="2"/>
      <c r="C89" s="37"/>
      <c r="D89" s="37"/>
      <c r="E89" s="40"/>
      <c r="F89" s="37"/>
      <c r="G89" s="37"/>
      <c r="H89" s="37"/>
      <c r="I89" s="55"/>
      <c r="J89" s="2"/>
      <c r="K89" s="37"/>
      <c r="L89" s="37"/>
      <c r="M89" s="40"/>
      <c r="N89" s="37"/>
      <c r="O89" s="37"/>
      <c r="P89" s="37"/>
      <c r="Q89" s="57"/>
      <c r="R89" s="2"/>
      <c r="S89" s="37"/>
      <c r="T89" s="37"/>
      <c r="U89" s="40"/>
      <c r="V89" s="37"/>
      <c r="W89" s="37"/>
      <c r="X89" s="37"/>
      <c r="Y89" s="40"/>
    </row>
    <row r="90" spans="2:25" x14ac:dyDescent="0.25">
      <c r="B90" s="2"/>
      <c r="C90" s="37"/>
      <c r="D90" s="37"/>
      <c r="E90" s="40"/>
      <c r="F90" s="37"/>
      <c r="G90" s="37"/>
      <c r="H90" s="37"/>
      <c r="I90" s="55"/>
      <c r="J90" s="2"/>
      <c r="K90" s="37"/>
      <c r="L90" s="37"/>
      <c r="M90" s="40"/>
      <c r="N90" s="37"/>
      <c r="O90" s="37"/>
      <c r="P90" s="37"/>
      <c r="Q90" s="57"/>
      <c r="R90" s="2"/>
      <c r="S90" s="37"/>
      <c r="T90" s="37"/>
      <c r="U90" s="40"/>
      <c r="V90" s="37"/>
      <c r="W90" s="37"/>
      <c r="X90" s="37"/>
      <c r="Y90" s="40"/>
    </row>
    <row r="91" spans="2:25" x14ac:dyDescent="0.25">
      <c r="B91" s="2"/>
      <c r="C91" s="37"/>
      <c r="D91" s="37"/>
      <c r="E91" s="40"/>
      <c r="F91" s="37"/>
      <c r="G91" s="37"/>
      <c r="H91" s="37"/>
      <c r="I91" s="55"/>
      <c r="J91" s="2"/>
      <c r="K91" s="37"/>
      <c r="L91" s="37"/>
      <c r="M91" s="40"/>
      <c r="N91" s="37"/>
      <c r="O91" s="37"/>
      <c r="P91" s="37"/>
      <c r="Q91" s="57"/>
      <c r="R91" s="2"/>
      <c r="S91" s="37"/>
      <c r="T91" s="37"/>
      <c r="U91" s="40"/>
      <c r="V91" s="37"/>
      <c r="W91" s="37"/>
      <c r="X91" s="37"/>
      <c r="Y91" s="40"/>
    </row>
    <row r="92" spans="2:25" x14ac:dyDescent="0.25">
      <c r="B92" s="2"/>
      <c r="C92" s="37"/>
      <c r="D92" s="37"/>
      <c r="E92" s="40"/>
      <c r="F92" s="37"/>
      <c r="G92" s="37"/>
      <c r="H92" s="37"/>
      <c r="I92" s="55"/>
      <c r="J92" s="2"/>
      <c r="K92" s="37"/>
      <c r="L92" s="37"/>
      <c r="M92" s="40"/>
      <c r="N92" s="37"/>
      <c r="O92" s="37"/>
      <c r="P92" s="37"/>
      <c r="Q92" s="57"/>
      <c r="R92" s="2"/>
      <c r="S92" s="37"/>
      <c r="T92" s="37"/>
      <c r="U92" s="40"/>
      <c r="V92" s="37"/>
      <c r="W92" s="37"/>
      <c r="X92" s="37"/>
      <c r="Y92" s="40"/>
    </row>
    <row r="93" spans="2:25" x14ac:dyDescent="0.25">
      <c r="B93" s="2"/>
      <c r="C93" s="37"/>
      <c r="D93" s="37"/>
      <c r="E93" s="40"/>
      <c r="F93" s="37"/>
      <c r="G93" s="37"/>
      <c r="H93" s="37"/>
      <c r="I93" s="55"/>
      <c r="J93" s="2"/>
      <c r="K93" s="37"/>
      <c r="L93" s="37"/>
      <c r="M93" s="40"/>
      <c r="N93" s="37"/>
      <c r="O93" s="37"/>
      <c r="P93" s="37"/>
      <c r="Q93" s="57"/>
      <c r="R93" s="2"/>
      <c r="S93" s="37"/>
      <c r="T93" s="37"/>
      <c r="U93" s="40"/>
      <c r="V93" s="37"/>
      <c r="W93" s="37"/>
      <c r="X93" s="37"/>
      <c r="Y93" s="40"/>
    </row>
    <row r="94" spans="2:25" x14ac:dyDescent="0.25">
      <c r="B94" s="2"/>
      <c r="C94" s="37"/>
      <c r="D94" s="37"/>
      <c r="E94" s="40"/>
      <c r="F94" s="37"/>
      <c r="G94" s="37"/>
      <c r="H94" s="37"/>
      <c r="I94" s="55"/>
      <c r="J94" s="2"/>
      <c r="K94" s="37"/>
      <c r="L94" s="37"/>
      <c r="M94" s="40"/>
      <c r="N94" s="37"/>
      <c r="O94" s="37"/>
      <c r="P94" s="37"/>
      <c r="Q94" s="57"/>
      <c r="R94" s="2"/>
      <c r="S94" s="37"/>
      <c r="T94" s="37"/>
      <c r="U94" s="40"/>
      <c r="V94" s="37"/>
      <c r="W94" s="37"/>
      <c r="X94" s="37"/>
      <c r="Y94" s="40"/>
    </row>
    <row r="95" spans="2:25" x14ac:dyDescent="0.25">
      <c r="B95" s="2"/>
      <c r="C95" s="37"/>
      <c r="D95" s="37"/>
      <c r="E95" s="40"/>
      <c r="F95" s="37"/>
      <c r="G95" s="37"/>
      <c r="H95" s="37"/>
      <c r="I95" s="55"/>
      <c r="J95" s="2"/>
      <c r="K95" s="37"/>
      <c r="L95" s="37"/>
      <c r="M95" s="40"/>
      <c r="N95" s="37"/>
      <c r="O95" s="37"/>
      <c r="P95" s="37"/>
      <c r="Q95" s="57"/>
      <c r="R95" s="2"/>
      <c r="S95" s="37"/>
      <c r="T95" s="37"/>
      <c r="U95" s="40"/>
      <c r="V95" s="37"/>
      <c r="W95" s="37"/>
      <c r="X95" s="37"/>
      <c r="Y95" s="40"/>
    </row>
    <row r="96" spans="2:25" x14ac:dyDescent="0.25">
      <c r="B96" s="2"/>
      <c r="C96" s="37"/>
      <c r="D96" s="37"/>
      <c r="E96" s="40"/>
      <c r="F96" s="37"/>
      <c r="G96" s="37"/>
      <c r="H96" s="37"/>
      <c r="I96" s="55"/>
      <c r="J96" s="2"/>
      <c r="K96" s="37"/>
      <c r="L96" s="37"/>
      <c r="M96" s="40"/>
      <c r="N96" s="37"/>
      <c r="O96" s="37"/>
      <c r="P96" s="37"/>
      <c r="Q96" s="57"/>
      <c r="R96" s="2"/>
      <c r="S96" s="37"/>
      <c r="T96" s="37"/>
      <c r="U96" s="40"/>
      <c r="V96" s="37"/>
      <c r="W96" s="37"/>
      <c r="X96" s="37"/>
      <c r="Y96" s="40"/>
    </row>
    <row r="97" spans="2:25" x14ac:dyDescent="0.25">
      <c r="B97" s="2"/>
      <c r="C97" s="37"/>
      <c r="D97" s="37"/>
      <c r="E97" s="40"/>
      <c r="F97" s="37"/>
      <c r="G97" s="37"/>
      <c r="H97" s="37"/>
      <c r="I97" s="55"/>
      <c r="J97" s="2"/>
      <c r="K97" s="37"/>
      <c r="L97" s="37"/>
      <c r="M97" s="40"/>
      <c r="N97" s="37"/>
      <c r="O97" s="37"/>
      <c r="P97" s="37"/>
      <c r="Q97" s="57"/>
      <c r="R97" s="2"/>
      <c r="S97" s="37"/>
      <c r="T97" s="37"/>
      <c r="U97" s="40"/>
      <c r="V97" s="37"/>
      <c r="W97" s="37"/>
      <c r="X97" s="37"/>
      <c r="Y97" s="40"/>
    </row>
    <row r="98" spans="2:25" x14ac:dyDescent="0.25">
      <c r="B98" s="2"/>
      <c r="C98" s="37"/>
      <c r="D98" s="37"/>
      <c r="E98" s="40"/>
      <c r="F98" s="37"/>
      <c r="G98" s="37"/>
      <c r="H98" s="37"/>
      <c r="I98" s="55"/>
      <c r="J98" s="2"/>
      <c r="K98" s="37"/>
      <c r="L98" s="37"/>
      <c r="M98" s="40"/>
      <c r="N98" s="37"/>
      <c r="O98" s="37"/>
      <c r="P98" s="37"/>
      <c r="Q98" s="57"/>
      <c r="R98" s="2"/>
      <c r="S98" s="37"/>
      <c r="T98" s="37"/>
      <c r="U98" s="40"/>
      <c r="V98" s="37"/>
      <c r="W98" s="37"/>
      <c r="X98" s="37"/>
      <c r="Y98" s="40"/>
    </row>
    <row r="99" spans="2:25" x14ac:dyDescent="0.25">
      <c r="B99" s="2"/>
      <c r="C99" s="37"/>
      <c r="D99" s="37"/>
      <c r="E99" s="40"/>
      <c r="F99" s="37"/>
      <c r="G99" s="37"/>
      <c r="H99" s="37"/>
      <c r="I99" s="55"/>
      <c r="J99" s="2"/>
      <c r="K99" s="37"/>
      <c r="L99" s="37"/>
      <c r="M99" s="40"/>
      <c r="N99" s="37"/>
      <c r="O99" s="37"/>
      <c r="P99" s="37"/>
      <c r="Q99" s="57"/>
      <c r="R99" s="2"/>
      <c r="S99" s="37"/>
      <c r="T99" s="37"/>
      <c r="U99" s="40"/>
      <c r="V99" s="37"/>
      <c r="W99" s="37"/>
      <c r="X99" s="37"/>
      <c r="Y99" s="40"/>
    </row>
    <row r="100" spans="2:25" x14ac:dyDescent="0.25">
      <c r="B100" s="2"/>
      <c r="C100" s="37"/>
      <c r="D100" s="37"/>
      <c r="E100" s="40"/>
      <c r="F100" s="37"/>
      <c r="G100" s="37"/>
      <c r="H100" s="37"/>
      <c r="I100" s="55"/>
      <c r="J100" s="2"/>
      <c r="K100" s="37"/>
      <c r="L100" s="37"/>
      <c r="M100" s="40"/>
      <c r="N100" s="37"/>
      <c r="O100" s="37"/>
      <c r="P100" s="37"/>
      <c r="Q100" s="57"/>
      <c r="R100" s="2"/>
      <c r="S100" s="37"/>
      <c r="T100" s="37"/>
      <c r="U100" s="40"/>
      <c r="V100" s="37"/>
      <c r="W100" s="37"/>
      <c r="X100" s="37"/>
      <c r="Y100" s="40"/>
    </row>
    <row r="101" spans="2:25" x14ac:dyDescent="0.25">
      <c r="B101" s="2"/>
      <c r="C101" s="37"/>
      <c r="D101" s="37"/>
      <c r="E101" s="40"/>
      <c r="F101" s="37"/>
      <c r="G101" s="37"/>
      <c r="H101" s="37"/>
      <c r="I101" s="55"/>
      <c r="J101" s="2"/>
      <c r="K101" s="37"/>
      <c r="L101" s="37"/>
      <c r="M101" s="40"/>
      <c r="N101" s="37"/>
      <c r="O101" s="37"/>
      <c r="P101" s="37"/>
      <c r="Q101" s="57"/>
      <c r="R101" s="2"/>
      <c r="S101" s="37"/>
      <c r="T101" s="37"/>
      <c r="U101" s="40"/>
      <c r="V101" s="37"/>
      <c r="W101" s="37"/>
      <c r="X101" s="37"/>
      <c r="Y101" s="40"/>
    </row>
    <row r="102" spans="2:25" x14ac:dyDescent="0.25">
      <c r="B102" s="2"/>
      <c r="C102" s="37"/>
      <c r="D102" s="37"/>
      <c r="E102" s="40"/>
      <c r="F102" s="37"/>
      <c r="G102" s="37"/>
      <c r="H102" s="37"/>
      <c r="I102" s="55"/>
      <c r="J102" s="2"/>
      <c r="K102" s="37"/>
      <c r="L102" s="37"/>
      <c r="M102" s="40"/>
      <c r="N102" s="37"/>
      <c r="O102" s="37"/>
      <c r="P102" s="37"/>
      <c r="Q102" s="57"/>
      <c r="R102" s="2"/>
      <c r="S102" s="37"/>
      <c r="T102" s="37"/>
      <c r="U102" s="40"/>
      <c r="V102" s="37"/>
      <c r="W102" s="37"/>
      <c r="X102" s="37"/>
      <c r="Y102" s="40"/>
    </row>
    <row r="103" spans="2:25" x14ac:dyDescent="0.25">
      <c r="B103" s="2"/>
      <c r="C103" s="37"/>
      <c r="D103" s="37"/>
      <c r="E103" s="40"/>
      <c r="F103" s="37"/>
      <c r="G103" s="37"/>
      <c r="H103" s="37"/>
      <c r="I103" s="55"/>
      <c r="J103" s="2"/>
      <c r="K103" s="37"/>
      <c r="L103" s="37"/>
      <c r="M103" s="40"/>
      <c r="N103" s="37"/>
      <c r="O103" s="37"/>
      <c r="P103" s="37"/>
      <c r="Q103" s="57"/>
      <c r="R103" s="2"/>
      <c r="S103" s="37"/>
      <c r="T103" s="37"/>
      <c r="U103" s="40"/>
      <c r="V103" s="37"/>
      <c r="W103" s="37"/>
      <c r="X103" s="37"/>
      <c r="Y103" s="40"/>
    </row>
    <row r="104" spans="2:25" x14ac:dyDescent="0.25">
      <c r="B104" s="2"/>
      <c r="C104" s="37"/>
      <c r="D104" s="37"/>
      <c r="E104" s="40"/>
      <c r="F104" s="37"/>
      <c r="G104" s="37"/>
      <c r="H104" s="37"/>
      <c r="I104" s="55"/>
      <c r="J104" s="2"/>
      <c r="K104" s="37"/>
      <c r="L104" s="37"/>
      <c r="M104" s="40"/>
      <c r="N104" s="37"/>
      <c r="O104" s="37"/>
      <c r="P104" s="37"/>
      <c r="Q104" s="57"/>
      <c r="R104" s="2"/>
      <c r="S104" s="37"/>
      <c r="T104" s="37"/>
      <c r="U104" s="40"/>
      <c r="V104" s="37"/>
      <c r="W104" s="37"/>
      <c r="X104" s="37"/>
      <c r="Y104" s="40"/>
    </row>
    <row r="105" spans="2:25" x14ac:dyDescent="0.25">
      <c r="B105" s="2"/>
      <c r="C105" s="37"/>
      <c r="D105" s="37"/>
      <c r="E105" s="40"/>
      <c r="F105" s="37"/>
      <c r="G105" s="37"/>
      <c r="H105" s="37"/>
      <c r="I105" s="55"/>
      <c r="J105" s="2"/>
      <c r="K105" s="37"/>
      <c r="L105" s="37"/>
      <c r="M105" s="40"/>
      <c r="N105" s="37"/>
      <c r="O105" s="37"/>
      <c r="P105" s="37"/>
      <c r="Q105" s="57"/>
      <c r="R105" s="2"/>
      <c r="S105" s="37"/>
      <c r="T105" s="37"/>
      <c r="U105" s="40"/>
      <c r="V105" s="37"/>
      <c r="W105" s="37"/>
      <c r="X105" s="37"/>
      <c r="Y105" s="40"/>
    </row>
    <row r="106" spans="2:25" x14ac:dyDescent="0.25">
      <c r="B106" s="2"/>
      <c r="C106" s="37"/>
      <c r="D106" s="37"/>
      <c r="E106" s="40"/>
      <c r="F106" s="37"/>
      <c r="G106" s="37"/>
      <c r="H106" s="37"/>
      <c r="I106" s="55"/>
      <c r="J106" s="2"/>
      <c r="K106" s="37"/>
      <c r="L106" s="37"/>
      <c r="M106" s="40"/>
      <c r="N106" s="37"/>
      <c r="O106" s="37"/>
      <c r="P106" s="37"/>
      <c r="Q106" s="57"/>
      <c r="R106" s="2"/>
      <c r="S106" s="37"/>
      <c r="T106" s="37"/>
      <c r="U106" s="40"/>
      <c r="V106" s="37"/>
      <c r="W106" s="37"/>
      <c r="X106" s="37"/>
      <c r="Y106" s="40"/>
    </row>
    <row r="107" spans="2:25" x14ac:dyDescent="0.25">
      <c r="B107" s="2"/>
      <c r="C107" s="37"/>
      <c r="D107" s="37"/>
      <c r="E107" s="40"/>
      <c r="F107" s="37"/>
      <c r="G107" s="37"/>
      <c r="H107" s="37"/>
      <c r="I107" s="55"/>
      <c r="J107" s="2"/>
      <c r="K107" s="37"/>
      <c r="L107" s="37"/>
      <c r="M107" s="40"/>
      <c r="N107" s="37"/>
      <c r="O107" s="37"/>
      <c r="P107" s="37"/>
      <c r="Q107" s="57"/>
      <c r="R107" s="2"/>
      <c r="S107" s="37"/>
      <c r="T107" s="37"/>
      <c r="U107" s="40"/>
      <c r="V107" s="37"/>
      <c r="W107" s="37"/>
      <c r="X107" s="37"/>
      <c r="Y107" s="40"/>
    </row>
    <row r="108" spans="2:25" x14ac:dyDescent="0.25">
      <c r="B108" s="2"/>
      <c r="C108" s="37"/>
      <c r="D108" s="37"/>
      <c r="E108" s="40"/>
      <c r="F108" s="37"/>
      <c r="G108" s="37"/>
      <c r="H108" s="37"/>
      <c r="I108" s="55"/>
      <c r="J108" s="2"/>
      <c r="K108" s="37"/>
      <c r="L108" s="37"/>
      <c r="M108" s="40"/>
      <c r="N108" s="37"/>
      <c r="O108" s="37"/>
      <c r="P108" s="37"/>
      <c r="Q108" s="57"/>
      <c r="R108" s="2"/>
      <c r="S108" s="37"/>
      <c r="T108" s="37"/>
      <c r="U108" s="40"/>
      <c r="V108" s="37"/>
      <c r="W108" s="37"/>
      <c r="X108" s="37"/>
      <c r="Y108" s="40"/>
    </row>
    <row r="109" spans="2:25" x14ac:dyDescent="0.25">
      <c r="B109" s="2"/>
      <c r="C109" s="37"/>
      <c r="D109" s="37"/>
      <c r="E109" s="40"/>
      <c r="F109" s="37"/>
      <c r="G109" s="37"/>
      <c r="H109" s="37"/>
      <c r="I109" s="55"/>
      <c r="J109" s="2"/>
      <c r="K109" s="37"/>
      <c r="L109" s="37"/>
      <c r="M109" s="40"/>
      <c r="N109" s="37"/>
      <c r="O109" s="37"/>
      <c r="P109" s="37"/>
      <c r="Q109" s="57"/>
      <c r="R109" s="2"/>
      <c r="S109" s="37"/>
      <c r="T109" s="37"/>
      <c r="U109" s="40"/>
      <c r="V109" s="37"/>
      <c r="W109" s="37"/>
      <c r="X109" s="37"/>
      <c r="Y109" s="40"/>
    </row>
    <row r="110" spans="2:25" x14ac:dyDescent="0.25">
      <c r="B110" s="2"/>
      <c r="C110" s="37"/>
      <c r="D110" s="37"/>
      <c r="E110" s="40"/>
      <c r="F110" s="37"/>
      <c r="G110" s="37"/>
      <c r="H110" s="37"/>
      <c r="I110" s="55"/>
      <c r="J110" s="2"/>
      <c r="K110" s="37"/>
      <c r="L110" s="37"/>
      <c r="M110" s="40"/>
      <c r="N110" s="37"/>
      <c r="O110" s="37"/>
      <c r="P110" s="37"/>
      <c r="Q110" s="57"/>
      <c r="R110" s="2"/>
      <c r="S110" s="37"/>
      <c r="T110" s="37"/>
      <c r="U110" s="40"/>
      <c r="V110" s="37"/>
      <c r="W110" s="37"/>
      <c r="X110" s="37"/>
      <c r="Y110" s="40"/>
    </row>
    <row r="111" spans="2:25" x14ac:dyDescent="0.25">
      <c r="B111" s="2"/>
      <c r="C111" s="37"/>
      <c r="D111" s="37"/>
      <c r="E111" s="40"/>
      <c r="F111" s="37"/>
      <c r="G111" s="37"/>
      <c r="H111" s="37"/>
      <c r="I111" s="55"/>
      <c r="J111" s="2"/>
      <c r="K111" s="37"/>
      <c r="L111" s="37"/>
      <c r="M111" s="40"/>
      <c r="N111" s="37"/>
      <c r="O111" s="37"/>
      <c r="P111" s="37"/>
      <c r="Q111" s="57"/>
      <c r="R111" s="2"/>
      <c r="S111" s="37"/>
      <c r="T111" s="37"/>
      <c r="U111" s="40"/>
      <c r="V111" s="37"/>
      <c r="W111" s="37"/>
      <c r="X111" s="37"/>
      <c r="Y111" s="40"/>
    </row>
    <row r="112" spans="2:25" x14ac:dyDescent="0.25">
      <c r="B112" s="2"/>
      <c r="C112" s="37"/>
      <c r="D112" s="37"/>
      <c r="E112" s="40"/>
      <c r="F112" s="37"/>
      <c r="G112" s="37"/>
      <c r="H112" s="37"/>
      <c r="I112" s="55"/>
      <c r="J112" s="2"/>
      <c r="K112" s="37"/>
      <c r="L112" s="37"/>
      <c r="M112" s="40"/>
      <c r="N112" s="37"/>
      <c r="O112" s="37"/>
      <c r="P112" s="37"/>
      <c r="Q112" s="57"/>
      <c r="R112" s="2"/>
      <c r="S112" s="37"/>
      <c r="T112" s="37"/>
      <c r="U112" s="40"/>
      <c r="V112" s="37"/>
      <c r="W112" s="37"/>
      <c r="X112" s="37"/>
      <c r="Y112" s="40"/>
    </row>
    <row r="113" spans="2:25" x14ac:dyDescent="0.25">
      <c r="B113" s="2"/>
      <c r="C113" s="37"/>
      <c r="D113" s="37"/>
      <c r="E113" s="40"/>
      <c r="F113" s="37"/>
      <c r="G113" s="37"/>
      <c r="H113" s="37"/>
      <c r="I113" s="55"/>
      <c r="J113" s="2"/>
      <c r="K113" s="37"/>
      <c r="L113" s="37"/>
      <c r="M113" s="40"/>
      <c r="N113" s="37"/>
      <c r="O113" s="37"/>
      <c r="P113" s="37"/>
      <c r="Q113" s="57"/>
      <c r="R113" s="2"/>
      <c r="S113" s="37"/>
      <c r="T113" s="37"/>
      <c r="U113" s="40"/>
      <c r="V113" s="37"/>
      <c r="W113" s="37"/>
      <c r="X113" s="37"/>
      <c r="Y113" s="40"/>
    </row>
    <row r="114" spans="2:25" x14ac:dyDescent="0.25">
      <c r="B114" s="2"/>
      <c r="C114" s="37"/>
      <c r="D114" s="37"/>
      <c r="E114" s="40"/>
      <c r="F114" s="37"/>
      <c r="G114" s="37"/>
      <c r="H114" s="37"/>
      <c r="I114" s="55"/>
      <c r="J114" s="2"/>
      <c r="K114" s="37"/>
      <c r="L114" s="37"/>
      <c r="M114" s="40"/>
      <c r="N114" s="37"/>
      <c r="O114" s="37"/>
      <c r="P114" s="37"/>
      <c r="Q114" s="57"/>
      <c r="R114" s="2"/>
      <c r="S114" s="37"/>
      <c r="T114" s="37"/>
      <c r="U114" s="40"/>
      <c r="V114" s="37"/>
      <c r="W114" s="37"/>
      <c r="X114" s="37"/>
      <c r="Y114" s="40"/>
    </row>
    <row r="115" spans="2:25" x14ac:dyDescent="0.25">
      <c r="B115" s="2"/>
      <c r="C115" s="37"/>
      <c r="D115" s="37"/>
      <c r="E115" s="40"/>
      <c r="F115" s="37"/>
      <c r="G115" s="37"/>
      <c r="H115" s="37"/>
      <c r="I115" s="55"/>
      <c r="J115" s="2"/>
      <c r="K115" s="37"/>
      <c r="L115" s="37"/>
      <c r="M115" s="40"/>
      <c r="N115" s="37"/>
      <c r="O115" s="37"/>
      <c r="P115" s="37"/>
      <c r="Q115" s="57"/>
      <c r="R115" s="2"/>
      <c r="S115" s="37"/>
      <c r="T115" s="37"/>
      <c r="U115" s="40"/>
      <c r="V115" s="37"/>
      <c r="W115" s="37"/>
      <c r="X115" s="37"/>
      <c r="Y115" s="40"/>
    </row>
    <row r="116" spans="2:25" x14ac:dyDescent="0.25">
      <c r="B116" s="2"/>
      <c r="C116" s="37"/>
      <c r="D116" s="37"/>
      <c r="E116" s="40"/>
      <c r="F116" s="37"/>
      <c r="G116" s="37"/>
      <c r="H116" s="37"/>
      <c r="I116" s="55"/>
      <c r="J116" s="2"/>
      <c r="K116" s="37"/>
      <c r="L116" s="37"/>
      <c r="M116" s="40"/>
      <c r="N116" s="37"/>
      <c r="O116" s="37"/>
      <c r="P116" s="37"/>
      <c r="Q116" s="57"/>
      <c r="R116" s="2"/>
      <c r="S116" s="37"/>
      <c r="T116" s="37"/>
      <c r="U116" s="40"/>
      <c r="V116" s="37"/>
      <c r="W116" s="37"/>
      <c r="X116" s="37"/>
      <c r="Y116" s="40"/>
    </row>
    <row r="117" spans="2:25" x14ac:dyDescent="0.25">
      <c r="B117" s="2"/>
      <c r="C117" s="37"/>
      <c r="D117" s="37"/>
      <c r="E117" s="40"/>
      <c r="F117" s="37"/>
      <c r="G117" s="37"/>
      <c r="H117" s="37"/>
      <c r="I117" s="55"/>
      <c r="J117" s="2"/>
      <c r="K117" s="37"/>
      <c r="L117" s="37"/>
      <c r="M117" s="40"/>
      <c r="N117" s="37"/>
      <c r="O117" s="37"/>
      <c r="P117" s="37"/>
      <c r="Q117" s="57"/>
      <c r="R117" s="2"/>
      <c r="S117" s="37"/>
      <c r="T117" s="37"/>
      <c r="U117" s="40"/>
      <c r="V117" s="37"/>
      <c r="W117" s="37"/>
      <c r="X117" s="37"/>
      <c r="Y117" s="40"/>
    </row>
    <row r="118" spans="2:25" ht="15.75" thickBot="1" x14ac:dyDescent="0.3">
      <c r="B118" s="2"/>
      <c r="C118" s="37"/>
      <c r="D118" s="37"/>
      <c r="E118" s="40"/>
      <c r="F118" s="37"/>
      <c r="G118" s="37"/>
      <c r="H118" s="37"/>
      <c r="I118" s="55"/>
      <c r="J118" s="2"/>
      <c r="K118" s="37"/>
      <c r="L118" s="37"/>
      <c r="M118" s="40"/>
      <c r="N118" s="38"/>
      <c r="O118" s="38"/>
      <c r="P118" s="38"/>
      <c r="Q118" s="57"/>
      <c r="R118" s="2"/>
      <c r="S118" s="37"/>
      <c r="T118" s="37"/>
      <c r="U118" s="40"/>
      <c r="V118" s="37"/>
      <c r="W118" s="37"/>
      <c r="X118" s="37"/>
      <c r="Y118" s="40"/>
    </row>
    <row r="119" spans="2:25" ht="15.75" thickBot="1" x14ac:dyDescent="0.3">
      <c r="B119" s="4"/>
      <c r="C119" s="38"/>
      <c r="D119" s="38"/>
      <c r="E119" s="41"/>
      <c r="F119" s="38"/>
      <c r="G119" s="38"/>
      <c r="H119" s="38"/>
      <c r="I119" s="56"/>
      <c r="J119" s="4"/>
      <c r="K119" s="38"/>
      <c r="L119" s="38"/>
      <c r="M119" s="41"/>
      <c r="Q119" s="58"/>
      <c r="R119" s="4"/>
      <c r="S119" s="38"/>
      <c r="T119" s="38"/>
      <c r="U119" s="41"/>
      <c r="V119" s="38"/>
      <c r="W119" s="38"/>
      <c r="X119" s="38"/>
      <c r="Y119" s="41"/>
    </row>
  </sheetData>
  <mergeCells count="8">
    <mergeCell ref="B3:D13"/>
    <mergeCell ref="F3:G3"/>
    <mergeCell ref="V15:Y15"/>
    <mergeCell ref="B15:E15"/>
    <mergeCell ref="F15:I15"/>
    <mergeCell ref="J15:M15"/>
    <mergeCell ref="N15:Q15"/>
    <mergeCell ref="R15:U15"/>
  </mergeCells>
  <dataValidations count="1">
    <dataValidation type="list" allowBlank="1" showInputMessage="1" showErrorMessage="1" promptTitle="Kalendar Woche" sqref="A1">
      <formula1>Kalendar_Woche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euil1.CopyantgSheetRename">
                <anchor moveWithCells="1" sizeWithCells="1">
                  <from>
                    <xdr:col>4</xdr:col>
                    <xdr:colOff>390525</xdr:colOff>
                    <xdr:row>10</xdr:row>
                    <xdr:rowOff>161925</xdr:rowOff>
                  </from>
                  <to>
                    <xdr:col>6</xdr:col>
                    <xdr:colOff>1038225</xdr:colOff>
                    <xdr:row>13</xdr:row>
                    <xdr:rowOff>38100</xdr:rowOff>
                  </to>
                </anchor>
              </controlPr>
            </control>
          </mc:Choice>
        </mc:AlternateContent>
        <mc:AlternateContent xmlns:mc="http://schemas.openxmlformats.org/markup-compatibility/2006">
          <mc:Choice Requires="x14">
            <control shapeId="1026" r:id="rId5" name="Button 2">
              <controlPr defaultSize="0" print="0" autoFill="0" autoPict="0" macro="[0]!Supprime">
                <anchor moveWithCells="1" sizeWithCells="1">
                  <from>
                    <xdr:col>6</xdr:col>
                    <xdr:colOff>1152525</xdr:colOff>
                    <xdr:row>10</xdr:row>
                    <xdr:rowOff>180975</xdr:rowOff>
                  </from>
                  <to>
                    <xdr:col>7</xdr:col>
                    <xdr:colOff>638175</xdr:colOff>
                    <xdr:row>13</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J38"/>
  <sheetViews>
    <sheetView workbookViewId="0">
      <selection activeCell="D7" sqref="D7"/>
    </sheetView>
  </sheetViews>
  <sheetFormatPr baseColWidth="10" defaultColWidth="9.140625" defaultRowHeight="15" x14ac:dyDescent="0.25"/>
  <cols>
    <col min="3" max="3" width="13.42578125" bestFit="1" customWidth="1"/>
    <col min="4" max="4" width="13.42578125" customWidth="1"/>
    <col min="5" max="5" width="8.28515625" bestFit="1" customWidth="1"/>
    <col min="6" max="6" width="11.85546875" customWidth="1"/>
    <col min="8" max="8" width="13.140625" bestFit="1" customWidth="1"/>
  </cols>
  <sheetData>
    <row r="1" spans="2:10" ht="15.75" thickBot="1" x14ac:dyDescent="0.3"/>
    <row r="2" spans="2:10" ht="30.75" thickBot="1" x14ac:dyDescent="0.3">
      <c r="B2" s="14" t="s">
        <v>33</v>
      </c>
      <c r="C2" s="15" t="s">
        <v>10</v>
      </c>
      <c r="D2" s="33" t="s">
        <v>2</v>
      </c>
      <c r="E2" s="16" t="s">
        <v>14</v>
      </c>
      <c r="F2" s="17" t="s">
        <v>11</v>
      </c>
    </row>
    <row r="3" spans="2:10" x14ac:dyDescent="0.25">
      <c r="B3" s="91">
        <v>0</v>
      </c>
      <c r="C3" s="12" t="s">
        <v>12</v>
      </c>
      <c r="D3" s="34" t="s">
        <v>50</v>
      </c>
      <c r="E3" s="3">
        <f>COUNTIF('Verkauf Eintrag'!$B$17:$Y$119,'Wand Analysis'!D3)</f>
        <v>0</v>
      </c>
      <c r="F3" s="93">
        <f>E3+E4</f>
        <v>0</v>
      </c>
      <c r="H3" s="8" t="s">
        <v>15</v>
      </c>
      <c r="I3" s="60">
        <f>INDEX(B3:B37,MATCH(MAX(F3:F24,F26:F37),F3:F37,0))</f>
        <v>0</v>
      </c>
      <c r="J3" t="s">
        <v>30</v>
      </c>
    </row>
    <row r="4" spans="2:10" x14ac:dyDescent="0.25">
      <c r="B4" s="98"/>
      <c r="C4" s="12" t="s">
        <v>13</v>
      </c>
      <c r="D4" s="34" t="s">
        <v>51</v>
      </c>
      <c r="E4" s="3">
        <f>COUNTIF('Verkauf Eintrag'!$B$17:$Y$119,'Wand Analysis'!D4)</f>
        <v>0</v>
      </c>
      <c r="F4" s="93"/>
      <c r="H4" s="2" t="s">
        <v>16</v>
      </c>
      <c r="I4" s="40" t="str">
        <f>INDEX(D3:D37,MATCH(MAX(E3:E7,E10:E14,E18:E19,E23:E24,E26:E28),E3:E37,0))</f>
        <v>0A</v>
      </c>
    </row>
    <row r="5" spans="2:10" ht="15.75" thickBot="1" x14ac:dyDescent="0.3">
      <c r="B5" s="11">
        <v>1</v>
      </c>
      <c r="C5" s="12" t="s">
        <v>12</v>
      </c>
      <c r="D5" s="34" t="s">
        <v>52</v>
      </c>
      <c r="E5" s="3">
        <f>COUNTIF('Verkauf Eintrag'!$B$17:$Y$119,'Wand Analysis'!D5)</f>
        <v>0</v>
      </c>
      <c r="F5" s="32">
        <f>E5</f>
        <v>0</v>
      </c>
      <c r="H5" s="4" t="s">
        <v>17</v>
      </c>
      <c r="I5" s="41" t="str">
        <f>INDEX(D8:D37,MATCH(MAX(E8:E9,E17:E18,E22:E23,E29:E37),E3:E37,0))</f>
        <v>3y</v>
      </c>
    </row>
    <row r="6" spans="2:10" x14ac:dyDescent="0.25">
      <c r="B6" s="91">
        <v>2</v>
      </c>
      <c r="C6" s="12" t="s">
        <v>12</v>
      </c>
      <c r="D6" s="34" t="s">
        <v>53</v>
      </c>
      <c r="E6" s="3">
        <f>COUNTIF('Verkauf Eintrag'!$B$17:$Y$119,'Wand Analysis'!D6)</f>
        <v>0</v>
      </c>
      <c r="F6" s="93">
        <f>E6+E7</f>
        <v>0</v>
      </c>
    </row>
    <row r="7" spans="2:10" x14ac:dyDescent="0.25">
      <c r="B7" s="98"/>
      <c r="C7" s="12" t="s">
        <v>13</v>
      </c>
      <c r="D7" s="34" t="s">
        <v>54</v>
      </c>
      <c r="E7" s="3">
        <f>COUNTIF('Verkauf Eintrag'!$B$17:$Y$119,'Wand Analysis'!D7)</f>
        <v>0</v>
      </c>
      <c r="F7" s="93"/>
    </row>
    <row r="8" spans="2:10" x14ac:dyDescent="0.25">
      <c r="B8" s="91">
        <v>3</v>
      </c>
      <c r="C8" s="10" t="s">
        <v>77</v>
      </c>
      <c r="D8" s="35" t="s">
        <v>86</v>
      </c>
      <c r="E8" s="3">
        <f>COUNTIF('Verkauf Eintrag'!$B$17:$Y$119,'Wand Analysis'!D8)</f>
        <v>0</v>
      </c>
      <c r="F8" s="93">
        <f>E8+E9+E10</f>
        <v>0</v>
      </c>
    </row>
    <row r="9" spans="2:10" x14ac:dyDescent="0.25">
      <c r="B9" s="92"/>
      <c r="C9" s="10" t="s">
        <v>78</v>
      </c>
      <c r="D9" s="35" t="s">
        <v>87</v>
      </c>
      <c r="E9" s="3">
        <f>COUNTIF('Verkauf Eintrag'!$B$17:$Y$119,'Wand Analysis'!D9)</f>
        <v>0</v>
      </c>
      <c r="F9" s="93"/>
    </row>
    <row r="10" spans="2:10" x14ac:dyDescent="0.25">
      <c r="B10" s="98"/>
      <c r="C10" s="12" t="s">
        <v>13</v>
      </c>
      <c r="D10" s="34" t="s">
        <v>55</v>
      </c>
      <c r="E10" s="3">
        <f>COUNTIF('Verkauf Eintrag'!$B$17:$Y$119,'Wand Analysis'!D10)</f>
        <v>0</v>
      </c>
      <c r="F10" s="93"/>
    </row>
    <row r="11" spans="2:10" x14ac:dyDescent="0.25">
      <c r="B11" s="91">
        <v>4</v>
      </c>
      <c r="C11" s="12" t="s">
        <v>12</v>
      </c>
      <c r="D11" s="34" t="s">
        <v>56</v>
      </c>
      <c r="E11" s="3">
        <f>COUNTIF('Verkauf Eintrag'!$B$17:$Y$119,'Wand Analysis'!D11)</f>
        <v>0</v>
      </c>
      <c r="F11" s="93">
        <f>E11+E12</f>
        <v>0</v>
      </c>
    </row>
    <row r="12" spans="2:10" x14ac:dyDescent="0.25">
      <c r="B12" s="98"/>
      <c r="C12" s="12" t="s">
        <v>13</v>
      </c>
      <c r="D12" s="34" t="s">
        <v>57</v>
      </c>
      <c r="E12" s="3">
        <f>COUNTIF('Verkauf Eintrag'!$B$17:$Y$119,'Wand Analysis'!D12)</f>
        <v>0</v>
      </c>
      <c r="F12" s="93"/>
    </row>
    <row r="13" spans="2:10" x14ac:dyDescent="0.25">
      <c r="B13" s="91">
        <v>5</v>
      </c>
      <c r="C13" s="12" t="s">
        <v>12</v>
      </c>
      <c r="D13" s="34" t="s">
        <v>58</v>
      </c>
      <c r="E13" s="3">
        <f>COUNTIF('Verkauf Eintrag'!$B$17:$Y$119,'Wand Analysis'!D13)</f>
        <v>0</v>
      </c>
      <c r="F13" s="93">
        <f>E13+E14</f>
        <v>0</v>
      </c>
    </row>
    <row r="14" spans="2:10" x14ac:dyDescent="0.25">
      <c r="B14" s="98"/>
      <c r="C14" s="12" t="s">
        <v>13</v>
      </c>
      <c r="D14" s="34" t="s">
        <v>59</v>
      </c>
      <c r="E14" s="3">
        <f>COUNTIF('Verkauf Eintrag'!$B$17:$Y$119,'Wand Analysis'!D14)</f>
        <v>0</v>
      </c>
      <c r="F14" s="93"/>
    </row>
    <row r="15" spans="2:10" x14ac:dyDescent="0.25">
      <c r="B15" s="91">
        <v>6</v>
      </c>
      <c r="C15" s="12" t="s">
        <v>12</v>
      </c>
      <c r="D15" s="34" t="s">
        <v>74</v>
      </c>
      <c r="E15" s="3">
        <f>COUNTIF('Verkauf Eintrag'!$B$17:$Y$119,'Wand Analysis'!D15)</f>
        <v>0</v>
      </c>
      <c r="F15" s="93">
        <f>E15+E16</f>
        <v>0</v>
      </c>
    </row>
    <row r="16" spans="2:10" x14ac:dyDescent="0.25">
      <c r="B16" s="92"/>
      <c r="C16" s="12" t="s">
        <v>13</v>
      </c>
      <c r="D16" s="34" t="s">
        <v>60</v>
      </c>
      <c r="E16" s="3">
        <f>COUNTIF('Verkauf Eintrag'!$B$17:$Y$119,'Wand Analysis'!D16)</f>
        <v>0</v>
      </c>
      <c r="F16" s="93"/>
    </row>
    <row r="17" spans="2:6" x14ac:dyDescent="0.25">
      <c r="B17" s="91">
        <v>7</v>
      </c>
      <c r="C17" s="10" t="s">
        <v>77</v>
      </c>
      <c r="D17" s="35" t="s">
        <v>82</v>
      </c>
      <c r="E17" s="3">
        <f>COUNTIF('Verkauf Eintrag'!$B$17:$Y$119,'Wand Analysis'!D17)</f>
        <v>0</v>
      </c>
      <c r="F17" s="91">
        <f>E17+E18+E19</f>
        <v>0</v>
      </c>
    </row>
    <row r="18" spans="2:6" x14ac:dyDescent="0.25">
      <c r="B18" s="94"/>
      <c r="C18" s="12" t="s">
        <v>78</v>
      </c>
      <c r="D18" s="34" t="s">
        <v>83</v>
      </c>
      <c r="E18" s="3">
        <f>COUNTIF('Verkauf Eintrag'!$B$17:$Y$119,'Wand Analysis'!D18)</f>
        <v>0</v>
      </c>
      <c r="F18" s="94"/>
    </row>
    <row r="19" spans="2:6" x14ac:dyDescent="0.25">
      <c r="B19" s="95"/>
      <c r="C19" s="12" t="s">
        <v>13</v>
      </c>
      <c r="D19" s="34" t="s">
        <v>61</v>
      </c>
      <c r="E19" s="3">
        <f>COUNTIF('Verkauf Eintrag'!$B$17:$Y$119,'Wand Analysis'!D19)</f>
        <v>0</v>
      </c>
      <c r="F19" s="95"/>
    </row>
    <row r="20" spans="2:6" x14ac:dyDescent="0.25">
      <c r="B20" s="91">
        <v>8</v>
      </c>
      <c r="C20" s="12" t="s">
        <v>12</v>
      </c>
      <c r="D20" s="34" t="s">
        <v>84</v>
      </c>
      <c r="E20" s="3">
        <f>COUNTIF('Verkauf Eintrag'!$B$17:$Y$119,'Wand Analysis'!D20)</f>
        <v>0</v>
      </c>
      <c r="F20" s="91">
        <f>E20</f>
        <v>0</v>
      </c>
    </row>
    <row r="21" spans="2:6" x14ac:dyDescent="0.25">
      <c r="B21" s="95"/>
      <c r="C21" s="12" t="s">
        <v>13</v>
      </c>
      <c r="D21" s="34" t="s">
        <v>62</v>
      </c>
      <c r="E21" s="3">
        <f>COUNTIF('Verkauf Eintrag'!$B$17:$Y$119,'Wand Analysis'!D21)</f>
        <v>0</v>
      </c>
      <c r="F21" s="94"/>
    </row>
    <row r="22" spans="2:6" x14ac:dyDescent="0.25">
      <c r="B22" s="91">
        <v>9</v>
      </c>
      <c r="C22" s="10" t="s">
        <v>77</v>
      </c>
      <c r="D22" s="35" t="s">
        <v>89</v>
      </c>
      <c r="E22" s="3">
        <f>COUNTIF('Verkauf Eintrag'!$B$17:$Y$119,'Wand Analysis'!D22)</f>
        <v>0</v>
      </c>
      <c r="F22" s="91">
        <f>E22+E23+E24</f>
        <v>0</v>
      </c>
    </row>
    <row r="23" spans="2:6" x14ac:dyDescent="0.25">
      <c r="B23" s="94"/>
      <c r="C23" s="12" t="s">
        <v>78</v>
      </c>
      <c r="D23" s="34" t="s">
        <v>90</v>
      </c>
      <c r="E23" s="3">
        <f>COUNTIF('Verkauf Eintrag'!$B$17:$Y$119,'Wand Analysis'!D23)</f>
        <v>0</v>
      </c>
      <c r="F23" s="94"/>
    </row>
    <row r="24" spans="2:6" x14ac:dyDescent="0.25">
      <c r="B24" s="95"/>
      <c r="C24" s="12" t="s">
        <v>13</v>
      </c>
      <c r="D24" s="34" t="s">
        <v>88</v>
      </c>
      <c r="E24" s="3">
        <f>COUNTIF('Verkauf Eintrag'!$B$17:$Y$119,'Wand Analysis'!D24)</f>
        <v>0</v>
      </c>
      <c r="F24" s="95"/>
    </row>
    <row r="25" spans="2:6" x14ac:dyDescent="0.25">
      <c r="B25" s="67">
        <v>10</v>
      </c>
      <c r="C25" s="12" t="s">
        <v>85</v>
      </c>
      <c r="D25" s="34">
        <v>10</v>
      </c>
      <c r="E25" s="3">
        <f>COUNTIF('Verkauf Eintrag'!$B$17:$Y$119,'Wand Analysis'!D25)</f>
        <v>0</v>
      </c>
      <c r="F25" s="68">
        <f>E25</f>
        <v>0</v>
      </c>
    </row>
    <row r="26" spans="2:6" x14ac:dyDescent="0.25">
      <c r="B26" s="91">
        <v>11</v>
      </c>
      <c r="C26" s="12" t="s">
        <v>12</v>
      </c>
      <c r="D26" s="34" t="s">
        <v>63</v>
      </c>
      <c r="E26" s="3">
        <f>COUNTIF('Verkauf Eintrag'!$B$17:$Y$119,'Wand Analysis'!D26)</f>
        <v>0</v>
      </c>
      <c r="F26" s="93">
        <f>E26+E27</f>
        <v>0</v>
      </c>
    </row>
    <row r="27" spans="2:6" x14ac:dyDescent="0.25">
      <c r="B27" s="98"/>
      <c r="C27" s="12" t="s">
        <v>13</v>
      </c>
      <c r="D27" s="34" t="s">
        <v>64</v>
      </c>
      <c r="E27" s="3">
        <f>COUNTIF('Verkauf Eintrag'!$B$17:$Y$119,'Wand Analysis'!D27)</f>
        <v>0</v>
      </c>
      <c r="F27" s="93"/>
    </row>
    <row r="28" spans="2:6" x14ac:dyDescent="0.25">
      <c r="B28" s="64">
        <v>12</v>
      </c>
      <c r="C28" s="12" t="s">
        <v>12</v>
      </c>
      <c r="D28" s="34" t="s">
        <v>65</v>
      </c>
      <c r="E28" s="3">
        <f>COUNTIF('Verkauf Eintrag'!$B$17:$Y$119,'Wand Analysis'!D28)</f>
        <v>0</v>
      </c>
      <c r="F28" s="64">
        <f>E28</f>
        <v>0</v>
      </c>
    </row>
    <row r="29" spans="2:6" x14ac:dyDescent="0.25">
      <c r="B29" s="91">
        <v>13</v>
      </c>
      <c r="C29" s="10" t="s">
        <v>77</v>
      </c>
      <c r="D29" s="35" t="s">
        <v>91</v>
      </c>
      <c r="E29" s="3">
        <f>COUNTIF('Verkauf Eintrag'!$B$17:$Y$119,'Wand Analysis'!D29)</f>
        <v>0</v>
      </c>
      <c r="F29" s="93">
        <f>E29+E30</f>
        <v>0</v>
      </c>
    </row>
    <row r="30" spans="2:6" x14ac:dyDescent="0.25">
      <c r="B30" s="92"/>
      <c r="C30" s="10" t="s">
        <v>78</v>
      </c>
      <c r="D30" s="35" t="s">
        <v>92</v>
      </c>
      <c r="E30" s="3">
        <f>COUNTIF('Verkauf Eintrag'!$B$17:$Y$119,'Wand Analysis'!D30)</f>
        <v>0</v>
      </c>
      <c r="F30" s="93"/>
    </row>
    <row r="31" spans="2:6" x14ac:dyDescent="0.25">
      <c r="B31" s="91">
        <v>14</v>
      </c>
      <c r="C31" s="10" t="s">
        <v>77</v>
      </c>
      <c r="D31" s="35" t="s">
        <v>93</v>
      </c>
      <c r="E31" s="3">
        <f>COUNTIF('Verkauf Eintrag'!$B$17:$Y$119,'Wand Analysis'!D31)</f>
        <v>0</v>
      </c>
      <c r="F31" s="93">
        <f>E31+E32+E33</f>
        <v>0</v>
      </c>
    </row>
    <row r="32" spans="2:6" x14ac:dyDescent="0.25">
      <c r="B32" s="92"/>
      <c r="C32" s="10" t="s">
        <v>78</v>
      </c>
      <c r="D32" s="35" t="s">
        <v>94</v>
      </c>
      <c r="E32" s="3">
        <f>COUNTIF('Verkauf Eintrag'!$B$17:$Y$119,'Wand Analysis'!D32)</f>
        <v>0</v>
      </c>
      <c r="F32" s="93"/>
    </row>
    <row r="33" spans="2:6" x14ac:dyDescent="0.25">
      <c r="B33" s="92"/>
      <c r="C33" s="10" t="s">
        <v>80</v>
      </c>
      <c r="D33" s="35" t="s">
        <v>79</v>
      </c>
      <c r="E33" s="3">
        <f>COUNTIF('Verkauf Eintrag'!$B$17:$Y$119,'Wand Analysis'!D33)</f>
        <v>0</v>
      </c>
      <c r="F33" s="93"/>
    </row>
    <row r="34" spans="2:6" x14ac:dyDescent="0.25">
      <c r="B34" s="91">
        <v>15</v>
      </c>
      <c r="C34" s="10" t="s">
        <v>77</v>
      </c>
      <c r="D34" s="35" t="s">
        <v>95</v>
      </c>
      <c r="E34" s="3">
        <f>COUNTIF('Verkauf Eintrag'!$B$17:$Y$119,'Wand Analysis'!D34)</f>
        <v>0</v>
      </c>
      <c r="F34" s="93">
        <f>E34+E35+E36+E37</f>
        <v>0</v>
      </c>
    </row>
    <row r="35" spans="2:6" x14ac:dyDescent="0.25">
      <c r="B35" s="92"/>
      <c r="C35" s="10" t="s">
        <v>78</v>
      </c>
      <c r="D35" s="35" t="s">
        <v>98</v>
      </c>
      <c r="E35" s="3">
        <f>COUNTIF('Verkauf Eintrag'!$B$17:$Y$119,'Wand Analysis'!D35)</f>
        <v>0</v>
      </c>
      <c r="F35" s="93"/>
    </row>
    <row r="36" spans="2:6" x14ac:dyDescent="0.25">
      <c r="B36" s="92"/>
      <c r="C36" s="10" t="s">
        <v>80</v>
      </c>
      <c r="D36" s="35" t="s">
        <v>96</v>
      </c>
      <c r="E36" s="3">
        <f>COUNTIF('Verkauf Eintrag'!$B$17:$Y$119,'Wand Analysis'!D36)</f>
        <v>0</v>
      </c>
      <c r="F36" s="93"/>
    </row>
    <row r="37" spans="2:6" ht="15.75" thickBot="1" x14ac:dyDescent="0.3">
      <c r="B37" s="99"/>
      <c r="C37" s="13" t="s">
        <v>81</v>
      </c>
      <c r="D37" s="36" t="s">
        <v>97</v>
      </c>
      <c r="E37" s="3">
        <f>COUNTIF('Verkauf Eintrag'!$B$17:$Y$119,'Wand Analysis'!D37)</f>
        <v>0</v>
      </c>
      <c r="F37" s="96"/>
    </row>
    <row r="38" spans="2:6" x14ac:dyDescent="0.25">
      <c r="B38" s="97" t="s">
        <v>71</v>
      </c>
      <c r="C38" s="97"/>
      <c r="D38" s="97"/>
      <c r="E38" s="97"/>
      <c r="F38">
        <f>SUM(F3:F37)</f>
        <v>0</v>
      </c>
    </row>
  </sheetData>
  <mergeCells count="27">
    <mergeCell ref="F31:F33"/>
    <mergeCell ref="F34:F37"/>
    <mergeCell ref="F29:F30"/>
    <mergeCell ref="B38:E38"/>
    <mergeCell ref="B3:B4"/>
    <mergeCell ref="B6:B7"/>
    <mergeCell ref="B8:B10"/>
    <mergeCell ref="B11:B12"/>
    <mergeCell ref="B13:B14"/>
    <mergeCell ref="B15:B16"/>
    <mergeCell ref="B26:B27"/>
    <mergeCell ref="B17:B19"/>
    <mergeCell ref="B20:B21"/>
    <mergeCell ref="B22:B24"/>
    <mergeCell ref="B34:B37"/>
    <mergeCell ref="B31:B33"/>
    <mergeCell ref="B29:B30"/>
    <mergeCell ref="F15:F16"/>
    <mergeCell ref="F26:F27"/>
    <mergeCell ref="F17:F19"/>
    <mergeCell ref="F3:F4"/>
    <mergeCell ref="F6:F7"/>
    <mergeCell ref="F8:F10"/>
    <mergeCell ref="F11:F12"/>
    <mergeCell ref="F13:F14"/>
    <mergeCell ref="F20:F21"/>
    <mergeCell ref="F22:F24"/>
  </mergeCells>
  <conditionalFormatting sqref="C3:E37">
    <cfRule type="containsText" dxfId="7" priority="1" operator="containsText" text="y">
      <formula>NOT(ISERROR(SEARCH("y",C3)))</formula>
    </cfRule>
    <cfRule type="containsText" dxfId="6" priority="2" operator="containsText" text="z">
      <formula>NOT(ISERROR(SEARCH("z",C3)))</formula>
    </cfRule>
    <cfRule type="containsText" dxfId="5" priority="3" operator="containsText" text="x">
      <formula>NOT(ISERROR(SEARCH("x",C3)))</formula>
    </cfRule>
    <cfRule type="containsText" dxfId="4" priority="4" operator="containsText" text="w">
      <formula>NOT(ISERROR(SEARCH("w",C3)))</formula>
    </cfRule>
  </conditionalFormatting>
  <pageMargins left="0.7" right="0.7" top="0.75" bottom="0.7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G7"/>
  <sheetViews>
    <sheetView workbookViewId="0">
      <selection activeCell="C4" sqref="C4"/>
    </sheetView>
  </sheetViews>
  <sheetFormatPr baseColWidth="10" defaultColWidth="9.140625" defaultRowHeight="15" x14ac:dyDescent="0.25"/>
  <cols>
    <col min="6" max="6" width="10.85546875" bestFit="1" customWidth="1"/>
  </cols>
  <sheetData>
    <row r="1" spans="2:7" ht="15.75" thickBot="1" x14ac:dyDescent="0.3"/>
    <row r="2" spans="2:7" ht="30.75" thickBot="1" x14ac:dyDescent="0.3">
      <c r="B2" s="15" t="s">
        <v>2</v>
      </c>
      <c r="C2" s="19" t="s">
        <v>14</v>
      </c>
      <c r="D2" s="20" t="s">
        <v>11</v>
      </c>
      <c r="F2" s="62" t="s">
        <v>18</v>
      </c>
      <c r="G2" s="61" t="str">
        <f>INDEX(B3:B7,MATCH(MAX(C3:C7),C3:C7,0))</f>
        <v>l</v>
      </c>
    </row>
    <row r="3" spans="2:7" x14ac:dyDescent="0.25">
      <c r="B3" s="2" t="s">
        <v>73</v>
      </c>
      <c r="C3" s="1">
        <f>COUNTIF('Verkauf Eintrag'!$B$17:$Y$119,'Tisch Analysis'!B3)</f>
        <v>0</v>
      </c>
      <c r="D3" s="3">
        <f>C3</f>
        <v>0</v>
      </c>
    </row>
    <row r="4" spans="2:7" x14ac:dyDescent="0.25">
      <c r="B4" s="2" t="s">
        <v>72</v>
      </c>
      <c r="C4" s="1">
        <f>COUNTIF('Verkauf Eintrag'!$B$17:$Y$119,'Tisch Analysis'!B4)</f>
        <v>0</v>
      </c>
      <c r="D4" s="3">
        <f t="shared" ref="D4:D6" si="0">C4</f>
        <v>0</v>
      </c>
    </row>
    <row r="5" spans="2:7" x14ac:dyDescent="0.25">
      <c r="B5" s="2" t="s">
        <v>69</v>
      </c>
      <c r="C5" s="1">
        <f>COUNTIF('Verkauf Eintrag'!$B$17:$Y$119,'Tisch Analysis'!B5)</f>
        <v>0</v>
      </c>
      <c r="D5" s="3">
        <f t="shared" si="0"/>
        <v>0</v>
      </c>
    </row>
    <row r="6" spans="2:7" x14ac:dyDescent="0.25">
      <c r="B6" s="2" t="s">
        <v>70</v>
      </c>
      <c r="C6" s="1">
        <f>COUNTIF('Verkauf Eintrag'!$B$17:$Y$119,'Tisch Analysis'!B6)</f>
        <v>0</v>
      </c>
      <c r="D6" s="3">
        <f t="shared" si="0"/>
        <v>0</v>
      </c>
    </row>
    <row r="7" spans="2:7" ht="15.75" thickBot="1" x14ac:dyDescent="0.3">
      <c r="B7" s="100" t="s">
        <v>9</v>
      </c>
      <c r="C7" s="101"/>
      <c r="D7" s="46">
        <f>SUM(D3:D6)</f>
        <v>0</v>
      </c>
    </row>
  </sheetData>
  <mergeCells count="1">
    <mergeCell ref="B7:C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G8"/>
  <sheetViews>
    <sheetView workbookViewId="0">
      <selection activeCell="G11" sqref="G11"/>
    </sheetView>
  </sheetViews>
  <sheetFormatPr baseColWidth="10" defaultColWidth="9.140625" defaultRowHeight="15" x14ac:dyDescent="0.25"/>
  <cols>
    <col min="6" max="6" width="13.140625" bestFit="1" customWidth="1"/>
  </cols>
  <sheetData>
    <row r="1" spans="2:7" ht="15.75" thickBot="1" x14ac:dyDescent="0.3"/>
    <row r="2" spans="2:7" ht="30.75" thickBot="1" x14ac:dyDescent="0.3">
      <c r="B2" s="47" t="s">
        <v>2</v>
      </c>
      <c r="C2" s="48" t="s">
        <v>14</v>
      </c>
      <c r="D2" s="49" t="s">
        <v>11</v>
      </c>
      <c r="F2" s="62" t="s">
        <v>16</v>
      </c>
      <c r="G2" s="61" t="str">
        <f>INDEX(B3:B7,MATCH(MAX(C3:C7),C3:C7,0))</f>
        <v>i</v>
      </c>
    </row>
    <row r="3" spans="2:7" x14ac:dyDescent="0.25">
      <c r="B3" s="8" t="s">
        <v>19</v>
      </c>
      <c r="C3" s="50">
        <f>COUNTIF('Verkauf Eintrag'!$B$17:$Y$119,'Stanger Analysis'!B3)</f>
        <v>0</v>
      </c>
      <c r="D3" s="9">
        <f>C3</f>
        <v>0</v>
      </c>
    </row>
    <row r="4" spans="2:7" x14ac:dyDescent="0.25">
      <c r="B4" s="2" t="s">
        <v>20</v>
      </c>
      <c r="C4" s="1">
        <f>COUNTIF('Verkauf Eintrag'!$B$17:$Y$119,'Stanger Analysis'!B4)</f>
        <v>0</v>
      </c>
      <c r="D4" s="3">
        <f t="shared" ref="D4:D7" si="0">C4</f>
        <v>0</v>
      </c>
    </row>
    <row r="5" spans="2:7" x14ac:dyDescent="0.25">
      <c r="B5" s="2" t="s">
        <v>21</v>
      </c>
      <c r="C5" s="1">
        <f>COUNTIF('Verkauf Eintrag'!$B$17:$Y$119,'Stanger Analysis'!B5)</f>
        <v>0</v>
      </c>
      <c r="D5" s="3">
        <f t="shared" si="0"/>
        <v>0</v>
      </c>
    </row>
    <row r="6" spans="2:7" x14ac:dyDescent="0.25">
      <c r="B6" s="2" t="s">
        <v>22</v>
      </c>
      <c r="C6" s="1">
        <f>COUNTIF('Verkauf Eintrag'!$B$17:$Y$119,'Stanger Analysis'!B6)</f>
        <v>0</v>
      </c>
      <c r="D6" s="3">
        <f t="shared" si="0"/>
        <v>0</v>
      </c>
    </row>
    <row r="7" spans="2:7" x14ac:dyDescent="0.25">
      <c r="B7" s="54" t="s">
        <v>68</v>
      </c>
      <c r="C7" s="1">
        <f>COUNTIF('Verkauf Eintrag'!$B$17:$Y$119,'Stanger Analysis'!B7)</f>
        <v>0</v>
      </c>
      <c r="D7" s="3">
        <f t="shared" si="0"/>
        <v>0</v>
      </c>
    </row>
    <row r="8" spans="2:7" ht="15.75" thickBot="1" x14ac:dyDescent="0.3">
      <c r="B8" s="102" t="s">
        <v>71</v>
      </c>
      <c r="C8" s="103"/>
      <c r="D8" s="5">
        <f>SUM(D3:D7)</f>
        <v>0</v>
      </c>
    </row>
  </sheetData>
  <mergeCells count="1">
    <mergeCell ref="B8: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I11"/>
  <sheetViews>
    <sheetView workbookViewId="0">
      <selection activeCell="J8" sqref="J8"/>
    </sheetView>
  </sheetViews>
  <sheetFormatPr baseColWidth="10" defaultColWidth="9.140625" defaultRowHeight="15" x14ac:dyDescent="0.25"/>
  <cols>
    <col min="5" max="5" width="12.140625" bestFit="1" customWidth="1"/>
  </cols>
  <sheetData>
    <row r="1" spans="2:9" ht="15.75" thickBot="1" x14ac:dyDescent="0.3"/>
    <row r="2" spans="2:9" ht="15.75" thickBot="1" x14ac:dyDescent="0.3">
      <c r="B2" s="51" t="s">
        <v>2</v>
      </c>
      <c r="C2" s="52" t="s">
        <v>14</v>
      </c>
      <c r="D2" t="s">
        <v>30</v>
      </c>
      <c r="E2" s="21" t="s">
        <v>31</v>
      </c>
      <c r="F2" s="22" t="str">
        <f>INDEX(B3:B9,MATCH(MAX(C3:C9),C3:C9,0))</f>
        <v>P1</v>
      </c>
      <c r="H2" s="51" t="s">
        <v>2</v>
      </c>
      <c r="I2" s="52" t="s">
        <v>14</v>
      </c>
    </row>
    <row r="3" spans="2:9" x14ac:dyDescent="0.25">
      <c r="B3" s="8" t="s">
        <v>23</v>
      </c>
      <c r="C3" s="9">
        <f>COUNTIF('Verkauf Eintrag'!$B$17:$Y$119,B3)</f>
        <v>0</v>
      </c>
      <c r="H3" s="2" t="s">
        <v>76</v>
      </c>
      <c r="I3" s="3">
        <f>COUNTIF('Verkauf Eintrag'!$B$17:$Y$119,H3)</f>
        <v>0</v>
      </c>
    </row>
    <row r="4" spans="2:9" ht="15.75" thickBot="1" x14ac:dyDescent="0.3">
      <c r="B4" s="2" t="s">
        <v>24</v>
      </c>
      <c r="C4" s="3">
        <f>COUNTIF('Verkauf Eintrag'!$B$17:$Y$119,B4)</f>
        <v>0</v>
      </c>
      <c r="H4" s="4" t="s">
        <v>75</v>
      </c>
      <c r="I4" s="3">
        <f>COUNTIF('Verkauf Eintrag'!$B$17:$Y$119,H4)</f>
        <v>0</v>
      </c>
    </row>
    <row r="5" spans="2:9" x14ac:dyDescent="0.25">
      <c r="B5" s="2" t="s">
        <v>25</v>
      </c>
      <c r="C5" s="3">
        <f>COUNTIF('Verkauf Eintrag'!$B$17:$Y$119,B5)</f>
        <v>0</v>
      </c>
    </row>
    <row r="6" spans="2:9" x14ac:dyDescent="0.25">
      <c r="B6" s="2" t="s">
        <v>26</v>
      </c>
      <c r="C6" s="3">
        <f>COUNTIF('Verkauf Eintrag'!$B$17:$Y$119,B6)</f>
        <v>0</v>
      </c>
    </row>
    <row r="7" spans="2:9" x14ac:dyDescent="0.25">
      <c r="B7" s="2" t="s">
        <v>27</v>
      </c>
      <c r="C7" s="69">
        <f>COUNTIF('Verkauf Eintrag'!$B$17:$Y$119,B7)</f>
        <v>0</v>
      </c>
    </row>
    <row r="8" spans="2:9" x14ac:dyDescent="0.25">
      <c r="B8" s="2" t="s">
        <v>28</v>
      </c>
      <c r="C8" s="69">
        <f>COUNTIF('Verkauf Eintrag'!$B$17:$Y$119,B8)</f>
        <v>0</v>
      </c>
    </row>
    <row r="9" spans="2:9" x14ac:dyDescent="0.25">
      <c r="B9" s="2" t="s">
        <v>29</v>
      </c>
      <c r="C9" s="69">
        <f>COUNTIF('Verkauf Eintrag'!$B$17:$Y$119,B9)</f>
        <v>0</v>
      </c>
    </row>
    <row r="10" spans="2:9" x14ac:dyDescent="0.25">
      <c r="B10" s="70" t="s">
        <v>100</v>
      </c>
      <c r="C10" s="69">
        <f>COUNTIF('Verkauf Eintrag'!$B$17:$Y$119,B10)</f>
        <v>0</v>
      </c>
    </row>
    <row r="11" spans="2:9" ht="15.75" thickBot="1" x14ac:dyDescent="0.3">
      <c r="B11" s="53" t="s">
        <v>71</v>
      </c>
      <c r="C11" s="5">
        <f>SUM(C3:C9)</f>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C56"/>
  <sheetViews>
    <sheetView workbookViewId="0">
      <selection activeCell="K21" sqref="K21"/>
    </sheetView>
  </sheetViews>
  <sheetFormatPr baseColWidth="10" defaultColWidth="11" defaultRowHeight="15" x14ac:dyDescent="0.25"/>
  <sheetData>
    <row r="1" spans="2:3" ht="15.75" thickBot="1" x14ac:dyDescent="0.3"/>
    <row r="2" spans="2:3" x14ac:dyDescent="0.25">
      <c r="B2" s="15" t="s">
        <v>2</v>
      </c>
      <c r="C2" s="23" t="s">
        <v>14</v>
      </c>
    </row>
    <row r="3" spans="2:3" x14ac:dyDescent="0.25">
      <c r="B3" s="72">
        <v>10</v>
      </c>
      <c r="C3" s="3">
        <f>'Wand Analysis'!E25</f>
        <v>0</v>
      </c>
    </row>
    <row r="4" spans="2:3" x14ac:dyDescent="0.25">
      <c r="B4" s="71" t="s">
        <v>69</v>
      </c>
      <c r="C4" s="3">
        <f>'Tisch Analysis'!C5</f>
        <v>0</v>
      </c>
    </row>
    <row r="5" spans="2:3" x14ac:dyDescent="0.25">
      <c r="B5" s="72" t="s">
        <v>56</v>
      </c>
      <c r="C5" s="3">
        <f>'Wand Analysis'!E11</f>
        <v>0</v>
      </c>
    </row>
    <row r="6" spans="2:3" x14ac:dyDescent="0.25">
      <c r="B6" s="72" t="s">
        <v>54</v>
      </c>
      <c r="C6" s="3">
        <f>'Wand Analysis'!E7</f>
        <v>0</v>
      </c>
    </row>
    <row r="7" spans="2:3" x14ac:dyDescent="0.25">
      <c r="B7" s="71" t="s">
        <v>72</v>
      </c>
      <c r="C7" s="3">
        <f>'Tisch Analysis'!C4</f>
        <v>0</v>
      </c>
    </row>
    <row r="8" spans="2:3" x14ac:dyDescent="0.25">
      <c r="B8" s="72" t="s">
        <v>53</v>
      </c>
      <c r="C8" s="3">
        <f>'Wand Analysis'!E6</f>
        <v>0</v>
      </c>
    </row>
    <row r="9" spans="2:3" x14ac:dyDescent="0.25">
      <c r="B9" s="71" t="s">
        <v>21</v>
      </c>
      <c r="C9" s="3">
        <f>'Stanger Analysis'!C5</f>
        <v>0</v>
      </c>
    </row>
    <row r="10" spans="2:3" x14ac:dyDescent="0.25">
      <c r="B10" s="71" t="s">
        <v>24</v>
      </c>
      <c r="C10" s="3">
        <f>'Puppe Analysis'!C4</f>
        <v>0</v>
      </c>
    </row>
    <row r="11" spans="2:3" x14ac:dyDescent="0.25">
      <c r="B11" s="71" t="s">
        <v>76</v>
      </c>
      <c r="C11" s="3">
        <f>'Puppe Analysis'!I3</f>
        <v>0</v>
      </c>
    </row>
    <row r="12" spans="2:3" x14ac:dyDescent="0.25">
      <c r="B12" s="72" t="s">
        <v>65</v>
      </c>
      <c r="C12" s="3">
        <f>'Wand Analysis'!E28</f>
        <v>0</v>
      </c>
    </row>
    <row r="13" spans="2:3" x14ac:dyDescent="0.25">
      <c r="B13" s="71" t="s">
        <v>82</v>
      </c>
      <c r="C13" s="3">
        <f>'Wand Analysis'!E17</f>
        <v>0</v>
      </c>
    </row>
    <row r="14" spans="2:3" x14ac:dyDescent="0.25">
      <c r="B14" s="71" t="s">
        <v>89</v>
      </c>
      <c r="C14" s="3">
        <f>'Wand Analysis'!E22</f>
        <v>0</v>
      </c>
    </row>
    <row r="15" spans="2:3" x14ac:dyDescent="0.25">
      <c r="B15" s="71" t="s">
        <v>70</v>
      </c>
      <c r="C15" s="3">
        <f>'Tisch Analysis'!C6</f>
        <v>0</v>
      </c>
    </row>
    <row r="16" spans="2:3" x14ac:dyDescent="0.25">
      <c r="B16" s="71" t="s">
        <v>19</v>
      </c>
      <c r="C16" s="3">
        <f>'Stanger Analysis'!C3</f>
        <v>0</v>
      </c>
    </row>
    <row r="17" spans="2:3" x14ac:dyDescent="0.25">
      <c r="B17" s="71" t="s">
        <v>20</v>
      </c>
      <c r="C17" s="3">
        <f>'Stanger Analysis'!C4</f>
        <v>0</v>
      </c>
    </row>
    <row r="18" spans="2:3" x14ac:dyDescent="0.25">
      <c r="B18" s="71" t="s">
        <v>68</v>
      </c>
      <c r="C18" s="3">
        <f>'Stanger Analysis'!C7</f>
        <v>0</v>
      </c>
    </row>
    <row r="19" spans="2:3" x14ac:dyDescent="0.25">
      <c r="B19" s="71" t="s">
        <v>27</v>
      </c>
      <c r="C19" s="3">
        <f>'Puppe Analysis'!C7</f>
        <v>0</v>
      </c>
    </row>
    <row r="20" spans="2:3" x14ac:dyDescent="0.25">
      <c r="B20" s="71" t="s">
        <v>75</v>
      </c>
      <c r="C20" s="3">
        <f>'Puppe Analysis'!I4</f>
        <v>0</v>
      </c>
    </row>
    <row r="21" spans="2:3" x14ac:dyDescent="0.25">
      <c r="B21" s="72" t="s">
        <v>57</v>
      </c>
      <c r="C21" s="3">
        <f>'Wand Analysis'!E12</f>
        <v>0</v>
      </c>
    </row>
    <row r="22" spans="2:3" x14ac:dyDescent="0.25">
      <c r="B22" s="72" t="s">
        <v>61</v>
      </c>
      <c r="C22" s="3">
        <f>'Wand Analysis'!E19</f>
        <v>0</v>
      </c>
    </row>
    <row r="23" spans="2:3" x14ac:dyDescent="0.25">
      <c r="B23" s="71" t="s">
        <v>73</v>
      </c>
      <c r="C23" s="3">
        <f>'Tisch Analysis'!C3</f>
        <v>0</v>
      </c>
    </row>
    <row r="24" spans="2:3" x14ac:dyDescent="0.25">
      <c r="B24" s="72" t="s">
        <v>50</v>
      </c>
      <c r="C24" s="3">
        <f>'Wand Analysis'!E3</f>
        <v>0</v>
      </c>
    </row>
    <row r="25" spans="2:3" x14ac:dyDescent="0.25">
      <c r="B25" s="72" t="s">
        <v>51</v>
      </c>
      <c r="C25" s="3">
        <f>'Wand Analysis'!E4</f>
        <v>0</v>
      </c>
    </row>
    <row r="26" spans="2:3" x14ac:dyDescent="0.25">
      <c r="B26" s="72" t="s">
        <v>52</v>
      </c>
      <c r="C26" s="3">
        <f>'Wand Analysis'!E5</f>
        <v>0</v>
      </c>
    </row>
    <row r="27" spans="2:3" x14ac:dyDescent="0.25">
      <c r="B27" s="71" t="s">
        <v>86</v>
      </c>
      <c r="C27" s="3">
        <f>'Wand Analysis'!E8</f>
        <v>0</v>
      </c>
    </row>
    <row r="28" spans="2:3" x14ac:dyDescent="0.25">
      <c r="B28" s="71" t="s">
        <v>87</v>
      </c>
      <c r="C28" s="3">
        <f>'Wand Analysis'!E9</f>
        <v>0</v>
      </c>
    </row>
    <row r="29" spans="2:3" x14ac:dyDescent="0.25">
      <c r="B29" s="72" t="s">
        <v>55</v>
      </c>
      <c r="C29" s="3">
        <f>'Wand Analysis'!E10</f>
        <v>0</v>
      </c>
    </row>
    <row r="30" spans="2:3" x14ac:dyDescent="0.25">
      <c r="B30" s="72" t="s">
        <v>58</v>
      </c>
      <c r="C30" s="3">
        <f>'Wand Analysis'!E13</f>
        <v>0</v>
      </c>
    </row>
    <row r="31" spans="2:3" x14ac:dyDescent="0.25">
      <c r="B31" s="72" t="s">
        <v>59</v>
      </c>
      <c r="C31" s="3">
        <f>'Wand Analysis'!E14</f>
        <v>0</v>
      </c>
    </row>
    <row r="32" spans="2:3" x14ac:dyDescent="0.25">
      <c r="B32" s="72" t="s">
        <v>74</v>
      </c>
      <c r="C32" s="3">
        <f>'Wand Analysis'!E15</f>
        <v>0</v>
      </c>
    </row>
    <row r="33" spans="2:3" x14ac:dyDescent="0.25">
      <c r="B33" s="72" t="s">
        <v>60</v>
      </c>
      <c r="C33" s="3">
        <f>'Wand Analysis'!E16</f>
        <v>0</v>
      </c>
    </row>
    <row r="34" spans="2:3" x14ac:dyDescent="0.25">
      <c r="B34" s="72" t="s">
        <v>83</v>
      </c>
      <c r="C34" s="3">
        <f>'Wand Analysis'!E18</f>
        <v>0</v>
      </c>
    </row>
    <row r="35" spans="2:3" x14ac:dyDescent="0.25">
      <c r="B35" s="72" t="s">
        <v>84</v>
      </c>
      <c r="C35" s="3">
        <f>'Wand Analysis'!E20</f>
        <v>0</v>
      </c>
    </row>
    <row r="36" spans="2:3" x14ac:dyDescent="0.25">
      <c r="B36" s="72" t="s">
        <v>62</v>
      </c>
      <c r="C36" s="3">
        <f>'Wand Analysis'!E21</f>
        <v>0</v>
      </c>
    </row>
    <row r="37" spans="2:3" x14ac:dyDescent="0.25">
      <c r="B37" s="72" t="s">
        <v>90</v>
      </c>
      <c r="C37" s="3">
        <f>'Wand Analysis'!E23</f>
        <v>0</v>
      </c>
    </row>
    <row r="38" spans="2:3" x14ac:dyDescent="0.25">
      <c r="B38" s="72" t="s">
        <v>88</v>
      </c>
      <c r="C38" s="3">
        <f>'Wand Analysis'!E24</f>
        <v>0</v>
      </c>
    </row>
    <row r="39" spans="2:3" x14ac:dyDescent="0.25">
      <c r="B39" s="72" t="s">
        <v>63</v>
      </c>
      <c r="C39" s="3">
        <f>'Wand Analysis'!E26</f>
        <v>0</v>
      </c>
    </row>
    <row r="40" spans="2:3" x14ac:dyDescent="0.25">
      <c r="B40" s="72" t="s">
        <v>64</v>
      </c>
      <c r="C40" s="3">
        <f>'Wand Analysis'!E27</f>
        <v>0</v>
      </c>
    </row>
    <row r="41" spans="2:3" x14ac:dyDescent="0.25">
      <c r="B41" s="71" t="s">
        <v>91</v>
      </c>
      <c r="C41" s="3">
        <f>'Wand Analysis'!E29</f>
        <v>0</v>
      </c>
    </row>
    <row r="42" spans="2:3" x14ac:dyDescent="0.25">
      <c r="B42" s="71" t="s">
        <v>92</v>
      </c>
      <c r="C42" s="3">
        <f>'Wand Analysis'!E30</f>
        <v>0</v>
      </c>
    </row>
    <row r="43" spans="2:3" x14ac:dyDescent="0.25">
      <c r="B43" s="71" t="s">
        <v>93</v>
      </c>
      <c r="C43" s="3">
        <f>'Wand Analysis'!E31</f>
        <v>0</v>
      </c>
    </row>
    <row r="44" spans="2:3" x14ac:dyDescent="0.25">
      <c r="B44" s="71" t="s">
        <v>94</v>
      </c>
      <c r="C44" s="3">
        <f>'Wand Analysis'!E32</f>
        <v>0</v>
      </c>
    </row>
    <row r="45" spans="2:3" x14ac:dyDescent="0.25">
      <c r="B45" s="71" t="s">
        <v>79</v>
      </c>
      <c r="C45" s="3">
        <f>'Wand Analysis'!E33</f>
        <v>0</v>
      </c>
    </row>
    <row r="46" spans="2:3" x14ac:dyDescent="0.25">
      <c r="B46" s="71" t="s">
        <v>95</v>
      </c>
      <c r="C46" s="3">
        <f>'Wand Analysis'!E34</f>
        <v>0</v>
      </c>
    </row>
    <row r="47" spans="2:3" x14ac:dyDescent="0.25">
      <c r="B47" s="71" t="s">
        <v>98</v>
      </c>
      <c r="C47" s="3">
        <f>'Wand Analysis'!E35</f>
        <v>0</v>
      </c>
    </row>
    <row r="48" spans="2:3" x14ac:dyDescent="0.25">
      <c r="B48" s="71" t="s">
        <v>96</v>
      </c>
      <c r="C48" s="3">
        <f>'Wand Analysis'!E36</f>
        <v>0</v>
      </c>
    </row>
    <row r="49" spans="2:3" x14ac:dyDescent="0.25">
      <c r="B49" s="71" t="s">
        <v>97</v>
      </c>
      <c r="C49" s="3">
        <f>'Wand Analysis'!E37</f>
        <v>0</v>
      </c>
    </row>
    <row r="50" spans="2:3" x14ac:dyDescent="0.25">
      <c r="B50" s="71" t="s">
        <v>22</v>
      </c>
      <c r="C50" s="3">
        <f>'Stanger Analysis'!C6</f>
        <v>0</v>
      </c>
    </row>
    <row r="51" spans="2:3" x14ac:dyDescent="0.25">
      <c r="B51" s="71" t="s">
        <v>23</v>
      </c>
      <c r="C51" s="3">
        <f>'Puppe Analysis'!C3</f>
        <v>0</v>
      </c>
    </row>
    <row r="52" spans="2:3" x14ac:dyDescent="0.25">
      <c r="B52" s="71" t="s">
        <v>25</v>
      </c>
      <c r="C52" s="3">
        <f>'Puppe Analysis'!C5</f>
        <v>0</v>
      </c>
    </row>
    <row r="53" spans="2:3" x14ac:dyDescent="0.25">
      <c r="B53" s="71" t="s">
        <v>26</v>
      </c>
      <c r="C53" s="3">
        <f>'Puppe Analysis'!C6</f>
        <v>0</v>
      </c>
    </row>
    <row r="54" spans="2:3" x14ac:dyDescent="0.25">
      <c r="B54" s="71" t="s">
        <v>28</v>
      </c>
      <c r="C54" s="3">
        <f>'Puppe Analysis'!C8</f>
        <v>0</v>
      </c>
    </row>
    <row r="55" spans="2:3" x14ac:dyDescent="0.25">
      <c r="B55" s="71" t="s">
        <v>29</v>
      </c>
      <c r="C55" s="3">
        <f>'Puppe Analysis'!C9</f>
        <v>0</v>
      </c>
    </row>
    <row r="56" spans="2:3" ht="15.75" thickBot="1" x14ac:dyDescent="0.3">
      <c r="B56" s="65" t="s">
        <v>100</v>
      </c>
      <c r="C56" s="5">
        <f>'Puppe Analysis'!C10</f>
        <v>0</v>
      </c>
    </row>
  </sheetData>
  <sortState ref="B3:C56">
    <sortCondition descending="1" ref="C1"/>
  </sortState>
  <conditionalFormatting sqref="B3:C37">
    <cfRule type="containsText" dxfId="3" priority="1" operator="containsText" text="y">
      <formula>NOT(ISERROR(SEARCH("y",B3)))</formula>
    </cfRule>
    <cfRule type="containsText" dxfId="2" priority="2" operator="containsText" text="z">
      <formula>NOT(ISERROR(SEARCH("z",B3)))</formula>
    </cfRule>
    <cfRule type="containsText" dxfId="1" priority="3" operator="containsText" text="x">
      <formula>NOT(ISERROR(SEARCH("x",B3)))</formula>
    </cfRule>
    <cfRule type="containsText" dxfId="0" priority="4" operator="containsText" text="w">
      <formula>NOT(ISERROR(SEARCH("w",B3)))</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O21"/>
  <sheetViews>
    <sheetView workbookViewId="0">
      <selection activeCell="L6" sqref="L6"/>
    </sheetView>
  </sheetViews>
  <sheetFormatPr baseColWidth="10" defaultColWidth="9.140625" defaultRowHeight="15" x14ac:dyDescent="0.25"/>
  <cols>
    <col min="2" max="2" width="11.28515625" customWidth="1"/>
    <col min="3" max="3" width="8.28515625" bestFit="1" customWidth="1"/>
    <col min="4" max="4" width="17" customWidth="1"/>
    <col min="7" max="7" width="9.5703125" bestFit="1" customWidth="1"/>
    <col min="8" max="8" width="15.7109375" customWidth="1"/>
    <col min="11" max="11" width="15.5703125" customWidth="1"/>
    <col min="12" max="12" width="17.85546875" bestFit="1" customWidth="1"/>
    <col min="14" max="14" width="13.85546875" bestFit="1" customWidth="1"/>
    <col min="15" max="15" width="15" bestFit="1" customWidth="1"/>
  </cols>
  <sheetData>
    <row r="1" spans="2:15" ht="15.75" thickBot="1" x14ac:dyDescent="0.3"/>
    <row r="2" spans="2:15" ht="15.75" thickBot="1" x14ac:dyDescent="0.3">
      <c r="B2" s="104" t="s">
        <v>32</v>
      </c>
      <c r="C2" s="108"/>
      <c r="D2" s="105"/>
      <c r="F2" s="104" t="s">
        <v>38</v>
      </c>
      <c r="G2" s="108"/>
      <c r="H2" s="105"/>
      <c r="K2" s="104" t="s">
        <v>44</v>
      </c>
      <c r="L2" s="105"/>
    </row>
    <row r="4" spans="2:15" ht="30" x14ac:dyDescent="0.25">
      <c r="C4" s="24" t="s">
        <v>14</v>
      </c>
      <c r="D4" s="25" t="s">
        <v>37</v>
      </c>
      <c r="G4" s="26" t="s">
        <v>14</v>
      </c>
      <c r="H4" s="27" t="s">
        <v>37</v>
      </c>
      <c r="K4" s="30" t="s">
        <v>101</v>
      </c>
      <c r="L4" s="30" t="s">
        <v>45</v>
      </c>
      <c r="M4" s="30" t="s">
        <v>46</v>
      </c>
      <c r="N4" s="30" t="s">
        <v>47</v>
      </c>
      <c r="O4" s="30" t="s">
        <v>48</v>
      </c>
    </row>
    <row r="5" spans="2:15" x14ac:dyDescent="0.25">
      <c r="B5" s="1" t="s">
        <v>33</v>
      </c>
      <c r="C5" s="1">
        <f>'Wand Analysis'!F38</f>
        <v>0</v>
      </c>
      <c r="D5" s="59" t="e">
        <f>C5/'Verkauf Eintrag'!$G$10</f>
        <v>#DIV/0!</v>
      </c>
      <c r="F5" s="1" t="s">
        <v>40</v>
      </c>
      <c r="G5" s="1">
        <f>'Wand Analysis'!E8+'Wand Analysis'!E9+'Wand Analysis'!E17+'Wand Analysis'!E18+'Wand Analysis'!E22+'Wand Analysis'!E23+'Wand Analysis'!E29+'Wand Analysis'!E30+'Wand Analysis'!E31+'Wand Analysis'!E32+'Wand Analysis'!E33+'Wand Analysis'!E34+'Wand Analysis'!E35+'Wand Analysis'!E36+'Tisch Analysis'!E37+'Tisch Analysis'!C3+'Tisch Analysis'!C4+'Tisch Analysis'!C5+'Tisch Analysis'!C6+'Puppe Analysis'!I3</f>
        <v>0</v>
      </c>
      <c r="H5" s="59" t="e">
        <f>G5/'Verkauf Eintrag'!$G$10</f>
        <v>#DIV/0!</v>
      </c>
      <c r="K5" s="1">
        <v>36</v>
      </c>
      <c r="L5" s="1" t="str">
        <f>INDEX(B5:B8,MATCH(MAX(C5:C8),C5:C8,0))</f>
        <v>Wand</v>
      </c>
      <c r="M5" s="1" t="str">
        <f>INDEX(F5:F6,MATCH(MAX(G5:G6),G5:G6,0))</f>
        <v>gefaltet</v>
      </c>
      <c r="N5" s="1" t="e">
        <f>INDEX(C14:C18,MATCH(MAX(D14:D18),D14:D18,0))</f>
        <v>#DIV/0!</v>
      </c>
      <c r="O5" s="1"/>
    </row>
    <row r="6" spans="2:15" x14ac:dyDescent="0.25">
      <c r="B6" s="1" t="s">
        <v>34</v>
      </c>
      <c r="C6" s="1">
        <f>'Tisch Analysis'!D7</f>
        <v>0</v>
      </c>
      <c r="D6" s="59" t="e">
        <f>C6/'Verkauf Eintrag'!$G$10</f>
        <v>#DIV/0!</v>
      </c>
      <c r="F6" s="1" t="s">
        <v>39</v>
      </c>
      <c r="G6" s="1">
        <f>SUM('Wand Analysis'!E3:E7)+SUM('Wand Analysis'!E10:E16)+SUM('Wand Analysis'!E19:E21)+SUM('Wand Analysis'!E24:E28)+'Stanger Analysis'!D8</f>
        <v>0</v>
      </c>
      <c r="H6" s="59" t="e">
        <f>G6/'Verkauf Eintrag'!$G$10</f>
        <v>#DIV/0!</v>
      </c>
      <c r="K6" s="1">
        <v>37</v>
      </c>
      <c r="L6" s="1"/>
      <c r="M6" s="1"/>
      <c r="N6" s="1"/>
      <c r="O6" s="1"/>
    </row>
    <row r="7" spans="2:15" x14ac:dyDescent="0.25">
      <c r="B7" s="1" t="s">
        <v>35</v>
      </c>
      <c r="C7" s="1">
        <f>'Stanger Analysis'!D8</f>
        <v>0</v>
      </c>
      <c r="D7" s="59" t="e">
        <f>C7/'Verkauf Eintrag'!$G$10</f>
        <v>#DIV/0!</v>
      </c>
      <c r="F7" s="106" t="s">
        <v>9</v>
      </c>
      <c r="G7" s="107"/>
      <c r="H7" s="63" t="e">
        <f>SUM(H5:H6)</f>
        <v>#DIV/0!</v>
      </c>
      <c r="K7" s="1">
        <v>38</v>
      </c>
      <c r="L7" s="1"/>
      <c r="M7" s="1"/>
      <c r="N7" s="1"/>
      <c r="O7" s="1"/>
    </row>
    <row r="8" spans="2:15" x14ac:dyDescent="0.25">
      <c r="B8" s="1" t="s">
        <v>36</v>
      </c>
      <c r="C8" s="1">
        <f>'Puppe Analysis'!C11</f>
        <v>0</v>
      </c>
      <c r="D8" s="59" t="e">
        <f>C8/'Verkauf Eintrag'!$G$10</f>
        <v>#DIV/0!</v>
      </c>
      <c r="K8" s="1">
        <v>39</v>
      </c>
      <c r="L8" s="1"/>
      <c r="M8" s="1"/>
      <c r="N8" s="1"/>
      <c r="O8" s="1"/>
    </row>
    <row r="9" spans="2:15" x14ac:dyDescent="0.25">
      <c r="K9" s="1">
        <v>40</v>
      </c>
      <c r="L9" s="1"/>
      <c r="M9" s="1"/>
      <c r="N9" s="1"/>
      <c r="O9" s="1"/>
    </row>
    <row r="10" spans="2:15" ht="15.75" thickBot="1" x14ac:dyDescent="0.3">
      <c r="K10" s="1">
        <v>41</v>
      </c>
      <c r="L10" s="1"/>
      <c r="M10" s="1"/>
      <c r="N10" s="1"/>
      <c r="O10" s="1"/>
    </row>
    <row r="11" spans="2:15" ht="21" customHeight="1" thickBot="1" x14ac:dyDescent="0.3">
      <c r="B11" s="109" t="s">
        <v>41</v>
      </c>
      <c r="C11" s="110"/>
      <c r="D11" s="111"/>
      <c r="F11" s="109" t="s">
        <v>43</v>
      </c>
      <c r="G11" s="110"/>
      <c r="H11" s="111"/>
      <c r="K11" s="1">
        <v>42</v>
      </c>
      <c r="L11" s="1"/>
      <c r="M11" s="1"/>
      <c r="N11" s="1"/>
      <c r="O11" s="1"/>
    </row>
    <row r="12" spans="2:15" s="18" customFormat="1" ht="21" customHeight="1" x14ac:dyDescent="0.25">
      <c r="B12" s="29"/>
      <c r="C12" s="29"/>
      <c r="D12" s="29"/>
      <c r="F12" s="29"/>
      <c r="G12" s="29"/>
      <c r="H12" s="29"/>
      <c r="K12" s="31" t="s">
        <v>49</v>
      </c>
      <c r="L12" s="1"/>
      <c r="M12" s="1"/>
      <c r="N12" s="1"/>
      <c r="O12" s="1"/>
    </row>
    <row r="13" spans="2:15" ht="29.25" customHeight="1" x14ac:dyDescent="0.25">
      <c r="B13" s="25" t="s">
        <v>42</v>
      </c>
      <c r="C13" s="25" t="s">
        <v>2</v>
      </c>
      <c r="D13" s="25" t="s">
        <v>37</v>
      </c>
      <c r="F13" s="25" t="s">
        <v>42</v>
      </c>
      <c r="G13" s="25" t="s">
        <v>2</v>
      </c>
      <c r="H13" s="25" t="s">
        <v>37</v>
      </c>
    </row>
    <row r="14" spans="2:15" x14ac:dyDescent="0.25">
      <c r="B14" s="7">
        <v>1</v>
      </c>
      <c r="C14" s="7">
        <f>'Komplette ergebnisse'!B3</f>
        <v>10</v>
      </c>
      <c r="D14" s="59" t="e">
        <f>'Komplette ergebnisse'!C3/'Verkauf Eintrag'!$G$10</f>
        <v>#DIV/0!</v>
      </c>
      <c r="F14" s="7">
        <v>1</v>
      </c>
      <c r="G14" s="1"/>
      <c r="H14" s="28"/>
    </row>
    <row r="15" spans="2:15" x14ac:dyDescent="0.25">
      <c r="B15" s="7">
        <v>2</v>
      </c>
      <c r="C15" s="7" t="str">
        <f>'Komplette ergebnisse'!B4</f>
        <v>lll</v>
      </c>
      <c r="D15" s="59" t="e">
        <f>'Komplette ergebnisse'!C4/'Verkauf Eintrag'!$G$10</f>
        <v>#DIV/0!</v>
      </c>
      <c r="F15" s="7">
        <v>2</v>
      </c>
      <c r="G15" s="1"/>
      <c r="H15" s="28"/>
    </row>
    <row r="16" spans="2:15" x14ac:dyDescent="0.25">
      <c r="B16" s="7">
        <v>3</v>
      </c>
      <c r="C16" s="7" t="str">
        <f>'Komplette ergebnisse'!B5</f>
        <v>4A</v>
      </c>
      <c r="D16" s="59" t="e">
        <f>'Komplette ergebnisse'!C5/'Verkauf Eintrag'!$G$10</f>
        <v>#DIV/0!</v>
      </c>
      <c r="F16" s="7">
        <v>3</v>
      </c>
      <c r="G16" s="1"/>
      <c r="H16" s="28"/>
    </row>
    <row r="17" spans="2:8" x14ac:dyDescent="0.25">
      <c r="B17" s="7">
        <v>4</v>
      </c>
      <c r="C17" s="7" t="str">
        <f>'Komplette ergebnisse'!B6</f>
        <v>2B</v>
      </c>
      <c r="D17" s="59" t="e">
        <f>'Komplette ergebnisse'!C6/'Verkauf Eintrag'!$G$10</f>
        <v>#DIV/0!</v>
      </c>
      <c r="F17" s="7">
        <v>4</v>
      </c>
      <c r="G17" s="1"/>
      <c r="H17" s="28"/>
    </row>
    <row r="18" spans="2:8" x14ac:dyDescent="0.25">
      <c r="B18" s="7">
        <v>5</v>
      </c>
      <c r="C18" s="7" t="str">
        <f>'Komplette ergebnisse'!B7</f>
        <v>ll</v>
      </c>
      <c r="D18" s="59" t="e">
        <f>'Komplette ergebnisse'!C7/'Verkauf Eintrag'!$G$10</f>
        <v>#DIV/0!</v>
      </c>
      <c r="F18" s="7">
        <v>5</v>
      </c>
      <c r="G18" s="1"/>
      <c r="H18" s="28"/>
    </row>
    <row r="19" spans="2:8" x14ac:dyDescent="0.25">
      <c r="B19" s="106" t="s">
        <v>9</v>
      </c>
      <c r="C19" s="106"/>
      <c r="D19" s="63" t="e">
        <f>SUM(D14:D18)</f>
        <v>#DIV/0!</v>
      </c>
    </row>
    <row r="21" spans="2:8" x14ac:dyDescent="0.25">
      <c r="D21" t="s">
        <v>30</v>
      </c>
    </row>
  </sheetData>
  <mergeCells count="7">
    <mergeCell ref="K2:L2"/>
    <mergeCell ref="B19:C19"/>
    <mergeCell ref="F7:G7"/>
    <mergeCell ref="B2:D2"/>
    <mergeCell ref="F2:H2"/>
    <mergeCell ref="B11:D11"/>
    <mergeCell ref="F11:H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Verkauf Eintrag</vt:lpstr>
      <vt:lpstr>Wand Analysis</vt:lpstr>
      <vt:lpstr>Tisch Analysis</vt:lpstr>
      <vt:lpstr>Stanger Analysis</vt:lpstr>
      <vt:lpstr>Puppe Analysis</vt:lpstr>
      <vt:lpstr>Komplette ergebnisse</vt:lpstr>
      <vt:lpstr>Statistiken</vt:lpstr>
      <vt:lpstr>Kalendar_Woche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 Berlin Store</dc:creator>
  <cp:lastModifiedBy>Andre</cp:lastModifiedBy>
  <dcterms:created xsi:type="dcterms:W3CDTF">2017-08-14T14:35:52Z</dcterms:created>
  <dcterms:modified xsi:type="dcterms:W3CDTF">2017-09-11T13:53:14Z</dcterms:modified>
</cp:coreProperties>
</file>