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219"/>
  </bookViews>
  <sheets>
    <sheet name="Feuille1" sheetId="1" r:id="rId1"/>
    <sheet name="Feuille2" sheetId="2" r:id="rId2"/>
    <sheet name="Feuille3" sheetId="3" r:id="rId3"/>
  </sheets>
  <definedNames>
    <definedName name="mois">Feuille2!$A$2:$A$13</definedName>
    <definedName name="TYPE">Feuille1!$P:$P</definedName>
  </definedNames>
  <calcPr calcId="152511" fullCalcOnLoad="1"/>
</workbook>
</file>

<file path=xl/calcChain.xml><?xml version="1.0" encoding="utf-8"?>
<calcChain xmlns="http://schemas.openxmlformats.org/spreadsheetml/2006/main">
  <c r="N2" i="1" l="1"/>
  <c r="M2" i="1"/>
  <c r="L2" i="1"/>
  <c r="K2" i="1"/>
  <c r="J2" i="1"/>
  <c r="I2" i="1"/>
  <c r="H2" i="1"/>
  <c r="G2" i="1"/>
  <c r="F2" i="1"/>
  <c r="E2" i="1"/>
  <c r="D2" i="1"/>
  <c r="C2" i="1"/>
  <c r="B2" i="1"/>
  <c r="B6" i="1"/>
  <c r="N8" i="1" s="1"/>
  <c r="C6" i="1"/>
  <c r="D6" i="1"/>
  <c r="E6" i="1"/>
  <c r="F6" i="1"/>
  <c r="G6" i="1"/>
  <c r="H6" i="1"/>
  <c r="I6" i="1"/>
  <c r="J6" i="1"/>
  <c r="K6" i="1"/>
  <c r="L6" i="1"/>
  <c r="M6" i="1"/>
  <c r="N6" i="1"/>
  <c r="N11" i="1"/>
  <c r="N10" i="1" l="1"/>
  <c r="N13" i="1"/>
  <c r="N9" i="1"/>
  <c r="N12" i="1"/>
</calcChain>
</file>

<file path=xl/sharedStrings.xml><?xml version="1.0" encoding="utf-8"?>
<sst xmlns="http://schemas.openxmlformats.org/spreadsheetml/2006/main" count="66" uniqueCount="44">
  <si>
    <t>Total type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</si>
  <si>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</si>
  <si>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</si>
  <si>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</si>
  <si>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</si>
  <si>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</si>
  <si>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</si>
  <si>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</si>
  <si>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</si>
  <si>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</si>
  <si>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</si>
  <si>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</si>
  <si>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</si>
  <si>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</si>
  <si>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</si>
  <si>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</si>
  <si>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</si>
  <si>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</si>
  <si>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</si>
  <si>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</si>
  <si>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</si>
  <si>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</si>
  <si>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</si>
  <si>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</si>
  <si>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</si>
  <si>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</si>
  <si>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</si>
  <si>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</si>
  <si>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</si>
  <si>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</si>
  <si>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</si>
  <si>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</si>
  <si>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</si>
  <si>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</si>
  <si>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%</t>
  </si>
  <si>
    <t>TYPES</t>
  </si>
  <si>
    <t>janv.</t>
  </si>
  <si>
    <t>févr.</t>
  </si>
  <si>
    <t>avr.</t>
  </si>
  <si>
    <t>juil.</t>
  </si>
  <si>
    <t>sept.</t>
  </si>
  <si>
    <t>oct.</t>
  </si>
  <si>
    <t>nov.</t>
  </si>
  <si>
    <t>déc.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</si>
</sst>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0"/>
      <name val="Arial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2" borderId="0" xfId="0" applyFont="1" applyFill="1"/>
    <xf numFmtId="10" fontId="0" fillId="2" borderId="0" xfId="0" applyNumberFormat="1" applyFill="1"/>
    <xf numFmtId="0" fontId="2" fillId="0" borderId="1" xfId="0" applyFont="1" applyBorder="1" applyAlignment="1">
      <alignment horizontal="center" vertical="center"/>
    </xf>
    <xf numFmtId="0" fontId="0" fillId="3" borderId="1" xfId="0" applyFill="1" applyBorder="1"/>
    <xf numFmtId="1" fontId="1" fillId="4" borderId="1" xfId="1" applyNumberFormat="1" applyFill="1" applyBorder="1" applyAlignment="1">
      <alignment horizontal="center" vertical="center"/>
    </xf>
    <xf numFmtId="10" fontId="1" fillId="4" borderId="1" xfId="1" applyNumberFormat="1" applyFill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B2" sqref="B2"/>
    </sheetView>
  </sheetViews>
  <sheetFormatPr baseColWidth="10" defaultColWidth="11.5703125" defaultRowHeight="12.75" x14ac:dyDescent="0.2"/>
  <sheetData>
    <row r="1" spans="1:16" x14ac:dyDescent="0.2">
      <c r="A1" s="4" t="s">
        <v>35</v>
      </c>
      <c r="B1" s="4" t="s">
        <v>34</v>
      </c>
      <c r="C1" s="4" t="s">
        <v>36</v>
      </c>
      <c r="D1" s="4" t="s">
        <v>37</v>
      </c>
      <c r="E1" s="4" t="s">
        <v>3</v>
      </c>
      <c r="F1" s="4" t="s">
        <v>38</v>
      </c>
      <c r="G1" s="4" t="s">
        <v>5</v>
      </c>
      <c r="H1" s="4" t="s">
        <v>6</v>
      </c>
      <c r="I1" s="4" t="s">
        <v>39</v>
      </c>
      <c r="J1" s="4" t="s">
        <v>8</v>
      </c>
      <c r="K1" s="4" t="s">
        <v>40</v>
      </c>
      <c r="L1" s="4" t="s">
        <v>41</v>
      </c>
      <c r="M1" s="4" t="s">
        <v>42</v>
      </c>
      <c r="N1" s="4" t="s">
        <v>43</v>
      </c>
    </row>
    <row r="2" spans="1:16" x14ac:dyDescent="0.2">
      <c r="A2" s="5" t="s">
        <v>18</v>
      </c>
      <c r="B2" s="7">
        <f>VLOOKUP($A$2,$A$6:$N$65000,14,FALSE)</f>
        <v>0.26470588235294118</v>
      </c>
      <c r="C2" s="6">
        <f>VLOOKUP($A$2,$A$6:$N$65000,2,FALSE)</f>
        <v>9</v>
      </c>
      <c r="D2" s="6">
        <f>VLOOKUP($A$2,$A$6:$N$65000,3,FALSE)</f>
        <v>8</v>
      </c>
      <c r="E2" s="6">
        <f>VLOOKUP($A$2,$A$6:$N$65000,4,FALSE)</f>
        <v>0</v>
      </c>
      <c r="F2" s="6">
        <f>VLOOKUP($A$2,$A$6:$N$65000,5,FALSE)</f>
        <v>0</v>
      </c>
      <c r="G2" s="6">
        <f>VLOOKUP($A$2,$A$6:$N$65000,6,FALSE)</f>
        <v>0</v>
      </c>
      <c r="H2" s="6">
        <f>VLOOKUP($A$2,$A$6:$N$65000,7,FALSE)</f>
        <v>0</v>
      </c>
      <c r="I2" s="6">
        <f>VLOOKUP($A$2,$A$6:$N$65000,8,FALSE)</f>
        <v>0</v>
      </c>
      <c r="J2" s="6">
        <f>VLOOKUP($A$2,$A$6:$N$65000,9,FALSE)</f>
        <v>0</v>
      </c>
      <c r="K2" s="6">
        <f>VLOOKUP($A$2,$A$6:$N$65000,10,FALSE)</f>
        <v>0</v>
      </c>
      <c r="L2" s="6">
        <f>VLOOKUP($A$2,$A$6:$N$65000,11,FALSE)</f>
        <v>0</v>
      </c>
      <c r="M2" s="6">
        <f>VLOOKUP($A$2,$A$6:$N$65000,12,FALSE)</f>
        <v>0</v>
      </c>
      <c r="N2" s="6">
        <f>VLOOKUP($A$2,$A$6:$N$65000,13,FALSE)</f>
        <v>0</v>
      </c>
      <c r="P2" t="s">
        <v>14</v>
      </c>
    </row>
    <row r="3" spans="1:16" x14ac:dyDescent="0.2">
      <c r="P3" t="s">
        <v>16</v>
      </c>
    </row>
    <row r="4" spans="1:16" x14ac:dyDescent="0.2">
      <c r="P4" t="s">
        <v>17</v>
      </c>
    </row>
    <row r="5" spans="1:16" x14ac:dyDescent="0.2">
      <c r="P5" t="s">
        <v>18</v>
      </c>
    </row>
    <row r="6" spans="1:16" x14ac:dyDescent="0.2">
      <c r="A6" t="s">
        <v>0</v>
      </c>
      <c r="B6">
        <f t="shared" ref="B6:M6" si="0">SUM(B8:B13)</f>
        <v>34</v>
      </c>
      <c r="C6">
        <f t="shared" si="0"/>
        <v>23</v>
      </c>
      <c r="D6">
        <f t="shared" si="0"/>
        <v>0</v>
      </c>
      <c r="E6">
        <f t="shared" si="0"/>
        <v>0</v>
      </c>
      <c r="F6">
        <f t="shared" si="0"/>
        <v>0</v>
      </c>
      <c r="G6">
        <f t="shared" si="0"/>
        <v>0</v>
      </c>
      <c r="H6">
        <f t="shared" si="0"/>
        <v>0</v>
      </c>
      <c r="I6">
        <f t="shared" si="0"/>
        <v>0</v>
      </c>
      <c r="J6">
        <f t="shared" si="0"/>
        <v>0</v>
      </c>
      <c r="K6">
        <f t="shared" si="0"/>
        <v>0</v>
      </c>
      <c r="L6">
        <f t="shared" si="0"/>
        <v>0</v>
      </c>
      <c r="M6">
        <f t="shared" si="0"/>
        <v>0</v>
      </c>
      <c r="N6" s="1">
        <f>SUM(B6:M6)</f>
        <v>57</v>
      </c>
      <c r="P6" t="s">
        <v>19</v>
      </c>
    </row>
    <row r="7" spans="1:16" x14ac:dyDescent="0.2"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  <c r="I7" t="s">
        <v>8</v>
      </c>
      <c r="J7" t="s">
        <v>9</v>
      </c>
      <c r="K7" t="s">
        <v>10</v>
      </c>
      <c r="L7" t="s">
        <v>11</v>
      </c>
      <c r="M7" t="s">
        <v>12</v>
      </c>
      <c r="N7" s="2" t="s">
        <v>13</v>
      </c>
      <c r="P7" t="s">
        <v>20</v>
      </c>
    </row>
    <row r="8" spans="1:16" x14ac:dyDescent="0.2">
      <c r="A8" t="s">
        <v>14</v>
      </c>
      <c r="B8">
        <v>10</v>
      </c>
      <c r="C8">
        <v>3</v>
      </c>
      <c r="N8" s="3">
        <f t="shared" ref="N8:N13" si="1">B8/B$6</f>
        <v>0.29411764705882354</v>
      </c>
      <c r="P8" t="s">
        <v>21</v>
      </c>
    </row>
    <row r="9" spans="1:16" x14ac:dyDescent="0.2">
      <c r="A9" t="s">
        <v>15</v>
      </c>
      <c r="B9">
        <v>5</v>
      </c>
      <c r="C9">
        <v>7</v>
      </c>
      <c r="N9" s="3">
        <f t="shared" si="1"/>
        <v>0.14705882352941177</v>
      </c>
      <c r="P9" t="s">
        <v>22</v>
      </c>
    </row>
    <row r="10" spans="1:16" x14ac:dyDescent="0.2">
      <c r="A10" t="s">
        <v>16</v>
      </c>
      <c r="B10">
        <v>7</v>
      </c>
      <c r="C10">
        <v>1</v>
      </c>
      <c r="N10" s="3">
        <f t="shared" si="1"/>
        <v>0.20588235294117646</v>
      </c>
      <c r="P10" t="s">
        <v>23</v>
      </c>
    </row>
    <row r="11" spans="1:16" x14ac:dyDescent="0.2">
      <c r="A11" t="s">
        <v>17</v>
      </c>
      <c r="B11">
        <v>1</v>
      </c>
      <c r="C11">
        <v>4</v>
      </c>
      <c r="N11" s="3">
        <f t="shared" si="1"/>
        <v>2.9411764705882353E-2</v>
      </c>
      <c r="P11" t="s">
        <v>24</v>
      </c>
    </row>
    <row r="12" spans="1:16" x14ac:dyDescent="0.2">
      <c r="A12" t="s">
        <v>18</v>
      </c>
      <c r="B12">
        <v>9</v>
      </c>
      <c r="C12">
        <v>8</v>
      </c>
      <c r="N12" s="3">
        <f t="shared" si="1"/>
        <v>0.26470588235294118</v>
      </c>
      <c r="P12" t="s">
        <v>25</v>
      </c>
    </row>
    <row r="13" spans="1:16" x14ac:dyDescent="0.2">
      <c r="A13" t="s">
        <v>19</v>
      </c>
      <c r="B13">
        <v>2</v>
      </c>
      <c r="C13">
        <v>0</v>
      </c>
      <c r="N13" s="3">
        <f t="shared" si="1"/>
        <v>5.8823529411764705E-2</v>
      </c>
      <c r="P13" t="s">
        <v>26</v>
      </c>
    </row>
    <row r="14" spans="1:16" x14ac:dyDescent="0.2">
      <c r="P14" t="s">
        <v>27</v>
      </c>
    </row>
    <row r="15" spans="1:16" x14ac:dyDescent="0.2">
      <c r="P15" t="s">
        <v>28</v>
      </c>
    </row>
    <row r="16" spans="1:16" x14ac:dyDescent="0.2">
      <c r="P16" t="s">
        <v>29</v>
      </c>
    </row>
    <row r="17" spans="16:16" x14ac:dyDescent="0.2">
      <c r="P17" t="s">
        <v>30</v>
      </c>
    </row>
    <row r="18" spans="16:16" x14ac:dyDescent="0.2">
      <c r="P18" t="s">
        <v>31</v>
      </c>
    </row>
    <row r="19" spans="16:16" x14ac:dyDescent="0.2">
      <c r="P19" t="s">
        <v>32</v>
      </c>
    </row>
    <row r="20" spans="16:16" x14ac:dyDescent="0.2">
      <c r="P20" t="s">
        <v>33</v>
      </c>
    </row>
  </sheetData>
  <sheetProtection selectLockedCells="1" selectUnlockedCells="1"/>
  <dataValidations count="2">
    <dataValidation type="list" operator="equal" allowBlank="1" sqref="N7">
      <formula1>mois</formula1>
      <formula2>0</formula2>
    </dataValidation>
    <dataValidation type="list" allowBlank="1" showInputMessage="1" showErrorMessage="1" sqref="A2">
      <formula1>TYPE</formula1>
    </dataValidation>
  </dataValidation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workbookViewId="0"/>
  </sheetViews>
  <sheetFormatPr baseColWidth="10" defaultColWidth="11.5703125" defaultRowHeight="12.75" x14ac:dyDescent="0.2"/>
  <sheetData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11.5703125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Feuille1</vt:lpstr>
      <vt:lpstr>Feuille2</vt:lpstr>
      <vt:lpstr>Feuille3</vt:lpstr>
      <vt:lpstr>mois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2019-03-03T10:17:58Z</dcterms:created>
  <dcterms:modified xsi:type="dcterms:W3CDTF">2019-03-03T10:26:44Z</dcterms:modified>
</cp:coreProperties>
</file>