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1"/>
  </bookViews>
  <sheets>
    <sheet name="Formulaire" sheetId="3" r:id="rId1"/>
    <sheet name="Jan-Mars" sheetId="1" r:id="rId2"/>
    <sheet name="Festival" sheetId="2" r:id="rId3"/>
    <sheet name="Avril-Juil" sheetId="4" r:id="rId4"/>
    <sheet name="Sept-Déc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N2" i="1" l="1"/>
  <c r="N3" i="1"/>
  <c r="H4" i="1"/>
  <c r="I4" i="1"/>
  <c r="J4" i="1"/>
  <c r="K4" i="1"/>
  <c r="L4" i="1"/>
  <c r="M4" i="1"/>
  <c r="N4" i="1"/>
</calcChain>
</file>

<file path=xl/sharedStrings.xml><?xml version="1.0" encoding="utf-8"?>
<sst xmlns="http://schemas.openxmlformats.org/spreadsheetml/2006/main" count="126" uniqueCount="37">
  <si>
    <t>IMPUT</t>
  </si>
  <si>
    <t>Dates</t>
  </si>
  <si>
    <t>Groupes</t>
  </si>
  <si>
    <t>Etat négo / commentaires</t>
  </si>
  <si>
    <t>Restauration</t>
  </si>
  <si>
    <t>Transport / taxis</t>
  </si>
  <si>
    <t>Catering</t>
  </si>
  <si>
    <t>Sécurité</t>
  </si>
  <si>
    <t>SACEM</t>
  </si>
  <si>
    <t>CNV</t>
  </si>
  <si>
    <t>TOTAL</t>
  </si>
  <si>
    <t>Tarif Prévente</t>
  </si>
  <si>
    <t>Jauge estimée</t>
  </si>
  <si>
    <t>Exo</t>
  </si>
  <si>
    <t>Prévi Billetterie</t>
  </si>
  <si>
    <t>Gob Moyen</t>
  </si>
  <si>
    <t>BP
Bar</t>
  </si>
  <si>
    <t>TOTAL RECETTES</t>
  </si>
  <si>
    <t>REALISE
JAUGE</t>
  </si>
  <si>
    <t>REALISE
Billetterie</t>
  </si>
  <si>
    <t>REALISE
Bar</t>
  </si>
  <si>
    <t>REALISE - PREVISIONNEL</t>
  </si>
  <si>
    <t>Montant</t>
  </si>
  <si>
    <t>Type de rémunération 
(C ou E)</t>
  </si>
  <si>
    <t>Hébergement</t>
  </si>
  <si>
    <t/>
  </si>
  <si>
    <t>39 - FESTIVAL</t>
  </si>
  <si>
    <t>25/02/2021</t>
  </si>
  <si>
    <t>26/02/2021</t>
  </si>
  <si>
    <t>25/02/2022</t>
  </si>
  <si>
    <t>groupe A</t>
  </si>
  <si>
    <t>groupe B</t>
  </si>
  <si>
    <t>com1</t>
  </si>
  <si>
    <t>com2</t>
  </si>
  <si>
    <t>C</t>
  </si>
  <si>
    <t>E</t>
  </si>
  <si>
    <t>40 - ACCOMPAGNEMENT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</si>
</sst>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5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1"/>
      <name val="Tahoma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2" fillId="0" borderId="0" xfId="1"/>
    <xf numFmtId="0" fontId="0" fillId="0" borderId="0" xfId="0" applyFont="1"/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0" fillId="0" borderId="0" xfId="0" applyFont="1" applyBorder="1"/>
    <xf numFmtId="44" fontId="0" fillId="0" borderId="0" xfId="0" applyNumberFormat="1" applyFont="1"/>
  </cellXfs>
  <cellStyles count="2">
    <cellStyle name="Lien hypertexte" xfId="1" builtinId="8"/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  <numFmt numFmtId="0" formatCode="General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  <numFmt numFmtId="0" formatCode="General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border outline="0">
        <top style="medium">
          <color indexed="64"/>
        </top>
      </border>
    </dxf>
    <dxf>
      <font>
        <b val="0"/>
      </font>
      <fill>
        <patternFill patternType="solid">
          <fgColor indexed="64"/>
          <bgColor theme="0" tint="-0.14999847407452621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4</xdr:row>
          <xdr:rowOff>66675</xdr:rowOff>
        </xdr:from>
        <xdr:to>
          <xdr:col>5</xdr:col>
          <xdr:colOff>209550</xdr:colOff>
          <xdr:row>11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3</xdr:row>
          <xdr:rowOff>123825</xdr:rowOff>
        </xdr:from>
        <xdr:to>
          <xdr:col>10</xdr:col>
          <xdr:colOff>400050</xdr:colOff>
          <xdr:row>7</xdr:row>
          <xdr:rowOff>28575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N4" totalsRowCount="1" headerRowDxfId="31" dataDxfId="29" headerRowBorderDxfId="30" tableBorderDxfId="28">
  <autoFilter ref="A1:N3"/>
  <tableColumns count="14">
    <tableColumn id="1" name="IMPUT" dataDxfId="27" totalsRowDxfId="13"/>
    <tableColumn id="2" name="Dates" dataDxfId="26" totalsRowDxfId="12"/>
    <tableColumn id="3" name="Groupes" dataDxfId="25" totalsRowDxfId="11"/>
    <tableColumn id="4" name="Etat négo / commentaires" dataDxfId="24" totalsRowDxfId="10"/>
    <tableColumn id="5" name="Type de rémunération _x000a_(C ou E)" dataDxfId="23" totalsRowDxfId="9"/>
    <tableColumn id="6" name="Montant" dataDxfId="22" totalsRowDxfId="8"/>
    <tableColumn id="7" name="Restauration" totalsRowFunction="sum" dataDxfId="21" totalsRowDxfId="0"/>
    <tableColumn id="8" name="Transport / taxis" totalsRowFunction="sum" dataDxfId="20" totalsRowDxfId="7"/>
    <tableColumn id="9" name="Hébergement" totalsRowFunction="sum" dataDxfId="19" totalsRowDxfId="6"/>
    <tableColumn id="10" name="Catering" totalsRowFunction="sum" dataDxfId="18" totalsRowDxfId="5"/>
    <tableColumn id="11" name="Sécurité" totalsRowFunction="sum" dataDxfId="17" totalsRowDxfId="4"/>
    <tableColumn id="12" name="SACEM" totalsRowFunction="sum" dataDxfId="16" totalsRowDxfId="3"/>
    <tableColumn id="13" name="CNV" totalsRowFunction="sum" dataDxfId="15" totalsRowDxfId="2"/>
    <tableColumn id="14" name="TOTAL" totalsRowFunction="sum" dataDxfId="14" totalsRowDxfId="1">
      <calculatedColumnFormula>SUM(Tableau2[[#This Row],[Montant]:[CNV]])</calculatedColumn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6:D36"/>
  <sheetViews>
    <sheetView zoomScale="60" zoomScaleNormal="60" workbookViewId="0">
      <selection activeCell="F27" sqref="F27"/>
    </sheetView>
  </sheetViews>
  <sheetFormatPr baseColWidth="10" defaultRowHeight="15.75" x14ac:dyDescent="0.25"/>
  <sheetData>
    <row r="36" spans="1:4" x14ac:dyDescent="0.25">
      <c r="A36" t="s">
        <v>25</v>
      </c>
      <c r="B36" t="s">
        <v>25</v>
      </c>
      <c r="C36" t="s">
        <v>25</v>
      </c>
      <c r="D36" t="s">
        <v>25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523875</xdr:colOff>
                <xdr:row>3</xdr:row>
                <xdr:rowOff>123825</xdr:rowOff>
              </from>
              <to>
                <xdr:col>10</xdr:col>
                <xdr:colOff>400050</xdr:colOff>
                <xdr:row>7</xdr:row>
                <xdr:rowOff>28575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>
            <anchor moveWithCells="1" sizeWithCells="1">
              <from>
                <xdr:col>0</xdr:col>
                <xdr:colOff>495300</xdr:colOff>
                <xdr:row>4</xdr:row>
                <xdr:rowOff>66675</xdr:rowOff>
              </from>
              <to>
                <xdr:col>5</xdr:col>
                <xdr:colOff>209550</xdr:colOff>
                <xdr:row>11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4"/>
  <sheetViews>
    <sheetView tabSelected="1" zoomScale="115" zoomScaleNormal="115" workbookViewId="0">
      <selection activeCell="G4" sqref="G4"/>
    </sheetView>
  </sheetViews>
  <sheetFormatPr baseColWidth="10" defaultRowHeight="15.75" x14ac:dyDescent="0.25"/>
  <cols>
    <col min="1" max="1" width="12.875" style="7" customWidth="1"/>
    <col min="2" max="2" width="19.125" style="7" customWidth="1"/>
    <col min="3" max="3" width="41" style="7" hidden="1" customWidth="1"/>
    <col min="4" max="4" width="34.625" style="7" hidden="1" customWidth="1"/>
    <col min="5" max="5" width="20.5" style="7" hidden="1" customWidth="1"/>
    <col min="6" max="6" width="18.875" style="7" hidden="1" customWidth="1"/>
    <col min="7" max="14" width="18.5" style="7" customWidth="1"/>
  </cols>
  <sheetData>
    <row r="1" spans="1:30" ht="45.75" thickBot="1" x14ac:dyDescent="0.3">
      <c r="A1" s="8" t="s">
        <v>0</v>
      </c>
      <c r="B1" s="8" t="s">
        <v>1</v>
      </c>
      <c r="C1" s="9" t="s">
        <v>2</v>
      </c>
      <c r="D1" s="10" t="s">
        <v>3</v>
      </c>
      <c r="E1" s="10" t="s">
        <v>23</v>
      </c>
      <c r="F1" s="10" t="s">
        <v>22</v>
      </c>
      <c r="G1" s="10" t="s">
        <v>4</v>
      </c>
      <c r="H1" s="10" t="s">
        <v>5</v>
      </c>
      <c r="I1" s="10" t="s">
        <v>24</v>
      </c>
      <c r="J1" s="10" t="s">
        <v>6</v>
      </c>
      <c r="K1" s="10" t="s">
        <v>7</v>
      </c>
      <c r="L1" s="10" t="s">
        <v>8</v>
      </c>
      <c r="M1" s="10" t="s">
        <v>9</v>
      </c>
      <c r="N1" s="11" t="s">
        <v>10</v>
      </c>
      <c r="P1" s="5" t="s">
        <v>11</v>
      </c>
      <c r="Q1" s="5" t="s">
        <v>12</v>
      </c>
      <c r="R1" s="5" t="s">
        <v>13</v>
      </c>
      <c r="S1" s="5" t="s">
        <v>14</v>
      </c>
      <c r="T1" s="5" t="s">
        <v>15</v>
      </c>
      <c r="U1" s="5" t="s">
        <v>16</v>
      </c>
      <c r="V1" s="5" t="s">
        <v>17</v>
      </c>
      <c r="X1" s="5" t="s">
        <v>18</v>
      </c>
      <c r="Y1" s="5" t="s">
        <v>13</v>
      </c>
      <c r="Z1" s="5" t="s">
        <v>19</v>
      </c>
      <c r="AA1" s="5" t="s">
        <v>20</v>
      </c>
      <c r="AB1" s="5" t="s">
        <v>17</v>
      </c>
      <c r="AD1" s="5" t="s">
        <v>21</v>
      </c>
    </row>
    <row r="2" spans="1:30" x14ac:dyDescent="0.25">
      <c r="A2" s="7" t="s">
        <v>26</v>
      </c>
      <c r="B2" s="7" t="s">
        <v>27</v>
      </c>
      <c r="C2" s="7" t="s">
        <v>30</v>
      </c>
      <c r="D2" s="7" t="s">
        <v>32</v>
      </c>
      <c r="E2" s="7" t="s">
        <v>34</v>
      </c>
      <c r="G2" s="7">
        <v>3.09</v>
      </c>
      <c r="H2" s="7">
        <v>12.55</v>
      </c>
      <c r="I2" s="7">
        <v>27</v>
      </c>
      <c r="J2" s="7">
        <v>17</v>
      </c>
      <c r="K2" s="7">
        <v>12</v>
      </c>
      <c r="L2" s="7">
        <v>3</v>
      </c>
      <c r="M2" s="7">
        <v>12</v>
      </c>
      <c r="N2" s="7">
        <f>SUM(Tableau2[[#This Row],[Montant]:[CNV]])</f>
        <v>86.64</v>
      </c>
    </row>
    <row r="3" spans="1:30" x14ac:dyDescent="0.25">
      <c r="A3" s="7" t="s">
        <v>26</v>
      </c>
      <c r="B3" s="7" t="s">
        <v>29</v>
      </c>
      <c r="C3" s="7" t="s">
        <v>31</v>
      </c>
      <c r="D3" s="7" t="s">
        <v>33</v>
      </c>
      <c r="E3" s="7" t="s">
        <v>35</v>
      </c>
      <c r="G3" s="7">
        <v>5.75</v>
      </c>
      <c r="H3" s="7">
        <v>17</v>
      </c>
      <c r="I3" s="7">
        <v>30</v>
      </c>
      <c r="J3" s="7">
        <v>7</v>
      </c>
      <c r="K3" s="7">
        <v>9</v>
      </c>
      <c r="L3" s="7">
        <v>4</v>
      </c>
      <c r="M3" s="7">
        <v>12</v>
      </c>
      <c r="N3" s="7">
        <f>SUM(Tableau2[[#This Row],[Montant]:[CNV]])</f>
        <v>84.75</v>
      </c>
    </row>
    <row r="4" spans="1:30" x14ac:dyDescent="0.25">
      <c r="G4" s="13">
        <f>SUBTOTAL(109,Tableau2[Restauration])</f>
        <v>8.84</v>
      </c>
      <c r="H4" s="13">
        <f>SUBTOTAL(109,Tableau2[Transport / taxis])</f>
        <v>29.55</v>
      </c>
      <c r="I4" s="13">
        <f>SUBTOTAL(109,Tableau2[Hébergement])</f>
        <v>57</v>
      </c>
      <c r="J4" s="13">
        <f>SUBTOTAL(109,Tableau2[Catering])</f>
        <v>24</v>
      </c>
      <c r="K4" s="13">
        <f>SUBTOTAL(109,Tableau2[Sécurité])</f>
        <v>21</v>
      </c>
      <c r="L4" s="13">
        <f>SUBTOTAL(109,Tableau2[SACEM])</f>
        <v>7</v>
      </c>
      <c r="M4" s="13">
        <f>SUBTOTAL(109,Tableau2[CNV])</f>
        <v>24</v>
      </c>
      <c r="N4" s="13">
        <f>SUBTOTAL(109,Tableau2[TOTAL])</f>
        <v>171.39</v>
      </c>
    </row>
    <row r="5" spans="1:30" x14ac:dyDescent="0.25">
      <c r="A5" s="7" t="s">
        <v>36</v>
      </c>
      <c r="B5" s="7" t="s">
        <v>27</v>
      </c>
    </row>
    <row r="34" spans="1:14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2"/>
  <sheetViews>
    <sheetView zoomScale="60" zoomScaleNormal="60" workbookViewId="0">
      <selection activeCell="F16" sqref="F16"/>
    </sheetView>
  </sheetViews>
  <sheetFormatPr baseColWidth="10" defaultRowHeight="15.75" x14ac:dyDescent="0.25"/>
  <cols>
    <col min="2" max="2" width="19.125" customWidth="1"/>
    <col min="3" max="3" width="41" customWidth="1"/>
    <col min="4" max="4" width="34.625" customWidth="1"/>
    <col min="5" max="5" width="13.625" customWidth="1"/>
    <col min="6" max="6" width="18.875" customWidth="1"/>
    <col min="7" max="14" width="18.5" customWidth="1"/>
  </cols>
  <sheetData>
    <row r="1" spans="1:30" ht="45.75" thickBot="1" x14ac:dyDescent="0.3">
      <c r="A1" s="1" t="s">
        <v>0</v>
      </c>
      <c r="B1" s="1" t="s">
        <v>1</v>
      </c>
      <c r="C1" s="2" t="s">
        <v>2</v>
      </c>
      <c r="D1" s="3" t="s">
        <v>3</v>
      </c>
      <c r="E1" s="3" t="s">
        <v>23</v>
      </c>
      <c r="F1" s="3" t="s">
        <v>22</v>
      </c>
      <c r="G1" s="3" t="s">
        <v>4</v>
      </c>
      <c r="H1" s="3" t="s">
        <v>5</v>
      </c>
      <c r="I1" s="3" t="s">
        <v>24</v>
      </c>
      <c r="J1" s="3" t="s">
        <v>6</v>
      </c>
      <c r="K1" s="3" t="s">
        <v>7</v>
      </c>
      <c r="L1" s="3" t="s">
        <v>8</v>
      </c>
      <c r="M1" s="3" t="s">
        <v>9</v>
      </c>
      <c r="N1" s="4" t="s">
        <v>10</v>
      </c>
      <c r="P1" s="5" t="s">
        <v>11</v>
      </c>
      <c r="Q1" s="5" t="s">
        <v>12</v>
      </c>
      <c r="R1" s="5" t="s">
        <v>13</v>
      </c>
      <c r="S1" s="5" t="s">
        <v>14</v>
      </c>
      <c r="T1" s="5" t="s">
        <v>15</v>
      </c>
      <c r="U1" s="5" t="s">
        <v>16</v>
      </c>
      <c r="V1" s="5" t="s">
        <v>17</v>
      </c>
      <c r="X1" s="5" t="s">
        <v>18</v>
      </c>
      <c r="Y1" s="5" t="s">
        <v>13</v>
      </c>
      <c r="Z1" s="5" t="s">
        <v>19</v>
      </c>
      <c r="AA1" s="5" t="s">
        <v>20</v>
      </c>
      <c r="AB1" s="5" t="s">
        <v>17</v>
      </c>
      <c r="AD1" s="5" t="s">
        <v>21</v>
      </c>
    </row>
    <row r="2" spans="1:30" x14ac:dyDescent="0.25">
      <c r="A2" t="s">
        <v>26</v>
      </c>
      <c r="B2" t="s">
        <v>28</v>
      </c>
      <c r="C2" s="6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2"/>
  <sheetViews>
    <sheetView zoomScale="60" zoomScaleNormal="60" workbookViewId="0">
      <selection activeCell="D46" sqref="D46"/>
    </sheetView>
  </sheetViews>
  <sheetFormatPr baseColWidth="10" defaultRowHeight="15.75" x14ac:dyDescent="0.25"/>
  <cols>
    <col min="2" max="2" width="19.125" customWidth="1"/>
    <col min="3" max="3" width="41" customWidth="1"/>
    <col min="4" max="4" width="34.625" customWidth="1"/>
    <col min="5" max="5" width="13.625" customWidth="1"/>
    <col min="6" max="6" width="18.875" customWidth="1"/>
    <col min="7" max="14" width="18.5" customWidth="1"/>
  </cols>
  <sheetData>
    <row r="1" spans="1:30" ht="45.75" thickBot="1" x14ac:dyDescent="0.3">
      <c r="A1" s="1" t="s">
        <v>0</v>
      </c>
      <c r="B1" s="1" t="s">
        <v>1</v>
      </c>
      <c r="C1" s="2" t="s">
        <v>2</v>
      </c>
      <c r="D1" s="3" t="s">
        <v>3</v>
      </c>
      <c r="E1" s="3" t="s">
        <v>23</v>
      </c>
      <c r="F1" s="3" t="s">
        <v>22</v>
      </c>
      <c r="G1" s="3" t="s">
        <v>4</v>
      </c>
      <c r="H1" s="3" t="s">
        <v>5</v>
      </c>
      <c r="I1" s="3" t="s">
        <v>24</v>
      </c>
      <c r="J1" s="3" t="s">
        <v>6</v>
      </c>
      <c r="K1" s="3" t="s">
        <v>7</v>
      </c>
      <c r="L1" s="3" t="s">
        <v>8</v>
      </c>
      <c r="M1" s="3" t="s">
        <v>9</v>
      </c>
      <c r="N1" s="4" t="s">
        <v>10</v>
      </c>
      <c r="P1" s="5" t="s">
        <v>11</v>
      </c>
      <c r="Q1" s="5" t="s">
        <v>12</v>
      </c>
      <c r="R1" s="5" t="s">
        <v>13</v>
      </c>
      <c r="S1" s="5" t="s">
        <v>14</v>
      </c>
      <c r="T1" s="5" t="s">
        <v>15</v>
      </c>
      <c r="U1" s="5" t="s">
        <v>16</v>
      </c>
      <c r="V1" s="5" t="s">
        <v>17</v>
      </c>
      <c r="X1" s="5" t="s">
        <v>18</v>
      </c>
      <c r="Y1" s="5" t="s">
        <v>13</v>
      </c>
      <c r="Z1" s="5" t="s">
        <v>19</v>
      </c>
      <c r="AA1" s="5" t="s">
        <v>20</v>
      </c>
      <c r="AB1" s="5" t="s">
        <v>17</v>
      </c>
      <c r="AD1" s="5" t="s">
        <v>21</v>
      </c>
    </row>
    <row r="2" spans="1:30" x14ac:dyDescent="0.25">
      <c r="C2" s="6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2"/>
  <sheetViews>
    <sheetView zoomScale="60" zoomScaleNormal="60" workbookViewId="0">
      <selection activeCell="C19" sqref="C19"/>
    </sheetView>
  </sheetViews>
  <sheetFormatPr baseColWidth="10" defaultRowHeight="15.75" x14ac:dyDescent="0.25"/>
  <cols>
    <col min="2" max="2" width="19.125" customWidth="1"/>
    <col min="3" max="3" width="41" customWidth="1"/>
    <col min="4" max="4" width="34.625" customWidth="1"/>
    <col min="5" max="5" width="13.625" customWidth="1"/>
    <col min="6" max="6" width="18.875" customWidth="1"/>
    <col min="7" max="14" width="18.5" customWidth="1"/>
  </cols>
  <sheetData>
    <row r="1" spans="1:30" ht="45.75" thickBot="1" x14ac:dyDescent="0.3">
      <c r="A1" s="1" t="s">
        <v>0</v>
      </c>
      <c r="B1" s="1" t="s">
        <v>1</v>
      </c>
      <c r="C1" s="2" t="s">
        <v>2</v>
      </c>
      <c r="D1" s="3" t="s">
        <v>3</v>
      </c>
      <c r="E1" s="3" t="s">
        <v>23</v>
      </c>
      <c r="F1" s="3" t="s">
        <v>22</v>
      </c>
      <c r="G1" s="3" t="s">
        <v>4</v>
      </c>
      <c r="H1" s="3" t="s">
        <v>5</v>
      </c>
      <c r="I1" s="3" t="s">
        <v>24</v>
      </c>
      <c r="J1" s="3" t="s">
        <v>6</v>
      </c>
      <c r="K1" s="3" t="s">
        <v>7</v>
      </c>
      <c r="L1" s="3" t="s">
        <v>8</v>
      </c>
      <c r="M1" s="3" t="s">
        <v>9</v>
      </c>
      <c r="N1" s="4" t="s">
        <v>10</v>
      </c>
      <c r="P1" s="5" t="s">
        <v>11</v>
      </c>
      <c r="Q1" s="5" t="s">
        <v>12</v>
      </c>
      <c r="R1" s="5" t="s">
        <v>13</v>
      </c>
      <c r="S1" s="5" t="s">
        <v>14</v>
      </c>
      <c r="T1" s="5" t="s">
        <v>15</v>
      </c>
      <c r="U1" s="5" t="s">
        <v>16</v>
      </c>
      <c r="V1" s="5" t="s">
        <v>17</v>
      </c>
      <c r="X1" s="5" t="s">
        <v>18</v>
      </c>
      <c r="Y1" s="5" t="s">
        <v>13</v>
      </c>
      <c r="Z1" s="5" t="s">
        <v>19</v>
      </c>
      <c r="AA1" s="5" t="s">
        <v>20</v>
      </c>
      <c r="AB1" s="5" t="s">
        <v>17</v>
      </c>
      <c r="AD1" s="5" t="s">
        <v>21</v>
      </c>
    </row>
    <row r="2" spans="1:30" x14ac:dyDescent="0.25">
      <c r="C2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Formulaire</vt:lpstr>
      <vt:lpstr>Jan-Mars</vt:lpstr>
      <vt:lpstr>Festival</vt:lpstr>
      <vt:lpstr>Avril-Juil</vt:lpstr>
      <vt:lpstr>Sept-Déc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dede</cp:lastModifiedBy>
  <dcterms:created xsi:type="dcterms:W3CDTF">2021-02-12T15:32:16Z</dcterms:created>
  <dcterms:modified xsi:type="dcterms:W3CDTF">2021-02-18T09:15:56Z</dcterms:modified>
</cp:coreProperties>
</file>