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 activeTab="2"/>
  </bookViews>
  <sheets>
    <sheet name="paramètres" sheetId="1" r:id="rId1"/>
    <sheet name="acceuil" sheetId="4" r:id="rId2"/>
    <sheet name="BD" sheetId="3" r:id="rId3"/>
    <sheet name="U14" sheetId="11" r:id="rId4"/>
    <sheet name="U12" sheetId="6" r:id="rId5"/>
    <sheet name="U10" sheetId="7" r:id="rId6"/>
    <sheet name="U8" sheetId="8" r:id="rId7"/>
    <sheet name="U6" sheetId="9" r:id="rId8"/>
    <sheet name="BABY" sheetId="10" r:id="rId9"/>
    <sheet name="Mode_d'emploi" sheetId="12" r:id="rId10"/>
  </sheets>
  <definedNames>
    <definedName name="ANNEES">paramètres!$Q:$Q</definedName>
    <definedName name="CATAGORIE1">paramètres!$H$1:$H$4</definedName>
    <definedName name="CATEGORIE2">paramètres!$I$1:$I$4</definedName>
    <definedName name="CATEGORIE3">paramètres!$J$1:$J$4</definedName>
    <definedName name="CATEGORIE4">paramètres!$K$1:$K$4</definedName>
    <definedName name="CATEGORIE5">paramètres!$L$1:$L$4</definedName>
    <definedName name="CATEGORIE6">paramètres!$M$1:$M$4</definedName>
    <definedName name="CATEGORIES7">paramètres!$N$1:$N$4</definedName>
    <definedName name="CATEGORIES8">paramètres!$O$1:$O$4</definedName>
    <definedName name="OUINON">paramètres!$T$2:$T$3</definedName>
    <definedName name="PAYENONPAYE">paramètres!$U$2:$U$3</definedName>
    <definedName name="tableauA">BD!$G$3:$V$17</definedName>
    <definedName name="VALIDNOCOURS">paramètres!$S$2:$S$4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3" l="1" a="1"/>
  <c r="F17" i="3" s="1"/>
  <c r="AG17" i="3"/>
  <c r="A17" i="3" s="1"/>
  <c r="D17" i="3" l="1" a="1"/>
  <c r="D17" i="3" s="1"/>
  <c r="C17" i="3"/>
  <c r="E17" i="3" a="1"/>
  <c r="E17" i="3" s="1"/>
  <c r="B17" i="3"/>
  <c r="AG16" i="3" l="1"/>
  <c r="C16" i="3" s="1"/>
  <c r="A16" i="3" l="1"/>
  <c r="F16" i="3" a="1"/>
  <c r="F16" i="3" s="1"/>
  <c r="D16" i="3" a="1"/>
  <c r="D16" i="3" s="1"/>
  <c r="E16" i="3" a="1"/>
  <c r="E16" i="3" s="1"/>
  <c r="B16" i="3"/>
  <c r="AG15" i="3"/>
  <c r="C15" i="3" s="1"/>
  <c r="E15" i="3" l="1" a="1"/>
  <c r="E15" i="3" s="1"/>
  <c r="A15" i="3"/>
  <c r="D15" i="3" a="1"/>
  <c r="D15" i="3" s="1"/>
  <c r="F15" i="3" a="1"/>
  <c r="F15" i="3" s="1"/>
  <c r="B15" i="3"/>
  <c r="F14" i="3" a="1"/>
  <c r="F14" i="3" s="1"/>
  <c r="AG14" i="3"/>
  <c r="C14" i="3" s="1"/>
  <c r="AG13" i="3"/>
  <c r="C13" i="3" s="1"/>
  <c r="D14" i="3" l="1" a="1"/>
  <c r="D14" i="3" s="1"/>
  <c r="A14" i="3"/>
  <c r="E14" i="3" a="1"/>
  <c r="E14" i="3" s="1"/>
  <c r="B14" i="3"/>
  <c r="E13" i="3" a="1"/>
  <c r="E13" i="3" s="1"/>
  <c r="B13" i="3"/>
  <c r="A13" i="3"/>
  <c r="F13" i="3" a="1"/>
  <c r="F13" i="3" s="1"/>
  <c r="D13" i="3" a="1"/>
  <c r="D13" i="3" s="1"/>
  <c r="AG12" i="3"/>
  <c r="AG11" i="3"/>
  <c r="AG10" i="3"/>
  <c r="AG9" i="3"/>
  <c r="AG8" i="3"/>
  <c r="AG7" i="3"/>
  <c r="AG6" i="3"/>
  <c r="AG5" i="3"/>
  <c r="AG4" i="3"/>
  <c r="G1" i="1" l="1"/>
  <c r="H2" i="1"/>
  <c r="B2" i="1" l="1"/>
  <c r="C1" i="1"/>
  <c r="D1" i="1" l="1"/>
  <c r="H4" i="1" s="1"/>
  <c r="H3" i="1"/>
  <c r="C2" i="1"/>
  <c r="I3" i="1" s="1"/>
  <c r="I2" i="1"/>
  <c r="B7" i="3" s="1"/>
  <c r="A4" i="3"/>
  <c r="A8" i="3"/>
  <c r="A6" i="3"/>
  <c r="A7" i="3"/>
  <c r="A5" i="3"/>
  <c r="B3" i="1"/>
  <c r="J2" i="1" s="1"/>
  <c r="B5" i="3" l="1"/>
  <c r="B12" i="3"/>
  <c r="B9" i="3"/>
  <c r="B10" i="3"/>
  <c r="B11" i="3"/>
  <c r="B6" i="3"/>
  <c r="B8" i="3"/>
  <c r="B4" i="3"/>
  <c r="A12" i="3"/>
  <c r="A11" i="3"/>
  <c r="A10" i="3"/>
  <c r="A9" i="3"/>
  <c r="A2" i="3" s="1"/>
  <c r="C3" i="1"/>
  <c r="J3" i="1" s="1"/>
  <c r="C9" i="3" s="1"/>
  <c r="B4" i="1"/>
  <c r="K2" i="1" s="1"/>
  <c r="B2" i="3" l="1"/>
  <c r="C5" i="3"/>
  <c r="C11" i="3"/>
  <c r="C8" i="3"/>
  <c r="C6" i="3"/>
  <c r="C4" i="3"/>
  <c r="C10" i="3"/>
  <c r="D11" i="3" a="1"/>
  <c r="D11" i="3" s="1"/>
  <c r="C7" i="3"/>
  <c r="C12" i="3"/>
  <c r="C4" i="1"/>
  <c r="K3" i="1" s="1"/>
  <c r="D5" i="3" s="1" a="1"/>
  <c r="D5" i="3" s="1"/>
  <c r="B5" i="1"/>
  <c r="L2" i="1" s="1"/>
  <c r="C2" i="3" l="1"/>
  <c r="D8" i="3" a="1"/>
  <c r="D8" i="3" s="1"/>
  <c r="D6" i="3" a="1"/>
  <c r="D6" i="3" s="1"/>
  <c r="D10" i="3" a="1"/>
  <c r="D10" i="3" s="1"/>
  <c r="D9" i="3" a="1"/>
  <c r="D9" i="3" s="1"/>
  <c r="D7" i="3" a="1"/>
  <c r="D7" i="3" s="1"/>
  <c r="D4" i="3" a="1"/>
  <c r="D4" i="3" s="1"/>
  <c r="D12" i="3" a="1"/>
  <c r="D12" i="3" s="1"/>
  <c r="C5" i="1"/>
  <c r="L3" i="1" s="1"/>
  <c r="E9" i="3" s="1" a="1"/>
  <c r="E9" i="3" s="1"/>
  <c r="B6" i="1"/>
  <c r="M2" i="1" s="1"/>
  <c r="D2" i="3" l="1"/>
  <c r="E11" i="3" a="1"/>
  <c r="E11" i="3" s="1"/>
  <c r="E12" i="3" a="1"/>
  <c r="E12" i="3" s="1"/>
  <c r="E4" i="3" a="1"/>
  <c r="E4" i="3" s="1"/>
  <c r="E7" i="3" a="1"/>
  <c r="E7" i="3" s="1"/>
  <c r="E10" i="3" a="1"/>
  <c r="E10" i="3" s="1"/>
  <c r="E5" i="3" a="1"/>
  <c r="E5" i="3" s="1"/>
  <c r="E6" i="3" a="1"/>
  <c r="E6" i="3" s="1"/>
  <c r="E8" i="3" a="1"/>
  <c r="E8" i="3" s="1"/>
  <c r="C6" i="1"/>
  <c r="M3" i="1" s="1"/>
  <c r="F12" i="3" s="1" a="1"/>
  <c r="F12" i="3" s="1"/>
  <c r="B7" i="1"/>
  <c r="E2" i="3" l="1"/>
  <c r="F4" i="3" a="1"/>
  <c r="F4" i="3" s="1"/>
  <c r="F5" i="3" a="1"/>
  <c r="F5" i="3" s="1"/>
  <c r="F9" i="3" a="1"/>
  <c r="F9" i="3" s="1"/>
  <c r="F10" i="3" a="1"/>
  <c r="F10" i="3" s="1"/>
  <c r="F6" i="3" a="1"/>
  <c r="F6" i="3" s="1"/>
  <c r="F11" i="3" a="1"/>
  <c r="F11" i="3" s="1"/>
  <c r="C7" i="1"/>
  <c r="N3" i="1" s="1"/>
  <c r="N2" i="1"/>
  <c r="F7" i="3" a="1"/>
  <c r="F7" i="3" s="1"/>
  <c r="F8" i="3" a="1"/>
  <c r="F8" i="3" s="1"/>
  <c r="F2" i="3" l="1"/>
</calcChain>
</file>

<file path=xl/comments1.xml><?xml version="1.0" encoding="utf-8"?>
<comments xmlns="http://schemas.openxmlformats.org/spreadsheetml/2006/main">
  <authors>
    <author>André dede</author>
  </authors>
  <commentList>
    <comment ref="C1" authorId="0" shapeId="0">
      <text>
        <r>
          <rPr>
            <b/>
            <sz val="9"/>
            <color indexed="81"/>
            <rFont val="Tahoma"/>
            <family val="2"/>
          </rPr>
          <t>=B1+1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" authorId="0" shapeId="0">
      <text>
        <r>
          <rPr>
            <b/>
            <sz val="9"/>
            <color indexed="81"/>
            <rFont val="Tahoma"/>
            <family val="2"/>
          </rPr>
          <t>=B1+3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<sst xmlns="http://schemas.openxmlformats.org/spreadsheetml/2006/main" count="595" uniqueCount="301">
  <si>
    <t>U 14</t>
  </si>
  <si>
    <t>U 12</t>
  </si>
  <si>
    <t>U 10</t>
  </si>
  <si>
    <t>U 8</t>
  </si>
  <si>
    <t>U 6</t>
  </si>
  <si>
    <t>BABY</t>
  </si>
  <si>
    <t>en jaune on choisi une année les autres cellules se remplissent automatiquement</t>
  </si>
  <si>
    <t xml:space="preserve">A savoir qu'une catégorie comprend 2 années </t>
  </si>
  <si>
    <t>STAFF</t>
  </si>
  <si>
    <t>Prénom de l'enfant</t>
  </si>
  <si>
    <t>Nom de l'enfant</t>
  </si>
  <si>
    <t>E-mail de l'enfant</t>
  </si>
  <si>
    <t>N° portable de l'enfant</t>
  </si>
  <si>
    <t>Code postal</t>
  </si>
  <si>
    <t>Ville</t>
  </si>
  <si>
    <t>Prénom 1 Tuteur</t>
  </si>
  <si>
    <t>licence</t>
  </si>
  <si>
    <t>A soins</t>
  </si>
  <si>
    <t>A transport</t>
  </si>
  <si>
    <t>A image</t>
  </si>
  <si>
    <t>DINAN RUGBY</t>
  </si>
  <si>
    <t>XXS</t>
  </si>
  <si>
    <t>XS</t>
  </si>
  <si>
    <t>S</t>
  </si>
  <si>
    <t>M</t>
  </si>
  <si>
    <t>L</t>
  </si>
  <si>
    <t>XL</t>
  </si>
  <si>
    <t>XXL</t>
  </si>
  <si>
    <t>Certificat médical</t>
  </si>
  <si>
    <t>8 Les portes</t>
  </si>
  <si>
    <t>oui</t>
  </si>
  <si>
    <t>TADEN</t>
  </si>
  <si>
    <t>FEUILLE DE MATCH</t>
  </si>
  <si>
    <t>Nom d'équipe:</t>
  </si>
  <si>
    <t>DATE:</t>
  </si>
  <si>
    <t>Lieu:</t>
  </si>
  <si>
    <t>Prénom</t>
  </si>
  <si>
    <t xml:space="preserve">Nom </t>
  </si>
  <si>
    <t>N°</t>
  </si>
  <si>
    <t>aa@netcourrier.com</t>
  </si>
  <si>
    <t>Lambda</t>
  </si>
  <si>
    <t>UNTEL</t>
  </si>
  <si>
    <t>lanbdaundel@test.fr</t>
  </si>
  <si>
    <t>Dede</t>
  </si>
  <si>
    <t>LOL</t>
  </si>
  <si>
    <t>dedelol@test.fr</t>
  </si>
  <si>
    <t>02 14 58 78 96</t>
  </si>
  <si>
    <t>2 la bas</t>
  </si>
  <si>
    <t>STRASBOURG</t>
  </si>
  <si>
    <t>fgfgf@gmail.com</t>
  </si>
  <si>
    <t>prenomhuit@gmail.com</t>
  </si>
  <si>
    <t>02 01 47 85 41</t>
  </si>
  <si>
    <t>non</t>
  </si>
  <si>
    <t>20 ici</t>
  </si>
  <si>
    <t>test@hotmail.com</t>
  </si>
  <si>
    <t>Excel</t>
  </si>
  <si>
    <t>DUPONT</t>
  </si>
  <si>
    <t>tuteur1tut@gmail.com</t>
  </si>
  <si>
    <t>LYON</t>
  </si>
  <si>
    <t>testtut2@gmail.com</t>
  </si>
  <si>
    <t>essaitut2@hotmail.fr</t>
  </si>
  <si>
    <t>1999 11 1 949 339</t>
  </si>
  <si>
    <t>Date de naissance</t>
  </si>
  <si>
    <t>Adresse postale de l'enfant</t>
  </si>
  <si>
    <t>NOM Tuteur 1</t>
  </si>
  <si>
    <t>E-mail  Tuteur 1</t>
  </si>
  <si>
    <t>Portable Tuteur 1</t>
  </si>
  <si>
    <t>Prénom Tuteur 2</t>
  </si>
  <si>
    <t>NOM Tuteur 2</t>
  </si>
  <si>
    <t>DEDOU</t>
  </si>
  <si>
    <t>DODU</t>
  </si>
  <si>
    <t>JULIOT</t>
  </si>
  <si>
    <t>Portable Tuteur 2</t>
  </si>
  <si>
    <t>E-mail Tuteur 2</t>
  </si>
  <si>
    <t>Numéro de licence</t>
  </si>
  <si>
    <t>Licence payé</t>
  </si>
  <si>
    <t>Taille(bas)</t>
  </si>
  <si>
    <t>Taille(haut)</t>
  </si>
  <si>
    <t>Taille (chaussette)</t>
  </si>
  <si>
    <t>ANDRÉ</t>
  </si>
  <si>
    <t>dedeandre@gmail.com</t>
  </si>
  <si>
    <t>01 54 87 96 52</t>
  </si>
  <si>
    <t>20 de la bas d'ici ou là</t>
  </si>
  <si>
    <t>75 000</t>
  </si>
  <si>
    <t>PARIS</t>
  </si>
  <si>
    <t>date 
de naissance</t>
  </si>
  <si>
    <t>N° 
licence</t>
  </si>
  <si>
    <t>Joueur 
Arbitre</t>
  </si>
  <si>
    <t>J 
de devant</t>
  </si>
  <si>
    <t>2001 12 2 010 009</t>
  </si>
  <si>
    <t>2004 05 1 444 444</t>
  </si>
  <si>
    <t>2005 05 2 333 444</t>
  </si>
  <si>
    <t>johnijohn@laposte.net</t>
  </si>
  <si>
    <t>FREDDY</t>
  </si>
  <si>
    <t>freddyjon@gmail.com</t>
  </si>
  <si>
    <t>U14</t>
  </si>
  <si>
    <t>U12</t>
  </si>
  <si>
    <t>U10</t>
  </si>
  <si>
    <t>U8</t>
  </si>
  <si>
    <t>U6</t>
  </si>
  <si>
    <t>ANNÉE</t>
  </si>
  <si>
    <t>2007 11 2 254 422</t>
  </si>
  <si>
    <t>Essai</t>
  </si>
  <si>
    <t>OCTET</t>
  </si>
  <si>
    <t>essaidoctet@test.fr</t>
  </si>
  <si>
    <t>4 Elysée</t>
  </si>
  <si>
    <t>MARSEILLE</t>
  </si>
  <si>
    <t>rayanjulien@hotmail.fr</t>
  </si>
  <si>
    <t>PATOU</t>
  </si>
  <si>
    <t>fredpatou@test.com</t>
  </si>
  <si>
    <t>TEST</t>
  </si>
  <si>
    <t>Macro</t>
  </si>
  <si>
    <t>macroteste@gmail.com</t>
  </si>
  <si>
    <t>1 la</t>
  </si>
  <si>
    <t>RENNES</t>
  </si>
  <si>
    <t>ivanolyon@laposte.net</t>
  </si>
  <si>
    <t>2011 11 2 254 422</t>
  </si>
  <si>
    <t>Man</t>
  </si>
  <si>
    <t>MANOLLO</t>
  </si>
  <si>
    <t>manmanollo@test.com</t>
  </si>
  <si>
    <t>2013 11 2 254 422</t>
  </si>
  <si>
    <t>2 ici</t>
  </si>
  <si>
    <t>LILLE</t>
  </si>
  <si>
    <t>jonhatanbon@test.com</t>
  </si>
  <si>
    <t>IGLOO</t>
  </si>
  <si>
    <t>ICEBERG</t>
  </si>
  <si>
    <t>igloolol@test.com</t>
  </si>
  <si>
    <t>icebergpat@essai.com</t>
  </si>
  <si>
    <t>Greg</t>
  </si>
  <si>
    <t>GREGON</t>
  </si>
  <si>
    <t>greggregon@test.fr</t>
  </si>
  <si>
    <t>Bob</t>
  </si>
  <si>
    <t>MORANE</t>
  </si>
  <si>
    <t>Mélanie-Prén1tut1</t>
  </si>
  <si>
    <t>Edmond-Prén1tut2</t>
  </si>
  <si>
    <t>Francki-Prén2tut1</t>
  </si>
  <si>
    <t>Alfred-Prén2tut2</t>
  </si>
  <si>
    <t>Léonard-Prén3tut1</t>
  </si>
  <si>
    <t>Jules-Prén3tut2</t>
  </si>
  <si>
    <t>John-Prén4tut1</t>
  </si>
  <si>
    <t>Jonathan-Prén4tut2</t>
  </si>
  <si>
    <t>Julian-Prén5tut1</t>
  </si>
  <si>
    <t>Pat-Prén5tut2</t>
  </si>
  <si>
    <t>Yvano-Prén6tut1</t>
  </si>
  <si>
    <t>Lol-Prén6tut2</t>
  </si>
  <si>
    <t>Johnathan-Prén7tut1</t>
  </si>
  <si>
    <t>Pat-Prén7tut2</t>
  </si>
  <si>
    <t>10 rue la Fontaine</t>
  </si>
  <si>
    <t>Jennifer-Prén8tut1</t>
  </si>
  <si>
    <t>elissanom@test/com</t>
  </si>
  <si>
    <t>Véro-Prén8tut2</t>
  </si>
  <si>
    <t>VENUS</t>
  </si>
  <si>
    <t>venus@gmail.com</t>
  </si>
  <si>
    <t>2017 11 2 254 422</t>
  </si>
  <si>
    <t>5 rue Léo Lagrange</t>
  </si>
  <si>
    <t>Greg-Prén9tut1</t>
  </si>
  <si>
    <t>sebastianmel@test.fr</t>
  </si>
  <si>
    <t>Bob-Prén9tut2</t>
  </si>
  <si>
    <t>TERRA</t>
  </si>
  <si>
    <t>terra@gmail.com</t>
  </si>
  <si>
    <t>2019 11 2 254 422</t>
  </si>
  <si>
    <t>bm@test.fr</t>
  </si>
  <si>
    <t>DURAND-NOM2TUT1</t>
  </si>
  <si>
    <t>Validé</t>
  </si>
  <si>
    <t>En cours</t>
  </si>
  <si>
    <t>Non validé</t>
  </si>
  <si>
    <t>SEBASTIAN-NOM9TUT1</t>
  </si>
  <si>
    <t>Eric</t>
  </si>
  <si>
    <t>JEANVAL</t>
  </si>
  <si>
    <t>ericjeanval@test.com</t>
  </si>
  <si>
    <t>06 14 56 32 10</t>
  </si>
  <si>
    <t>7 rue des envahisseurs</t>
  </si>
  <si>
    <t>31 000</t>
  </si>
  <si>
    <t>TOULON</t>
  </si>
  <si>
    <t>Prenomtut1</t>
  </si>
  <si>
    <t>emailtut1@test.fr</t>
  </si>
  <si>
    <t>01 21 54 78 65</t>
  </si>
  <si>
    <t>Prenomtut2</t>
  </si>
  <si>
    <t>ENRICO</t>
  </si>
  <si>
    <t>prenomtut2enrico@test.fr</t>
  </si>
  <si>
    <t>02 14 57 89 96</t>
  </si>
  <si>
    <t>2015 11 2 254 422</t>
  </si>
  <si>
    <t>Alfred</t>
  </si>
  <si>
    <t>DEDEOU</t>
  </si>
  <si>
    <t>dedoualfred@gmail.com</t>
  </si>
  <si>
    <t>01 25 47 89 65</t>
  </si>
  <si>
    <t>2 vers la à droite</t>
  </si>
  <si>
    <t>13 000</t>
  </si>
  <si>
    <t>nomprenomtuteur1@test.fr</t>
  </si>
  <si>
    <t>01 23 56 48 96</t>
  </si>
  <si>
    <t>LOUP</t>
  </si>
  <si>
    <t>loupprenomtut2@test.fr</t>
  </si>
  <si>
    <t>02 14 58 79 65</t>
  </si>
  <si>
    <t>2012 12 0 514 566</t>
  </si>
  <si>
    <t>Payé</t>
  </si>
  <si>
    <t>Non Payé</t>
  </si>
  <si>
    <t>Fdf</t>
  </si>
  <si>
    <t>ZEZE</t>
  </si>
  <si>
    <t>dfdfdf@ddf</t>
  </si>
  <si>
    <t>01 54 78 99 65</t>
  </si>
  <si>
    <t>sds</t>
  </si>
  <si>
    <t>25 100</t>
  </si>
  <si>
    <t>Sdsd</t>
  </si>
  <si>
    <t>dfdf@dfdfd</t>
  </si>
  <si>
    <t>02 14 57 78 96</t>
  </si>
  <si>
    <t>DFDFDF</t>
  </si>
  <si>
    <t>ssdsdsd@tes</t>
  </si>
  <si>
    <t>01 25 45 87 96</t>
  </si>
  <si>
    <t>0201 21 2 145 888</t>
  </si>
  <si>
    <t>Mickael</t>
  </si>
  <si>
    <t>ESSSAYONS</t>
  </si>
  <si>
    <t>essayond@gmail.com</t>
  </si>
  <si>
    <t>06 24 78 59 66</t>
  </si>
  <si>
    <t>12 000</t>
  </si>
  <si>
    <t>LILLES</t>
  </si>
  <si>
    <t>zeze@test.com</t>
  </si>
  <si>
    <t>01 47 85 23 69</t>
  </si>
  <si>
    <t>Gfg</t>
  </si>
  <si>
    <t>FGFG</t>
  </si>
  <si>
    <t>lopeeuuu@test.fr</t>
  </si>
  <si>
    <t>00 21 45 87 89</t>
  </si>
  <si>
    <t>2014 40 2 215 788</t>
  </si>
  <si>
    <t>Prenomnomtuteur1</t>
  </si>
  <si>
    <t>petitptenomtut1</t>
  </si>
  <si>
    <t>prenametut1</t>
  </si>
  <si>
    <t>EXCEL-NOMTUT1-10</t>
  </si>
  <si>
    <t>WORD-NOMTUT1-13</t>
  </si>
  <si>
    <t>ALFRED-NOM1TUT1</t>
  </si>
  <si>
    <t>TABLEUR--NOM3TUT1</t>
  </si>
  <si>
    <t>JOHNNY--NOM4TUT1</t>
  </si>
  <si>
    <t>RAYAN-NOM5TUT1</t>
  </si>
  <si>
    <t>LION--NOM6TUT1</t>
  </si>
  <si>
    <t>BON--NOM7TUT1</t>
  </si>
  <si>
    <t>ELISSA--NOM8TUT1</t>
  </si>
  <si>
    <t>WORD-NOMTUT1-11</t>
  </si>
  <si>
    <t>EXCEL-NOMTUT1-12</t>
  </si>
  <si>
    <t xml:space="preserve">Création d'une fiche </t>
  </si>
  <si>
    <t xml:space="preserve">Modifier une fiche </t>
  </si>
  <si>
    <t xml:space="preserve">Depuis la page Acceuil, click gauche sur le bouton </t>
  </si>
  <si>
    <t>Créer une fiche</t>
  </si>
  <si>
    <t>Recherche et modification de fiche</t>
  </si>
  <si>
    <t>Veuillez renseigner les infos obligatoire suivantes:</t>
  </si>
  <si>
    <t>Vous avez le choix d'effectuer une Recherche par NOM de famille ou par la liste déroulante</t>
  </si>
  <si>
    <t>Pour l'enfant:</t>
  </si>
  <si>
    <t>Pour le Tuteur 1:</t>
  </si>
  <si>
    <t>* Il faut obligatoirement 1 Tuteur</t>
  </si>
  <si>
    <t xml:space="preserve">Effectuer vos modifications et valider avec le bouton </t>
  </si>
  <si>
    <t>Validation</t>
  </si>
  <si>
    <t>Nom</t>
  </si>
  <si>
    <t>Puis click gauche sur le bouton</t>
  </si>
  <si>
    <t xml:space="preserve">Mise à jour </t>
  </si>
  <si>
    <t>Date de naissance de l'enfant</t>
  </si>
  <si>
    <t>Email</t>
  </si>
  <si>
    <t>Cocher M ou F</t>
  </si>
  <si>
    <t>N° de portable</t>
  </si>
  <si>
    <t xml:space="preserve">N° de licence: Vous n'avez plus qu' a rentrer les numéro FFR </t>
  </si>
  <si>
    <t>Rue</t>
  </si>
  <si>
    <t xml:space="preserve">Code postal </t>
  </si>
  <si>
    <t xml:space="preserve">Supprimer une fiche </t>
  </si>
  <si>
    <t xml:space="preserve">Click sur le bouton </t>
  </si>
  <si>
    <t>Suppression</t>
  </si>
  <si>
    <t>Une boîte de dialogue s'ouvre, CONFIRMER votre suppression</t>
  </si>
  <si>
    <t xml:space="preserve"> </t>
  </si>
  <si>
    <t>Page acceuil:</t>
  </si>
  <si>
    <t>Un bouton  "Créer une fiche"</t>
  </si>
  <si>
    <t>=</t>
  </si>
  <si>
    <t>ouverture USF1</t>
  </si>
  <si>
    <t>ouverture USF2</t>
  </si>
  <si>
    <t>Un bouton "Mode d'emploi"</t>
  </si>
  <si>
    <t>ouverture de l'onglet "mode d'emploi" [onglet non crée pour l'instant]</t>
  </si>
  <si>
    <t>Peut on à l'ouverture du classeur ouvrir cet onglet en mode pleine page et sans les différentes barres ( comme si on démarrai un logiciel)?</t>
  </si>
  <si>
    <t>Pour l'USF1</t>
  </si>
  <si>
    <t xml:space="preserve">Souci dans la textbox N° de licence. A la création quand je coche M ou F ça n'apparait plus dans la textbox ni dans la feuille BD! Il y a juste l'année et le mois </t>
  </si>
  <si>
    <t>Est il possible qu'a l'ouverture de celui-ci, il soit centré sur l'écran?</t>
  </si>
  <si>
    <t>J'aime bien le dessin de l'USF2 pour fermer est il possible de faire le même pour l'USF1?</t>
  </si>
  <si>
    <t>Pour l'UF2:</t>
  </si>
  <si>
    <t>A quoi sert le bouton "Ajout vierge"?</t>
  </si>
  <si>
    <t>U14:</t>
  </si>
  <si>
    <t>A quoi sert le bouton "Del doublon" ?</t>
  </si>
  <si>
    <t>Divers:</t>
  </si>
  <si>
    <t xml:space="preserve">Un bouton "Recherche et modification de fiche" </t>
  </si>
  <si>
    <t>Hhh</t>
  </si>
  <si>
    <t>06 14 52 35 47</t>
  </si>
  <si>
    <t>78 bd</t>
  </si>
  <si>
    <t>NANTES</t>
  </si>
  <si>
    <t>Essa</t>
  </si>
  <si>
    <t>ESAI</t>
  </si>
  <si>
    <t>kkkkk@test.com</t>
  </si>
  <si>
    <t>01 54 78 96 52</t>
  </si>
  <si>
    <t>Kkk</t>
  </si>
  <si>
    <t>LLLL</t>
  </si>
  <si>
    <t>kkllk@test.fr</t>
  </si>
  <si>
    <t>01 47 89 65 41</t>
  </si>
  <si>
    <t>2014 44 0 424 154</t>
  </si>
  <si>
    <t>on peut supprimer</t>
  </si>
  <si>
    <t>supprimer</t>
  </si>
  <si>
    <t>'=SI([@[Licence payé]]="Payé"; "Validé";SI([@[Licence payé]]="Non Payé"; "Non Validé";SI([@[Licence payé]]="En cours"; "En cours";SI([@[Licence payé]]="";"";))))</t>
  </si>
  <si>
    <t xml:space="preserve">je garde sous la main </t>
  </si>
  <si>
    <t>Prénomtut2</t>
  </si>
  <si>
    <t>Georges</t>
  </si>
  <si>
    <t>georgeslol@text.fr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</si>
</sst>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0#&quot; &quot;##&quot; &quot;##&quot; &quot;##&quot; &quot;##"/>
    <numFmt numFmtId="165" formatCode="_-* #,##0_-;\-* #,##0_-;_-* &quot;-&quot;??_-;_-@_-"/>
  </numFmts>
  <fonts count="31" x14ac:knownFonts="1">
    <font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26"/>
      <color rgb="FFF0EB15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9"/>
      <color indexed="81"/>
      <name val="Tahoma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b/>
      <i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b/>
      <i/>
      <sz val="26"/>
      <color theme="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i/>
      <u/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26"/>
      <color rgb="FFFF0000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A7A7A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C98E4"/>
        <bgColor indexed="64"/>
      </patternFill>
    </fill>
    <fill>
      <patternFill patternType="solid">
        <fgColor rgb="FFFFD5AB"/>
        <bgColor indexed="64"/>
      </patternFill>
    </fill>
    <fill>
      <patternFill patternType="solid">
        <fgColor rgb="FFF1F488"/>
        <bgColor indexed="64"/>
      </patternFill>
    </fill>
    <fill>
      <patternFill patternType="solid">
        <fgColor rgb="FF90B0F0"/>
        <bgColor indexed="64"/>
      </patternFill>
    </fill>
    <fill>
      <patternFill patternType="solid">
        <fgColor rgb="FFC1FFC1"/>
        <bgColor indexed="64"/>
      </patternFill>
    </fill>
    <fill>
      <patternFill patternType="solid">
        <fgColor rgb="FF3FFF3F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3" fontId="5" fillId="0" borderId="0" applyFont="0" applyFill="0" applyBorder="0" applyAlignment="0" applyProtection="0"/>
  </cellStyleXfs>
  <cellXfs count="12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0" fontId="0" fillId="0" borderId="0" xfId="0" applyFill="1"/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14" fontId="0" fillId="0" borderId="0" xfId="0" applyNumberFormat="1"/>
    <xf numFmtId="164" fontId="0" fillId="0" borderId="0" xfId="0" applyNumberForma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left" vertical="top" wrapText="1"/>
    </xf>
    <xf numFmtId="164" fontId="0" fillId="0" borderId="0" xfId="0" applyNumberFormat="1" applyAlignment="1">
      <alignment horizontal="center"/>
    </xf>
    <xf numFmtId="0" fontId="9" fillId="0" borderId="0" xfId="0" applyFont="1"/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8" fillId="1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 wrapText="1"/>
    </xf>
    <xf numFmtId="0" fontId="6" fillId="0" borderId="0" xfId="0" applyFont="1" applyFill="1"/>
    <xf numFmtId="164" fontId="6" fillId="0" borderId="0" xfId="0" applyNumberFormat="1" applyFont="1" applyAlignment="1">
      <alignment horizontal="center" vertical="center"/>
    </xf>
    <xf numFmtId="14" fontId="6" fillId="0" borderId="0" xfId="0" applyNumberFormat="1" applyFont="1"/>
    <xf numFmtId="0" fontId="6" fillId="0" borderId="0" xfId="0" applyFont="1" applyAlignment="1">
      <alignment horizontal="left" vertical="top" wrapText="1"/>
    </xf>
    <xf numFmtId="165" fontId="6" fillId="0" borderId="0" xfId="2" applyNumberFormat="1" applyFont="1" applyAlignment="1">
      <alignment horizontal="right" vertical="center"/>
    </xf>
    <xf numFmtId="164" fontId="6" fillId="0" borderId="0" xfId="0" applyNumberFormat="1" applyFont="1" applyAlignment="1">
      <alignment horizontal="center"/>
    </xf>
    <xf numFmtId="0" fontId="13" fillId="0" borderId="0" xfId="1" applyFont="1"/>
    <xf numFmtId="0" fontId="4" fillId="0" borderId="0" xfId="1"/>
    <xf numFmtId="0" fontId="10" fillId="0" borderId="0" xfId="0" applyFont="1"/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5" fontId="0" fillId="0" borderId="0" xfId="2" applyNumberFormat="1" applyFont="1" applyAlignment="1">
      <alignment horizontal="right" vertical="center"/>
    </xf>
    <xf numFmtId="165" fontId="2" fillId="0" borderId="0" xfId="2" applyNumberFormat="1" applyFont="1" applyAlignment="1">
      <alignment horizontal="right" vertical="center" wrapText="1"/>
    </xf>
    <xf numFmtId="49" fontId="12" fillId="10" borderId="0" xfId="0" applyNumberFormat="1" applyFont="1" applyFill="1" applyBorder="1" applyAlignment="1">
      <alignment horizontal="center" vertical="center" wrapText="1"/>
    </xf>
    <xf numFmtId="0" fontId="2" fillId="13" borderId="5" xfId="0" applyFont="1" applyFill="1" applyBorder="1" applyAlignment="1">
      <alignment horizontal="center" vertical="top" wrapText="1"/>
    </xf>
    <xf numFmtId="0" fontId="2" fillId="13" borderId="3" xfId="0" applyFont="1" applyFill="1" applyBorder="1" applyAlignment="1">
      <alignment horizontal="center" vertical="top" wrapText="1"/>
    </xf>
    <xf numFmtId="0" fontId="2" fillId="13" borderId="4" xfId="0" applyFont="1" applyFill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6" fillId="3" borderId="0" xfId="0" applyFont="1" applyFill="1"/>
    <xf numFmtId="0" fontId="0" fillId="15" borderId="6" xfId="0" applyFill="1" applyBorder="1" applyAlignment="1">
      <alignment horizontal="center" vertical="center"/>
    </xf>
    <xf numFmtId="0" fontId="0" fillId="14" borderId="0" xfId="0" applyFill="1"/>
    <xf numFmtId="0" fontId="6" fillId="0" borderId="0" xfId="0" applyNumberFormat="1" applyFont="1" applyAlignment="1">
      <alignment horizontal="center" vertical="center"/>
    </xf>
    <xf numFmtId="0" fontId="11" fillId="0" borderId="0" xfId="0" applyFont="1" applyBorder="1" applyAlignment="1">
      <alignment vertical="center"/>
    </xf>
    <xf numFmtId="14" fontId="11" fillId="0" borderId="0" xfId="0" applyNumberFormat="1" applyFont="1" applyBorder="1" applyAlignment="1">
      <alignment vertical="center"/>
    </xf>
    <xf numFmtId="14" fontId="11" fillId="0" borderId="0" xfId="0" applyNumberFormat="1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14" fontId="2" fillId="13" borderId="3" xfId="0" applyNumberFormat="1" applyFont="1" applyFill="1" applyBorder="1" applyAlignment="1">
      <alignment horizontal="center" vertical="top" wrapText="1"/>
    </xf>
    <xf numFmtId="14" fontId="0" fillId="0" borderId="0" xfId="0" applyNumberFormat="1" applyAlignment="1">
      <alignment horizontal="center"/>
    </xf>
    <xf numFmtId="0" fontId="11" fillId="0" borderId="0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14" fontId="11" fillId="0" borderId="0" xfId="0" applyNumberFormat="1" applyFont="1" applyBorder="1" applyAlignment="1">
      <alignment horizontal="center"/>
    </xf>
    <xf numFmtId="0" fontId="11" fillId="0" borderId="0" xfId="0" applyNumberFormat="1" applyFont="1" applyBorder="1" applyAlignment="1">
      <alignment horizontal="center"/>
    </xf>
    <xf numFmtId="0" fontId="11" fillId="0" borderId="2" xfId="0" applyNumberFormat="1" applyFont="1" applyBorder="1" applyAlignment="1">
      <alignment horizontal="center"/>
    </xf>
    <xf numFmtId="14" fontId="2" fillId="13" borderId="3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vertical="top" wrapText="1"/>
    </xf>
    <xf numFmtId="0" fontId="6" fillId="0" borderId="0" xfId="0" applyNumberFormat="1" applyFont="1" applyFill="1"/>
    <xf numFmtId="0" fontId="2" fillId="2" borderId="7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0" fillId="16" borderId="0" xfId="0" applyFont="1" applyFill="1" applyAlignment="1">
      <alignment horizontal="center" vertical="center"/>
    </xf>
    <xf numFmtId="0" fontId="0" fillId="17" borderId="0" xfId="0" applyFont="1" applyFill="1" applyAlignment="1">
      <alignment horizontal="center" vertical="center"/>
    </xf>
    <xf numFmtId="0" fontId="0" fillId="18" borderId="0" xfId="0" applyFont="1" applyFill="1" applyAlignment="1">
      <alignment horizontal="center" vertical="center"/>
    </xf>
    <xf numFmtId="0" fontId="0" fillId="19" borderId="0" xfId="0" applyFont="1" applyFill="1" applyAlignment="1">
      <alignment horizontal="center" vertical="center"/>
    </xf>
    <xf numFmtId="0" fontId="0" fillId="20" borderId="0" xfId="0" applyFont="1" applyFill="1" applyAlignment="1">
      <alignment horizontal="center" vertical="center"/>
    </xf>
    <xf numFmtId="0" fontId="0" fillId="21" borderId="0" xfId="0" applyFont="1" applyFill="1" applyAlignment="1">
      <alignment horizontal="center" vertical="center"/>
    </xf>
    <xf numFmtId="0" fontId="18" fillId="11" borderId="9" xfId="0" applyFont="1" applyFill="1" applyBorder="1" applyAlignment="1">
      <alignment horizontal="center" vertical="center"/>
    </xf>
    <xf numFmtId="0" fontId="18" fillId="11" borderId="9" xfId="0" applyNumberFormat="1" applyFont="1" applyFill="1" applyBorder="1" applyAlignment="1">
      <alignment horizontal="center" vertical="center"/>
    </xf>
    <xf numFmtId="0" fontId="18" fillId="11" borderId="10" xfId="0" applyFont="1" applyFill="1" applyBorder="1" applyAlignment="1">
      <alignment horizontal="center" vertical="center"/>
    </xf>
    <xf numFmtId="0" fontId="18" fillId="11" borderId="10" xfId="0" applyNumberFormat="1" applyFont="1" applyFill="1" applyBorder="1" applyAlignment="1">
      <alignment horizontal="center" vertical="center"/>
    </xf>
    <xf numFmtId="0" fontId="19" fillId="11" borderId="11" xfId="0" applyFont="1" applyFill="1" applyBorder="1" applyAlignment="1">
      <alignment horizontal="center" vertical="center"/>
    </xf>
    <xf numFmtId="0" fontId="18" fillId="11" borderId="11" xfId="0" applyFont="1" applyFill="1" applyBorder="1" applyAlignment="1">
      <alignment horizontal="center" vertical="center"/>
    </xf>
    <xf numFmtId="0" fontId="18" fillId="11" borderId="11" xfId="0" applyNumberFormat="1" applyFont="1" applyFill="1" applyBorder="1" applyAlignment="1">
      <alignment horizontal="center" vertical="center"/>
    </xf>
    <xf numFmtId="14" fontId="6" fillId="0" borderId="0" xfId="0" applyNumberFormat="1" applyFont="1" applyAlignment="1">
      <alignment horizontal="center"/>
    </xf>
    <xf numFmtId="0" fontId="19" fillId="11" borderId="11" xfId="0" applyNumberFormat="1" applyFont="1" applyFill="1" applyBorder="1" applyAlignment="1">
      <alignment horizontal="center" vertical="center"/>
    </xf>
    <xf numFmtId="0" fontId="6" fillId="0" borderId="0" xfId="0" applyFont="1" applyFill="1" applyBorder="1"/>
    <xf numFmtId="0" fontId="13" fillId="0" borderId="0" xfId="1" applyFont="1" applyBorder="1"/>
    <xf numFmtId="164" fontId="6" fillId="0" borderId="0" xfId="0" applyNumberFormat="1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/>
    </xf>
    <xf numFmtId="14" fontId="6" fillId="0" borderId="0" xfId="0" applyNumberFormat="1" applyFont="1" applyBorder="1" applyAlignment="1">
      <alignment horizontal="left" vertical="top" wrapText="1"/>
    </xf>
    <xf numFmtId="165" fontId="6" fillId="0" borderId="0" xfId="2" applyNumberFormat="1" applyFont="1" applyBorder="1" applyAlignment="1">
      <alignment horizontal="right" vertical="center"/>
    </xf>
    <xf numFmtId="0" fontId="6" fillId="0" borderId="0" xfId="0" applyFont="1" applyBorder="1"/>
    <xf numFmtId="164" fontId="6" fillId="0" borderId="0" xfId="0" applyNumberFormat="1" applyFont="1" applyBorder="1" applyAlignment="1">
      <alignment horizontal="center"/>
    </xf>
    <xf numFmtId="0" fontId="6" fillId="0" borderId="0" xfId="0" applyNumberFormat="1" applyFont="1" applyBorder="1" applyAlignment="1">
      <alignment horizontal="center" vertical="center"/>
    </xf>
    <xf numFmtId="0" fontId="13" fillId="0" borderId="0" xfId="1" applyFont="1" applyFill="1" applyBorder="1"/>
    <xf numFmtId="0" fontId="0" fillId="0" borderId="0" xfId="0" applyAlignment="1">
      <alignment horizontal="right"/>
    </xf>
    <xf numFmtId="0" fontId="2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/>
    </xf>
    <xf numFmtId="0" fontId="12" fillId="10" borderId="1" xfId="0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wrapText="1"/>
    </xf>
    <xf numFmtId="0" fontId="21" fillId="11" borderId="0" xfId="0" applyFont="1" applyFill="1"/>
    <xf numFmtId="0" fontId="23" fillId="11" borderId="0" xfId="0" applyFont="1" applyFill="1" applyAlignment="1"/>
    <xf numFmtId="0" fontId="24" fillId="3" borderId="0" xfId="0" applyFont="1" applyFill="1" applyAlignment="1">
      <alignment horizontal="center" vertical="center"/>
    </xf>
    <xf numFmtId="0" fontId="20" fillId="11" borderId="0" xfId="0" applyFont="1" applyFill="1" applyAlignment="1">
      <alignment horizontal="center"/>
    </xf>
    <xf numFmtId="0" fontId="26" fillId="11" borderId="0" xfId="0" applyFont="1" applyFill="1"/>
    <xf numFmtId="0" fontId="2" fillId="21" borderId="0" xfId="0" applyFont="1" applyFill="1" applyAlignment="1">
      <alignment horizontal="center" vertical="center"/>
    </xf>
    <xf numFmtId="0" fontId="27" fillId="11" borderId="0" xfId="0" applyFont="1" applyFill="1"/>
    <xf numFmtId="0" fontId="28" fillId="13" borderId="0" xfId="0" applyFont="1" applyFill="1" applyAlignment="1">
      <alignment horizontal="center" vertical="center"/>
    </xf>
    <xf numFmtId="0" fontId="29" fillId="11" borderId="0" xfId="0" applyFont="1" applyFill="1" applyAlignment="1"/>
    <xf numFmtId="0" fontId="30" fillId="11" borderId="0" xfId="0" applyFont="1" applyFill="1"/>
    <xf numFmtId="0" fontId="21" fillId="3" borderId="0" xfId="0" applyFont="1" applyFill="1"/>
    <xf numFmtId="0" fontId="2" fillId="9" borderId="0" xfId="0" applyFont="1" applyFill="1" applyAlignment="1">
      <alignment horizontal="center" vertical="center"/>
    </xf>
    <xf numFmtId="0" fontId="1" fillId="11" borderId="0" xfId="0" applyFont="1" applyFill="1"/>
    <xf numFmtId="0" fontId="0" fillId="6" borderId="0" xfId="0" applyFill="1"/>
    <xf numFmtId="49" fontId="0" fillId="0" borderId="0" xfId="0" applyNumberFormat="1" applyAlignment="1">
      <alignment horizontal="center"/>
    </xf>
    <xf numFmtId="49" fontId="0" fillId="0" borderId="0" xfId="0" applyNumberFormat="1"/>
    <xf numFmtId="49" fontId="0" fillId="3" borderId="0" xfId="0" applyNumberFormat="1" applyFill="1"/>
    <xf numFmtId="0" fontId="0" fillId="0" borderId="0" xfId="0" quotePrefix="1"/>
    <xf numFmtId="0" fontId="0" fillId="23" borderId="0" xfId="0" applyFill="1"/>
    <xf numFmtId="0" fontId="3" fillId="11" borderId="0" xfId="0" applyFont="1" applyFill="1" applyAlignment="1">
      <alignment horizontal="center" vertical="center"/>
    </xf>
    <xf numFmtId="0" fontId="23" fillId="9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center" vertical="center"/>
    </xf>
    <xf numFmtId="0" fontId="23" fillId="22" borderId="0" xfId="0" applyFont="1" applyFill="1" applyAlignment="1">
      <alignment horizontal="center"/>
    </xf>
    <xf numFmtId="0" fontId="25" fillId="11" borderId="0" xfId="0" applyFont="1" applyFill="1" applyAlignment="1">
      <alignment horizontal="center"/>
    </xf>
    <xf numFmtId="0" fontId="24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/>
    </xf>
    <xf numFmtId="164" fontId="6" fillId="0" borderId="0" xfId="0" applyNumberFormat="1" applyFont="1" applyBorder="1" applyAlignment="1">
      <alignment horizontal="left"/>
    </xf>
  </cellXfs>
  <cellStyles count="3">
    <cellStyle name="Lien hypertexte" xfId="1" builtinId="8"/>
    <cellStyle name="Milliers" xfId="2" builtinId="3"/>
    <cellStyle name="Normal" xfId="0" builtinId="0"/>
  </cellStyles>
  <dxfs count="120"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4" tint="0.59996337778862885"/>
      </font>
      <fill>
        <patternFill>
          <bgColor rgb="FF00B050"/>
        </patternFill>
      </fill>
    </dxf>
    <dxf>
      <font>
        <b/>
        <i val="0"/>
        <color theme="5" tint="0.59996337778862885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left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  <numFmt numFmtId="164" formatCode="0#&quot; &quot;##&quot; &quot;##&quot; &quot;##&quot; &quot;##"/>
      <alignment horizontal="center" vertical="bottom" textRotation="0" wrapText="0" indent="0" justifyLastLine="0" shrinkToFit="0" readingOrder="0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vertAlign val="baseline"/>
        <sz val="1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/>
        <strike val="0"/>
        <outline val="0"/>
        <shadow val="0"/>
        <vertAlign val="baseline"/>
        <sz val="10"/>
        <name val="Calibri"/>
        <scheme val="minor"/>
      </font>
      <numFmt numFmtId="0" formatCode="General"/>
      <fill>
        <patternFill patternType="solid">
          <fgColor indexed="64"/>
          <bgColor rgb="FF7A7A7A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u/>
        <vertAlign val="baseline"/>
        <sz val="10"/>
        <color theme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  <alignment horizontal="right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65" formatCode="_-* #,##0_-;\-* #,##0_-;_-* &quot;-&quot;??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3FFF3F"/>
      <color rgb="FFC1FFC1"/>
      <color rgb="FF90B0F0"/>
      <color rgb="FFF1F488"/>
      <color rgb="FFFFD5AB"/>
      <color rgb="FFBC98E4"/>
      <color rgb="FFF47568"/>
      <color rgb="FF9FFF9F"/>
      <color rgb="FFF0EB1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4</xdr:row>
          <xdr:rowOff>47625</xdr:rowOff>
        </xdr:from>
        <xdr:to>
          <xdr:col>3</xdr:col>
          <xdr:colOff>1533525</xdr:colOff>
          <xdr:row>6</xdr:row>
          <xdr:rowOff>180975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1</xdr:row>
          <xdr:rowOff>200025</xdr:rowOff>
        </xdr:from>
        <xdr:to>
          <xdr:col>2</xdr:col>
          <xdr:colOff>190500</xdr:colOff>
          <xdr:row>1</xdr:row>
          <xdr:rowOff>447675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2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0</xdr:row>
          <xdr:rowOff>209550</xdr:rowOff>
        </xdr:from>
        <xdr:to>
          <xdr:col>1</xdr:col>
          <xdr:colOff>504825</xdr:colOff>
          <xdr:row>0</xdr:row>
          <xdr:rowOff>466725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2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0</xdr:row>
          <xdr:rowOff>180975</xdr:rowOff>
        </xdr:from>
        <xdr:to>
          <xdr:col>7</xdr:col>
          <xdr:colOff>1685925</xdr:colOff>
          <xdr:row>0</xdr:row>
          <xdr:rowOff>466725</xdr:rowOff>
        </xdr:to>
        <xdr:sp macro="" textlink="">
          <xdr:nvSpPr>
            <xdr:cNvPr id="5128" name="CommandButton1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2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0</xdr:row>
          <xdr:rowOff>238125</xdr:rowOff>
        </xdr:from>
        <xdr:to>
          <xdr:col>2</xdr:col>
          <xdr:colOff>542925</xdr:colOff>
          <xdr:row>0</xdr:row>
          <xdr:rowOff>504825</xdr:rowOff>
        </xdr:to>
        <xdr:sp macro="" textlink="">
          <xdr:nvSpPr>
            <xdr:cNvPr id="5131" name="CommandButton2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2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0</xdr:row>
          <xdr:rowOff>238125</xdr:rowOff>
        </xdr:from>
        <xdr:to>
          <xdr:col>3</xdr:col>
          <xdr:colOff>552450</xdr:colOff>
          <xdr:row>0</xdr:row>
          <xdr:rowOff>504825</xdr:rowOff>
        </xdr:to>
        <xdr:sp macro="" textlink="">
          <xdr:nvSpPr>
            <xdr:cNvPr id="5132" name="CommandButton3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2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57151</xdr:rowOff>
    </xdr:from>
    <xdr:to>
      <xdr:col>0</xdr:col>
      <xdr:colOff>809625</xdr:colOff>
      <xdr:row>0</xdr:row>
      <xdr:rowOff>809625</xdr:rowOff>
    </xdr:to>
    <xdr:pic>
      <xdr:nvPicPr>
        <xdr:cNvPr id="2" name="Image 1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7151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819150</xdr:colOff>
      <xdr:row>0</xdr:row>
      <xdr:rowOff>819149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819150</xdr:colOff>
      <xdr:row>0</xdr:row>
      <xdr:rowOff>819149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828675</xdr:colOff>
      <xdr:row>0</xdr:row>
      <xdr:rowOff>800099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47625</xdr:rowOff>
    </xdr:from>
    <xdr:to>
      <xdr:col>0</xdr:col>
      <xdr:colOff>800100</xdr:colOff>
      <xdr:row>0</xdr:row>
      <xdr:rowOff>800099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4762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57150</xdr:rowOff>
    </xdr:from>
    <xdr:to>
      <xdr:col>0</xdr:col>
      <xdr:colOff>809625</xdr:colOff>
      <xdr:row>0</xdr:row>
      <xdr:rowOff>809624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7150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3:AG17" totalsRowShown="0" headerRowDxfId="119" dataDxfId="118">
  <autoFilter ref="A3:AG17"/>
  <tableColumns count="33">
    <tableColumn id="29" name="U 14" dataDxfId="117">
      <calculatedColumnFormula>IFERROR(IF($K4,VLOOKUP(Tableau1[[#This Row],[ANNÉE]],paramètres!$H$2:$H$4,1,FALSE)+1)-Tableau1[[#This Row],[ANNÉE]],"")</calculatedColumnFormula>
    </tableColumn>
    <tableColumn id="30" name="U 12" dataDxfId="116">
      <calculatedColumnFormula>IFERROR(IF($K4,VLOOKUP(Tableau1[[#This Row],[ANNÉE]],paramètres!$I$2:$I$4,1,FALSE)+1)-Tableau1[[#This Row],[ANNÉE]],"")</calculatedColumnFormula>
    </tableColumn>
    <tableColumn id="31" name="U 10" dataDxfId="115">
      <calculatedColumnFormula>IFERROR(IF($K4,VLOOKUP(Tableau1[[#This Row],[ANNÉE]],paramètres!$J$2:$J$4,1,FALSE)+1)-Tableau1[[#This Row],[ANNÉE]],"")</calculatedColumnFormula>
    </tableColumn>
    <tableColumn id="32" name="U 8" dataDxfId="114">
      <calculatedColumnFormula array="1">IFERROR(IF($K4,VLOOKUP(Tableau1[[#This Row],[ANNÉE]],paramètres!$K$2:$K$4,1,FALSE)+1)-Tableau1[[#This Row],[ANNÉE]],"")</calculatedColumnFormula>
    </tableColumn>
    <tableColumn id="33" name="U 6" dataDxfId="113">
      <calculatedColumnFormula array="1">IFERROR(IF($K4,VLOOKUP(Tableau1[[#This Row],[ANNÉE]],paramètres!$L$2:$L$4,1,FALSE)+1)-Tableau1[[#This Row],[ANNÉE]],"")</calculatedColumnFormula>
    </tableColumn>
    <tableColumn id="34" name="BABY" dataDxfId="112">
      <calculatedColumnFormula array="1">IFERROR(IF($K4,VLOOKUP(Tableau1[[#This Row],[ANNÉE]],paramètres!$M$2:$M$4,1,FALSE)+1)-Tableau1[[#This Row],[ANNÉE]],"")</calculatedColumnFormula>
    </tableColumn>
    <tableColumn id="1" name="Prénom de l'enfant" dataDxfId="111"/>
    <tableColumn id="2" name="Nom de l'enfant" dataDxfId="110"/>
    <tableColumn id="3" name="E-mail de l'enfant" dataDxfId="109" dataCellStyle="Lien hypertexte"/>
    <tableColumn id="4" name="N° portable de l'enfant" dataDxfId="108"/>
    <tableColumn id="5" name="Date de naissance" dataDxfId="107"/>
    <tableColumn id="6" name="Adresse postale de l'enfant" dataDxfId="106"/>
    <tableColumn id="7" name="Code postal" dataDxfId="105" dataCellStyle="Milliers"/>
    <tableColumn id="8" name="Ville" dataDxfId="104"/>
    <tableColumn id="9" name="Prénom 1 Tuteur" dataDxfId="103"/>
    <tableColumn id="10" name="NOM Tuteur 1" dataDxfId="102"/>
    <tableColumn id="11" name="E-mail  Tuteur 1" dataDxfId="101" dataCellStyle="Lien hypertexte"/>
    <tableColumn id="12" name="Portable Tuteur 1" dataDxfId="16"/>
    <tableColumn id="13" name="Prénom Tuteur 2" dataDxfId="14"/>
    <tableColumn id="14" name="NOM Tuteur 2" dataDxfId="15"/>
    <tableColumn id="15" name="E-mail Tuteur 2" dataDxfId="100" dataCellStyle="Lien hypertexte"/>
    <tableColumn id="16" name="Portable Tuteur 2" dataDxfId="99"/>
    <tableColumn id="17" name="licence" dataDxfId="98">
      <calculatedColumnFormula>IF(Tableau1[[#This Row],[Licence payé]]="Payé", "Validé",IF(Tableau1[[#This Row],[Licence payé]]="Non Payé", "Non Validé",IF(Tableau1[[#This Row],[Licence payé]]="En cours", "En cours",IF(Tableau1[[#This Row],[Licence payé]]="","",))))</calculatedColumnFormula>
    </tableColumn>
    <tableColumn id="18" name="Numéro de licence" dataDxfId="97"/>
    <tableColumn id="19" name="Licence payé" dataDxfId="96"/>
    <tableColumn id="20" name="Certificat médical" dataDxfId="95"/>
    <tableColumn id="21" name="A soins" dataDxfId="13"/>
    <tableColumn id="22" name="A transport" dataDxfId="94"/>
    <tableColumn id="23" name="A image" dataDxfId="93"/>
    <tableColumn id="24" name="Taille(bas)" dataDxfId="92"/>
    <tableColumn id="25" name="Taille(haut)" dataDxfId="91"/>
    <tableColumn id="26" name="Taille (chaussette)" dataDxfId="90"/>
    <tableColumn id="27" name="ANNÉE" dataDxfId="89">
      <calculatedColumnFormula>YEAR($K4)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8" name="TableauU14" displayName="TableauU14" ref="A4:G5" totalsRowShown="0" headerRowDxfId="88" headerRowBorderDxfId="87" tableBorderDxfId="86" totalsRowBorderDxfId="85">
  <autoFilter ref="A4:G5"/>
  <tableColumns count="7">
    <tableColumn id="1" name="Prénom" dataDxfId="84"/>
    <tableColumn id="2" name="Nom " dataDxfId="83" dataCellStyle="Lien hypertexte"/>
    <tableColumn id="3" name="date _x000a_de naissance" dataDxfId="82"/>
    <tableColumn id="4" name="N° _x000a_licence" dataDxfId="81"/>
    <tableColumn id="5" name="N°" dataDxfId="80"/>
    <tableColumn id="6" name="Joueur _x000a_Arbitre" dataDxfId="79"/>
    <tableColumn id="7" name="J _x000a_de devant" dataDxfId="78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U12" displayName="TableauU12" ref="A4:G13" totalsRowShown="0" headerRowDxfId="77" headerRowBorderDxfId="76" tableBorderDxfId="75" totalsRowBorderDxfId="74">
  <autoFilter ref="A4:G13"/>
  <tableColumns count="7">
    <tableColumn id="1" name="Prénom" dataDxfId="73"/>
    <tableColumn id="2" name="Nom " dataDxfId="72" dataCellStyle="Lien hypertexte"/>
    <tableColumn id="3" name="date _x000a_de naissance" dataDxfId="71"/>
    <tableColumn id="4" name="N° _x000a_licence" dataDxfId="70"/>
    <tableColumn id="5" name="N°" dataDxfId="69"/>
    <tableColumn id="6" name="Joueur _x000a_Arbitre" dataDxfId="68"/>
    <tableColumn id="7" name="J _x000a_de devant" dataDxfId="67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U10" displayName="TableauU10" ref="A4:G7" totalsRowShown="0" headerRowDxfId="66" headerRowBorderDxfId="65" tableBorderDxfId="64" totalsRowBorderDxfId="63">
  <autoFilter ref="A4:G7"/>
  <tableColumns count="7">
    <tableColumn id="1" name="Prénom" dataDxfId="62"/>
    <tableColumn id="2" name="Nom " dataDxfId="61"/>
    <tableColumn id="3" name="date _x000a_de naissance" dataDxfId="60"/>
    <tableColumn id="4" name="N° _x000a_licence" dataDxfId="59"/>
    <tableColumn id="5" name="N°" dataDxfId="58"/>
    <tableColumn id="6" name="Joueur _x000a_Arbitre" dataDxfId="57"/>
    <tableColumn id="7" name="J _x000a_de devant" dataDxfId="56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5" name="TableauU8" displayName="TableauU8" ref="A4:G9" totalsRowShown="0" headerRowDxfId="55" headerRowBorderDxfId="54" tableBorderDxfId="53" totalsRowBorderDxfId="52">
  <autoFilter ref="A4:G9"/>
  <tableColumns count="7">
    <tableColumn id="1" name="Prénom" dataDxfId="51"/>
    <tableColumn id="2" name="Nom " dataDxfId="50"/>
    <tableColumn id="3" name="date _x000a_de naissance" dataDxfId="49"/>
    <tableColumn id="4" name="N° _x000a_licence" dataDxfId="48"/>
    <tableColumn id="5" name="N°" dataDxfId="47"/>
    <tableColumn id="6" name="Joueur _x000a_Arbitre" dataDxfId="46"/>
    <tableColumn id="7" name="J _x000a_de devant" dataDxfId="45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7" name="TableauU6" displayName="TableauU6" ref="A4:G6" totalsRowShown="0" headerRowDxfId="44" headerRowBorderDxfId="43" tableBorderDxfId="42" totalsRowBorderDxfId="41">
  <autoFilter ref="A4:G6"/>
  <tableColumns count="7">
    <tableColumn id="1" name="Prénom" dataDxfId="40"/>
    <tableColumn id="2" name="Nom " dataDxfId="39"/>
    <tableColumn id="3" name="date _x000a_de naissance" dataDxfId="38"/>
    <tableColumn id="4" name="N° _x000a_licence" dataDxfId="37"/>
    <tableColumn id="5" name="N°" dataDxfId="36"/>
    <tableColumn id="6" name="Joueur _x000a_Arbitre" dataDxfId="35"/>
    <tableColumn id="7" name="J _x000a_de devant" dataDxfId="34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6" name="TableauBABY" displayName="TableauBABY" ref="A4:G13" totalsRowShown="0" headerRowDxfId="33" headerRowBorderDxfId="32" tableBorderDxfId="31" totalsRowBorderDxfId="30">
  <autoFilter ref="A4:G13"/>
  <tableColumns count="7">
    <tableColumn id="1" name="Prénom" dataDxfId="29"/>
    <tableColumn id="2" name="Nom " dataDxfId="28"/>
    <tableColumn id="3" name="date _x000a_de naissance" dataDxfId="27"/>
    <tableColumn id="4" name="N° _x000a_licence" dataDxfId="26"/>
    <tableColumn id="5" name="N°" dataDxfId="25"/>
    <tableColumn id="6" name="Joueur _x000a_Arbitre" dataDxfId="24"/>
    <tableColumn id="7" name="J _x000a_de devant" dataDxfId="2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mailto:macroteste@gmail.com" TargetMode="External"/><Relationship Id="rId18" Type="http://schemas.openxmlformats.org/officeDocument/2006/relationships/hyperlink" Target="mailto:icebergpat@essai.com" TargetMode="External"/><Relationship Id="rId26" Type="http://schemas.openxmlformats.org/officeDocument/2006/relationships/printerSettings" Target="../printerSettings/printerSettings2.bin"/><Relationship Id="rId21" Type="http://schemas.openxmlformats.org/officeDocument/2006/relationships/hyperlink" Target="mailto:sebastianmel@test.fr" TargetMode="External"/><Relationship Id="rId34" Type="http://schemas.openxmlformats.org/officeDocument/2006/relationships/image" Target="../media/image4.emf"/><Relationship Id="rId7" Type="http://schemas.openxmlformats.org/officeDocument/2006/relationships/hyperlink" Target="mailto:prenomhuit@gmail.com" TargetMode="External"/><Relationship Id="rId12" Type="http://schemas.openxmlformats.org/officeDocument/2006/relationships/hyperlink" Target="mailto:freddyjon@gmail.com" TargetMode="External"/><Relationship Id="rId17" Type="http://schemas.openxmlformats.org/officeDocument/2006/relationships/hyperlink" Target="mailto:igloolol@test.com" TargetMode="External"/><Relationship Id="rId25" Type="http://schemas.openxmlformats.org/officeDocument/2006/relationships/hyperlink" Target="mailto:georgeslol@text.fr" TargetMode="External"/><Relationship Id="rId33" Type="http://schemas.openxmlformats.org/officeDocument/2006/relationships/control" Target="../activeX/activeX4.xml"/><Relationship Id="rId2" Type="http://schemas.openxmlformats.org/officeDocument/2006/relationships/hyperlink" Target="mailto:lanbdaundel@test.fr" TargetMode="External"/><Relationship Id="rId16" Type="http://schemas.openxmlformats.org/officeDocument/2006/relationships/hyperlink" Target="mailto:jonhatanbon@test.com" TargetMode="External"/><Relationship Id="rId20" Type="http://schemas.openxmlformats.org/officeDocument/2006/relationships/hyperlink" Target="mailto:elissanom@test/com" TargetMode="External"/><Relationship Id="rId29" Type="http://schemas.openxmlformats.org/officeDocument/2006/relationships/control" Target="../activeX/activeX2.xml"/><Relationship Id="rId1" Type="http://schemas.openxmlformats.org/officeDocument/2006/relationships/hyperlink" Target="mailto:mdurox@netcourrier.com" TargetMode="External"/><Relationship Id="rId6" Type="http://schemas.openxmlformats.org/officeDocument/2006/relationships/hyperlink" Target="mailto:essaitut2@hotmail.fr" TargetMode="External"/><Relationship Id="rId11" Type="http://schemas.openxmlformats.org/officeDocument/2006/relationships/hyperlink" Target="mailto:fredpatou@test.com" TargetMode="External"/><Relationship Id="rId24" Type="http://schemas.openxmlformats.org/officeDocument/2006/relationships/hyperlink" Target="mailto:bm@test.fr" TargetMode="External"/><Relationship Id="rId32" Type="http://schemas.openxmlformats.org/officeDocument/2006/relationships/image" Target="../media/image3.emf"/><Relationship Id="rId37" Type="http://schemas.openxmlformats.org/officeDocument/2006/relationships/table" Target="../tables/table1.xml"/><Relationship Id="rId5" Type="http://schemas.openxmlformats.org/officeDocument/2006/relationships/hyperlink" Target="mailto:testtut2@gmail.com" TargetMode="External"/><Relationship Id="rId15" Type="http://schemas.openxmlformats.org/officeDocument/2006/relationships/hyperlink" Target="mailto:manmanollo@test.com" TargetMode="External"/><Relationship Id="rId23" Type="http://schemas.openxmlformats.org/officeDocument/2006/relationships/hyperlink" Target="mailto:terra@gmail.com" TargetMode="External"/><Relationship Id="rId28" Type="http://schemas.openxmlformats.org/officeDocument/2006/relationships/vmlDrawing" Target="../drawings/vmlDrawing3.vml"/><Relationship Id="rId36" Type="http://schemas.openxmlformats.org/officeDocument/2006/relationships/ctrlProp" Target="../ctrlProps/ctrlProp2.xml"/><Relationship Id="rId10" Type="http://schemas.openxmlformats.org/officeDocument/2006/relationships/hyperlink" Target="mailto:rayanjulien@hotmail.fr" TargetMode="External"/><Relationship Id="rId19" Type="http://schemas.openxmlformats.org/officeDocument/2006/relationships/hyperlink" Target="mailto:greggregon@test.fr" TargetMode="External"/><Relationship Id="rId31" Type="http://schemas.openxmlformats.org/officeDocument/2006/relationships/control" Target="../activeX/activeX3.xml"/><Relationship Id="rId4" Type="http://schemas.openxmlformats.org/officeDocument/2006/relationships/hyperlink" Target="mailto:tuteur1tut@gmail.com" TargetMode="External"/><Relationship Id="rId9" Type="http://schemas.openxmlformats.org/officeDocument/2006/relationships/hyperlink" Target="mailto:essaidoctet@test.fr" TargetMode="External"/><Relationship Id="rId14" Type="http://schemas.openxmlformats.org/officeDocument/2006/relationships/hyperlink" Target="mailto:ivanolyon@laposte.net" TargetMode="External"/><Relationship Id="rId22" Type="http://schemas.openxmlformats.org/officeDocument/2006/relationships/hyperlink" Target="mailto:venus@gmail.com" TargetMode="External"/><Relationship Id="rId27" Type="http://schemas.openxmlformats.org/officeDocument/2006/relationships/drawing" Target="../drawings/drawing2.xml"/><Relationship Id="rId30" Type="http://schemas.openxmlformats.org/officeDocument/2006/relationships/image" Target="../media/image2.emf"/><Relationship Id="rId35" Type="http://schemas.openxmlformats.org/officeDocument/2006/relationships/ctrlProp" Target="../ctrlProps/ctrlProp1.xml"/><Relationship Id="rId8" Type="http://schemas.openxmlformats.org/officeDocument/2006/relationships/hyperlink" Target="mailto:essaimel@laposte.net" TargetMode="External"/><Relationship Id="rId3" Type="http://schemas.openxmlformats.org/officeDocument/2006/relationships/hyperlink" Target="mailto:test@hotmail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172"/>
  <sheetViews>
    <sheetView topLeftCell="F1" workbookViewId="0">
      <selection activeCell="N10" sqref="N10"/>
    </sheetView>
  </sheetViews>
  <sheetFormatPr baseColWidth="10" defaultRowHeight="15" x14ac:dyDescent="0.25"/>
  <cols>
    <col min="17" max="17" width="9.28515625" customWidth="1"/>
  </cols>
  <sheetData>
    <row r="1" spans="1:22" ht="15.75" thickBot="1" x14ac:dyDescent="0.3">
      <c r="A1" s="1" t="s">
        <v>0</v>
      </c>
      <c r="B1" s="44">
        <v>2008</v>
      </c>
      <c r="C1">
        <f>B1+1</f>
        <v>2009</v>
      </c>
      <c r="D1">
        <f>C1+1</f>
        <v>2010</v>
      </c>
      <c r="G1" s="44">
        <f>B1</f>
        <v>2008</v>
      </c>
      <c r="H1" s="1" t="s">
        <v>0</v>
      </c>
      <c r="I1" s="4" t="s">
        <v>1</v>
      </c>
      <c r="J1" s="5" t="s">
        <v>2</v>
      </c>
      <c r="K1" s="6" t="s">
        <v>3</v>
      </c>
      <c r="L1" s="7" t="s">
        <v>4</v>
      </c>
      <c r="M1" s="8" t="s">
        <v>5</v>
      </c>
      <c r="N1" s="45" t="s">
        <v>8</v>
      </c>
      <c r="Q1" s="46">
        <v>1930</v>
      </c>
    </row>
    <row r="2" spans="1:22" x14ac:dyDescent="0.25">
      <c r="A2" s="4" t="s">
        <v>1</v>
      </c>
      <c r="B2">
        <f>B1+3</f>
        <v>2011</v>
      </c>
      <c r="C2">
        <f>B2+1</f>
        <v>2012</v>
      </c>
      <c r="H2" s="33">
        <f>B1</f>
        <v>2008</v>
      </c>
      <c r="I2" s="33">
        <f>B2</f>
        <v>2011</v>
      </c>
      <c r="J2" s="33">
        <f>B3</f>
        <v>2013</v>
      </c>
      <c r="K2" s="33">
        <f>B4</f>
        <v>2015</v>
      </c>
      <c r="L2" s="33">
        <f>B5</f>
        <v>2017</v>
      </c>
      <c r="M2" s="33">
        <f>B6</f>
        <v>2019</v>
      </c>
      <c r="N2" s="33">
        <f>B7</f>
        <v>2021</v>
      </c>
      <c r="O2" s="33"/>
      <c r="Q2" s="46">
        <v>1931</v>
      </c>
      <c r="S2" s="116" t="s">
        <v>163</v>
      </c>
      <c r="T2" s="2" t="s">
        <v>30</v>
      </c>
      <c r="U2" s="46" t="s">
        <v>194</v>
      </c>
      <c r="V2" t="s">
        <v>21</v>
      </c>
    </row>
    <row r="3" spans="1:22" x14ac:dyDescent="0.25">
      <c r="A3" s="5" t="s">
        <v>2</v>
      </c>
      <c r="B3">
        <f>B2+2</f>
        <v>2013</v>
      </c>
      <c r="C3">
        <f t="shared" ref="C3:C7" si="0">B3+1</f>
        <v>2014</v>
      </c>
      <c r="H3" s="33">
        <f>C1</f>
        <v>2009</v>
      </c>
      <c r="I3" s="33">
        <f>C2</f>
        <v>2012</v>
      </c>
      <c r="J3" s="33">
        <f>C3</f>
        <v>2014</v>
      </c>
      <c r="K3" s="33">
        <f>C4</f>
        <v>2016</v>
      </c>
      <c r="L3" s="33">
        <f>C5</f>
        <v>2018</v>
      </c>
      <c r="M3" s="33">
        <f>C6</f>
        <v>2020</v>
      </c>
      <c r="N3" s="33">
        <f>C7</f>
        <v>2022</v>
      </c>
      <c r="O3" s="33"/>
      <c r="Q3" s="46">
        <v>1932</v>
      </c>
      <c r="S3" s="116" t="s">
        <v>165</v>
      </c>
      <c r="T3" s="2" t="s">
        <v>52</v>
      </c>
      <c r="U3" s="46" t="s">
        <v>195</v>
      </c>
      <c r="V3" t="s">
        <v>22</v>
      </c>
    </row>
    <row r="4" spans="1:22" x14ac:dyDescent="0.25">
      <c r="A4" s="6" t="s">
        <v>3</v>
      </c>
      <c r="B4">
        <f t="shared" ref="B4:B7" si="1">B3+2</f>
        <v>2015</v>
      </c>
      <c r="C4">
        <f t="shared" si="0"/>
        <v>2016</v>
      </c>
      <c r="H4" s="33">
        <f>D1</f>
        <v>2010</v>
      </c>
      <c r="I4" s="33"/>
      <c r="J4" s="33"/>
      <c r="K4" s="33"/>
      <c r="L4" s="33"/>
      <c r="M4" s="33"/>
      <c r="N4" s="33"/>
      <c r="O4" s="33"/>
      <c r="Q4" s="46">
        <v>1933</v>
      </c>
      <c r="S4" s="116" t="s">
        <v>164</v>
      </c>
      <c r="T4" t="s">
        <v>164</v>
      </c>
      <c r="U4" t="s">
        <v>164</v>
      </c>
      <c r="V4" t="s">
        <v>23</v>
      </c>
    </row>
    <row r="5" spans="1:22" x14ac:dyDescent="0.25">
      <c r="A5" s="7" t="s">
        <v>4</v>
      </c>
      <c r="B5">
        <f t="shared" si="1"/>
        <v>2017</v>
      </c>
      <c r="C5">
        <f t="shared" si="0"/>
        <v>2018</v>
      </c>
      <c r="G5" s="2"/>
      <c r="H5" s="2"/>
      <c r="I5" s="2"/>
      <c r="J5" s="2"/>
      <c r="K5" s="2"/>
      <c r="L5" s="2"/>
      <c r="M5" s="2"/>
      <c r="N5" s="2"/>
      <c r="O5" s="2"/>
      <c r="Q5" s="46">
        <v>1934</v>
      </c>
      <c r="V5" t="s">
        <v>24</v>
      </c>
    </row>
    <row r="6" spans="1:22" x14ac:dyDescent="0.25">
      <c r="A6" s="8" t="s">
        <v>5</v>
      </c>
      <c r="B6">
        <f t="shared" si="1"/>
        <v>2019</v>
      </c>
      <c r="C6">
        <f t="shared" si="0"/>
        <v>2020</v>
      </c>
      <c r="Q6" s="46">
        <v>1935</v>
      </c>
      <c r="V6" t="s">
        <v>25</v>
      </c>
    </row>
    <row r="7" spans="1:22" x14ac:dyDescent="0.25">
      <c r="A7" t="s">
        <v>8</v>
      </c>
      <c r="B7">
        <f t="shared" si="1"/>
        <v>2021</v>
      </c>
      <c r="C7">
        <f t="shared" si="0"/>
        <v>2022</v>
      </c>
      <c r="Q7" s="46">
        <v>1936</v>
      </c>
      <c r="V7" t="s">
        <v>26</v>
      </c>
    </row>
    <row r="8" spans="1:22" x14ac:dyDescent="0.25">
      <c r="Q8" s="46">
        <v>1937</v>
      </c>
      <c r="V8" t="s">
        <v>27</v>
      </c>
    </row>
    <row r="9" spans="1:22" x14ac:dyDescent="0.25">
      <c r="A9" t="s">
        <v>21</v>
      </c>
      <c r="Q9" s="46">
        <v>1938</v>
      </c>
      <c r="V9" t="s">
        <v>27</v>
      </c>
    </row>
    <row r="10" spans="1:22" x14ac:dyDescent="0.25">
      <c r="A10" t="s">
        <v>22</v>
      </c>
      <c r="Q10" s="46">
        <v>1939</v>
      </c>
    </row>
    <row r="11" spans="1:22" x14ac:dyDescent="0.25">
      <c r="A11" t="s">
        <v>23</v>
      </c>
      <c r="Q11" s="46">
        <v>1940</v>
      </c>
    </row>
    <row r="12" spans="1:22" x14ac:dyDescent="0.25">
      <c r="A12" t="s">
        <v>24</v>
      </c>
      <c r="Q12" s="46">
        <v>1941</v>
      </c>
    </row>
    <row r="13" spans="1:22" x14ac:dyDescent="0.25">
      <c r="A13" t="s">
        <v>25</v>
      </c>
      <c r="Q13" s="46">
        <v>1942</v>
      </c>
    </row>
    <row r="14" spans="1:22" x14ac:dyDescent="0.25">
      <c r="A14" t="s">
        <v>26</v>
      </c>
      <c r="Q14" s="46">
        <v>1943</v>
      </c>
    </row>
    <row r="15" spans="1:22" x14ac:dyDescent="0.25">
      <c r="A15" t="s">
        <v>27</v>
      </c>
      <c r="Q15" s="46">
        <v>1944</v>
      </c>
    </row>
    <row r="16" spans="1:22" x14ac:dyDescent="0.25">
      <c r="A16" t="s">
        <v>27</v>
      </c>
      <c r="Q16" s="46">
        <v>1945</v>
      </c>
    </row>
    <row r="17" spans="1:17" x14ac:dyDescent="0.25">
      <c r="Q17" s="46">
        <v>1946</v>
      </c>
    </row>
    <row r="18" spans="1:17" x14ac:dyDescent="0.25">
      <c r="A18" t="s">
        <v>6</v>
      </c>
      <c r="Q18" s="46">
        <v>1947</v>
      </c>
    </row>
    <row r="19" spans="1:17" x14ac:dyDescent="0.25">
      <c r="A19" t="s">
        <v>7</v>
      </c>
      <c r="Q19" s="46">
        <v>1948</v>
      </c>
    </row>
    <row r="20" spans="1:17" x14ac:dyDescent="0.25">
      <c r="Q20" s="46">
        <v>1949</v>
      </c>
    </row>
    <row r="21" spans="1:17" x14ac:dyDescent="0.25">
      <c r="Q21" s="46">
        <v>1950</v>
      </c>
    </row>
    <row r="22" spans="1:17" x14ac:dyDescent="0.25">
      <c r="Q22" s="46">
        <v>1951</v>
      </c>
    </row>
    <row r="23" spans="1:17" x14ac:dyDescent="0.25">
      <c r="Q23" s="46">
        <v>1952</v>
      </c>
    </row>
    <row r="24" spans="1:17" x14ac:dyDescent="0.25">
      <c r="Q24" s="46">
        <v>1953</v>
      </c>
    </row>
    <row r="25" spans="1:17" x14ac:dyDescent="0.25">
      <c r="Q25" s="46">
        <v>1954</v>
      </c>
    </row>
    <row r="26" spans="1:17" x14ac:dyDescent="0.25">
      <c r="Q26" s="46">
        <v>1955</v>
      </c>
    </row>
    <row r="27" spans="1:17" x14ac:dyDescent="0.25">
      <c r="Q27" s="46">
        <v>1956</v>
      </c>
    </row>
    <row r="28" spans="1:17" x14ac:dyDescent="0.25">
      <c r="Q28" s="46">
        <v>1957</v>
      </c>
    </row>
    <row r="29" spans="1:17" x14ac:dyDescent="0.25">
      <c r="Q29" s="46">
        <v>1958</v>
      </c>
    </row>
    <row r="30" spans="1:17" x14ac:dyDescent="0.25">
      <c r="Q30" s="46">
        <v>1959</v>
      </c>
    </row>
    <row r="31" spans="1:17" x14ac:dyDescent="0.25">
      <c r="Q31" s="46">
        <v>1960</v>
      </c>
    </row>
    <row r="32" spans="1:17" x14ac:dyDescent="0.25">
      <c r="Q32" s="46">
        <v>1961</v>
      </c>
    </row>
    <row r="33" spans="17:17" x14ac:dyDescent="0.25">
      <c r="Q33" s="46">
        <v>1962</v>
      </c>
    </row>
    <row r="34" spans="17:17" x14ac:dyDescent="0.25">
      <c r="Q34" s="46">
        <v>1963</v>
      </c>
    </row>
    <row r="35" spans="17:17" x14ac:dyDescent="0.25">
      <c r="Q35" s="46">
        <v>1964</v>
      </c>
    </row>
    <row r="36" spans="17:17" x14ac:dyDescent="0.25">
      <c r="Q36" s="46">
        <v>1965</v>
      </c>
    </row>
    <row r="37" spans="17:17" x14ac:dyDescent="0.25">
      <c r="Q37" s="46">
        <v>1966</v>
      </c>
    </row>
    <row r="38" spans="17:17" x14ac:dyDescent="0.25">
      <c r="Q38" s="46">
        <v>1967</v>
      </c>
    </row>
    <row r="39" spans="17:17" x14ac:dyDescent="0.25">
      <c r="Q39" s="46">
        <v>1968</v>
      </c>
    </row>
    <row r="40" spans="17:17" x14ac:dyDescent="0.25">
      <c r="Q40" s="46">
        <v>1969</v>
      </c>
    </row>
    <row r="41" spans="17:17" x14ac:dyDescent="0.25">
      <c r="Q41" s="46">
        <v>1970</v>
      </c>
    </row>
    <row r="42" spans="17:17" x14ac:dyDescent="0.25">
      <c r="Q42" s="46">
        <v>1971</v>
      </c>
    </row>
    <row r="43" spans="17:17" x14ac:dyDescent="0.25">
      <c r="Q43" s="46">
        <v>1972</v>
      </c>
    </row>
    <row r="44" spans="17:17" x14ac:dyDescent="0.25">
      <c r="Q44" s="46">
        <v>1973</v>
      </c>
    </row>
    <row r="45" spans="17:17" x14ac:dyDescent="0.25">
      <c r="Q45" s="46">
        <v>1974</v>
      </c>
    </row>
    <row r="46" spans="17:17" x14ac:dyDescent="0.25">
      <c r="Q46" s="46">
        <v>1975</v>
      </c>
    </row>
    <row r="47" spans="17:17" x14ac:dyDescent="0.25">
      <c r="Q47" s="46">
        <v>1976</v>
      </c>
    </row>
    <row r="48" spans="17:17" x14ac:dyDescent="0.25">
      <c r="Q48" s="46">
        <v>1977</v>
      </c>
    </row>
    <row r="49" spans="17:17" x14ac:dyDescent="0.25">
      <c r="Q49" s="46">
        <v>1978</v>
      </c>
    </row>
    <row r="50" spans="17:17" x14ac:dyDescent="0.25">
      <c r="Q50" s="46">
        <v>1979</v>
      </c>
    </row>
    <row r="51" spans="17:17" x14ac:dyDescent="0.25">
      <c r="Q51" s="46">
        <v>1980</v>
      </c>
    </row>
    <row r="52" spans="17:17" x14ac:dyDescent="0.25">
      <c r="Q52" s="46">
        <v>1981</v>
      </c>
    </row>
    <row r="53" spans="17:17" x14ac:dyDescent="0.25">
      <c r="Q53" s="46">
        <v>1982</v>
      </c>
    </row>
    <row r="54" spans="17:17" x14ac:dyDescent="0.25">
      <c r="Q54" s="46">
        <v>1983</v>
      </c>
    </row>
    <row r="55" spans="17:17" x14ac:dyDescent="0.25">
      <c r="Q55" s="46">
        <v>1984</v>
      </c>
    </row>
    <row r="56" spans="17:17" x14ac:dyDescent="0.25">
      <c r="Q56" s="46">
        <v>1985</v>
      </c>
    </row>
    <row r="57" spans="17:17" x14ac:dyDescent="0.25">
      <c r="Q57" s="46">
        <v>1986</v>
      </c>
    </row>
    <row r="58" spans="17:17" x14ac:dyDescent="0.25">
      <c r="Q58" s="46">
        <v>1987</v>
      </c>
    </row>
    <row r="59" spans="17:17" x14ac:dyDescent="0.25">
      <c r="Q59" s="46">
        <v>1988</v>
      </c>
    </row>
    <row r="60" spans="17:17" x14ac:dyDescent="0.25">
      <c r="Q60" s="46">
        <v>1989</v>
      </c>
    </row>
    <row r="61" spans="17:17" x14ac:dyDescent="0.25">
      <c r="Q61" s="46">
        <v>1990</v>
      </c>
    </row>
    <row r="62" spans="17:17" x14ac:dyDescent="0.25">
      <c r="Q62" s="46">
        <v>1991</v>
      </c>
    </row>
    <row r="63" spans="17:17" x14ac:dyDescent="0.25">
      <c r="Q63" s="46">
        <v>1992</v>
      </c>
    </row>
    <row r="64" spans="17:17" x14ac:dyDescent="0.25">
      <c r="Q64" s="46">
        <v>1993</v>
      </c>
    </row>
    <row r="65" spans="17:17" x14ac:dyDescent="0.25">
      <c r="Q65" s="46">
        <v>1994</v>
      </c>
    </row>
    <row r="66" spans="17:17" x14ac:dyDescent="0.25">
      <c r="Q66" s="46">
        <v>1995</v>
      </c>
    </row>
    <row r="67" spans="17:17" x14ac:dyDescent="0.25">
      <c r="Q67" s="46">
        <v>1996</v>
      </c>
    </row>
    <row r="68" spans="17:17" x14ac:dyDescent="0.25">
      <c r="Q68" s="46">
        <v>1997</v>
      </c>
    </row>
    <row r="69" spans="17:17" x14ac:dyDescent="0.25">
      <c r="Q69" s="46">
        <v>1998</v>
      </c>
    </row>
    <row r="70" spans="17:17" x14ac:dyDescent="0.25">
      <c r="Q70" s="46">
        <v>1999</v>
      </c>
    </row>
    <row r="71" spans="17:17" x14ac:dyDescent="0.25">
      <c r="Q71" s="46">
        <v>2000</v>
      </c>
    </row>
    <row r="72" spans="17:17" x14ac:dyDescent="0.25">
      <c r="Q72" s="46">
        <v>2001</v>
      </c>
    </row>
    <row r="73" spans="17:17" x14ac:dyDescent="0.25">
      <c r="Q73" s="46">
        <v>2002</v>
      </c>
    </row>
    <row r="74" spans="17:17" x14ac:dyDescent="0.25">
      <c r="Q74" s="46">
        <v>2003</v>
      </c>
    </row>
    <row r="75" spans="17:17" x14ac:dyDescent="0.25">
      <c r="Q75" s="46">
        <v>2004</v>
      </c>
    </row>
    <row r="76" spans="17:17" x14ac:dyDescent="0.25">
      <c r="Q76" s="46">
        <v>2005</v>
      </c>
    </row>
    <row r="77" spans="17:17" x14ac:dyDescent="0.25">
      <c r="Q77" s="46">
        <v>2006</v>
      </c>
    </row>
    <row r="78" spans="17:17" x14ac:dyDescent="0.25">
      <c r="Q78" s="46">
        <v>2007</v>
      </c>
    </row>
    <row r="79" spans="17:17" x14ac:dyDescent="0.25">
      <c r="Q79" s="46">
        <v>2008</v>
      </c>
    </row>
    <row r="80" spans="17:17" x14ac:dyDescent="0.25">
      <c r="Q80" s="46">
        <v>2009</v>
      </c>
    </row>
    <row r="81" spans="17:17" x14ac:dyDescent="0.25">
      <c r="Q81" s="46">
        <v>2010</v>
      </c>
    </row>
    <row r="82" spans="17:17" x14ac:dyDescent="0.25">
      <c r="Q82" s="46">
        <v>2011</v>
      </c>
    </row>
    <row r="83" spans="17:17" x14ac:dyDescent="0.25">
      <c r="Q83" s="46">
        <v>2012</v>
      </c>
    </row>
    <row r="84" spans="17:17" x14ac:dyDescent="0.25">
      <c r="Q84" s="46">
        <v>2013</v>
      </c>
    </row>
    <row r="85" spans="17:17" x14ac:dyDescent="0.25">
      <c r="Q85" s="46">
        <v>2014</v>
      </c>
    </row>
    <row r="86" spans="17:17" x14ac:dyDescent="0.25">
      <c r="Q86" s="46">
        <v>2015</v>
      </c>
    </row>
    <row r="87" spans="17:17" x14ac:dyDescent="0.25">
      <c r="Q87" s="46">
        <v>2016</v>
      </c>
    </row>
    <row r="88" spans="17:17" x14ac:dyDescent="0.25">
      <c r="Q88" s="46">
        <v>2017</v>
      </c>
    </row>
    <row r="89" spans="17:17" x14ac:dyDescent="0.25">
      <c r="Q89" s="46">
        <v>2018</v>
      </c>
    </row>
    <row r="90" spans="17:17" x14ac:dyDescent="0.25">
      <c r="Q90" s="46">
        <v>2019</v>
      </c>
    </row>
    <row r="91" spans="17:17" x14ac:dyDescent="0.25">
      <c r="Q91" s="46">
        <v>2020</v>
      </c>
    </row>
    <row r="92" spans="17:17" x14ac:dyDescent="0.25">
      <c r="Q92" s="46">
        <v>2021</v>
      </c>
    </row>
    <row r="93" spans="17:17" x14ac:dyDescent="0.25">
      <c r="Q93" s="46">
        <v>2022</v>
      </c>
    </row>
    <row r="94" spans="17:17" x14ac:dyDescent="0.25">
      <c r="Q94" s="46">
        <v>2023</v>
      </c>
    </row>
    <row r="95" spans="17:17" x14ac:dyDescent="0.25">
      <c r="Q95" s="46">
        <v>2024</v>
      </c>
    </row>
    <row r="96" spans="17:17" x14ac:dyDescent="0.25">
      <c r="Q96" s="46">
        <v>2025</v>
      </c>
    </row>
    <row r="97" spans="17:17" x14ac:dyDescent="0.25">
      <c r="Q97" s="46">
        <v>2026</v>
      </c>
    </row>
    <row r="98" spans="17:17" x14ac:dyDescent="0.25">
      <c r="Q98" s="46">
        <v>2027</v>
      </c>
    </row>
    <row r="99" spans="17:17" x14ac:dyDescent="0.25">
      <c r="Q99" s="46">
        <v>2028</v>
      </c>
    </row>
    <row r="100" spans="17:17" x14ac:dyDescent="0.25">
      <c r="Q100" s="46">
        <v>2029</v>
      </c>
    </row>
    <row r="101" spans="17:17" x14ac:dyDescent="0.25">
      <c r="Q101" s="46">
        <v>2030</v>
      </c>
    </row>
    <row r="102" spans="17:17" x14ac:dyDescent="0.25">
      <c r="Q102" s="46">
        <v>2031</v>
      </c>
    </row>
    <row r="103" spans="17:17" x14ac:dyDescent="0.25">
      <c r="Q103" s="46">
        <v>2032</v>
      </c>
    </row>
    <row r="104" spans="17:17" x14ac:dyDescent="0.25">
      <c r="Q104" s="46">
        <v>2033</v>
      </c>
    </row>
    <row r="105" spans="17:17" x14ac:dyDescent="0.25">
      <c r="Q105" s="46">
        <v>2034</v>
      </c>
    </row>
    <row r="106" spans="17:17" x14ac:dyDescent="0.25">
      <c r="Q106" s="46">
        <v>2035</v>
      </c>
    </row>
    <row r="107" spans="17:17" x14ac:dyDescent="0.25">
      <c r="Q107" s="46">
        <v>2036</v>
      </c>
    </row>
    <row r="108" spans="17:17" x14ac:dyDescent="0.25">
      <c r="Q108" s="46">
        <v>2037</v>
      </c>
    </row>
    <row r="109" spans="17:17" x14ac:dyDescent="0.25">
      <c r="Q109" s="46">
        <v>2038</v>
      </c>
    </row>
    <row r="110" spans="17:17" x14ac:dyDescent="0.25">
      <c r="Q110" s="46">
        <v>2039</v>
      </c>
    </row>
    <row r="111" spans="17:17" x14ac:dyDescent="0.25">
      <c r="Q111" s="46">
        <v>2040</v>
      </c>
    </row>
    <row r="112" spans="17:17" x14ac:dyDescent="0.25">
      <c r="Q112" s="46">
        <v>2041</v>
      </c>
    </row>
    <row r="113" spans="17:17" x14ac:dyDescent="0.25">
      <c r="Q113" s="46">
        <v>2042</v>
      </c>
    </row>
    <row r="114" spans="17:17" x14ac:dyDescent="0.25">
      <c r="Q114" s="46">
        <v>2043</v>
      </c>
    </row>
    <row r="115" spans="17:17" x14ac:dyDescent="0.25">
      <c r="Q115" s="46">
        <v>2044</v>
      </c>
    </row>
    <row r="116" spans="17:17" x14ac:dyDescent="0.25">
      <c r="Q116" s="46">
        <v>2045</v>
      </c>
    </row>
    <row r="117" spans="17:17" x14ac:dyDescent="0.25">
      <c r="Q117" s="46">
        <v>2046</v>
      </c>
    </row>
    <row r="118" spans="17:17" x14ac:dyDescent="0.25">
      <c r="Q118" s="46">
        <v>2047</v>
      </c>
    </row>
    <row r="119" spans="17:17" x14ac:dyDescent="0.25">
      <c r="Q119" s="46">
        <v>2048</v>
      </c>
    </row>
    <row r="120" spans="17:17" x14ac:dyDescent="0.25">
      <c r="Q120" s="46">
        <v>2049</v>
      </c>
    </row>
    <row r="121" spans="17:17" x14ac:dyDescent="0.25">
      <c r="Q121" s="46">
        <v>2050</v>
      </c>
    </row>
    <row r="122" spans="17:17" x14ac:dyDescent="0.25">
      <c r="Q122" s="46">
        <v>2051</v>
      </c>
    </row>
    <row r="123" spans="17:17" x14ac:dyDescent="0.25">
      <c r="Q123" s="46">
        <v>2052</v>
      </c>
    </row>
    <row r="124" spans="17:17" x14ac:dyDescent="0.25">
      <c r="Q124" s="46">
        <v>2053</v>
      </c>
    </row>
    <row r="125" spans="17:17" x14ac:dyDescent="0.25">
      <c r="Q125" s="46">
        <v>2054</v>
      </c>
    </row>
    <row r="126" spans="17:17" x14ac:dyDescent="0.25">
      <c r="Q126" s="46">
        <v>2055</v>
      </c>
    </row>
    <row r="127" spans="17:17" x14ac:dyDescent="0.25">
      <c r="Q127" s="46">
        <v>2056</v>
      </c>
    </row>
    <row r="128" spans="17:17" x14ac:dyDescent="0.25">
      <c r="Q128" s="46">
        <v>2057</v>
      </c>
    </row>
    <row r="129" spans="17:17" x14ac:dyDescent="0.25">
      <c r="Q129" s="46">
        <v>2058</v>
      </c>
    </row>
    <row r="130" spans="17:17" x14ac:dyDescent="0.25">
      <c r="Q130" s="46">
        <v>2059</v>
      </c>
    </row>
    <row r="131" spans="17:17" x14ac:dyDescent="0.25">
      <c r="Q131" s="46">
        <v>2060</v>
      </c>
    </row>
    <row r="132" spans="17:17" x14ac:dyDescent="0.25">
      <c r="Q132" s="46">
        <v>2061</v>
      </c>
    </row>
    <row r="133" spans="17:17" x14ac:dyDescent="0.25">
      <c r="Q133" s="46">
        <v>2062</v>
      </c>
    </row>
    <row r="134" spans="17:17" x14ac:dyDescent="0.25">
      <c r="Q134" s="46">
        <v>2063</v>
      </c>
    </row>
    <row r="135" spans="17:17" x14ac:dyDescent="0.25">
      <c r="Q135" s="46">
        <v>2064</v>
      </c>
    </row>
    <row r="136" spans="17:17" x14ac:dyDescent="0.25">
      <c r="Q136" s="46">
        <v>2065</v>
      </c>
    </row>
    <row r="137" spans="17:17" x14ac:dyDescent="0.25">
      <c r="Q137" s="46">
        <v>2066</v>
      </c>
    </row>
    <row r="138" spans="17:17" x14ac:dyDescent="0.25">
      <c r="Q138" s="46">
        <v>2067</v>
      </c>
    </row>
    <row r="139" spans="17:17" x14ac:dyDescent="0.25">
      <c r="Q139" s="46">
        <v>2068</v>
      </c>
    </row>
    <row r="140" spans="17:17" x14ac:dyDescent="0.25">
      <c r="Q140" s="46">
        <v>2069</v>
      </c>
    </row>
    <row r="141" spans="17:17" x14ac:dyDescent="0.25">
      <c r="Q141" s="46">
        <v>2070</v>
      </c>
    </row>
    <row r="142" spans="17:17" x14ac:dyDescent="0.25">
      <c r="Q142" s="46">
        <v>2071</v>
      </c>
    </row>
    <row r="143" spans="17:17" x14ac:dyDescent="0.25">
      <c r="Q143" s="46">
        <v>2072</v>
      </c>
    </row>
    <row r="144" spans="17:17" x14ac:dyDescent="0.25">
      <c r="Q144" s="46">
        <v>2073</v>
      </c>
    </row>
    <row r="145" spans="17:17" x14ac:dyDescent="0.25">
      <c r="Q145" s="46">
        <v>2074</v>
      </c>
    </row>
    <row r="146" spans="17:17" x14ac:dyDescent="0.25">
      <c r="Q146" s="46">
        <v>2075</v>
      </c>
    </row>
    <row r="147" spans="17:17" x14ac:dyDescent="0.25">
      <c r="Q147" s="46">
        <v>2076</v>
      </c>
    </row>
    <row r="148" spans="17:17" x14ac:dyDescent="0.25">
      <c r="Q148" s="46">
        <v>2077</v>
      </c>
    </row>
    <row r="149" spans="17:17" x14ac:dyDescent="0.25">
      <c r="Q149" s="46">
        <v>2078</v>
      </c>
    </row>
    <row r="150" spans="17:17" x14ac:dyDescent="0.25">
      <c r="Q150" s="46">
        <v>2079</v>
      </c>
    </row>
    <row r="151" spans="17:17" x14ac:dyDescent="0.25">
      <c r="Q151" s="46">
        <v>2080</v>
      </c>
    </row>
    <row r="152" spans="17:17" x14ac:dyDescent="0.25">
      <c r="Q152" s="46">
        <v>2081</v>
      </c>
    </row>
    <row r="153" spans="17:17" x14ac:dyDescent="0.25">
      <c r="Q153" s="46">
        <v>2082</v>
      </c>
    </row>
    <row r="154" spans="17:17" x14ac:dyDescent="0.25">
      <c r="Q154" s="46">
        <v>2083</v>
      </c>
    </row>
    <row r="155" spans="17:17" x14ac:dyDescent="0.25">
      <c r="Q155" s="46">
        <v>2084</v>
      </c>
    </row>
    <row r="156" spans="17:17" x14ac:dyDescent="0.25">
      <c r="Q156" s="46">
        <v>2085</v>
      </c>
    </row>
    <row r="157" spans="17:17" x14ac:dyDescent="0.25">
      <c r="Q157" s="46">
        <v>2086</v>
      </c>
    </row>
    <row r="158" spans="17:17" x14ac:dyDescent="0.25">
      <c r="Q158" s="46">
        <v>2087</v>
      </c>
    </row>
    <row r="159" spans="17:17" x14ac:dyDescent="0.25">
      <c r="Q159" s="46">
        <v>2088</v>
      </c>
    </row>
    <row r="160" spans="17:17" x14ac:dyDescent="0.25">
      <c r="Q160" s="46">
        <v>2089</v>
      </c>
    </row>
    <row r="161" spans="17:17" x14ac:dyDescent="0.25">
      <c r="Q161" s="46">
        <v>2090</v>
      </c>
    </row>
    <row r="162" spans="17:17" x14ac:dyDescent="0.25">
      <c r="Q162" s="46">
        <v>2091</v>
      </c>
    </row>
    <row r="163" spans="17:17" x14ac:dyDescent="0.25">
      <c r="Q163" s="46">
        <v>2092</v>
      </c>
    </row>
    <row r="164" spans="17:17" x14ac:dyDescent="0.25">
      <c r="Q164" s="46">
        <v>2093</v>
      </c>
    </row>
    <row r="165" spans="17:17" x14ac:dyDescent="0.25">
      <c r="Q165" s="46">
        <v>2094</v>
      </c>
    </row>
    <row r="166" spans="17:17" x14ac:dyDescent="0.25">
      <c r="Q166" s="46">
        <v>2095</v>
      </c>
    </row>
    <row r="167" spans="17:17" x14ac:dyDescent="0.25">
      <c r="Q167" s="46">
        <v>2096</v>
      </c>
    </row>
    <row r="168" spans="17:17" x14ac:dyDescent="0.25">
      <c r="Q168" s="46">
        <v>2097</v>
      </c>
    </row>
    <row r="169" spans="17:17" x14ac:dyDescent="0.25">
      <c r="Q169" s="46">
        <v>2098</v>
      </c>
    </row>
    <row r="170" spans="17:17" x14ac:dyDescent="0.25">
      <c r="Q170" s="46">
        <v>2099</v>
      </c>
    </row>
    <row r="171" spans="17:17" x14ac:dyDescent="0.25">
      <c r="Q171" s="46">
        <v>2100</v>
      </c>
    </row>
    <row r="172" spans="17:17" x14ac:dyDescent="0.25">
      <c r="Q172" s="46">
        <v>2101</v>
      </c>
    </row>
  </sheetData>
  <dataValidations count="1">
    <dataValidation type="list" allowBlank="1" showInputMessage="1" showErrorMessage="1" sqref="B1">
      <formula1>ANNEES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40"/>
  <sheetViews>
    <sheetView showGridLines="0" showRowColHeaders="0" workbookViewId="0">
      <selection activeCell="D3" sqref="D3"/>
    </sheetView>
  </sheetViews>
  <sheetFormatPr baseColWidth="10" defaultRowHeight="15" x14ac:dyDescent="0.25"/>
  <cols>
    <col min="4" max="4" width="43" customWidth="1"/>
  </cols>
  <sheetData>
    <row r="1" spans="1:16" ht="30" customHeight="1" x14ac:dyDescent="0.25">
      <c r="A1" s="117" t="s">
        <v>20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</row>
    <row r="2" spans="1:16" x14ac:dyDescent="0.25">
      <c r="L2" s="9"/>
    </row>
    <row r="9" spans="1:16" x14ac:dyDescent="0.25">
      <c r="L9" s="9"/>
    </row>
    <row r="14" spans="1:16" x14ac:dyDescent="0.25">
      <c r="C14" s="111" t="s">
        <v>263</v>
      </c>
      <c r="D14" s="3"/>
    </row>
    <row r="16" spans="1:16" x14ac:dyDescent="0.25">
      <c r="C16">
        <v>1</v>
      </c>
      <c r="D16" t="s">
        <v>264</v>
      </c>
      <c r="E16" s="112" t="s">
        <v>265</v>
      </c>
      <c r="F16" t="s">
        <v>266</v>
      </c>
    </row>
    <row r="17" spans="3:15" x14ac:dyDescent="0.25">
      <c r="C17">
        <v>2</v>
      </c>
      <c r="D17" t="s">
        <v>280</v>
      </c>
      <c r="E17" s="112" t="s">
        <v>265</v>
      </c>
      <c r="F17" t="s">
        <v>267</v>
      </c>
      <c r="G17" s="113"/>
    </row>
    <row r="18" spans="3:15" x14ac:dyDescent="0.25">
      <c r="C18">
        <v>3</v>
      </c>
      <c r="D18" t="s">
        <v>268</v>
      </c>
      <c r="E18" s="112" t="s">
        <v>265</v>
      </c>
      <c r="F18" t="s">
        <v>269</v>
      </c>
      <c r="G18" s="113"/>
    </row>
    <row r="19" spans="3:15" x14ac:dyDescent="0.25">
      <c r="C19">
        <v>4</v>
      </c>
      <c r="D19" t="s">
        <v>270</v>
      </c>
      <c r="E19" s="112"/>
      <c r="G19" s="113"/>
    </row>
    <row r="20" spans="3:15" x14ac:dyDescent="0.25">
      <c r="E20" s="112"/>
      <c r="G20" s="113"/>
    </row>
    <row r="21" spans="3:15" x14ac:dyDescent="0.25">
      <c r="E21" s="112"/>
      <c r="G21" s="113"/>
    </row>
    <row r="22" spans="3:15" x14ac:dyDescent="0.25">
      <c r="C22" s="111" t="s">
        <v>271</v>
      </c>
      <c r="E22" s="112"/>
      <c r="G22" s="113"/>
    </row>
    <row r="23" spans="3:15" x14ac:dyDescent="0.25">
      <c r="G23" s="113"/>
    </row>
    <row r="24" spans="3:15" x14ac:dyDescent="0.25">
      <c r="C24" s="2">
        <v>1</v>
      </c>
      <c r="D24" s="2" t="s">
        <v>272</v>
      </c>
      <c r="E24" s="2"/>
      <c r="F24" s="2"/>
      <c r="G24" s="114"/>
      <c r="H24" s="2"/>
      <c r="I24" s="2"/>
      <c r="J24" s="2"/>
      <c r="K24" s="2"/>
      <c r="L24" s="2"/>
      <c r="M24" s="2"/>
      <c r="N24" s="2"/>
      <c r="O24" s="2"/>
    </row>
    <row r="25" spans="3:15" x14ac:dyDescent="0.25">
      <c r="C25">
        <v>2</v>
      </c>
      <c r="D25" t="s">
        <v>273</v>
      </c>
      <c r="G25" s="113"/>
    </row>
    <row r="26" spans="3:15" x14ac:dyDescent="0.25">
      <c r="C26">
        <v>3</v>
      </c>
      <c r="D26" t="s">
        <v>274</v>
      </c>
      <c r="G26" s="113"/>
    </row>
    <row r="27" spans="3:15" x14ac:dyDescent="0.25">
      <c r="G27" s="113"/>
    </row>
    <row r="28" spans="3:15" x14ac:dyDescent="0.25">
      <c r="C28" s="111" t="s">
        <v>275</v>
      </c>
      <c r="G28" s="113"/>
    </row>
    <row r="30" spans="3:15" x14ac:dyDescent="0.25">
      <c r="C30" s="2">
        <v>1</v>
      </c>
      <c r="D30" s="2" t="s">
        <v>276</v>
      </c>
      <c r="E30" t="s">
        <v>294</v>
      </c>
    </row>
    <row r="33" spans="3:5" x14ac:dyDescent="0.25">
      <c r="C33" s="111" t="s">
        <v>277</v>
      </c>
    </row>
    <row r="34" spans="3:5" x14ac:dyDescent="0.25">
      <c r="C34">
        <v>1</v>
      </c>
      <c r="D34" t="s">
        <v>278</v>
      </c>
      <c r="E34" t="s">
        <v>295</v>
      </c>
    </row>
    <row r="38" spans="3:5" x14ac:dyDescent="0.25">
      <c r="C38" t="s">
        <v>279</v>
      </c>
    </row>
    <row r="39" spans="3:5" x14ac:dyDescent="0.25">
      <c r="C39" t="s">
        <v>297</v>
      </c>
    </row>
    <row r="40" spans="3:5" x14ac:dyDescent="0.25">
      <c r="C40" t="s">
        <v>296</v>
      </c>
    </row>
  </sheetData>
  <mergeCells count="1">
    <mergeCell ref="A1:P1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3</xdr:col>
                <xdr:colOff>19050</xdr:colOff>
                <xdr:row>4</xdr:row>
                <xdr:rowOff>47625</xdr:rowOff>
              </from>
              <to>
                <xdr:col>3</xdr:col>
                <xdr:colOff>1533525</xdr:colOff>
                <xdr:row>6</xdr:row>
                <xdr:rowOff>180975</xdr:rowOff>
              </to>
            </anchor>
          </controlPr>
        </control>
      </mc:Choice>
      <mc:Fallback>
        <control shapeId="3074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G17"/>
  <sheetViews>
    <sheetView tabSelected="1" workbookViewId="0">
      <pane xSplit="6" ySplit="3" topLeftCell="X4" activePane="bottomRight" state="frozen"/>
      <selection pane="topRight" activeCell="G1" sqref="G1"/>
      <selection pane="bottomLeft" activeCell="A4" sqref="A4"/>
      <selection pane="bottomRight" activeCell="Z22" sqref="Z22"/>
    </sheetView>
  </sheetViews>
  <sheetFormatPr baseColWidth="10" defaultRowHeight="15" x14ac:dyDescent="0.25"/>
  <cols>
    <col min="1" max="1" width="9.42578125" style="14" bestFit="1" customWidth="1"/>
    <col min="2" max="2" width="10.140625" style="32" bestFit="1" customWidth="1"/>
    <col min="3" max="4" width="9.140625" style="14" bestFit="1" customWidth="1"/>
    <col min="5" max="6" width="8.28515625" style="14" bestFit="1" customWidth="1"/>
    <col min="7" max="7" width="10.7109375" style="14" bestFit="1" customWidth="1"/>
    <col min="8" max="10" width="30.7109375" style="11" customWidth="1"/>
    <col min="11" max="11" width="30.7109375" style="10" customWidth="1"/>
    <col min="12" max="12" width="30.7109375" style="9" customWidth="1"/>
    <col min="13" max="13" width="30.7109375" style="12" customWidth="1"/>
    <col min="14" max="14" width="30.7109375" style="36" customWidth="1"/>
    <col min="15" max="17" width="30.7109375" customWidth="1"/>
    <col min="18" max="18" width="30.7109375" style="11" customWidth="1"/>
    <col min="19" max="19" width="30.7109375" style="123" customWidth="1"/>
    <col min="20" max="22" width="30.7109375" customWidth="1"/>
    <col min="23" max="23" width="12.140625" style="10" bestFit="1" customWidth="1"/>
    <col min="24" max="24" width="15.7109375" bestFit="1" customWidth="1"/>
    <col min="25" max="25" width="15.7109375" style="35" customWidth="1"/>
    <col min="26" max="29" width="15.7109375" style="33" customWidth="1"/>
    <col min="30" max="32" width="10.7109375" style="33" customWidth="1"/>
    <col min="33" max="33" width="15.7109375" style="33" customWidth="1"/>
  </cols>
  <sheetData>
    <row r="1" spans="1:33" ht="48" customHeight="1" x14ac:dyDescent="0.25">
      <c r="U1" s="115"/>
    </row>
    <row r="2" spans="1:33" x14ac:dyDescent="0.25">
      <c r="A2" s="68">
        <f>COUNTIFS(BD!$A$4:$A$17,1)</f>
        <v>1</v>
      </c>
      <c r="B2" s="69">
        <f>COUNTIFS(BD!$B$4:$B$17,1)</f>
        <v>3</v>
      </c>
      <c r="C2" s="70">
        <f>COUNTIFS(BD!$C$4:$C$17,1)</f>
        <v>3</v>
      </c>
      <c r="D2" s="71">
        <f>COUNTIFS(BD!$D$4:$D$17,1)</f>
        <v>2</v>
      </c>
      <c r="E2" s="72">
        <f>COUNTIFS(BD!$E$4:$E$17,1)</f>
        <v>1</v>
      </c>
      <c r="F2" s="73">
        <f>COUNTIFS(BD!$F$4:$F$17,1)</f>
        <v>3</v>
      </c>
      <c r="G2" s="11"/>
      <c r="J2" s="10"/>
      <c r="K2" s="9"/>
      <c r="L2" s="12"/>
      <c r="M2" s="36"/>
      <c r="N2" s="93"/>
      <c r="Q2" s="11"/>
      <c r="R2" s="13"/>
      <c r="S2" s="124"/>
      <c r="V2" s="10"/>
      <c r="W2"/>
      <c r="X2" s="35"/>
      <c r="Y2" s="33"/>
      <c r="AG2"/>
    </row>
    <row r="3" spans="1:33" s="18" customFormat="1" ht="30" x14ac:dyDescent="0.25">
      <c r="A3" s="62" t="s">
        <v>0</v>
      </c>
      <c r="B3" s="63" t="s">
        <v>1</v>
      </c>
      <c r="C3" s="64" t="s">
        <v>2</v>
      </c>
      <c r="D3" s="65" t="s">
        <v>3</v>
      </c>
      <c r="E3" s="66" t="s">
        <v>4</v>
      </c>
      <c r="F3" s="67" t="s">
        <v>5</v>
      </c>
      <c r="G3" s="15" t="s">
        <v>9</v>
      </c>
      <c r="H3" s="15" t="s">
        <v>10</v>
      </c>
      <c r="I3" s="15" t="s">
        <v>11</v>
      </c>
      <c r="J3" s="16" t="s">
        <v>12</v>
      </c>
      <c r="K3" s="23" t="s">
        <v>62</v>
      </c>
      <c r="L3" s="23" t="s">
        <v>63</v>
      </c>
      <c r="M3" s="37" t="s">
        <v>13</v>
      </c>
      <c r="N3" s="94" t="s">
        <v>14</v>
      </c>
      <c r="O3" s="15" t="s">
        <v>15</v>
      </c>
      <c r="P3" s="15" t="s">
        <v>64</v>
      </c>
      <c r="Q3" s="15" t="s">
        <v>65</v>
      </c>
      <c r="R3" s="15" t="s">
        <v>66</v>
      </c>
      <c r="S3" s="125" t="s">
        <v>67</v>
      </c>
      <c r="T3" s="15" t="s">
        <v>68</v>
      </c>
      <c r="U3" s="15" t="s">
        <v>73</v>
      </c>
      <c r="V3" s="16" t="s">
        <v>72</v>
      </c>
      <c r="W3" s="17" t="s">
        <v>16</v>
      </c>
      <c r="X3" s="38" t="s">
        <v>74</v>
      </c>
      <c r="Y3" s="38" t="s">
        <v>75</v>
      </c>
      <c r="Z3" s="96" t="s">
        <v>28</v>
      </c>
      <c r="AA3" s="96" t="s">
        <v>17</v>
      </c>
      <c r="AB3" s="96" t="s">
        <v>18</v>
      </c>
      <c r="AC3" s="96" t="s">
        <v>19</v>
      </c>
      <c r="AD3" s="97" t="s">
        <v>76</v>
      </c>
      <c r="AE3" s="97" t="s">
        <v>77</v>
      </c>
      <c r="AF3" s="97" t="s">
        <v>78</v>
      </c>
      <c r="AG3" s="15" t="s">
        <v>100</v>
      </c>
    </row>
    <row r="4" spans="1:33" x14ac:dyDescent="0.25">
      <c r="A4" s="74" t="str">
        <f>IFERROR(IF($K4,VLOOKUP(Tableau1[[#This Row],[ANNÉE]],paramètres!$H$2:$H$4,1,FALSE)+1)-Tableau1[[#This Row],[ANNÉE]],"")</f>
        <v/>
      </c>
      <c r="B4" s="74" t="str">
        <f>IFERROR(IF($K4,VLOOKUP(Tableau1[[#This Row],[ANNÉE]],paramètres!$I$2:$I$4,1,FALSE)+1)-Tableau1[[#This Row],[ANNÉE]],"")</f>
        <v/>
      </c>
      <c r="C4" s="74" t="str">
        <f>IFERROR(IF($K4,VLOOKUP(Tableau1[[#This Row],[ANNÉE]],paramètres!$J$2:$J$4,1,FALSE)+1)-Tableau1[[#This Row],[ANNÉE]],"")</f>
        <v/>
      </c>
      <c r="D4" s="74" t="str" cm="1">
        <f t="array" ref="D4">IFERROR(IF($K4,VLOOKUP(Tableau1[[#This Row],[ANNÉE]],paramètres!$K$2:$K$4,1,FALSE)+1)-Tableau1[[#This Row],[ANNÉE]],"")</f>
        <v/>
      </c>
      <c r="E4" s="74" t="str" cm="1">
        <f t="array" ref="E4">IFERROR(IF($K4,VLOOKUP(Tableau1[[#This Row],[ANNÉE]],paramètres!$L$2:$L$4,1,FALSE)+1)-Tableau1[[#This Row],[ANNÉE]],"")</f>
        <v/>
      </c>
      <c r="F4" s="75" cm="1">
        <f t="array" ref="F4">IFERROR(IF($K4,VLOOKUP(Tableau1[[#This Row],[ANNÉE]],paramètres!$M$2:$M$4,1,FALSE)+1)-Tableau1[[#This Row],[ANNÉE]],"")</f>
        <v>1</v>
      </c>
      <c r="G4" s="11" t="s">
        <v>40</v>
      </c>
      <c r="H4" s="11" t="s">
        <v>41</v>
      </c>
      <c r="I4" s="30" t="s">
        <v>42</v>
      </c>
      <c r="J4" s="25">
        <v>125478962</v>
      </c>
      <c r="K4" s="81">
        <v>43969</v>
      </c>
      <c r="L4" t="s">
        <v>29</v>
      </c>
      <c r="M4" s="28">
        <v>56300</v>
      </c>
      <c r="N4" s="93" t="s">
        <v>31</v>
      </c>
      <c r="O4" s="11" t="s">
        <v>133</v>
      </c>
      <c r="P4" s="11" t="s">
        <v>227</v>
      </c>
      <c r="Q4" s="30" t="s">
        <v>39</v>
      </c>
      <c r="R4" s="29">
        <v>601010101</v>
      </c>
      <c r="S4" s="126" t="s">
        <v>134</v>
      </c>
      <c r="T4" t="s">
        <v>69</v>
      </c>
      <c r="U4" s="31" t="s">
        <v>60</v>
      </c>
      <c r="V4" s="25">
        <v>202020201</v>
      </c>
      <c r="W4" s="17" t="s">
        <v>163</v>
      </c>
      <c r="X4" s="35" t="s">
        <v>61</v>
      </c>
      <c r="Y4" s="34" t="s">
        <v>194</v>
      </c>
      <c r="Z4" s="34" t="s">
        <v>30</v>
      </c>
      <c r="AA4" s="34" t="s">
        <v>30</v>
      </c>
      <c r="AB4" s="34" t="s">
        <v>30</v>
      </c>
      <c r="AC4" s="34" t="s">
        <v>30</v>
      </c>
      <c r="AD4" s="34" t="s">
        <v>26</v>
      </c>
      <c r="AE4" s="34" t="s">
        <v>22</v>
      </c>
      <c r="AF4" s="34">
        <v>38</v>
      </c>
      <c r="AG4" s="34">
        <f t="shared" ref="AG4:AG7" si="0">YEAR($K4)</f>
        <v>2020</v>
      </c>
    </row>
    <row r="5" spans="1:33" x14ac:dyDescent="0.25">
      <c r="A5" s="76" t="str">
        <f>IFERROR(IF($K5,VLOOKUP(Tableau1[[#This Row],[ANNÉE]],paramètres!$H$2:$H$4,1,FALSE)+1)-Tableau1[[#This Row],[ANNÉE]],"")</f>
        <v/>
      </c>
      <c r="B5" s="76" t="str">
        <f>IFERROR(IF($K5,VLOOKUP(Tableau1[[#This Row],[ANNÉE]],paramètres!$I$2:$I$4,1,FALSE)+1)-Tableau1[[#This Row],[ANNÉE]],"")</f>
        <v/>
      </c>
      <c r="C5" s="76" t="str">
        <f>IFERROR(IF($K5,VLOOKUP(Tableau1[[#This Row],[ANNÉE]],paramètres!$J$2:$J$4,1,FALSE)+1)-Tableau1[[#This Row],[ANNÉE]],"")</f>
        <v/>
      </c>
      <c r="D5" s="76" cm="1">
        <f t="array" ref="D5">IFERROR(IF($K5,VLOOKUP(Tableau1[[#This Row],[ANNÉE]],paramètres!$K$2:$K$4,1,FALSE)+1)-Tableau1[[#This Row],[ANNÉE]],"")</f>
        <v>1</v>
      </c>
      <c r="E5" s="76" t="str" cm="1">
        <f t="array" ref="E5">IFERROR(IF($K5,VLOOKUP(Tableau1[[#This Row],[ANNÉE]],paramètres!$L$2:$L$4,1,FALSE)+1)-Tableau1[[#This Row],[ANNÉE]],"")</f>
        <v/>
      </c>
      <c r="F5" s="77" t="str" cm="1">
        <f t="array" ref="F5">IFERROR(IF($K5,VLOOKUP(Tableau1[[#This Row],[ANNÉE]],paramètres!$M$2:$M$4,1,FALSE)+1)-Tableau1[[#This Row],[ANNÉE]],"")</f>
        <v/>
      </c>
      <c r="G5" s="11" t="s">
        <v>43</v>
      </c>
      <c r="H5" s="24" t="s">
        <v>44</v>
      </c>
      <c r="I5" s="30" t="s">
        <v>45</v>
      </c>
      <c r="J5" s="25" t="s">
        <v>46</v>
      </c>
      <c r="K5" s="81">
        <v>42142</v>
      </c>
      <c r="L5" s="27" t="s">
        <v>47</v>
      </c>
      <c r="M5" s="28">
        <v>43873</v>
      </c>
      <c r="N5" s="95" t="s">
        <v>48</v>
      </c>
      <c r="O5" s="11" t="s">
        <v>135</v>
      </c>
      <c r="P5" s="11" t="s">
        <v>162</v>
      </c>
      <c r="Q5" s="30" t="s">
        <v>49</v>
      </c>
      <c r="R5" s="29">
        <v>601010102</v>
      </c>
      <c r="S5" s="126" t="s">
        <v>136</v>
      </c>
      <c r="T5" s="11" t="s">
        <v>70</v>
      </c>
      <c r="U5" s="31" t="s">
        <v>50</v>
      </c>
      <c r="V5" s="25">
        <v>202020202</v>
      </c>
      <c r="W5" s="17" t="s">
        <v>165</v>
      </c>
      <c r="X5" s="35" t="s">
        <v>89</v>
      </c>
      <c r="Y5" s="34" t="s">
        <v>194</v>
      </c>
      <c r="Z5" s="34" t="s">
        <v>30</v>
      </c>
      <c r="AA5" s="34" t="s">
        <v>52</v>
      </c>
      <c r="AB5" s="34" t="s">
        <v>52</v>
      </c>
      <c r="AC5" s="34" t="s">
        <v>30</v>
      </c>
      <c r="AD5" s="34" t="s">
        <v>22</v>
      </c>
      <c r="AE5" s="34" t="s">
        <v>22</v>
      </c>
      <c r="AF5" s="34">
        <v>42</v>
      </c>
      <c r="AG5" s="34">
        <f t="shared" si="0"/>
        <v>2015</v>
      </c>
    </row>
    <row r="6" spans="1:33" x14ac:dyDescent="0.25">
      <c r="A6" s="76">
        <f>IFERROR(IF($K6,VLOOKUP(Tableau1[[#This Row],[ANNÉE]],paramètres!$H$2:$H$4,1,FALSE)+1)-Tableau1[[#This Row],[ANNÉE]],"")</f>
        <v>1</v>
      </c>
      <c r="B6" s="76" t="str">
        <f>IFERROR(IF($K6,VLOOKUP(Tableau1[[#This Row],[ANNÉE]],paramètres!$I$2:$I$4,1,FALSE)+1)-Tableau1[[#This Row],[ANNÉE]],"")</f>
        <v/>
      </c>
      <c r="C6" s="76" t="str">
        <f>IFERROR(IF($K6,VLOOKUP(Tableau1[[#This Row],[ANNÉE]],paramètres!$J$2:$J$4,1,FALSE)+1)-Tableau1[[#This Row],[ANNÉE]],"")</f>
        <v/>
      </c>
      <c r="D6" s="76" t="str" cm="1">
        <f t="array" ref="D6">IFERROR(IF($K6,VLOOKUP(Tableau1[[#This Row],[ANNÉE]],paramètres!$K$2:$K$4,1,FALSE)+1)-Tableau1[[#This Row],[ANNÉE]],"")</f>
        <v/>
      </c>
      <c r="E6" s="76" t="str" cm="1">
        <f t="array" ref="E6">IFERROR(IF($K6,VLOOKUP(Tableau1[[#This Row],[ANNÉE]],paramètres!$L$2:$L$4,1,FALSE)+1)-Tableau1[[#This Row],[ANNÉE]],"")</f>
        <v/>
      </c>
      <c r="F6" s="77" t="str" cm="1">
        <f t="array" ref="F6">IFERROR(IF($K6,VLOOKUP(Tableau1[[#This Row],[ANNÉE]],paramètres!$M$2:$M$4,1,FALSE)+1)-Tableau1[[#This Row],[ANNÉE]],"")</f>
        <v/>
      </c>
      <c r="G6" s="24" t="s">
        <v>55</v>
      </c>
      <c r="H6" s="24" t="s">
        <v>56</v>
      </c>
      <c r="I6" s="30" t="s">
        <v>54</v>
      </c>
      <c r="J6" s="25" t="s">
        <v>51</v>
      </c>
      <c r="K6" s="81">
        <v>40087</v>
      </c>
      <c r="L6" s="27" t="s">
        <v>53</v>
      </c>
      <c r="M6" s="28">
        <v>25000</v>
      </c>
      <c r="N6" s="95" t="s">
        <v>58</v>
      </c>
      <c r="O6" s="11" t="s">
        <v>137</v>
      </c>
      <c r="P6" s="11" t="s">
        <v>228</v>
      </c>
      <c r="Q6" s="30" t="s">
        <v>57</v>
      </c>
      <c r="R6" s="29">
        <v>601010103</v>
      </c>
      <c r="S6" s="126" t="s">
        <v>138</v>
      </c>
      <c r="T6" s="11" t="s">
        <v>71</v>
      </c>
      <c r="U6" s="31" t="s">
        <v>59</v>
      </c>
      <c r="V6" s="25">
        <v>202020203</v>
      </c>
      <c r="W6" s="17" t="s">
        <v>163</v>
      </c>
      <c r="X6" s="35" t="s">
        <v>90</v>
      </c>
      <c r="Y6" s="34" t="s">
        <v>194</v>
      </c>
      <c r="Z6" s="34" t="s">
        <v>52</v>
      </c>
      <c r="AA6" s="34" t="s">
        <v>52</v>
      </c>
      <c r="AB6" s="34" t="s">
        <v>52</v>
      </c>
      <c r="AC6" s="34" t="s">
        <v>52</v>
      </c>
      <c r="AD6" s="34" t="s">
        <v>23</v>
      </c>
      <c r="AE6" s="34" t="s">
        <v>25</v>
      </c>
      <c r="AF6" s="34">
        <v>42</v>
      </c>
      <c r="AG6" s="34">
        <f t="shared" si="0"/>
        <v>2009</v>
      </c>
    </row>
    <row r="7" spans="1:33" x14ac:dyDescent="0.25">
      <c r="A7" s="76" t="str">
        <f>IFERROR(IF($K7,VLOOKUP(Tableau1[[#This Row],[ANNÉE]],paramètres!$H$2:$H$4,1,FALSE)+1)-Tableau1[[#This Row],[ANNÉE]],"")</f>
        <v/>
      </c>
      <c r="B7" s="76" t="str">
        <f>IFERROR(IF($K7,VLOOKUP(Tableau1[[#This Row],[ANNÉE]],paramètres!$I$2:$I$4,1,FALSE)+1)-Tableau1[[#This Row],[ANNÉE]],"")</f>
        <v/>
      </c>
      <c r="C7" s="76" t="str">
        <f>IFERROR(IF($K7,VLOOKUP(Tableau1[[#This Row],[ANNÉE]],paramètres!$J$2:$J$4,1,FALSE)+1)-Tableau1[[#This Row],[ANNÉE]],"")</f>
        <v/>
      </c>
      <c r="D7" s="76" t="str" cm="1">
        <f t="array" ref="D7">IFERROR(IF($K7,VLOOKUP(Tableau1[[#This Row],[ANNÉE]],paramètres!$K$2:$K$4,1,FALSE)+1)-Tableau1[[#This Row],[ANNÉE]],"")</f>
        <v/>
      </c>
      <c r="E7" s="76" t="str" cm="1">
        <f t="array" ref="E7">IFERROR(IF($K7,VLOOKUP(Tableau1[[#This Row],[ANNÉE]],paramètres!$L$2:$L$4,1,FALSE)+1)-Tableau1[[#This Row],[ANNÉE]],"")</f>
        <v/>
      </c>
      <c r="F7" s="77" t="str" cm="1">
        <f t="array" ref="F7">IFERROR(IF($K7,VLOOKUP(Tableau1[[#This Row],[ANNÉE]],paramètres!$M$2:$M$4,1,FALSE)+1)-Tableau1[[#This Row],[ANNÉE]],"")</f>
        <v/>
      </c>
      <c r="G7" s="24" t="s">
        <v>43</v>
      </c>
      <c r="H7" s="24" t="s">
        <v>79</v>
      </c>
      <c r="I7" s="30" t="s">
        <v>80</v>
      </c>
      <c r="J7" s="25" t="s">
        <v>81</v>
      </c>
      <c r="K7" s="81">
        <v>37148</v>
      </c>
      <c r="L7" s="27" t="s">
        <v>82</v>
      </c>
      <c r="M7" s="28" t="s">
        <v>83</v>
      </c>
      <c r="N7" s="95" t="s">
        <v>84</v>
      </c>
      <c r="O7" s="11" t="s">
        <v>139</v>
      </c>
      <c r="P7" s="11" t="s">
        <v>229</v>
      </c>
      <c r="Q7" s="30" t="s">
        <v>92</v>
      </c>
      <c r="R7" s="29">
        <v>601010104</v>
      </c>
      <c r="S7" s="126" t="s">
        <v>140</v>
      </c>
      <c r="T7" s="11" t="s">
        <v>93</v>
      </c>
      <c r="U7" s="31" t="s">
        <v>94</v>
      </c>
      <c r="V7" s="25">
        <v>202020204</v>
      </c>
      <c r="W7" s="17" t="s">
        <v>163</v>
      </c>
      <c r="X7" s="35" t="s">
        <v>91</v>
      </c>
      <c r="Y7" s="34" t="s">
        <v>194</v>
      </c>
      <c r="Z7" s="34" t="s">
        <v>30</v>
      </c>
      <c r="AA7" s="34" t="s">
        <v>30</v>
      </c>
      <c r="AB7" s="34" t="s">
        <v>30</v>
      </c>
      <c r="AC7" s="34" t="s">
        <v>30</v>
      </c>
      <c r="AD7" s="34" t="s">
        <v>21</v>
      </c>
      <c r="AE7" s="34" t="s">
        <v>23</v>
      </c>
      <c r="AF7" s="34">
        <v>32</v>
      </c>
      <c r="AG7" s="34">
        <f t="shared" si="0"/>
        <v>2001</v>
      </c>
    </row>
    <row r="8" spans="1:33" x14ac:dyDescent="0.25">
      <c r="A8" s="76" t="str">
        <f>IFERROR(IF($K8,VLOOKUP(Tableau1[[#This Row],[ANNÉE]],paramètres!$H$2:$H$4,1,FALSE)+1)-Tableau1[[#This Row],[ANNÉE]],"")</f>
        <v/>
      </c>
      <c r="B8" s="76" t="str">
        <f>IFERROR(IF($K8,VLOOKUP(Tableau1[[#This Row],[ANNÉE]],paramètres!$I$2:$I$4,1,FALSE)+1)-Tableau1[[#This Row],[ANNÉE]],"")</f>
        <v/>
      </c>
      <c r="C8" s="76" t="str">
        <f>IFERROR(IF($K8,VLOOKUP(Tableau1[[#This Row],[ANNÉE]],paramètres!$J$2:$J$4,1,FALSE)+1)-Tableau1[[#This Row],[ANNÉE]],"")</f>
        <v/>
      </c>
      <c r="D8" s="76" t="str" cm="1">
        <f t="array" ref="D8">IFERROR(IF($K8,VLOOKUP(Tableau1[[#This Row],[ANNÉE]],paramètres!$K$2:$K$4,1,FALSE)+1)-Tableau1[[#This Row],[ANNÉE]],"")</f>
        <v/>
      </c>
      <c r="E8" s="76" t="str" cm="1">
        <f t="array" ref="E8">IFERROR(IF($K8,VLOOKUP(Tableau1[[#This Row],[ANNÉE]],paramètres!$L$2:$L$4,1,FALSE)+1)-Tableau1[[#This Row],[ANNÉE]],"")</f>
        <v/>
      </c>
      <c r="F8" s="77" cm="1">
        <f t="array" ref="F8">IFERROR(IF($K8,VLOOKUP(Tableau1[[#This Row],[ANNÉE]],paramètres!$M$2:$M$4,1,FALSE)+1)-Tableau1[[#This Row],[ANNÉE]],"")</f>
        <v>1</v>
      </c>
      <c r="G8" s="24" t="s">
        <v>102</v>
      </c>
      <c r="H8" s="24" t="s">
        <v>103</v>
      </c>
      <c r="I8" s="30" t="s">
        <v>104</v>
      </c>
      <c r="J8" s="25">
        <v>214789654</v>
      </c>
      <c r="K8" s="81">
        <v>44149</v>
      </c>
      <c r="L8" s="27" t="s">
        <v>105</v>
      </c>
      <c r="M8" s="28">
        <v>13000</v>
      </c>
      <c r="N8" s="95" t="s">
        <v>106</v>
      </c>
      <c r="O8" s="11" t="s">
        <v>141</v>
      </c>
      <c r="P8" s="11" t="s">
        <v>230</v>
      </c>
      <c r="Q8" s="30" t="s">
        <v>107</v>
      </c>
      <c r="R8" s="29">
        <v>601010105</v>
      </c>
      <c r="S8" s="126" t="s">
        <v>142</v>
      </c>
      <c r="T8" s="11" t="s">
        <v>108</v>
      </c>
      <c r="U8" s="31" t="s">
        <v>109</v>
      </c>
      <c r="V8" s="25">
        <v>202020205</v>
      </c>
      <c r="W8" s="17" t="s">
        <v>163</v>
      </c>
      <c r="X8" s="35" t="s">
        <v>101</v>
      </c>
      <c r="Y8" s="34" t="s">
        <v>194</v>
      </c>
      <c r="Z8" s="34" t="s">
        <v>30</v>
      </c>
      <c r="AA8" s="34" t="s">
        <v>30</v>
      </c>
      <c r="AB8" s="34" t="s">
        <v>30</v>
      </c>
      <c r="AC8" s="34" t="s">
        <v>52</v>
      </c>
      <c r="AD8" s="34" t="s">
        <v>23</v>
      </c>
      <c r="AE8" s="34" t="s">
        <v>23</v>
      </c>
      <c r="AF8" s="34">
        <v>45</v>
      </c>
      <c r="AG8" s="47">
        <f t="shared" ref="AG8:AG14" si="1">YEAR($K8)</f>
        <v>2020</v>
      </c>
    </row>
    <row r="9" spans="1:33" x14ac:dyDescent="0.25">
      <c r="A9" s="76" t="str">
        <f>IFERROR(IF($K9,VLOOKUP(Tableau1[[#This Row],[ANNÉE]],paramètres!$H$2:$H$4,1,FALSE)+1)-Tableau1[[#This Row],[ANNÉE]],"")</f>
        <v/>
      </c>
      <c r="B9" s="76">
        <f>IFERROR(IF($K9,VLOOKUP(Tableau1[[#This Row],[ANNÉE]],paramètres!$I$2:$I$4,1,FALSE)+1)-Tableau1[[#This Row],[ANNÉE]],"")</f>
        <v>1</v>
      </c>
      <c r="C9" s="76" t="str">
        <f>IFERROR(IF($K9,VLOOKUP(Tableau1[[#This Row],[ANNÉE]],paramètres!$J$2:$J$4,1,FALSE)+1)-Tableau1[[#This Row],[ANNÉE]],"")</f>
        <v/>
      </c>
      <c r="D9" s="76" t="str" cm="1">
        <f t="array" ref="D9">IFERROR(IF($K9,VLOOKUP(Tableau1[[#This Row],[ANNÉE]],paramètres!$K$2:$K$4,1,FALSE)+1)-Tableau1[[#This Row],[ANNÉE]],"")</f>
        <v/>
      </c>
      <c r="E9" s="76" t="str" cm="1">
        <f t="array" ref="E9">IFERROR(IF($K9,VLOOKUP(Tableau1[[#This Row],[ANNÉE]],paramètres!$L$2:$L$4,1,FALSE)+1)-Tableau1[[#This Row],[ANNÉE]],"")</f>
        <v/>
      </c>
      <c r="F9" s="77" t="str" cm="1">
        <f t="array" ref="F9">IFERROR(IF($K9,VLOOKUP(Tableau1[[#This Row],[ANNÉE]],paramètres!$M$2:$M$4,1,FALSE)+1)-Tableau1[[#This Row],[ANNÉE]],"")</f>
        <v/>
      </c>
      <c r="G9" s="24" t="s">
        <v>111</v>
      </c>
      <c r="H9" s="24" t="s">
        <v>110</v>
      </c>
      <c r="I9" s="30" t="s">
        <v>112</v>
      </c>
      <c r="J9" s="25">
        <v>214789654</v>
      </c>
      <c r="K9" s="81">
        <v>40791</v>
      </c>
      <c r="L9" s="27" t="s">
        <v>113</v>
      </c>
      <c r="M9" s="28">
        <v>25000</v>
      </c>
      <c r="N9" s="95" t="s">
        <v>114</v>
      </c>
      <c r="O9" s="11" t="s">
        <v>143</v>
      </c>
      <c r="P9" s="11" t="s">
        <v>231</v>
      </c>
      <c r="Q9" s="30" t="s">
        <v>115</v>
      </c>
      <c r="R9" s="29">
        <v>601010106</v>
      </c>
      <c r="S9" s="126" t="s">
        <v>144</v>
      </c>
      <c r="T9" s="11" t="s">
        <v>124</v>
      </c>
      <c r="U9" s="31" t="s">
        <v>126</v>
      </c>
      <c r="V9" s="25">
        <v>202020206</v>
      </c>
      <c r="W9" s="17" t="s">
        <v>163</v>
      </c>
      <c r="X9" s="35" t="s">
        <v>116</v>
      </c>
      <c r="Y9" s="34" t="s">
        <v>194</v>
      </c>
      <c r="Z9" s="34" t="s">
        <v>30</v>
      </c>
      <c r="AA9" s="34" t="s">
        <v>30</v>
      </c>
      <c r="AB9" s="34" t="s">
        <v>30</v>
      </c>
      <c r="AC9" s="34" t="s">
        <v>30</v>
      </c>
      <c r="AD9" s="34" t="s">
        <v>22</v>
      </c>
      <c r="AE9" s="34" t="s">
        <v>22</v>
      </c>
      <c r="AF9" s="34">
        <v>40</v>
      </c>
      <c r="AG9" s="47">
        <f t="shared" si="1"/>
        <v>2011</v>
      </c>
    </row>
    <row r="10" spans="1:33" x14ac:dyDescent="0.25">
      <c r="A10" s="76" t="str">
        <f>IFERROR(IF($K10,VLOOKUP(Tableau1[[#This Row],[ANNÉE]],paramètres!$H$2:$H$4,1,FALSE)+1)-Tableau1[[#This Row],[ANNÉE]],"")</f>
        <v/>
      </c>
      <c r="B10" s="76" t="str">
        <f>IFERROR(IF($K10,VLOOKUP(Tableau1[[#This Row],[ANNÉE]],paramètres!$I$2:$I$4,1,FALSE)+1)-Tableau1[[#This Row],[ANNÉE]],"")</f>
        <v/>
      </c>
      <c r="C10" s="76">
        <f>IFERROR(IF($K10,VLOOKUP(Tableau1[[#This Row],[ANNÉE]],paramètres!$J$2:$J$4,1,FALSE)+1)-Tableau1[[#This Row],[ANNÉE]],"")</f>
        <v>1</v>
      </c>
      <c r="D10" s="76" t="str" cm="1">
        <f t="array" ref="D10">IFERROR(IF($K10,VLOOKUP(Tableau1[[#This Row],[ANNÉE]],paramètres!$K$2:$K$4,1,FALSE)+1)-Tableau1[[#This Row],[ANNÉE]],"")</f>
        <v/>
      </c>
      <c r="E10" s="76" t="str" cm="1">
        <f t="array" ref="E10">IFERROR(IF($K10,VLOOKUP(Tableau1[[#This Row],[ANNÉE]],paramètres!$L$2:$L$4,1,FALSE)+1)-Tableau1[[#This Row],[ANNÉE]],"")</f>
        <v/>
      </c>
      <c r="F10" s="77" t="str" cm="1">
        <f t="array" ref="F10">IFERROR(IF($K10,VLOOKUP(Tableau1[[#This Row],[ANNÉE]],paramètres!$M$2:$M$4,1,FALSE)+1)-Tableau1[[#This Row],[ANNÉE]],"")</f>
        <v/>
      </c>
      <c r="G10" s="24" t="s">
        <v>117</v>
      </c>
      <c r="H10" s="24" t="s">
        <v>118</v>
      </c>
      <c r="I10" s="30" t="s">
        <v>119</v>
      </c>
      <c r="J10" s="25">
        <v>741256325</v>
      </c>
      <c r="K10" s="81">
        <v>41490</v>
      </c>
      <c r="L10" s="27" t="s">
        <v>121</v>
      </c>
      <c r="M10" s="28">
        <v>12000</v>
      </c>
      <c r="N10" s="95" t="s">
        <v>122</v>
      </c>
      <c r="O10" s="11" t="s">
        <v>145</v>
      </c>
      <c r="P10" s="11" t="s">
        <v>232</v>
      </c>
      <c r="Q10" s="30" t="s">
        <v>123</v>
      </c>
      <c r="R10" s="29">
        <v>601010107</v>
      </c>
      <c r="S10" s="126" t="s">
        <v>146</v>
      </c>
      <c r="T10" s="11" t="s">
        <v>125</v>
      </c>
      <c r="U10" s="31" t="s">
        <v>127</v>
      </c>
      <c r="V10" s="25">
        <v>202020207</v>
      </c>
      <c r="W10" s="17" t="s">
        <v>163</v>
      </c>
      <c r="X10" s="35" t="s">
        <v>120</v>
      </c>
      <c r="Y10" s="34" t="s">
        <v>194</v>
      </c>
      <c r="Z10" s="34" t="s">
        <v>30</v>
      </c>
      <c r="AA10" s="34" t="s">
        <v>30</v>
      </c>
      <c r="AB10" s="34" t="s">
        <v>30</v>
      </c>
      <c r="AC10" s="34" t="s">
        <v>30</v>
      </c>
      <c r="AD10" s="34" t="s">
        <v>22</v>
      </c>
      <c r="AE10" s="34" t="s">
        <v>22</v>
      </c>
      <c r="AF10" s="34">
        <v>41</v>
      </c>
      <c r="AG10" s="47">
        <f t="shared" si="1"/>
        <v>2013</v>
      </c>
    </row>
    <row r="11" spans="1:33" x14ac:dyDescent="0.25">
      <c r="A11" s="76" t="str">
        <f>IFERROR(IF($K11,VLOOKUP(Tableau1[[#This Row],[ANNÉE]],paramètres!$H$2:$H$4,1,FALSE)+1)-Tableau1[[#This Row],[ANNÉE]],"")</f>
        <v/>
      </c>
      <c r="B11" s="76" t="str">
        <f>IFERROR(IF($K11,VLOOKUP(Tableau1[[#This Row],[ANNÉE]],paramètres!$I$2:$I$4,1,FALSE)+1)-Tableau1[[#This Row],[ANNÉE]],"")</f>
        <v/>
      </c>
      <c r="C11" s="76" t="str">
        <f>IFERROR(IF($K11,VLOOKUP(Tableau1[[#This Row],[ANNÉE]],paramètres!$J$2:$J$4,1,FALSE)+1)-Tableau1[[#This Row],[ANNÉE]],"")</f>
        <v/>
      </c>
      <c r="D11" s="76" t="str" cm="1">
        <f t="array" ref="D11">IFERROR(IF($K11,VLOOKUP(Tableau1[[#This Row],[ANNÉE]],paramètres!$K$2:$K$4,1,FALSE)+1)-Tableau1[[#This Row],[ANNÉE]],"")</f>
        <v/>
      </c>
      <c r="E11" s="76" cm="1">
        <f t="array" ref="E11">IFERROR(IF($K11,VLOOKUP(Tableau1[[#This Row],[ANNÉE]],paramètres!$L$2:$L$4,1,FALSE)+1)-Tableau1[[#This Row],[ANNÉE]],"")</f>
        <v>1</v>
      </c>
      <c r="F11" s="77" t="str" cm="1">
        <f t="array" ref="F11">IFERROR(IF($K11,VLOOKUP(Tableau1[[#This Row],[ANNÉE]],paramètres!$M$2:$M$4,1,FALSE)+1)-Tableau1[[#This Row],[ANNÉE]],"")</f>
        <v/>
      </c>
      <c r="G11" s="24" t="s">
        <v>128</v>
      </c>
      <c r="H11" s="24" t="s">
        <v>129</v>
      </c>
      <c r="I11" s="30" t="s">
        <v>130</v>
      </c>
      <c r="J11" s="25">
        <v>614523689</v>
      </c>
      <c r="K11" s="81">
        <v>42767</v>
      </c>
      <c r="L11" s="27" t="s">
        <v>147</v>
      </c>
      <c r="M11" s="28">
        <v>25000</v>
      </c>
      <c r="N11" s="95" t="s">
        <v>58</v>
      </c>
      <c r="O11" s="11" t="s">
        <v>148</v>
      </c>
      <c r="P11" s="11" t="s">
        <v>233</v>
      </c>
      <c r="Q11" s="31" t="s">
        <v>149</v>
      </c>
      <c r="R11" s="29">
        <v>601010108</v>
      </c>
      <c r="S11" s="126" t="s">
        <v>150</v>
      </c>
      <c r="T11" s="11" t="s">
        <v>151</v>
      </c>
      <c r="U11" s="31" t="s">
        <v>152</v>
      </c>
      <c r="V11" s="25">
        <v>202020208</v>
      </c>
      <c r="W11" s="17" t="s">
        <v>163</v>
      </c>
      <c r="X11" s="35" t="s">
        <v>153</v>
      </c>
      <c r="Y11" s="34" t="s">
        <v>194</v>
      </c>
      <c r="Z11" s="34" t="s">
        <v>30</v>
      </c>
      <c r="AA11" s="34" t="s">
        <v>52</v>
      </c>
      <c r="AB11" s="34" t="s">
        <v>52</v>
      </c>
      <c r="AC11" s="34" t="s">
        <v>30</v>
      </c>
      <c r="AD11" s="34" t="s">
        <v>22</v>
      </c>
      <c r="AE11" s="34" t="s">
        <v>25</v>
      </c>
      <c r="AF11" s="34">
        <v>36</v>
      </c>
      <c r="AG11" s="47">
        <f t="shared" si="1"/>
        <v>2017</v>
      </c>
    </row>
    <row r="12" spans="1:33" x14ac:dyDescent="0.25">
      <c r="A12" s="79" t="str">
        <f>IFERROR(IF($K12,VLOOKUP(Tableau1[[#This Row],[ANNÉE]],paramètres!$H$2:$H$4,1,FALSE)+1)-Tableau1[[#This Row],[ANNÉE]],"")</f>
        <v/>
      </c>
      <c r="B12" s="78" t="str">
        <f>IFERROR(IF($K12,VLOOKUP(Tableau1[[#This Row],[ANNÉE]],paramètres!$I$2:$I$4,1,FALSE)+1)-Tableau1[[#This Row],[ANNÉE]],"")</f>
        <v/>
      </c>
      <c r="C12" s="78" t="str">
        <f>IFERROR(IF($K12,VLOOKUP(Tableau1[[#This Row],[ANNÉE]],paramètres!$J$2:$J$4,1,FALSE)+1)-Tableau1[[#This Row],[ANNÉE]],"")</f>
        <v/>
      </c>
      <c r="D12" s="78" t="str" cm="1">
        <f t="array" ref="D12">IFERROR(IF($K12,VLOOKUP(Tableau1[[#This Row],[ANNÉE]],paramètres!$K$2:$K$4,1,FALSE)+1)-Tableau1[[#This Row],[ANNÉE]],"")</f>
        <v/>
      </c>
      <c r="E12" s="78" t="str" cm="1">
        <f t="array" ref="E12">IFERROR(IF($K12,VLOOKUP(Tableau1[[#This Row],[ANNÉE]],paramètres!$L$2:$L$4,1,FALSE)+1)-Tableau1[[#This Row],[ANNÉE]],"")</f>
        <v/>
      </c>
      <c r="F12" s="80" cm="1">
        <f t="array" ref="F12">IFERROR(IF($K12,VLOOKUP(Tableau1[[#This Row],[ANNÉE]],paramètres!$M$2:$M$4,1,FALSE)+1)-Tableau1[[#This Row],[ANNÉE]],"")</f>
        <v>1</v>
      </c>
      <c r="G12" s="24" t="s">
        <v>131</v>
      </c>
      <c r="H12" s="24" t="s">
        <v>132</v>
      </c>
      <c r="I12" s="30" t="s">
        <v>161</v>
      </c>
      <c r="J12" s="25">
        <v>614524569</v>
      </c>
      <c r="K12" s="81">
        <v>43622</v>
      </c>
      <c r="L12" s="27" t="s">
        <v>154</v>
      </c>
      <c r="M12" s="28">
        <v>17000</v>
      </c>
      <c r="N12" s="95" t="s">
        <v>106</v>
      </c>
      <c r="O12" s="11" t="s">
        <v>155</v>
      </c>
      <c r="P12" s="11" t="s">
        <v>166</v>
      </c>
      <c r="Q12" s="31" t="s">
        <v>156</v>
      </c>
      <c r="R12" s="29">
        <v>601010109</v>
      </c>
      <c r="S12" s="126" t="s">
        <v>157</v>
      </c>
      <c r="T12" s="11" t="s">
        <v>158</v>
      </c>
      <c r="U12" s="31" t="s">
        <v>159</v>
      </c>
      <c r="V12" s="25">
        <v>202020209</v>
      </c>
      <c r="W12" s="17" t="s">
        <v>163</v>
      </c>
      <c r="X12" s="35" t="s">
        <v>160</v>
      </c>
      <c r="Y12" s="34" t="s">
        <v>194</v>
      </c>
      <c r="Z12" s="34" t="s">
        <v>30</v>
      </c>
      <c r="AA12" s="34" t="s">
        <v>52</v>
      </c>
      <c r="AB12" s="34" t="s">
        <v>52</v>
      </c>
      <c r="AC12" s="34" t="s">
        <v>30</v>
      </c>
      <c r="AD12" s="34" t="s">
        <v>21</v>
      </c>
      <c r="AE12" s="34" t="s">
        <v>23</v>
      </c>
      <c r="AF12" s="34">
        <v>38</v>
      </c>
      <c r="AG12" s="47">
        <f t="shared" si="1"/>
        <v>2019</v>
      </c>
    </row>
    <row r="13" spans="1:33" x14ac:dyDescent="0.25">
      <c r="A13" s="82" t="str">
        <f>IFERROR(IF($K13,VLOOKUP(Tableau1[[#This Row],[ANNÉE]],paramètres!$H$2:$H$4,1,FALSE)+1)-Tableau1[[#This Row],[ANNÉE]],"")</f>
        <v/>
      </c>
      <c r="B13" s="82" t="str">
        <f>IFERROR(IF($K13,VLOOKUP(Tableau1[[#This Row],[ANNÉE]],paramètres!$I$2:$I$4,1,FALSE)+1)-Tableau1[[#This Row],[ANNÉE]],"")</f>
        <v/>
      </c>
      <c r="C13" s="82" t="str">
        <f>IFERROR(IF($K13,VLOOKUP(Tableau1[[#This Row],[ANNÉE]],paramètres!$J$2:$J$4,1,FALSE)+1)-Tableau1[[#This Row],[ANNÉE]],"")</f>
        <v/>
      </c>
      <c r="D13" s="82">
        <f t="array" ref="D13">IFERROR(IF($K13,VLOOKUP(Tableau1[[#This Row],[ANNÉE]],paramètres!$K$2:$K$4,1,FALSE)+1)-Tableau1[[#This Row],[ANNÉE]],"")</f>
        <v>1</v>
      </c>
      <c r="E13" s="82" t="str">
        <f t="array" ref="E13">IFERROR(IF($K13,VLOOKUP(Tableau1[[#This Row],[ANNÉE]],paramètres!$L$2:$L$4,1,FALSE)+1)-Tableau1[[#This Row],[ANNÉE]],"")</f>
        <v/>
      </c>
      <c r="F13" s="82" t="str">
        <f t="array" ref="F13">IFERROR(IF($K13,VLOOKUP(Tableau1[[#This Row],[ANNÉE]],paramètres!$M$2:$M$4,1,FALSE)+1)-Tableau1[[#This Row],[ANNÉE]],"")</f>
        <v/>
      </c>
      <c r="G13" s="83" t="s">
        <v>167</v>
      </c>
      <c r="H13" s="83" t="s">
        <v>168</v>
      </c>
      <c r="I13" s="30" t="s">
        <v>169</v>
      </c>
      <c r="J13" s="85" t="s">
        <v>170</v>
      </c>
      <c r="K13" s="86">
        <v>42045</v>
      </c>
      <c r="L13" s="87" t="s">
        <v>171</v>
      </c>
      <c r="M13" s="88" t="s">
        <v>172</v>
      </c>
      <c r="N13" s="88" t="s">
        <v>173</v>
      </c>
      <c r="O13" s="89" t="s">
        <v>174</v>
      </c>
      <c r="P13" s="89" t="s">
        <v>225</v>
      </c>
      <c r="Q13" s="84" t="s">
        <v>175</v>
      </c>
      <c r="R13" s="90" t="s">
        <v>176</v>
      </c>
      <c r="S13" s="127" t="s">
        <v>177</v>
      </c>
      <c r="T13" s="89" t="s">
        <v>178</v>
      </c>
      <c r="U13" s="84" t="s">
        <v>179</v>
      </c>
      <c r="V13" s="85" t="s">
        <v>180</v>
      </c>
      <c r="W13" s="17" t="s">
        <v>163</v>
      </c>
      <c r="X13" s="35" t="s">
        <v>181</v>
      </c>
      <c r="Y13" s="34" t="s">
        <v>194</v>
      </c>
      <c r="Z13" s="34" t="s">
        <v>52</v>
      </c>
      <c r="AA13" s="34" t="s">
        <v>52</v>
      </c>
      <c r="AB13" s="35" t="s">
        <v>30</v>
      </c>
      <c r="AC13" s="35" t="s">
        <v>52</v>
      </c>
      <c r="AD13" s="35" t="s">
        <v>23</v>
      </c>
      <c r="AE13" s="35" t="s">
        <v>25</v>
      </c>
      <c r="AF13" s="35">
        <v>42</v>
      </c>
      <c r="AG13" s="91">
        <f t="shared" si="1"/>
        <v>2015</v>
      </c>
    </row>
    <row r="14" spans="1:33" x14ac:dyDescent="0.25">
      <c r="A14" s="82" t="str">
        <f>IFERROR(IF($K14,VLOOKUP(Tableau1[[#This Row],[ANNÉE]],paramètres!$H$2:$H$4,1,FALSE)+1)-Tableau1[[#This Row],[ANNÉE]],"")</f>
        <v/>
      </c>
      <c r="B14" s="82">
        <f>IFERROR(IF($K14,VLOOKUP(Tableau1[[#This Row],[ANNÉE]],paramètres!$I$2:$I$4,1,FALSE)+1)-Tableau1[[#This Row],[ANNÉE]],"")</f>
        <v>1</v>
      </c>
      <c r="C14" s="82" t="str">
        <f>IFERROR(IF($K14,VLOOKUP(Tableau1[[#This Row],[ANNÉE]],paramètres!$J$2:$J$4,1,FALSE)+1)-Tableau1[[#This Row],[ANNÉE]],"")</f>
        <v/>
      </c>
      <c r="D14" s="82" t="str">
        <f t="array" ref="D14">IFERROR(IF($K14,VLOOKUP(Tableau1[[#This Row],[ANNÉE]],paramètres!$K$2:$K$4,1,FALSE)+1)-Tableau1[[#This Row],[ANNÉE]],"")</f>
        <v/>
      </c>
      <c r="E14" s="82" t="str">
        <f t="array" ref="E14">IFERROR(IF($K14,VLOOKUP(Tableau1[[#This Row],[ANNÉE]],paramètres!$L$2:$L$4,1,FALSE)+1)-Tableau1[[#This Row],[ANNÉE]],"")</f>
        <v/>
      </c>
      <c r="F14" s="82" t="str">
        <f t="array" ref="F14">IFERROR(IF($K14,VLOOKUP(Tableau1[[#This Row],[ANNÉE]],paramètres!$M$2:$M$4,1,FALSE)+1)-Tableau1[[#This Row],[ANNÉE]],"")</f>
        <v/>
      </c>
      <c r="G14" s="83" t="s">
        <v>182</v>
      </c>
      <c r="H14" s="83" t="s">
        <v>183</v>
      </c>
      <c r="I14" s="30" t="s">
        <v>184</v>
      </c>
      <c r="J14" s="85" t="s">
        <v>185</v>
      </c>
      <c r="K14" s="86">
        <v>41039</v>
      </c>
      <c r="L14" s="87" t="s">
        <v>186</v>
      </c>
      <c r="M14" s="88" t="s">
        <v>187</v>
      </c>
      <c r="N14" s="88" t="s">
        <v>106</v>
      </c>
      <c r="O14" s="89" t="s">
        <v>222</v>
      </c>
      <c r="P14" s="89" t="s">
        <v>234</v>
      </c>
      <c r="Q14" s="84" t="s">
        <v>188</v>
      </c>
      <c r="R14" s="90" t="s">
        <v>189</v>
      </c>
      <c r="S14" s="127" t="s">
        <v>298</v>
      </c>
      <c r="T14" s="89" t="s">
        <v>190</v>
      </c>
      <c r="U14" s="84" t="s">
        <v>191</v>
      </c>
      <c r="V14" s="85" t="s">
        <v>192</v>
      </c>
      <c r="W14" s="17" t="s">
        <v>163</v>
      </c>
      <c r="X14" s="35" t="s">
        <v>193</v>
      </c>
      <c r="Y14" s="34" t="s">
        <v>194</v>
      </c>
      <c r="Z14" s="34" t="s">
        <v>30</v>
      </c>
      <c r="AA14" s="34" t="s">
        <v>30</v>
      </c>
      <c r="AB14" s="35" t="s">
        <v>52</v>
      </c>
      <c r="AC14" s="35" t="s">
        <v>52</v>
      </c>
      <c r="AD14" s="35" t="s">
        <v>23</v>
      </c>
      <c r="AE14" s="35" t="s">
        <v>24</v>
      </c>
      <c r="AF14" s="35">
        <v>32</v>
      </c>
      <c r="AG14" s="91">
        <f t="shared" si="1"/>
        <v>2012</v>
      </c>
    </row>
    <row r="15" spans="1:33" x14ac:dyDescent="0.25">
      <c r="A15" s="82" t="str">
        <f>IFERROR(IF($K15,VLOOKUP(Tableau1[[#This Row],[ANNÉE]],paramètres!$H$2:$H$4,1,FALSE)+1)-Tableau1[[#This Row],[ANNÉE]],"")</f>
        <v/>
      </c>
      <c r="B15" s="82">
        <f>IFERROR(IF($K15,VLOOKUP(Tableau1[[#This Row],[ANNÉE]],paramètres!$I$2:$I$4,1,FALSE)+1)-Tableau1[[#This Row],[ANNÉE]],"")</f>
        <v>1</v>
      </c>
      <c r="C15" s="82" t="str">
        <f>IFERROR(IF($K15,VLOOKUP(Tableau1[[#This Row],[ANNÉE]],paramètres!$J$2:$J$4,1,FALSE)+1)-Tableau1[[#This Row],[ANNÉE]],"")</f>
        <v/>
      </c>
      <c r="D15" s="82" t="str">
        <f t="array" ref="D15">IFERROR(IF($K15,VLOOKUP(Tableau1[[#This Row],[ANNÉE]],paramètres!$K$2:$K$4,1,FALSE)+1)-Tableau1[[#This Row],[ANNÉE]],"")</f>
        <v/>
      </c>
      <c r="E15" s="82" t="str">
        <f t="array" ref="E15">IFERROR(IF($K15,VLOOKUP(Tableau1[[#This Row],[ANNÉE]],paramètres!$L$2:$L$4,1,FALSE)+1)-Tableau1[[#This Row],[ANNÉE]],"")</f>
        <v/>
      </c>
      <c r="F15" s="82" t="str">
        <f t="array" ref="F15">IFERROR(IF($K15,VLOOKUP(Tableau1[[#This Row],[ANNÉE]],paramètres!$M$2:$M$4,1,FALSE)+1)-Tableau1[[#This Row],[ANNÉE]],"")</f>
        <v/>
      </c>
      <c r="G15" s="83" t="s">
        <v>196</v>
      </c>
      <c r="H15" s="83" t="s">
        <v>197</v>
      </c>
      <c r="I15" s="30" t="s">
        <v>198</v>
      </c>
      <c r="J15" s="85" t="s">
        <v>199</v>
      </c>
      <c r="K15" s="86">
        <v>41253</v>
      </c>
      <c r="L15" s="87" t="s">
        <v>200</v>
      </c>
      <c r="M15" s="88" t="s">
        <v>201</v>
      </c>
      <c r="N15" s="88" t="s">
        <v>58</v>
      </c>
      <c r="O15" s="89" t="s">
        <v>223</v>
      </c>
      <c r="P15" s="89" t="s">
        <v>235</v>
      </c>
      <c r="Q15" s="84" t="s">
        <v>203</v>
      </c>
      <c r="R15" s="90" t="s">
        <v>204</v>
      </c>
      <c r="S15" s="127" t="s">
        <v>202</v>
      </c>
      <c r="T15" s="89" t="s">
        <v>205</v>
      </c>
      <c r="U15" s="84" t="s">
        <v>206</v>
      </c>
      <c r="V15" s="85" t="s">
        <v>207</v>
      </c>
      <c r="W15" s="17" t="s">
        <v>165</v>
      </c>
      <c r="X15" s="35" t="s">
        <v>208</v>
      </c>
      <c r="Y15" s="34" t="s">
        <v>195</v>
      </c>
      <c r="Z15" s="34" t="s">
        <v>30</v>
      </c>
      <c r="AA15" s="34" t="s">
        <v>30</v>
      </c>
      <c r="AB15" s="35" t="s">
        <v>30</v>
      </c>
      <c r="AC15" s="35" t="s">
        <v>52</v>
      </c>
      <c r="AD15" s="35" t="s">
        <v>22</v>
      </c>
      <c r="AE15" s="35" t="s">
        <v>25</v>
      </c>
      <c r="AF15" s="35">
        <v>35</v>
      </c>
      <c r="AG15" s="91">
        <f>YEAR($K15)</f>
        <v>2012</v>
      </c>
    </row>
    <row r="16" spans="1:33" x14ac:dyDescent="0.25">
      <c r="A16" s="82" t="str">
        <f>IFERROR(IF($K16,VLOOKUP(Tableau1[[#This Row],[ANNÉE]],paramètres!$H$2:$H$4,1,FALSE)+1)-Tableau1[[#This Row],[ANNÉE]],"")</f>
        <v/>
      </c>
      <c r="B16" s="82" t="str">
        <f>IFERROR(IF($K16,VLOOKUP(Tableau1[[#This Row],[ANNÉE]],paramètres!$I$2:$I$4,1,FALSE)+1)-Tableau1[[#This Row],[ANNÉE]],"")</f>
        <v/>
      </c>
      <c r="C16" s="82">
        <f>IFERROR(IF($K16,VLOOKUP(Tableau1[[#This Row],[ANNÉE]],paramètres!$J$2:$J$4,1,FALSE)+1)-Tableau1[[#This Row],[ANNÉE]],"")</f>
        <v>1</v>
      </c>
      <c r="D16" s="82" t="str">
        <f t="array" ref="D16">IFERROR(IF($K16,VLOOKUP(Tableau1[[#This Row],[ANNÉE]],paramètres!$K$2:$K$4,1,FALSE)+1)-Tableau1[[#This Row],[ANNÉE]],"")</f>
        <v/>
      </c>
      <c r="E16" s="82" t="str">
        <f t="array" ref="E16">IFERROR(IF($K16,VLOOKUP(Tableau1[[#This Row],[ANNÉE]],paramètres!$L$2:$L$4,1,FALSE)+1)-Tableau1[[#This Row],[ANNÉE]],"")</f>
        <v/>
      </c>
      <c r="F16" s="82" t="str">
        <f t="array" ref="F16">IFERROR(IF($K16,VLOOKUP(Tableau1[[#This Row],[ANNÉE]],paramètres!$M$2:$M$4,1,FALSE)+1)-Tableau1[[#This Row],[ANNÉE]],"")</f>
        <v/>
      </c>
      <c r="G16" s="83" t="s">
        <v>209</v>
      </c>
      <c r="H16" s="83" t="s">
        <v>210</v>
      </c>
      <c r="I16" s="30" t="s">
        <v>211</v>
      </c>
      <c r="J16" s="85" t="s">
        <v>212</v>
      </c>
      <c r="K16" s="86">
        <v>41684</v>
      </c>
      <c r="L16" s="87" t="s">
        <v>121</v>
      </c>
      <c r="M16" s="88" t="s">
        <v>213</v>
      </c>
      <c r="N16" s="88" t="s">
        <v>214</v>
      </c>
      <c r="O16" s="89" t="s">
        <v>224</v>
      </c>
      <c r="P16" s="89" t="s">
        <v>226</v>
      </c>
      <c r="Q16" s="84" t="s">
        <v>215</v>
      </c>
      <c r="R16" s="90" t="s">
        <v>216</v>
      </c>
      <c r="S16" s="127" t="s">
        <v>217</v>
      </c>
      <c r="T16" s="89" t="s">
        <v>218</v>
      </c>
      <c r="U16" s="84" t="s">
        <v>219</v>
      </c>
      <c r="V16" s="85" t="s">
        <v>220</v>
      </c>
      <c r="W16" s="17" t="s">
        <v>164</v>
      </c>
      <c r="X16" s="35" t="s">
        <v>221</v>
      </c>
      <c r="Y16" s="34" t="s">
        <v>194</v>
      </c>
      <c r="Z16" s="34" t="s">
        <v>30</v>
      </c>
      <c r="AA16" s="34" t="s">
        <v>52</v>
      </c>
      <c r="AB16" s="35" t="s">
        <v>30</v>
      </c>
      <c r="AC16" s="35" t="s">
        <v>52</v>
      </c>
      <c r="AD16" s="35" t="s">
        <v>22</v>
      </c>
      <c r="AE16" s="35" t="s">
        <v>23</v>
      </c>
      <c r="AF16" s="35">
        <v>38</v>
      </c>
      <c r="AG16" s="91">
        <f>YEAR($K16)</f>
        <v>2014</v>
      </c>
    </row>
    <row r="17" spans="1:33" x14ac:dyDescent="0.25">
      <c r="A17" s="82" t="str">
        <f>IFERROR(IF($K17,VLOOKUP(Tableau1[[#This Row],[ANNÉE]],paramètres!$H$2:$H$4,1,FALSE)+1)-Tableau1[[#This Row],[ANNÉE]],"")</f>
        <v/>
      </c>
      <c r="B17" s="82" t="str">
        <f>IFERROR(IF($K17,VLOOKUP(Tableau1[[#This Row],[ANNÉE]],paramètres!$I$2:$I$4,1,FALSE)+1)-Tableau1[[#This Row],[ANNÉE]],"")</f>
        <v/>
      </c>
      <c r="C17" s="82">
        <f>IFERROR(IF($K17,VLOOKUP(Tableau1[[#This Row],[ANNÉE]],paramètres!$J$2:$J$4,1,FALSE)+1)-Tableau1[[#This Row],[ANNÉE]],"")</f>
        <v>1</v>
      </c>
      <c r="D17" s="82" t="str">
        <f t="array" ref="D17">IFERROR(IF($K17,VLOOKUP(Tableau1[[#This Row],[ANNÉE]],paramètres!$K$2:$K$4,1,FALSE)+1)-Tableau1[[#This Row],[ANNÉE]],"")</f>
        <v/>
      </c>
      <c r="E17" s="82" t="str">
        <f t="array" ref="E17">IFERROR(IF($K17,VLOOKUP(Tableau1[[#This Row],[ANNÉE]],paramètres!$L$2:$L$4,1,FALSE)+1)-Tableau1[[#This Row],[ANNÉE]],"")</f>
        <v/>
      </c>
      <c r="F17" s="82" t="str">
        <f t="array" ref="F17">IFERROR(IF($K17,VLOOKUP(Tableau1[[#This Row],[ANNÉE]],paramètres!$M$2:$M$4,1,FALSE)+1)-Tableau1[[#This Row],[ANNÉE]],"")</f>
        <v/>
      </c>
      <c r="G17" s="83" t="s">
        <v>299</v>
      </c>
      <c r="H17" s="83" t="s">
        <v>44</v>
      </c>
      <c r="I17" s="30" t="s">
        <v>300</v>
      </c>
      <c r="J17" s="85" t="s">
        <v>282</v>
      </c>
      <c r="K17" s="86">
        <v>41739</v>
      </c>
      <c r="L17" s="87" t="s">
        <v>283</v>
      </c>
      <c r="M17" s="88" t="s">
        <v>213</v>
      </c>
      <c r="N17" s="88" t="s">
        <v>284</v>
      </c>
      <c r="O17" s="89" t="s">
        <v>285</v>
      </c>
      <c r="P17" s="89" t="s">
        <v>286</v>
      </c>
      <c r="Q17" s="84" t="s">
        <v>287</v>
      </c>
      <c r="R17" s="90" t="s">
        <v>288</v>
      </c>
      <c r="S17" s="127" t="s">
        <v>289</v>
      </c>
      <c r="T17" s="89" t="s">
        <v>290</v>
      </c>
      <c r="U17" s="84" t="s">
        <v>291</v>
      </c>
      <c r="V17" s="85" t="s">
        <v>292</v>
      </c>
      <c r="W17" s="17" t="s">
        <v>164</v>
      </c>
      <c r="X17" s="35" t="s">
        <v>293</v>
      </c>
      <c r="Y17" s="34" t="s">
        <v>194</v>
      </c>
      <c r="Z17" s="34" t="s">
        <v>30</v>
      </c>
      <c r="AA17" s="34" t="s">
        <v>30</v>
      </c>
      <c r="AB17" s="35" t="s">
        <v>52</v>
      </c>
      <c r="AC17" s="35" t="s">
        <v>30</v>
      </c>
      <c r="AD17" s="35" t="s">
        <v>22</v>
      </c>
      <c r="AE17" s="35" t="s">
        <v>23</v>
      </c>
      <c r="AF17" s="35">
        <v>35</v>
      </c>
      <c r="AG17" s="91">
        <f>YEAR($K17)</f>
        <v>2014</v>
      </c>
    </row>
  </sheetData>
  <conditionalFormatting sqref="A22:G1048576 A21:E21 G21 A19:D20 F19:G19 A18:E18 G18 A13:G17 A2:F12">
    <cfRule type="containsErrors" dxfId="12" priority="13">
      <formula>ISERROR(A2)</formula>
    </cfRule>
  </conditionalFormatting>
  <conditionalFormatting sqref="Y4:Y17">
    <cfRule type="expression" dxfId="11" priority="11">
      <formula>COUNTIF($Y4,"Non Payé")+COUNTIF($Y4,"NON PAYÉ")+COUNTIF($Y4,"non payé")+COUNTIF($Y4,"Non payé")</formula>
    </cfRule>
    <cfRule type="expression" dxfId="10" priority="12">
      <formula>COUNTIF($Y4,"Payé")+COUNTIF($Y4,"PAYÉ")+COUNTIF($Y4,"payé")</formula>
    </cfRule>
  </conditionalFormatting>
  <conditionalFormatting sqref="Z4:Z17">
    <cfRule type="expression" dxfId="9" priority="9">
      <formula>COUNTIF($Z4,"non")+COUNTIF($Z4,"Non")+COUNTIF($Z4,"NON")</formula>
    </cfRule>
    <cfRule type="expression" dxfId="8" priority="10">
      <formula>COUNTIF($Z4,"oui")+COUNTIF($Z4,"Oui")+COUNTIF($Z4,"OUI")</formula>
    </cfRule>
  </conditionalFormatting>
  <conditionalFormatting sqref="W4:W17">
    <cfRule type="expression" dxfId="7" priority="7">
      <formula>COUNTIF($W4,"non validé")+COUNTIF($W4,"NON VALIDÉ")+COUNTIF($W4,"Non Validé")+COUNTIF($W4,"Non validé")</formula>
    </cfRule>
    <cfRule type="expression" dxfId="6" priority="8">
      <formula>COUNTIF($W4,"validé")+COUNTIF($W4,"VALIDÉ")+COUNTIF($W4,"Validé")</formula>
    </cfRule>
  </conditionalFormatting>
  <conditionalFormatting sqref="AA4:AA17">
    <cfRule type="expression" dxfId="5" priority="6">
      <formula>COUNTIF($AA4,"oui")+COUNTIF($AA4,"Oui")+COUNTIF($AA4,"OUI")</formula>
    </cfRule>
    <cfRule type="expression" dxfId="4" priority="5">
      <formula>COUNTIF($AA4,"non")+COUNTIF($AA4,"Non")+COUNTIF($AA4,"NON")</formula>
    </cfRule>
  </conditionalFormatting>
  <conditionalFormatting sqref="AB4:AB17">
    <cfRule type="expression" dxfId="3" priority="4">
      <formula>COUNTIF($AB4,"oui")+COUNTIF($AB4,"Oui")+COUNTIF($AB4,"OUI")</formula>
    </cfRule>
    <cfRule type="expression" dxfId="2" priority="3">
      <formula>COUNTIF($AB4,"non")+COUNTIF($AB4,"Non")+COUNTIF($AB4,"NON")</formula>
    </cfRule>
  </conditionalFormatting>
  <conditionalFormatting sqref="AC4:AC17">
    <cfRule type="expression" dxfId="0" priority="2">
      <formula>COUNTIF($AC4,"oui")+COUNTIF($AC4,"Oui")+COUNTIF($AC4,"OUI")</formula>
    </cfRule>
    <cfRule type="expression" dxfId="1" priority="1">
      <formula>COUNTIF($AC4,"non")+COUNTIF($AC4,"Non")+COUNTIF($AC4,"NON")</formula>
    </cfRule>
  </conditionalFormatting>
  <dataValidations count="3">
    <dataValidation type="list" allowBlank="1" showInputMessage="1" showErrorMessage="1" sqref="W4:W17">
      <formula1>VALIDNOCOURS</formula1>
    </dataValidation>
    <dataValidation type="list" allowBlank="1" showInputMessage="1" showErrorMessage="1" sqref="Y4:Y17">
      <formula1>PAYENONPAYE</formula1>
    </dataValidation>
    <dataValidation type="list" allowBlank="1" showInputMessage="1" showErrorMessage="1" sqref="Z4:AA17 AB4:AB17 AC4:AC17">
      <formula1>OUINON</formula1>
    </dataValidation>
  </dataValidations>
  <hyperlinks>
    <hyperlink ref="Q4" r:id="rId1" display="mdurox@netcourrier.com"/>
    <hyperlink ref="I4" r:id="rId2"/>
    <hyperlink ref="I6" r:id="rId3"/>
    <hyperlink ref="Q6" r:id="rId4"/>
    <hyperlink ref="U6" r:id="rId5"/>
    <hyperlink ref="U4" r:id="rId6"/>
    <hyperlink ref="U5" r:id="rId7"/>
    <hyperlink ref="Q7" r:id="rId8" display="essaimel@laposte.net"/>
    <hyperlink ref="I8" r:id="rId9"/>
    <hyperlink ref="Q8" r:id="rId10"/>
    <hyperlink ref="U8" r:id="rId11"/>
    <hyperlink ref="U7" r:id="rId12"/>
    <hyperlink ref="I9" r:id="rId13"/>
    <hyperlink ref="Q9" r:id="rId14"/>
    <hyperlink ref="I10" r:id="rId15"/>
    <hyperlink ref="Q10" r:id="rId16"/>
    <hyperlink ref="U9" r:id="rId17"/>
    <hyperlink ref="U10" r:id="rId18"/>
    <hyperlink ref="I11" r:id="rId19"/>
    <hyperlink ref="Q11" r:id="rId20"/>
    <hyperlink ref="Q12" r:id="rId21"/>
    <hyperlink ref="U11" r:id="rId22"/>
    <hyperlink ref="U12" r:id="rId23"/>
    <hyperlink ref="I12" r:id="rId24"/>
    <hyperlink ref="I17" r:id="rId25"/>
  </hyperlinks>
  <pageMargins left="0.7" right="0.7" top="0.75" bottom="0.75" header="0.3" footer="0.3"/>
  <pageSetup paperSize="9" orientation="portrait" horizontalDpi="4294967293" verticalDpi="0" r:id="rId26"/>
  <ignoredErrors>
    <ignoredError sqref="W4 W15:W17 W11 W8 W13 W6" calculatedColumn="1"/>
  </ignoredErrors>
  <drawing r:id="rId27"/>
  <legacyDrawing r:id="rId28"/>
  <controls>
    <mc:AlternateContent xmlns:mc="http://schemas.openxmlformats.org/markup-compatibility/2006">
      <mc:Choice Requires="x14">
        <control shapeId="5128" r:id="rId29" name="CommandButton1">
          <controlPr defaultSize="0" autoLine="0" r:id="rId30">
            <anchor moveWithCells="1">
              <from>
                <xdr:col>6</xdr:col>
                <xdr:colOff>142875</xdr:colOff>
                <xdr:row>0</xdr:row>
                <xdr:rowOff>180975</xdr:rowOff>
              </from>
              <to>
                <xdr:col>7</xdr:col>
                <xdr:colOff>1685925</xdr:colOff>
                <xdr:row>0</xdr:row>
                <xdr:rowOff>466725</xdr:rowOff>
              </to>
            </anchor>
          </controlPr>
        </control>
      </mc:Choice>
      <mc:Fallback>
        <control shapeId="5128" r:id="rId29" name="CommandButton1"/>
      </mc:Fallback>
    </mc:AlternateContent>
    <mc:AlternateContent xmlns:mc="http://schemas.openxmlformats.org/markup-compatibility/2006">
      <mc:Choice Requires="x14">
        <control shapeId="5131" r:id="rId31" name="CommandButton2">
          <controlPr defaultSize="0" autoLine="0" r:id="rId32">
            <anchor moveWithCells="1">
              <from>
                <xdr:col>2</xdr:col>
                <xdr:colOff>85725</xdr:colOff>
                <xdr:row>0</xdr:row>
                <xdr:rowOff>238125</xdr:rowOff>
              </from>
              <to>
                <xdr:col>2</xdr:col>
                <xdr:colOff>542925</xdr:colOff>
                <xdr:row>0</xdr:row>
                <xdr:rowOff>504825</xdr:rowOff>
              </to>
            </anchor>
          </controlPr>
        </control>
      </mc:Choice>
      <mc:Fallback>
        <control shapeId="5131" r:id="rId31" name="CommandButton2"/>
      </mc:Fallback>
    </mc:AlternateContent>
    <mc:AlternateContent xmlns:mc="http://schemas.openxmlformats.org/markup-compatibility/2006">
      <mc:Choice Requires="x14">
        <control shapeId="5132" r:id="rId33" name="CommandButton3">
          <controlPr defaultSize="0" autoLine="0" r:id="rId34">
            <anchor moveWithCells="1">
              <from>
                <xdr:col>3</xdr:col>
                <xdr:colOff>95250</xdr:colOff>
                <xdr:row>0</xdr:row>
                <xdr:rowOff>238125</xdr:rowOff>
              </from>
              <to>
                <xdr:col>3</xdr:col>
                <xdr:colOff>552450</xdr:colOff>
                <xdr:row>0</xdr:row>
                <xdr:rowOff>504825</xdr:rowOff>
              </to>
            </anchor>
          </controlPr>
        </control>
      </mc:Choice>
      <mc:Fallback>
        <control shapeId="5132" r:id="rId33" name="CommandButton3"/>
      </mc:Fallback>
    </mc:AlternateContent>
    <mc:AlternateContent xmlns:mc="http://schemas.openxmlformats.org/markup-compatibility/2006">
      <mc:Choice Requires="x14">
        <control shapeId="5125" r:id="rId35" name="Button 5">
          <controlPr defaultSize="0" print="0" autoFill="0" autoPict="0" macro="[0]!CopyData2">
            <anchor moveWithCells="1" sizeWithCells="1">
              <from>
                <xdr:col>0</xdr:col>
                <xdr:colOff>95250</xdr:colOff>
                <xdr:row>1</xdr:row>
                <xdr:rowOff>200025</xdr:rowOff>
              </from>
              <to>
                <xdr:col>2</xdr:col>
                <xdr:colOff>190500</xdr:colOff>
                <xdr:row>1</xdr:row>
                <xdr:rowOff>447675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7" r:id="rId36" name="Button 7">
          <controlPr defaultSize="0" print="0" autoFill="0" autoPict="0" macro="[0]!CopyData2">
            <anchor moveWithCells="1" sizeWithCells="1">
              <from>
                <xdr:col>0</xdr:col>
                <xdr:colOff>95250</xdr:colOff>
                <xdr:row>0</xdr:row>
                <xdr:rowOff>209550</xdr:rowOff>
              </from>
              <to>
                <xdr:col>1</xdr:col>
                <xdr:colOff>504825</xdr:colOff>
                <xdr:row>0</xdr:row>
                <xdr:rowOff>466725</xdr:rowOff>
              </to>
            </anchor>
          </controlPr>
        </control>
      </mc:Choice>
    </mc:AlternateContent>
  </controls>
  <tableParts count="1">
    <tablePart r:id="rId37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paramètres!$V$1:$V$9</xm:f>
          </x14:formula1>
          <xm:sqref>AD4:AD17 AE4:AE17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G5"/>
  <sheetViews>
    <sheetView workbookViewId="0">
      <selection activeCell="E1" sqref="E1"/>
    </sheetView>
  </sheetViews>
  <sheetFormatPr baseColWidth="10" defaultRowHeight="15" x14ac:dyDescent="0.25"/>
  <cols>
    <col min="1" max="1" width="13" customWidth="1"/>
    <col min="2" max="2" width="20.42578125" customWidth="1"/>
    <col min="3" max="3" width="19.140625" style="53" customWidth="1"/>
    <col min="4" max="4" width="15.7109375" style="35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48" t="s">
        <v>32</v>
      </c>
      <c r="C1" s="50"/>
      <c r="E1" s="48"/>
      <c r="F1" s="48"/>
      <c r="G1" s="48"/>
    </row>
    <row r="2" spans="1:7" ht="33.75" x14ac:dyDescent="0.25">
      <c r="B2" s="19" t="s">
        <v>33</v>
      </c>
      <c r="C2" s="54"/>
      <c r="D2" s="43"/>
      <c r="E2" s="43"/>
      <c r="F2" s="43" t="s">
        <v>95</v>
      </c>
      <c r="G2" s="43"/>
    </row>
    <row r="3" spans="1:7" ht="33.75" x14ac:dyDescent="0.25">
      <c r="B3" s="20" t="s">
        <v>34</v>
      </c>
      <c r="C3" s="55"/>
      <c r="D3" s="55"/>
      <c r="E3" s="22" t="s">
        <v>35</v>
      </c>
      <c r="F3" s="21"/>
      <c r="G3" s="21"/>
    </row>
    <row r="4" spans="1:7" s="18" customFormat="1" ht="30" x14ac:dyDescent="0.25">
      <c r="A4" s="40" t="s">
        <v>36</v>
      </c>
      <c r="B4" s="40" t="s">
        <v>37</v>
      </c>
      <c r="C4" s="52" t="s">
        <v>85</v>
      </c>
      <c r="D4" s="52" t="s">
        <v>86</v>
      </c>
      <c r="E4" s="40" t="s">
        <v>38</v>
      </c>
      <c r="F4" s="40" t="s">
        <v>87</v>
      </c>
      <c r="G4" s="41" t="s">
        <v>88</v>
      </c>
    </row>
    <row r="5" spans="1:7" x14ac:dyDescent="0.25">
      <c r="A5" s="24" t="s">
        <v>55</v>
      </c>
      <c r="B5" s="24" t="s">
        <v>56</v>
      </c>
      <c r="C5" s="26">
        <v>40087</v>
      </c>
      <c r="D5" s="35" t="s">
        <v>90</v>
      </c>
      <c r="E5" s="60"/>
      <c r="F5" s="60"/>
      <c r="G5" s="60"/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3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3" customWidth="1"/>
    <col min="4" max="4" width="15.7109375" style="35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48" t="s">
        <v>32</v>
      </c>
      <c r="C1" s="49"/>
      <c r="E1" s="48"/>
      <c r="F1" s="48"/>
      <c r="G1" s="48"/>
    </row>
    <row r="2" spans="1:7" ht="33.75" x14ac:dyDescent="0.25">
      <c r="B2" s="19" t="s">
        <v>33</v>
      </c>
      <c r="C2" s="54"/>
      <c r="D2" s="43"/>
      <c r="E2" s="42"/>
      <c r="F2" s="42" t="s">
        <v>96</v>
      </c>
      <c r="G2" s="42"/>
    </row>
    <row r="3" spans="1:7" ht="33.75" x14ac:dyDescent="0.25">
      <c r="B3" s="20" t="s">
        <v>34</v>
      </c>
      <c r="C3" s="55"/>
      <c r="D3" s="55"/>
      <c r="E3" s="22" t="s">
        <v>35</v>
      </c>
      <c r="F3" s="21"/>
      <c r="G3" s="21"/>
    </row>
    <row r="4" spans="1:7" s="18" customFormat="1" ht="30" x14ac:dyDescent="0.25">
      <c r="A4" s="39" t="s">
        <v>36</v>
      </c>
      <c r="B4" s="40" t="s">
        <v>37</v>
      </c>
      <c r="C4" s="52" t="s">
        <v>85</v>
      </c>
      <c r="D4" s="52" t="s">
        <v>86</v>
      </c>
      <c r="E4" s="40" t="s">
        <v>38</v>
      </c>
      <c r="F4" s="40" t="s">
        <v>87</v>
      </c>
      <c r="G4" s="41" t="s">
        <v>88</v>
      </c>
    </row>
    <row r="5" spans="1:7" x14ac:dyDescent="0.25">
      <c r="A5" s="24" t="s">
        <v>111</v>
      </c>
      <c r="B5" s="24" t="s">
        <v>110</v>
      </c>
      <c r="C5" s="26">
        <v>40791</v>
      </c>
      <c r="D5" s="35" t="s">
        <v>116</v>
      </c>
      <c r="E5" s="60"/>
      <c r="F5" s="60"/>
      <c r="G5" s="60"/>
    </row>
    <row r="6" spans="1:7" x14ac:dyDescent="0.25">
      <c r="A6" s="83" t="s">
        <v>182</v>
      </c>
      <c r="B6" s="92" t="s">
        <v>183</v>
      </c>
      <c r="C6" s="86">
        <v>41039</v>
      </c>
      <c r="D6" s="35" t="s">
        <v>193</v>
      </c>
      <c r="E6" s="3"/>
      <c r="F6" s="3"/>
      <c r="G6" s="3"/>
    </row>
    <row r="7" spans="1:7" x14ac:dyDescent="0.25">
      <c r="A7" s="83" t="s">
        <v>196</v>
      </c>
      <c r="B7" s="92" t="s">
        <v>197</v>
      </c>
      <c r="C7" s="86">
        <v>41253</v>
      </c>
      <c r="D7" s="35" t="s">
        <v>208</v>
      </c>
      <c r="E7" s="3"/>
      <c r="F7" s="3"/>
      <c r="G7" s="3"/>
    </row>
    <row r="8" spans="1:7" x14ac:dyDescent="0.25">
      <c r="A8" s="24" t="s">
        <v>111</v>
      </c>
      <c r="B8" s="24" t="s">
        <v>110</v>
      </c>
      <c r="C8" s="81">
        <v>40791</v>
      </c>
      <c r="D8" s="35" t="s">
        <v>116</v>
      </c>
      <c r="E8" s="3"/>
      <c r="F8" s="3"/>
      <c r="G8" s="3"/>
    </row>
    <row r="9" spans="1:7" x14ac:dyDescent="0.25">
      <c r="A9" s="24" t="s">
        <v>111</v>
      </c>
      <c r="B9" s="24" t="s">
        <v>110</v>
      </c>
      <c r="C9" s="81">
        <v>40791</v>
      </c>
      <c r="D9" s="35" t="s">
        <v>116</v>
      </c>
      <c r="E9" s="3"/>
      <c r="F9" s="3"/>
      <c r="G9" s="3"/>
    </row>
    <row r="10" spans="1:7" x14ac:dyDescent="0.25">
      <c r="A10" s="83" t="s">
        <v>182</v>
      </c>
      <c r="B10" s="92" t="s">
        <v>183</v>
      </c>
      <c r="C10" s="86">
        <v>41039</v>
      </c>
      <c r="D10" s="35" t="s">
        <v>193</v>
      </c>
      <c r="E10" s="3"/>
      <c r="F10" s="3"/>
      <c r="G10" s="3"/>
    </row>
    <row r="11" spans="1:7" x14ac:dyDescent="0.25">
      <c r="A11" s="24" t="s">
        <v>111</v>
      </c>
      <c r="B11" s="24" t="s">
        <v>110</v>
      </c>
      <c r="C11" s="81">
        <v>40791</v>
      </c>
      <c r="D11" s="35" t="s">
        <v>116</v>
      </c>
      <c r="E11" s="3"/>
      <c r="F11" s="3"/>
      <c r="G11" s="3"/>
    </row>
    <row r="12" spans="1:7" x14ac:dyDescent="0.25">
      <c r="A12" s="83" t="s">
        <v>182</v>
      </c>
      <c r="B12" s="92" t="s">
        <v>183</v>
      </c>
      <c r="C12" s="86">
        <v>41039</v>
      </c>
      <c r="D12" s="35" t="s">
        <v>193</v>
      </c>
      <c r="E12" s="3"/>
      <c r="F12" s="3"/>
      <c r="G12" s="3"/>
    </row>
    <row r="13" spans="1:7" x14ac:dyDescent="0.25">
      <c r="A13" s="83" t="s">
        <v>196</v>
      </c>
      <c r="B13" s="92" t="s">
        <v>197</v>
      </c>
      <c r="C13" s="86">
        <v>41253</v>
      </c>
      <c r="D13" s="35" t="s">
        <v>208</v>
      </c>
      <c r="E13" s="3"/>
      <c r="F13" s="3"/>
      <c r="G13" s="3"/>
    </row>
  </sheetData>
  <conditionalFormatting sqref="A6:A7">
    <cfRule type="containsErrors" dxfId="22" priority="9">
      <formula>ISERROR(A6)</formula>
    </cfRule>
  </conditionalFormatting>
  <conditionalFormatting sqref="A10">
    <cfRule type="containsErrors" dxfId="21" priority="2">
      <formula>ISERROR(A10)</formula>
    </cfRule>
  </conditionalFormatting>
  <conditionalFormatting sqref="A12:A13">
    <cfRule type="containsErrors" dxfId="20" priority="1">
      <formula>ISERROR(A12)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7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3" customWidth="1"/>
    <col min="4" max="4" width="15.7109375" style="35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48" t="s">
        <v>32</v>
      </c>
      <c r="C1" s="49"/>
      <c r="E1" s="48"/>
      <c r="F1" s="48"/>
      <c r="G1" s="48"/>
    </row>
    <row r="2" spans="1:7" ht="33.75" x14ac:dyDescent="0.25">
      <c r="B2" s="19" t="s">
        <v>33</v>
      </c>
      <c r="C2" s="50"/>
      <c r="D2" s="43"/>
      <c r="E2" s="42"/>
      <c r="F2" s="42" t="s">
        <v>97</v>
      </c>
      <c r="G2" s="42"/>
    </row>
    <row r="3" spans="1:7" ht="33.75" x14ac:dyDescent="0.25">
      <c r="B3" s="20" t="s">
        <v>34</v>
      </c>
      <c r="C3" s="51"/>
      <c r="D3" s="51"/>
      <c r="E3" s="22" t="s">
        <v>35</v>
      </c>
      <c r="F3" s="21"/>
      <c r="G3" s="21"/>
    </row>
    <row r="4" spans="1:7" s="18" customFormat="1" ht="30" x14ac:dyDescent="0.25">
      <c r="A4" s="39" t="s">
        <v>36</v>
      </c>
      <c r="B4" s="40" t="s">
        <v>37</v>
      </c>
      <c r="C4" s="52" t="s">
        <v>85</v>
      </c>
      <c r="D4" s="52" t="s">
        <v>86</v>
      </c>
      <c r="E4" s="40" t="s">
        <v>38</v>
      </c>
      <c r="F4" s="40" t="s">
        <v>87</v>
      </c>
      <c r="G4" s="41" t="s">
        <v>88</v>
      </c>
    </row>
    <row r="5" spans="1:7" x14ac:dyDescent="0.25">
      <c r="A5" s="24" t="s">
        <v>117</v>
      </c>
      <c r="B5" s="24" t="s">
        <v>118</v>
      </c>
      <c r="C5" s="26">
        <v>41490</v>
      </c>
      <c r="D5" s="35" t="s">
        <v>120</v>
      </c>
      <c r="E5" s="60"/>
      <c r="F5" s="60"/>
      <c r="G5" s="60"/>
    </row>
    <row r="6" spans="1:7" x14ac:dyDescent="0.25">
      <c r="A6" s="83" t="s">
        <v>209</v>
      </c>
      <c r="B6" s="83" t="s">
        <v>210</v>
      </c>
      <c r="C6" s="86">
        <v>41684</v>
      </c>
      <c r="D6" s="35" t="s">
        <v>221</v>
      </c>
      <c r="E6" s="3"/>
      <c r="F6" s="3"/>
      <c r="G6" s="3"/>
    </row>
    <row r="7" spans="1:7" x14ac:dyDescent="0.25">
      <c r="A7" s="83" t="s">
        <v>281</v>
      </c>
      <c r="B7" s="83" t="s">
        <v>44</v>
      </c>
      <c r="C7" s="86">
        <v>41739</v>
      </c>
      <c r="D7" s="35" t="s">
        <v>293</v>
      </c>
      <c r="E7" s="3"/>
      <c r="F7" s="3"/>
      <c r="G7" s="3"/>
    </row>
  </sheetData>
  <conditionalFormatting sqref="A6:A7">
    <cfRule type="containsErrors" dxfId="19" priority="4">
      <formula>ISERROR(A6)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9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3" customWidth="1"/>
    <col min="4" max="4" width="15.7109375" style="35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48" t="s">
        <v>32</v>
      </c>
      <c r="C1" s="49"/>
      <c r="E1" s="48"/>
      <c r="F1" s="48"/>
      <c r="G1" s="48"/>
    </row>
    <row r="2" spans="1:7" ht="33.75" x14ac:dyDescent="0.25">
      <c r="B2" s="19" t="s">
        <v>33</v>
      </c>
      <c r="C2" s="50"/>
      <c r="D2" s="43"/>
      <c r="E2" s="42"/>
      <c r="F2" s="42" t="s">
        <v>98</v>
      </c>
      <c r="G2" s="42"/>
    </row>
    <row r="3" spans="1:7" ht="33.75" x14ac:dyDescent="0.25">
      <c r="B3" s="20" t="s">
        <v>34</v>
      </c>
      <c r="C3" s="51"/>
      <c r="D3" s="51"/>
      <c r="E3" s="22" t="s">
        <v>35</v>
      </c>
      <c r="F3" s="21"/>
      <c r="G3" s="21"/>
    </row>
    <row r="4" spans="1:7" s="18" customFormat="1" ht="30" x14ac:dyDescent="0.25">
      <c r="A4" s="39" t="s">
        <v>36</v>
      </c>
      <c r="B4" s="40" t="s">
        <v>37</v>
      </c>
      <c r="C4" s="52" t="s">
        <v>85</v>
      </c>
      <c r="D4" s="52" t="s">
        <v>86</v>
      </c>
      <c r="E4" s="40" t="s">
        <v>38</v>
      </c>
      <c r="F4" s="40" t="s">
        <v>87</v>
      </c>
      <c r="G4" s="41" t="s">
        <v>88</v>
      </c>
    </row>
    <row r="5" spans="1:7" x14ac:dyDescent="0.25">
      <c r="A5" s="24" t="s">
        <v>43</v>
      </c>
      <c r="B5" s="24" t="s">
        <v>44</v>
      </c>
      <c r="C5" s="26">
        <v>42142</v>
      </c>
      <c r="D5" s="35" t="s">
        <v>89</v>
      </c>
      <c r="E5" s="60"/>
      <c r="F5" s="60"/>
      <c r="G5" s="60"/>
    </row>
    <row r="6" spans="1:7" x14ac:dyDescent="0.25">
      <c r="A6" s="83" t="s">
        <v>167</v>
      </c>
      <c r="B6" s="83" t="s">
        <v>168</v>
      </c>
      <c r="C6" s="86">
        <v>42045</v>
      </c>
      <c r="D6" s="35" t="s">
        <v>181</v>
      </c>
      <c r="E6" s="3"/>
      <c r="F6" s="3"/>
      <c r="G6" s="3"/>
    </row>
    <row r="7" spans="1:7" x14ac:dyDescent="0.25">
      <c r="A7" s="11" t="s">
        <v>43</v>
      </c>
      <c r="B7" s="24" t="s">
        <v>44</v>
      </c>
      <c r="C7" s="81">
        <v>42142</v>
      </c>
      <c r="D7" s="35" t="s">
        <v>89</v>
      </c>
      <c r="E7" s="3"/>
      <c r="F7" s="3"/>
      <c r="G7" s="3"/>
    </row>
    <row r="8" spans="1:7" x14ac:dyDescent="0.25">
      <c r="A8" s="11" t="s">
        <v>43</v>
      </c>
      <c r="B8" s="24" t="s">
        <v>44</v>
      </c>
      <c r="C8" s="81">
        <v>42142</v>
      </c>
      <c r="D8" s="35" t="s">
        <v>89</v>
      </c>
      <c r="E8" s="3"/>
      <c r="F8" s="3"/>
      <c r="G8" s="3"/>
    </row>
    <row r="9" spans="1:7" x14ac:dyDescent="0.25">
      <c r="A9" s="83" t="s">
        <v>167</v>
      </c>
      <c r="B9" s="83" t="s">
        <v>168</v>
      </c>
      <c r="C9" s="86">
        <v>42045</v>
      </c>
      <c r="D9" s="35" t="s">
        <v>181</v>
      </c>
      <c r="E9" s="3"/>
      <c r="F9" s="3"/>
      <c r="G9" s="3"/>
    </row>
  </sheetData>
  <conditionalFormatting sqref="A6">
    <cfRule type="containsErrors" dxfId="18" priority="5">
      <formula>ISERROR(A6)</formula>
    </cfRule>
  </conditionalFormatting>
  <conditionalFormatting sqref="A9">
    <cfRule type="containsErrors" dxfId="17" priority="1">
      <formula>ISERROR(A9)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7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3" customWidth="1"/>
    <col min="4" max="4" width="15.7109375" style="35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48" t="s">
        <v>32</v>
      </c>
      <c r="C1" s="49"/>
      <c r="E1" s="48"/>
      <c r="F1" s="48"/>
      <c r="G1" s="48"/>
    </row>
    <row r="2" spans="1:7" ht="33.75" x14ac:dyDescent="0.25">
      <c r="B2" s="19" t="s">
        <v>33</v>
      </c>
      <c r="C2" s="50"/>
      <c r="D2" s="43"/>
      <c r="E2" s="42"/>
      <c r="F2" s="42" t="s">
        <v>99</v>
      </c>
      <c r="G2" s="42"/>
    </row>
    <row r="3" spans="1:7" ht="33.75" x14ac:dyDescent="0.25">
      <c r="B3" s="20" t="s">
        <v>34</v>
      </c>
      <c r="C3" s="51"/>
      <c r="D3" s="51"/>
      <c r="E3" s="22" t="s">
        <v>35</v>
      </c>
      <c r="F3" s="21"/>
      <c r="G3" s="21"/>
    </row>
    <row r="4" spans="1:7" s="18" customFormat="1" ht="30" x14ac:dyDescent="0.25">
      <c r="A4" s="39" t="s">
        <v>36</v>
      </c>
      <c r="B4" s="40" t="s">
        <v>37</v>
      </c>
      <c r="C4" s="52" t="s">
        <v>85</v>
      </c>
      <c r="D4" s="52" t="s">
        <v>86</v>
      </c>
      <c r="E4" s="40" t="s">
        <v>38</v>
      </c>
      <c r="F4" s="40" t="s">
        <v>87</v>
      </c>
      <c r="G4" s="41" t="s">
        <v>88</v>
      </c>
    </row>
    <row r="5" spans="1:7" x14ac:dyDescent="0.25">
      <c r="A5" s="24" t="s">
        <v>128</v>
      </c>
      <c r="B5" s="24" t="s">
        <v>129</v>
      </c>
      <c r="C5" s="26">
        <v>42767</v>
      </c>
      <c r="E5" s="60"/>
      <c r="F5" s="60"/>
      <c r="G5" s="60"/>
    </row>
    <row r="6" spans="1:7" x14ac:dyDescent="0.25">
      <c r="A6" s="24" t="s">
        <v>128</v>
      </c>
      <c r="B6" s="24" t="s">
        <v>129</v>
      </c>
      <c r="C6" s="81">
        <v>42767</v>
      </c>
      <c r="D6" s="35" t="s">
        <v>153</v>
      </c>
      <c r="E6" s="60"/>
      <c r="F6" s="60"/>
      <c r="G6" s="60"/>
    </row>
    <row r="7" spans="1:7" x14ac:dyDescent="0.25">
      <c r="C7" s="9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13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3" customWidth="1"/>
    <col min="4" max="4" width="15.7109375" style="35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5">
      <c r="B1" s="48" t="s">
        <v>32</v>
      </c>
      <c r="C1" s="56"/>
      <c r="E1" s="48"/>
      <c r="F1" s="48"/>
      <c r="G1" s="48"/>
    </row>
    <row r="2" spans="1:7" ht="33.75" x14ac:dyDescent="0.5">
      <c r="B2" s="19" t="s">
        <v>33</v>
      </c>
      <c r="C2" s="57"/>
      <c r="D2" s="43"/>
      <c r="E2" s="42"/>
      <c r="F2" s="42" t="s">
        <v>5</v>
      </c>
      <c r="G2" s="42"/>
    </row>
    <row r="3" spans="1:7" ht="33.75" x14ac:dyDescent="0.5">
      <c r="B3" s="20" t="s">
        <v>34</v>
      </c>
      <c r="C3" s="58"/>
      <c r="D3" s="55"/>
      <c r="E3" s="22" t="s">
        <v>35</v>
      </c>
      <c r="F3" s="21"/>
      <c r="G3" s="21"/>
    </row>
    <row r="4" spans="1:7" s="18" customFormat="1" ht="30" x14ac:dyDescent="0.25">
      <c r="A4" s="39" t="s">
        <v>36</v>
      </c>
      <c r="B4" s="40" t="s">
        <v>37</v>
      </c>
      <c r="C4" s="59" t="s">
        <v>85</v>
      </c>
      <c r="D4" s="52" t="s">
        <v>86</v>
      </c>
      <c r="E4" s="40" t="s">
        <v>38</v>
      </c>
      <c r="F4" s="40" t="s">
        <v>87</v>
      </c>
      <c r="G4" s="41" t="s">
        <v>88</v>
      </c>
    </row>
    <row r="5" spans="1:7" x14ac:dyDescent="0.25">
      <c r="A5" s="11" t="s">
        <v>40</v>
      </c>
      <c r="B5" s="11" t="s">
        <v>41</v>
      </c>
      <c r="C5" s="26">
        <v>43969</v>
      </c>
      <c r="D5" s="35" t="s">
        <v>61</v>
      </c>
      <c r="E5" s="60"/>
      <c r="F5" s="60"/>
      <c r="G5" s="60"/>
    </row>
    <row r="6" spans="1:7" x14ac:dyDescent="0.25">
      <c r="A6" s="61" t="s">
        <v>102</v>
      </c>
      <c r="B6" s="61" t="s">
        <v>103</v>
      </c>
      <c r="C6" s="26">
        <v>44149</v>
      </c>
      <c r="D6" s="35" t="s">
        <v>101</v>
      </c>
      <c r="E6" s="3"/>
      <c r="F6" s="3"/>
      <c r="G6" s="3"/>
    </row>
    <row r="7" spans="1:7" x14ac:dyDescent="0.25">
      <c r="A7" s="61" t="s">
        <v>131</v>
      </c>
      <c r="B7" s="61" t="s">
        <v>132</v>
      </c>
      <c r="C7" s="26">
        <v>43622</v>
      </c>
      <c r="E7" s="3"/>
      <c r="F7" s="3"/>
      <c r="G7" s="3"/>
    </row>
    <row r="8" spans="1:7" x14ac:dyDescent="0.25">
      <c r="A8" s="11" t="s">
        <v>40</v>
      </c>
      <c r="B8" s="11" t="s">
        <v>41</v>
      </c>
      <c r="C8" s="81">
        <v>43969</v>
      </c>
      <c r="D8" s="35" t="s">
        <v>61</v>
      </c>
      <c r="E8" s="3"/>
      <c r="F8" s="3"/>
      <c r="G8" s="3"/>
    </row>
    <row r="9" spans="1:7" x14ac:dyDescent="0.25">
      <c r="A9" s="11" t="s">
        <v>40</v>
      </c>
      <c r="B9" s="11" t="s">
        <v>41</v>
      </c>
      <c r="C9" s="81">
        <v>43969</v>
      </c>
      <c r="D9" s="35" t="s">
        <v>61</v>
      </c>
      <c r="E9" s="3"/>
      <c r="F9" s="3"/>
      <c r="G9" s="3"/>
    </row>
    <row r="10" spans="1:7" x14ac:dyDescent="0.25">
      <c r="A10" s="61" t="s">
        <v>102</v>
      </c>
      <c r="B10" s="61" t="s">
        <v>103</v>
      </c>
      <c r="C10" s="81">
        <v>44149</v>
      </c>
      <c r="D10" s="35" t="s">
        <v>101</v>
      </c>
      <c r="E10" s="3"/>
      <c r="F10" s="3"/>
      <c r="G10" s="3"/>
    </row>
    <row r="11" spans="1:7" x14ac:dyDescent="0.25">
      <c r="A11" s="11" t="s">
        <v>40</v>
      </c>
      <c r="B11" s="11" t="s">
        <v>41</v>
      </c>
      <c r="C11" s="81">
        <v>43969</v>
      </c>
      <c r="D11" s="35" t="s">
        <v>61</v>
      </c>
      <c r="E11" s="3"/>
      <c r="F11" s="3"/>
      <c r="G11" s="3"/>
    </row>
    <row r="12" spans="1:7" x14ac:dyDescent="0.25">
      <c r="A12" s="61" t="s">
        <v>102</v>
      </c>
      <c r="B12" s="61" t="s">
        <v>103</v>
      </c>
      <c r="C12" s="81">
        <v>44149</v>
      </c>
      <c r="D12" s="35" t="s">
        <v>101</v>
      </c>
      <c r="E12" s="3"/>
      <c r="F12" s="3"/>
      <c r="G12" s="3"/>
    </row>
    <row r="13" spans="1:7" x14ac:dyDescent="0.25">
      <c r="A13" s="61" t="s">
        <v>131</v>
      </c>
      <c r="B13" s="61" t="s">
        <v>132</v>
      </c>
      <c r="C13" s="81">
        <v>43622</v>
      </c>
      <c r="D13" s="35" t="s">
        <v>160</v>
      </c>
      <c r="E13" s="3"/>
      <c r="F13" s="3"/>
      <c r="G13" s="3"/>
    </row>
  </sheetData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P38"/>
  <sheetViews>
    <sheetView topLeftCell="A7" workbookViewId="0">
      <selection activeCell="G16" sqref="G16"/>
    </sheetView>
  </sheetViews>
  <sheetFormatPr baseColWidth="10" defaultRowHeight="15" x14ac:dyDescent="0.25"/>
  <cols>
    <col min="6" max="6" width="15.140625" customWidth="1"/>
    <col min="13" max="13" width="23.7109375" customWidth="1"/>
  </cols>
  <sheetData>
    <row r="1" spans="1:16" x14ac:dyDescent="0.25">
      <c r="A1" s="98"/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</row>
    <row r="2" spans="1:16" x14ac:dyDescent="0.25">
      <c r="A2" s="98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</row>
    <row r="3" spans="1:16" ht="33.75" x14ac:dyDescent="0.5">
      <c r="A3" s="98"/>
      <c r="B3" s="119" t="s">
        <v>236</v>
      </c>
      <c r="C3" s="119"/>
      <c r="D3" s="119"/>
      <c r="E3" s="119"/>
      <c r="F3" s="119"/>
      <c r="G3" s="119"/>
      <c r="H3" s="119"/>
      <c r="I3" s="119"/>
      <c r="J3" s="120" t="s">
        <v>237</v>
      </c>
      <c r="K3" s="120"/>
      <c r="L3" s="120"/>
      <c r="M3" s="120"/>
      <c r="N3" s="120"/>
      <c r="O3" s="99"/>
      <c r="P3" s="99"/>
    </row>
    <row r="4" spans="1:16" x14ac:dyDescent="0.25">
      <c r="A4" s="98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</row>
    <row r="5" spans="1:16" x14ac:dyDescent="0.25">
      <c r="A5" s="98"/>
      <c r="B5" s="98" t="s">
        <v>238</v>
      </c>
      <c r="C5" s="98"/>
      <c r="D5" s="98"/>
      <c r="E5" s="98"/>
      <c r="F5" s="100" t="s">
        <v>239</v>
      </c>
      <c r="G5" s="98"/>
      <c r="H5" s="98"/>
      <c r="I5" s="98"/>
      <c r="J5" s="98" t="s">
        <v>238</v>
      </c>
      <c r="K5" s="98"/>
      <c r="L5" s="98"/>
      <c r="M5" s="98"/>
      <c r="N5" s="100" t="s">
        <v>240</v>
      </c>
      <c r="O5" s="98"/>
      <c r="P5" s="98"/>
    </row>
    <row r="6" spans="1:16" x14ac:dyDescent="0.25">
      <c r="A6" s="98"/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</row>
    <row r="7" spans="1:16" ht="23.25" x14ac:dyDescent="0.35">
      <c r="A7" s="98"/>
      <c r="B7" s="121" t="s">
        <v>241</v>
      </c>
      <c r="C7" s="121"/>
      <c r="D7" s="121"/>
      <c r="E7" s="121"/>
      <c r="F7" s="121"/>
      <c r="G7" s="121"/>
      <c r="H7" s="121"/>
      <c r="I7" s="121"/>
      <c r="J7" s="98" t="s">
        <v>242</v>
      </c>
      <c r="K7" s="98"/>
      <c r="L7" s="98"/>
      <c r="M7" s="98"/>
      <c r="N7" s="98"/>
      <c r="O7" s="98"/>
      <c r="P7" s="98"/>
    </row>
    <row r="8" spans="1:16" x14ac:dyDescent="0.25">
      <c r="A8" s="98"/>
      <c r="B8" s="101"/>
      <c r="C8" s="101"/>
      <c r="D8" s="101"/>
      <c r="E8" s="101"/>
      <c r="F8" s="101"/>
      <c r="G8" s="101"/>
      <c r="H8" s="101"/>
      <c r="I8" s="101"/>
      <c r="J8" s="98"/>
      <c r="K8" s="98"/>
      <c r="L8" s="98"/>
      <c r="M8" s="98"/>
      <c r="N8" s="98"/>
      <c r="O8" s="98"/>
      <c r="P8" s="98"/>
    </row>
    <row r="9" spans="1:16" x14ac:dyDescent="0.25">
      <c r="A9" s="98"/>
      <c r="B9" s="122" t="s">
        <v>243</v>
      </c>
      <c r="C9" s="122"/>
      <c r="D9" s="98"/>
      <c r="E9" s="122" t="s">
        <v>244</v>
      </c>
      <c r="F9" s="122"/>
      <c r="G9" s="102" t="s">
        <v>245</v>
      </c>
      <c r="H9" s="98"/>
      <c r="I9" s="98"/>
      <c r="J9" s="98" t="s">
        <v>246</v>
      </c>
      <c r="K9" s="98"/>
      <c r="L9" s="98"/>
      <c r="M9" s="98"/>
      <c r="N9" s="103" t="s">
        <v>247</v>
      </c>
      <c r="O9" s="98"/>
      <c r="P9" s="98"/>
    </row>
    <row r="10" spans="1:16" x14ac:dyDescent="0.25">
      <c r="A10" s="98"/>
      <c r="B10" s="104" t="s">
        <v>9</v>
      </c>
      <c r="C10" s="98"/>
      <c r="D10" s="98"/>
      <c r="E10" s="104" t="s">
        <v>36</v>
      </c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</row>
    <row r="11" spans="1:16" x14ac:dyDescent="0.25">
      <c r="A11" s="98"/>
      <c r="B11" s="104" t="s">
        <v>10</v>
      </c>
      <c r="C11" s="98"/>
      <c r="D11" s="98"/>
      <c r="E11" s="104" t="s">
        <v>248</v>
      </c>
      <c r="F11" s="98"/>
      <c r="G11" s="98"/>
      <c r="H11" s="98"/>
      <c r="I11" s="98"/>
      <c r="J11" s="98" t="s">
        <v>249</v>
      </c>
      <c r="K11" s="98"/>
      <c r="L11" s="98"/>
      <c r="M11" s="98"/>
      <c r="N11" s="105" t="s">
        <v>250</v>
      </c>
      <c r="O11" s="98"/>
      <c r="P11" s="98"/>
    </row>
    <row r="12" spans="1:16" ht="33.75" x14ac:dyDescent="0.5">
      <c r="A12" s="98"/>
      <c r="B12" s="104" t="s">
        <v>251</v>
      </c>
      <c r="C12" s="98"/>
      <c r="D12" s="98"/>
      <c r="E12" s="104" t="s">
        <v>252</v>
      </c>
      <c r="F12" s="98"/>
      <c r="G12" s="98"/>
      <c r="H12" s="98"/>
      <c r="I12" s="98"/>
      <c r="J12" s="98"/>
      <c r="K12" s="98"/>
      <c r="L12" s="98"/>
      <c r="M12" s="98"/>
      <c r="N12" s="98"/>
      <c r="O12" s="106"/>
      <c r="P12" s="106"/>
    </row>
    <row r="13" spans="1:16" x14ac:dyDescent="0.25">
      <c r="A13" s="98"/>
      <c r="B13" s="104" t="s">
        <v>253</v>
      </c>
      <c r="C13" s="98"/>
      <c r="D13" s="98"/>
      <c r="E13" s="104" t="s">
        <v>254</v>
      </c>
      <c r="F13" s="98"/>
      <c r="G13" s="98"/>
      <c r="H13" s="98"/>
      <c r="I13" s="98"/>
      <c r="J13" s="107" t="s">
        <v>255</v>
      </c>
      <c r="K13" s="98"/>
      <c r="L13" s="98"/>
      <c r="M13" s="98"/>
      <c r="N13" s="98"/>
      <c r="O13" s="98"/>
      <c r="P13" s="98"/>
    </row>
    <row r="14" spans="1:16" x14ac:dyDescent="0.25">
      <c r="A14" s="98"/>
      <c r="B14" s="104" t="s">
        <v>256</v>
      </c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</row>
    <row r="15" spans="1:16" x14ac:dyDescent="0.25">
      <c r="A15" s="98"/>
      <c r="B15" s="104" t="s">
        <v>257</v>
      </c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</row>
    <row r="16" spans="1:16" x14ac:dyDescent="0.25">
      <c r="A16" s="98"/>
      <c r="B16" s="104" t="s">
        <v>14</v>
      </c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98"/>
      <c r="O16" s="98"/>
      <c r="P16" s="98"/>
    </row>
    <row r="17" spans="1:16" x14ac:dyDescent="0.25">
      <c r="A17" s="98"/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</row>
    <row r="18" spans="1:16" ht="33.75" x14ac:dyDescent="0.25">
      <c r="A18" s="98"/>
      <c r="B18" s="118" t="s">
        <v>258</v>
      </c>
      <c r="C18" s="118"/>
      <c r="D18" s="118"/>
      <c r="E18" s="118"/>
      <c r="F18" s="118"/>
      <c r="G18" s="118"/>
      <c r="H18" s="118"/>
      <c r="I18" s="118"/>
      <c r="J18" s="98"/>
      <c r="K18" s="98"/>
      <c r="L18" s="98"/>
      <c r="M18" s="98"/>
      <c r="N18" s="98"/>
      <c r="O18" s="98"/>
      <c r="P18" s="98"/>
    </row>
    <row r="19" spans="1:16" x14ac:dyDescent="0.25">
      <c r="A19" s="98"/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98"/>
      <c r="M19" s="98"/>
      <c r="N19" s="98"/>
      <c r="O19" s="98"/>
      <c r="P19" s="98"/>
    </row>
    <row r="20" spans="1:16" x14ac:dyDescent="0.25">
      <c r="A20" s="98"/>
      <c r="B20" s="98" t="s">
        <v>238</v>
      </c>
      <c r="C20" s="98"/>
      <c r="D20" s="98"/>
      <c r="E20" s="98"/>
      <c r="F20" s="108"/>
      <c r="G20" s="100" t="s">
        <v>240</v>
      </c>
      <c r="H20" s="108"/>
      <c r="I20" s="98"/>
      <c r="J20" s="98"/>
      <c r="K20" s="98"/>
      <c r="L20" s="98"/>
      <c r="M20" s="98"/>
      <c r="N20" s="98"/>
      <c r="O20" s="98"/>
      <c r="P20" s="98"/>
    </row>
    <row r="21" spans="1:16" x14ac:dyDescent="0.25">
      <c r="A21" s="98"/>
      <c r="B21" s="98"/>
      <c r="C21" s="98"/>
      <c r="D21" s="98"/>
      <c r="E21" s="98"/>
      <c r="F21" s="98"/>
      <c r="G21" s="98"/>
      <c r="H21" s="98"/>
      <c r="I21" s="98"/>
      <c r="J21" s="98"/>
      <c r="K21" s="98"/>
      <c r="L21" s="98"/>
      <c r="M21" s="98"/>
      <c r="N21" s="98"/>
      <c r="O21" s="98"/>
      <c r="P21" s="98"/>
    </row>
    <row r="22" spans="1:16" x14ac:dyDescent="0.25">
      <c r="A22" s="98"/>
      <c r="B22" s="98" t="s">
        <v>242</v>
      </c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</row>
    <row r="23" spans="1:16" x14ac:dyDescent="0.25">
      <c r="A23" s="98"/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</row>
    <row r="24" spans="1:16" x14ac:dyDescent="0.25">
      <c r="A24" s="98"/>
      <c r="B24" s="98" t="s">
        <v>259</v>
      </c>
      <c r="C24" s="98"/>
      <c r="D24" s="98"/>
      <c r="E24" s="98"/>
      <c r="F24" s="109" t="s">
        <v>260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</row>
    <row r="25" spans="1:16" x14ac:dyDescent="0.25">
      <c r="A25" s="98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</row>
    <row r="26" spans="1:16" x14ac:dyDescent="0.25">
      <c r="A26" s="98"/>
      <c r="B26" s="110" t="s">
        <v>261</v>
      </c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</row>
    <row r="27" spans="1:16" x14ac:dyDescent="0.25">
      <c r="A27" s="98"/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</row>
    <row r="28" spans="1:16" x14ac:dyDescent="0.25">
      <c r="A28" s="98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</row>
    <row r="29" spans="1:16" x14ac:dyDescent="0.25">
      <c r="A29" s="98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</row>
    <row r="30" spans="1:16" x14ac:dyDescent="0.25">
      <c r="A30" s="98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</row>
    <row r="31" spans="1:16" x14ac:dyDescent="0.25">
      <c r="A31" s="98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</row>
    <row r="32" spans="1:16" x14ac:dyDescent="0.25">
      <c r="A32" s="98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</row>
    <row r="33" spans="1:16" x14ac:dyDescent="0.25">
      <c r="A33" s="98"/>
      <c r="B33" s="98"/>
      <c r="C33" s="98" t="s">
        <v>262</v>
      </c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</row>
    <row r="34" spans="1:16" x14ac:dyDescent="0.25">
      <c r="A34" s="98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</row>
    <row r="35" spans="1:16" x14ac:dyDescent="0.25">
      <c r="A35" s="98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</row>
    <row r="36" spans="1:16" x14ac:dyDescent="0.25">
      <c r="A36" s="98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</row>
    <row r="37" spans="1:16" x14ac:dyDescent="0.25">
      <c r="A37" s="98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</row>
    <row r="38" spans="1:16" x14ac:dyDescent="0.25">
      <c r="A38" s="98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</row>
  </sheetData>
  <mergeCells count="6">
    <mergeCell ref="B18:I18"/>
    <mergeCell ref="B3:I3"/>
    <mergeCell ref="J3:N3"/>
    <mergeCell ref="B7:I7"/>
    <mergeCell ref="B9:C9"/>
    <mergeCell ref="E9:F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13</vt:i4>
      </vt:variant>
    </vt:vector>
  </HeadingPairs>
  <TitlesOfParts>
    <vt:vector size="23" baseType="lpstr">
      <vt:lpstr>paramètres</vt:lpstr>
      <vt:lpstr>acceuil</vt:lpstr>
      <vt:lpstr>BD</vt:lpstr>
      <vt:lpstr>U14</vt:lpstr>
      <vt:lpstr>U12</vt:lpstr>
      <vt:lpstr>U10</vt:lpstr>
      <vt:lpstr>U8</vt:lpstr>
      <vt:lpstr>U6</vt:lpstr>
      <vt:lpstr>BABY</vt:lpstr>
      <vt:lpstr>Mode_d'emploi</vt:lpstr>
      <vt:lpstr>ANNEES</vt:lpstr>
      <vt:lpstr>CATAGORIE1</vt:lpstr>
      <vt:lpstr>CATEGORIE2</vt:lpstr>
      <vt:lpstr>CATEGORIE3</vt:lpstr>
      <vt:lpstr>CATEGORIE4</vt:lpstr>
      <vt:lpstr>CATEGORIE5</vt:lpstr>
      <vt:lpstr>CATEGORIE6</vt:lpstr>
      <vt:lpstr>CATEGORIES7</vt:lpstr>
      <vt:lpstr>CATEGORIES8</vt:lpstr>
      <vt:lpstr>OUINON</vt:lpstr>
      <vt:lpstr>PAYENONPAYE</vt:lpstr>
      <vt:lpstr>tableauA</vt:lpstr>
      <vt:lpstr>VALIDNOCOURS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 coutant</dc:creator>
  <cp:lastModifiedBy>André dede</cp:lastModifiedBy>
  <dcterms:created xsi:type="dcterms:W3CDTF">2020-10-10T08:44:22Z</dcterms:created>
  <dcterms:modified xsi:type="dcterms:W3CDTF">2020-12-11T08:00:45Z</dcterms:modified>
</cp:coreProperties>
</file>