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Data" sheetId="1" r:id="rId1"/>
    <sheet name="Tableau de bord" sheetId="4" r:id="rId2"/>
    <sheet name="COGIC" sheetId="7" r:id="rId3"/>
  </sheets>
  <definedNames>
    <definedName name="_xlnm._FilterDatabase" localSheetId="2" hidden="1">COGIC!$A$8:$Q$78</definedName>
    <definedName name="_xlnm._FilterDatabase" localSheetId="0" hidden="1">Data!$A$1:$BM$118</definedName>
    <definedName name="cp" localSheetId="2">#REF!</definedName>
    <definedName name="cp">#REF!</definedName>
    <definedName name="staff1" localSheetId="0">Data!$B$1:$T$1</definedName>
    <definedName name="staff10" localSheetId="0">Data!#REF!</definedName>
    <definedName name="staff2" localSheetId="0">Data!#REF!</definedName>
    <definedName name="staff3" localSheetId="0">Data!#REF!</definedName>
    <definedName name="staff4" localSheetId="0">Data!#REF!</definedName>
    <definedName name="staff5" localSheetId="0">Data!#REF!</definedName>
    <definedName name="staff6" localSheetId="0">Data!#REF!</definedName>
    <definedName name="staff7" localSheetId="0">Data!#REF!</definedName>
    <definedName name="staff8" localSheetId="0">Data!#REF!</definedName>
    <definedName name="staff9" localSheetId="0">Data!#REF!</definedName>
    <definedName name="total" localSheetId="0">Data!#REF!</definedName>
    <definedName name="TSource" localSheetId="0">Data!#REF!</definedName>
    <definedName name="TTSOURCE" localSheetId="0">Data!#REF!</definedName>
    <definedName name="VilleCodePostal" localSheetId="2">#REF!</definedName>
    <definedName name="VilleCodePostal">#REF!</definedName>
    <definedName name="villes" localSheetId="2">#REF!</definedName>
    <definedName name="villes">#REF!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7" l="1"/>
  <c r="K114" i="1" l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A1" i="1"/>
  <c r="BT148" i="1"/>
  <c r="BO148" i="1"/>
  <c r="AT148" i="1"/>
  <c r="AR148" i="1"/>
  <c r="AQ148" i="1"/>
  <c r="AP148" i="1"/>
  <c r="AO148" i="1"/>
  <c r="AN148" i="1"/>
  <c r="AM148" i="1"/>
  <c r="AL148" i="1"/>
  <c r="AK148" i="1"/>
  <c r="AJ148" i="1"/>
  <c r="AI148" i="1"/>
  <c r="AH148" i="1"/>
  <c r="AG148" i="1"/>
  <c r="AF148" i="1"/>
  <c r="AE148" i="1"/>
  <c r="E148" i="1"/>
  <c r="D148" i="1"/>
  <c r="C148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2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48" i="1" l="1"/>
</calcChain>
</file>

<file path=xl/sharedStrings.xml><?xml version="1.0" encoding="utf-8"?>
<sst xmlns="http://schemas.openxmlformats.org/spreadsheetml/2006/main" count="986" uniqueCount="719">
  <si>
    <t>Id</t>
  </si>
  <si>
    <t>USAR</t>
  </si>
  <si>
    <t>Gpt</t>
  </si>
  <si>
    <t>CIS</t>
  </si>
  <si>
    <t>Matricule</t>
  </si>
  <si>
    <t>Nom</t>
  </si>
  <si>
    <t>Prénom</t>
  </si>
  <si>
    <t>Date de naissance</t>
  </si>
  <si>
    <t>Age</t>
  </si>
  <si>
    <t>Lieu de naissance</t>
  </si>
  <si>
    <t>Dpt Naissance</t>
  </si>
  <si>
    <t>Adresse</t>
  </si>
  <si>
    <t>Code Postal</t>
  </si>
  <si>
    <t>Commune</t>
  </si>
  <si>
    <t>N°tel</t>
  </si>
  <si>
    <t>N° Port</t>
  </si>
  <si>
    <t>N°secu</t>
  </si>
  <si>
    <t>Fonction</t>
  </si>
  <si>
    <t>Viste Médicale</t>
  </si>
  <si>
    <t>Mail Perso</t>
  </si>
  <si>
    <t>Mail Pro</t>
  </si>
  <si>
    <t>Sexe</t>
  </si>
  <si>
    <t>Numéro Passeport</t>
  </si>
  <si>
    <t>Date Passeport</t>
  </si>
  <si>
    <t>Date validité Passeport</t>
  </si>
  <si>
    <t>N° CIdentité</t>
  </si>
  <si>
    <t>Date</t>
  </si>
  <si>
    <t>N° Permis Conduire</t>
  </si>
  <si>
    <t>Permis AM</t>
  </si>
  <si>
    <t>Permis A</t>
  </si>
  <si>
    <t>Permis A1</t>
  </si>
  <si>
    <t>Permis A2</t>
  </si>
  <si>
    <t>Permis B</t>
  </si>
  <si>
    <t>Permis B1</t>
  </si>
  <si>
    <t>Permis C</t>
  </si>
  <si>
    <t>Permis C1</t>
  </si>
  <si>
    <t>Permis C1E</t>
  </si>
  <si>
    <t>Permis D</t>
  </si>
  <si>
    <t>Permis D1</t>
  </si>
  <si>
    <t>Permis D1E</t>
  </si>
  <si>
    <t>Permis E</t>
  </si>
  <si>
    <t>Permis International</t>
  </si>
  <si>
    <t>Validité Permis</t>
  </si>
  <si>
    <t>BSITF II*  BSAFE</t>
  </si>
  <si>
    <t>Validité BASAFE</t>
  </si>
  <si>
    <t>Fiche Cand. Musar</t>
  </si>
  <si>
    <t xml:space="preserve">Niveau Italien </t>
  </si>
  <si>
    <t>Niveau Anglais</t>
  </si>
  <si>
    <t>Niveau Allemand</t>
  </si>
  <si>
    <t>Niveau Espagnol</t>
  </si>
  <si>
    <t>Niveau Cyn</t>
  </si>
  <si>
    <t>Niveau RAD</t>
  </si>
  <si>
    <t>Niveau RCH</t>
  </si>
  <si>
    <t>Niveau IMP/GMSP</t>
  </si>
  <si>
    <t>Niveau Prévu INSARAG</t>
  </si>
  <si>
    <t>SDE</t>
  </si>
  <si>
    <t>Niveau GOC</t>
  </si>
  <si>
    <t>OUI</t>
  </si>
  <si>
    <t>Christophe</t>
  </si>
  <si>
    <t>Lionel</t>
  </si>
  <si>
    <t>SDE 2</t>
  </si>
  <si>
    <t>Emmanuel</t>
  </si>
  <si>
    <t>Frédéric</t>
  </si>
  <si>
    <t>Richard</t>
  </si>
  <si>
    <t>Nicolas</t>
  </si>
  <si>
    <t>SDE 3</t>
  </si>
  <si>
    <t>Cédric</t>
  </si>
  <si>
    <t>Jérôme</t>
  </si>
  <si>
    <t>Vincent</t>
  </si>
  <si>
    <t>Sylvain</t>
  </si>
  <si>
    <t>Denis</t>
  </si>
  <si>
    <t>Nathalie</t>
  </si>
  <si>
    <t>Abondance</t>
  </si>
  <si>
    <t>Alan</t>
  </si>
  <si>
    <t>Annecy</t>
  </si>
  <si>
    <t>Annemasse</t>
  </si>
  <si>
    <t>Bonneville</t>
  </si>
  <si>
    <t>Cluses</t>
  </si>
  <si>
    <t>Cruseilles</t>
  </si>
  <si>
    <t>Domancy</t>
  </si>
  <si>
    <t>Douvaine</t>
  </si>
  <si>
    <t>Epagny</t>
  </si>
  <si>
    <t>Faverges</t>
  </si>
  <si>
    <t>Frangy</t>
  </si>
  <si>
    <t>Morzine</t>
  </si>
  <si>
    <t>Passy</t>
  </si>
  <si>
    <t>Sallanches</t>
  </si>
  <si>
    <t>Servoz</t>
  </si>
  <si>
    <t>Taninges</t>
  </si>
  <si>
    <t>Thones</t>
  </si>
  <si>
    <t>Grade</t>
  </si>
  <si>
    <t>Étiquettes de colonnes</t>
  </si>
  <si>
    <t>(vide)</t>
  </si>
  <si>
    <t>Total général</t>
  </si>
  <si>
    <t>Étiquettes de lignes</t>
  </si>
  <si>
    <t>Moyenne de Age</t>
  </si>
  <si>
    <t>Nombre de Nom</t>
  </si>
  <si>
    <t>(Tous)</t>
  </si>
  <si>
    <t>Ltn</t>
  </si>
  <si>
    <t>R102</t>
  </si>
  <si>
    <t>R103</t>
  </si>
  <si>
    <t>R104</t>
  </si>
  <si>
    <t>R105</t>
  </si>
  <si>
    <t>R106</t>
  </si>
  <si>
    <t>R107</t>
  </si>
  <si>
    <t>R108</t>
  </si>
  <si>
    <t>R109</t>
  </si>
  <si>
    <t>R110</t>
  </si>
  <si>
    <t>R111</t>
  </si>
  <si>
    <t>R112</t>
  </si>
  <si>
    <t>R113</t>
  </si>
  <si>
    <t>R114</t>
  </si>
  <si>
    <t>R115</t>
  </si>
  <si>
    <t>R116</t>
  </si>
  <si>
    <t>R117</t>
  </si>
  <si>
    <t>R118</t>
  </si>
  <si>
    <t>R119</t>
  </si>
  <si>
    <t>R120</t>
  </si>
  <si>
    <t>R121</t>
  </si>
  <si>
    <t>R122</t>
  </si>
  <si>
    <t>R123</t>
  </si>
  <si>
    <t>R124</t>
  </si>
  <si>
    <t>R125</t>
  </si>
  <si>
    <t>R126</t>
  </si>
  <si>
    <t>R127</t>
  </si>
  <si>
    <t>R128</t>
  </si>
  <si>
    <t>R129</t>
  </si>
  <si>
    <t>R130</t>
  </si>
  <si>
    <t>R131</t>
  </si>
  <si>
    <t>R132</t>
  </si>
  <si>
    <t>R133</t>
  </si>
  <si>
    <t>R134</t>
  </si>
  <si>
    <t>R135</t>
  </si>
  <si>
    <t>R136</t>
  </si>
  <si>
    <t>R137</t>
  </si>
  <si>
    <t>R138</t>
  </si>
  <si>
    <t>R139</t>
  </si>
  <si>
    <t>R140</t>
  </si>
  <si>
    <t>R141</t>
  </si>
  <si>
    <t>R142</t>
  </si>
  <si>
    <t>R143</t>
  </si>
  <si>
    <t>R144</t>
  </si>
  <si>
    <t>R145</t>
  </si>
  <si>
    <t>R146</t>
  </si>
  <si>
    <t>R147</t>
  </si>
  <si>
    <t>R148</t>
  </si>
  <si>
    <t>R149</t>
  </si>
  <si>
    <t>R150</t>
  </si>
  <si>
    <t>R151</t>
  </si>
  <si>
    <t>R152</t>
  </si>
  <si>
    <t>R153</t>
  </si>
  <si>
    <t>R154</t>
  </si>
  <si>
    <t>R155</t>
  </si>
  <si>
    <t>R156</t>
  </si>
  <si>
    <t>R157</t>
  </si>
  <si>
    <t>R158</t>
  </si>
  <si>
    <t>R159</t>
  </si>
  <si>
    <t>R160</t>
  </si>
  <si>
    <t>R161</t>
  </si>
  <si>
    <t>R162</t>
  </si>
  <si>
    <t>R163</t>
  </si>
  <si>
    <t>R164</t>
  </si>
  <si>
    <t>R165</t>
  </si>
  <si>
    <t>R166</t>
  </si>
  <si>
    <t>R167</t>
  </si>
  <si>
    <t>R168</t>
  </si>
  <si>
    <t>R169</t>
  </si>
  <si>
    <t>R170</t>
  </si>
  <si>
    <t>R171</t>
  </si>
  <si>
    <t>R172</t>
  </si>
  <si>
    <t>R173</t>
  </si>
  <si>
    <t>R174</t>
  </si>
  <si>
    <t>R175</t>
  </si>
  <si>
    <t>R176</t>
  </si>
  <si>
    <t>R177</t>
  </si>
  <si>
    <t>R178</t>
  </si>
  <si>
    <t>R179</t>
  </si>
  <si>
    <t>R180</t>
  </si>
  <si>
    <t>R181</t>
  </si>
  <si>
    <t>R182</t>
  </si>
  <si>
    <t>R183</t>
  </si>
  <si>
    <t>R184</t>
  </si>
  <si>
    <t>R185</t>
  </si>
  <si>
    <t>R186</t>
  </si>
  <si>
    <t>R187</t>
  </si>
  <si>
    <t>R188</t>
  </si>
  <si>
    <t>R189</t>
  </si>
  <si>
    <t>R190</t>
  </si>
  <si>
    <t>R191</t>
  </si>
  <si>
    <t>R192</t>
  </si>
  <si>
    <t>R193</t>
  </si>
  <si>
    <t>R194</t>
  </si>
  <si>
    <t>R195</t>
  </si>
  <si>
    <t>R196</t>
  </si>
  <si>
    <t>R197</t>
  </si>
  <si>
    <t>R198</t>
  </si>
  <si>
    <t>R199</t>
  </si>
  <si>
    <t>R200</t>
  </si>
  <si>
    <t>R201</t>
  </si>
  <si>
    <t>R202</t>
  </si>
  <si>
    <t>R203</t>
  </si>
  <si>
    <t>R204</t>
  </si>
  <si>
    <t>R205</t>
  </si>
  <si>
    <t>R206</t>
  </si>
  <si>
    <t>R207</t>
  </si>
  <si>
    <t>R208</t>
  </si>
  <si>
    <t>R209</t>
  </si>
  <si>
    <t>R210</t>
  </si>
  <si>
    <t>R211</t>
  </si>
  <si>
    <t>R212</t>
  </si>
  <si>
    <t>R213</t>
  </si>
  <si>
    <t>R214</t>
  </si>
  <si>
    <t>R215</t>
  </si>
  <si>
    <t>R216</t>
  </si>
  <si>
    <t>R217</t>
  </si>
  <si>
    <t>R218</t>
  </si>
  <si>
    <t>R219</t>
  </si>
  <si>
    <t>R220</t>
  </si>
  <si>
    <t>R221</t>
  </si>
  <si>
    <t>R222</t>
  </si>
  <si>
    <t>R223</t>
  </si>
  <si>
    <t>R224</t>
  </si>
  <si>
    <t>R225</t>
  </si>
  <si>
    <t>R226</t>
  </si>
  <si>
    <t>R227</t>
  </si>
  <si>
    <t>R228</t>
  </si>
  <si>
    <t>R229</t>
  </si>
  <si>
    <t>R230</t>
  </si>
  <si>
    <t>R231</t>
  </si>
  <si>
    <t>R232</t>
  </si>
  <si>
    <t>R233</t>
  </si>
  <si>
    <t>R234</t>
  </si>
  <si>
    <t>R235</t>
  </si>
  <si>
    <t>R236</t>
  </si>
  <si>
    <t>R237</t>
  </si>
  <si>
    <t>R238</t>
  </si>
  <si>
    <t>R239</t>
  </si>
  <si>
    <t>R240</t>
  </si>
  <si>
    <t>R241</t>
  </si>
  <si>
    <t>R242</t>
  </si>
  <si>
    <t>R243</t>
  </si>
  <si>
    <t>R244</t>
  </si>
  <si>
    <t>R245</t>
  </si>
  <si>
    <t>R246</t>
  </si>
  <si>
    <t>R247</t>
  </si>
  <si>
    <t>ERGBA</t>
  </si>
  <si>
    <t>ERGCH</t>
  </si>
  <si>
    <t>Michel</t>
  </si>
  <si>
    <t>Ludovic</t>
  </si>
  <si>
    <t>Arnaud</t>
  </si>
  <si>
    <t>Grégory</t>
  </si>
  <si>
    <t>Clément</t>
  </si>
  <si>
    <t>CLERE</t>
  </si>
  <si>
    <t>Yan</t>
  </si>
  <si>
    <t>Eddy</t>
  </si>
  <si>
    <t>EMONET</t>
  </si>
  <si>
    <t>Carlos</t>
  </si>
  <si>
    <t>Maxime</t>
  </si>
  <si>
    <t>Guillaume</t>
  </si>
  <si>
    <t>Geoffrey</t>
  </si>
  <si>
    <t>Marc</t>
  </si>
  <si>
    <t>Daniel</t>
  </si>
  <si>
    <t>PATHOUX</t>
  </si>
  <si>
    <t>Steven</t>
  </si>
  <si>
    <t>E T A T   D E   F I L I A T I O N   D E S   P E R S O N N E L S</t>
  </si>
  <si>
    <t>MISSION :</t>
  </si>
  <si>
    <t>LE :</t>
  </si>
  <si>
    <t>date du jour</t>
  </si>
  <si>
    <t>GRADE</t>
  </si>
  <si>
    <t xml:space="preserve">NOM </t>
  </si>
  <si>
    <t>PRENOM</t>
  </si>
  <si>
    <t>AFFECTATION</t>
  </si>
  <si>
    <t>ADRESSE PROFESSIONNELLE</t>
  </si>
  <si>
    <t>TPH PROFESSIONNEL</t>
  </si>
  <si>
    <t>MATRICULE</t>
  </si>
  <si>
    <t>N°PASSEPORT</t>
  </si>
  <si>
    <t>DATE EXPIRATION</t>
  </si>
  <si>
    <t>PORTABLE</t>
  </si>
  <si>
    <t xml:space="preserve">PERSONNE A PREVENIR + TPH </t>
  </si>
  <si>
    <t>SITUATION 
FAMILIALE</t>
  </si>
  <si>
    <r>
      <rPr>
        <b/>
        <sz val="10"/>
        <color indexed="8"/>
        <rFont val="Arial"/>
        <family val="2"/>
      </rPr>
      <t xml:space="preserve">DATE ET LIEU DE NAISSANCE
</t>
    </r>
    <r>
      <rPr>
        <i/>
        <sz val="8"/>
        <rFont val="Arial"/>
        <family val="2"/>
      </rPr>
      <t>BIRTH DATE &amp; PLACE</t>
    </r>
  </si>
  <si>
    <t>Marié</t>
  </si>
  <si>
    <t>LTN</t>
  </si>
  <si>
    <t>Concubinage</t>
  </si>
  <si>
    <t>GAMB</t>
  </si>
  <si>
    <t>1 rue du Bois de Thue 74200 THONON</t>
  </si>
  <si>
    <t>Avenue Louis Armand 74160SAINT JULIEN EN GENEVOIS</t>
  </si>
  <si>
    <t>+33(0)450350016</t>
  </si>
  <si>
    <t>15 rue Jean-Baptiste Charcot 74100 ANNEMASSE</t>
  </si>
  <si>
    <t>A/C</t>
  </si>
  <si>
    <t>04.50.37.02.36</t>
  </si>
  <si>
    <t>29 rue du Docteur GALLET 74300 CLUSES</t>
  </si>
  <si>
    <t>SCH</t>
  </si>
  <si>
    <t>célibataire</t>
  </si>
  <si>
    <t>5 Avenue de la Libération 74200 THONON</t>
  </si>
  <si>
    <t>POPP / CTA</t>
  </si>
  <si>
    <t>Thonon</t>
  </si>
  <si>
    <t>04.50.71.26.67</t>
  </si>
  <si>
    <t>Adj</t>
  </si>
  <si>
    <t>Samoëns</t>
  </si>
  <si>
    <t>S/C</t>
  </si>
  <si>
    <t>Sgt</t>
  </si>
  <si>
    <t>6 rue du nant 74960 MEYTHET</t>
  </si>
  <si>
    <t>ANNECY</t>
  </si>
  <si>
    <t>SALLANCHES</t>
  </si>
  <si>
    <t>/</t>
  </si>
  <si>
    <t>Evian</t>
  </si>
  <si>
    <t>CSP Epagny 300 rue Ste Barbe 74330 EPAGNY</t>
  </si>
  <si>
    <t>04.50.24.48.48.</t>
  </si>
  <si>
    <t>CHAMONIX</t>
  </si>
  <si>
    <t>Cap</t>
  </si>
  <si>
    <t>300 Rue Saint-Barbe 74330 EPAGNY</t>
  </si>
  <si>
    <t>BOSSARD</t>
  </si>
  <si>
    <t>JEAN
CHRISTOPHE</t>
  </si>
  <si>
    <t>+33(0)676436441</t>
  </si>
  <si>
    <t>20DC01978</t>
  </si>
  <si>
    <t>+33(0)662632603</t>
  </si>
  <si>
    <t>LAVERGNE Virginie</t>
  </si>
  <si>
    <t>+33(0)450935011</t>
  </si>
  <si>
    <t>CHOLET (49)</t>
  </si>
  <si>
    <t>BARONE</t>
  </si>
  <si>
    <t>Stéphane</t>
  </si>
  <si>
    <t>06.87.48.95.14</t>
  </si>
  <si>
    <t>BARONE Claudine(épouse)</t>
  </si>
  <si>
    <t>06.30.25.38.02</t>
  </si>
  <si>
    <t>CAUSSE</t>
  </si>
  <si>
    <t>Arthur</t>
  </si>
  <si>
    <t>ZA des bonnets 74270 MUSIEGES</t>
  </si>
  <si>
    <t>04.50.44.76.45</t>
  </si>
  <si>
    <t>06.85.08.75.90</t>
  </si>
  <si>
    <t>06.62.78.54.23</t>
  </si>
  <si>
    <t>MISSILLIER Corine (conjointe)</t>
  </si>
  <si>
    <t>06.62.74.05.12</t>
  </si>
  <si>
    <t>CHAMBERY</t>
  </si>
  <si>
    <t>FERNANDES</t>
  </si>
  <si>
    <t>750 avenue de Chamonix 74190 PASSY</t>
  </si>
  <si>
    <t>06 70 75 81 97</t>
  </si>
  <si>
    <t>06 73 00 87 14</t>
  </si>
  <si>
    <t>FERNANDES Nathalie (épouse)</t>
  </si>
  <si>
    <t>06.62.23.43.58</t>
  </si>
  <si>
    <t>GROSSET-BOURBANGE</t>
  </si>
  <si>
    <t>06.74.77.44.63</t>
  </si>
  <si>
    <t>GATELIER Johana (compagne)</t>
  </si>
  <si>
    <t>06.85.07.33.61</t>
  </si>
  <si>
    <t>LEBRIS</t>
  </si>
  <si>
    <t>115 avenue d'Italie 74300 CLUSES</t>
  </si>
  <si>
    <t>06.62.88.97.95</t>
  </si>
  <si>
    <t>MANJOD Bérangère (Concubine)</t>
  </si>
  <si>
    <t>06.24.88.11.81</t>
  </si>
  <si>
    <t>PERRISSIN-FABERT</t>
  </si>
  <si>
    <t>04.50.22.18.18</t>
  </si>
  <si>
    <t>06.27.73.25.67</t>
  </si>
  <si>
    <t>PERRISSIN-FABERT Aline (épouse)</t>
  </si>
  <si>
    <t>06.88.46.51.44</t>
  </si>
  <si>
    <t>3 Allée de Pré-Varens 74230 THONES</t>
  </si>
  <si>
    <t>04.50.02.02.41</t>
  </si>
  <si>
    <t>06.81.82.84.83</t>
  </si>
  <si>
    <t>PERRISSIN-FABERT Viginie</t>
  </si>
  <si>
    <t>06.15.90.22.94</t>
  </si>
  <si>
    <t>GAGNEPAIN</t>
  </si>
  <si>
    <t>Chamonix</t>
  </si>
  <si>
    <t>14DD60748</t>
  </si>
  <si>
    <t>06.85.14.40.39</t>
  </si>
  <si>
    <t>ABITA Corinne (mère)</t>
  </si>
  <si>
    <t>06.99.17.28.77</t>
  </si>
  <si>
    <t>ST SORLIN EN VALLAIRE</t>
  </si>
  <si>
    <t>FIORASO</t>
  </si>
  <si>
    <t>06.13.50.22.82</t>
  </si>
  <si>
    <t>PELLET Michel (conjoint)</t>
  </si>
  <si>
    <t>06.12.73.78.00</t>
  </si>
  <si>
    <t>DELAVAY</t>
  </si>
  <si>
    <t>CSP Annecy 29 avenue du Stand 74000 ANNECY</t>
  </si>
  <si>
    <t>DIMPRE</t>
  </si>
  <si>
    <t>ZA CHESSIN 74460 TANINGES</t>
  </si>
  <si>
    <t>06.82.07.80.94</t>
  </si>
  <si>
    <t>DIMPRE Caroline (épouse)</t>
  </si>
  <si>
    <t>06.79.76.40.90</t>
  </si>
  <si>
    <t>IRSCHFELD</t>
  </si>
  <si>
    <t>21 avenue de la fontaine couverte 74200 THONON</t>
  </si>
  <si>
    <t>08AI10972</t>
  </si>
  <si>
    <t>06.24.45.46.24</t>
  </si>
  <si>
    <t>IRSCHFELD Perrine</t>
  </si>
  <si>
    <t>LE GOUHINEC</t>
  </si>
  <si>
    <t>La Roche</t>
  </si>
  <si>
    <t xml:space="preserve">156 avenue Charles de Gaulle 74800 LA ROCHE </t>
  </si>
  <si>
    <t>18HA65502</t>
  </si>
  <si>
    <t>06.58.10.61.35</t>
  </si>
  <si>
    <t>TOGNET Béatrice (conjointe)</t>
  </si>
  <si>
    <t>06.24.30.56.25</t>
  </si>
  <si>
    <t>MAITRE</t>
  </si>
  <si>
    <t>12cz76221</t>
  </si>
  <si>
    <t>06.32.60.73.47</t>
  </si>
  <si>
    <t>GUILLOTEAU Genéviève (mère)</t>
  </si>
  <si>
    <t>06.63.43.50.83</t>
  </si>
  <si>
    <t>MAJOURNAL</t>
  </si>
  <si>
    <t>13CV30325</t>
  </si>
  <si>
    <t>06.70.31.41.39</t>
  </si>
  <si>
    <t>DUCRET Eva (femme)</t>
  </si>
  <si>
    <t>06.87.15.49.36</t>
  </si>
  <si>
    <t>MORO</t>
  </si>
  <si>
    <t>5 avenue de la libération 74200 THONON</t>
  </si>
  <si>
    <t>06.70.61.29.07</t>
  </si>
  <si>
    <t>MORO Francine (épouse)</t>
  </si>
  <si>
    <t>04.50.26.38.99</t>
  </si>
  <si>
    <t>NEGRO</t>
  </si>
  <si>
    <t>Jean-Marc</t>
  </si>
  <si>
    <t>13CY98528</t>
  </si>
  <si>
    <t>06.84.02.84.79</t>
  </si>
  <si>
    <t>NEGRO Marie Hélène (épouse)</t>
  </si>
  <si>
    <t>06.77.97.28.72</t>
  </si>
  <si>
    <t>PEREZ</t>
  </si>
  <si>
    <t>18HC45149</t>
  </si>
  <si>
    <t>06.85.03.14.31</t>
  </si>
  <si>
    <t>FRANKE-PEREZ Annah (épouse)</t>
  </si>
  <si>
    <t>0041.79.21.755.50</t>
  </si>
  <si>
    <t>SAN-ROQUE</t>
  </si>
  <si>
    <t xml:space="preserve">VALLEE  </t>
  </si>
  <si>
    <t>18AP25410</t>
  </si>
  <si>
    <t>06.61.22.00.00</t>
  </si>
  <si>
    <t>VALLEE Michel (père)</t>
  </si>
  <si>
    <t>06.86.40.48.70</t>
  </si>
  <si>
    <t>ZABOLLONE</t>
  </si>
  <si>
    <t>AVRIL</t>
  </si>
  <si>
    <t>462, avenue de la Roche Parnale 74130 BONNEVILLE</t>
  </si>
  <si>
    <t>19EI54585</t>
  </si>
  <si>
    <t>06.72.39.38.94</t>
  </si>
  <si>
    <t>BARRAS</t>
  </si>
  <si>
    <t>Avenue du Bas Chablais 74140 DOUVAINE</t>
  </si>
  <si>
    <t>06.10.08.45.05</t>
  </si>
  <si>
    <t>BARRAS Laurent (père)</t>
  </si>
  <si>
    <t>06.14.11.58.50</t>
  </si>
  <si>
    <t>C/C</t>
  </si>
  <si>
    <t>BEKHOUCHE</t>
  </si>
  <si>
    <t>Harold</t>
  </si>
  <si>
    <t>158, rue des Frères 74350 CRUSEILLES</t>
  </si>
  <si>
    <t>12CA92968</t>
  </si>
  <si>
    <t>06.25.11.89.72</t>
  </si>
  <si>
    <t>BEKHOUCHE Sabine (femme)</t>
  </si>
  <si>
    <t>06.13.95.04.51</t>
  </si>
  <si>
    <t>BENOOT</t>
  </si>
  <si>
    <t>Saint Julien</t>
  </si>
  <si>
    <t>06.67.70.82.23</t>
  </si>
  <si>
    <t>BIZZINI</t>
  </si>
  <si>
    <t>Jérémy</t>
  </si>
  <si>
    <t>BONIFACIO</t>
  </si>
  <si>
    <t>BUTTNER</t>
  </si>
  <si>
    <t>Marie-Estelle</t>
  </si>
  <si>
    <t>14DH35635</t>
  </si>
  <si>
    <t>06.07.57.16.15</t>
  </si>
  <si>
    <t>BUTTNER J-Baptiste (frère)</t>
  </si>
  <si>
    <t>07.85.60.03.64</t>
  </si>
  <si>
    <t>DELACQUIS</t>
  </si>
  <si>
    <t>DETRAZ</t>
  </si>
  <si>
    <t>06.13.23.10.88</t>
  </si>
  <si>
    <t>DETRAZ Lucie (épouse)</t>
  </si>
  <si>
    <t>06.46.26.46.07</t>
  </si>
  <si>
    <t>DUGOURD</t>
  </si>
  <si>
    <t>06.60.42.85.96</t>
  </si>
  <si>
    <t>DUGOURD Colette (mère)</t>
  </si>
  <si>
    <t>04.50.94.04.94</t>
  </si>
  <si>
    <t>GAY</t>
  </si>
  <si>
    <t>Gruffy-Mures</t>
  </si>
  <si>
    <t>GERFAUD-VALENTIN</t>
  </si>
  <si>
    <t>07AF59373</t>
  </si>
  <si>
    <t>06.19.27.50.49</t>
  </si>
  <si>
    <t>GERFAUD François (père)</t>
  </si>
  <si>
    <t>06.49.12.71.26</t>
  </si>
  <si>
    <t>ISOUX</t>
  </si>
  <si>
    <t>12CI92855</t>
  </si>
  <si>
    <t>06.75.24.30.46</t>
  </si>
  <si>
    <t>MOLLIER Jessica</t>
  </si>
  <si>
    <t>06.74.74.51.74</t>
  </si>
  <si>
    <t>LEROUX</t>
  </si>
  <si>
    <t>06.87.46.71.94</t>
  </si>
  <si>
    <t>LYARD</t>
  </si>
  <si>
    <t>143 route du Tram 74350 CRUSEILLES</t>
  </si>
  <si>
    <t>14DL32658X</t>
  </si>
  <si>
    <t>06.06.55.76.74</t>
  </si>
  <si>
    <t>LYARD Didier (Frère)</t>
  </si>
  <si>
    <t>06.62.56.87.39</t>
  </si>
  <si>
    <t>MAURE</t>
  </si>
  <si>
    <t>MOINE</t>
  </si>
  <si>
    <t>11AT68145</t>
  </si>
  <si>
    <t>06.88.32.82.41</t>
  </si>
  <si>
    <t>MAREL Angélique (conjointe)</t>
  </si>
  <si>
    <t>06.72.54.34.70</t>
  </si>
  <si>
    <t>PAYRAUD</t>
  </si>
  <si>
    <t>PEZET</t>
  </si>
  <si>
    <t>SAVOUILLAN</t>
  </si>
  <si>
    <t>Anglais (D)</t>
  </si>
  <si>
    <t>21/10/ 2010</t>
  </si>
  <si>
    <t>OPEX</t>
  </si>
  <si>
    <t>M</t>
  </si>
  <si>
    <t>D</t>
  </si>
  <si>
    <t>C</t>
  </si>
  <si>
    <t>Personne à prévenir</t>
  </si>
  <si>
    <t>Téléphone Personne à prévenir</t>
  </si>
  <si>
    <t>Lien de Parenté</t>
  </si>
  <si>
    <t>Adresse Personne à prévenir</t>
  </si>
  <si>
    <t>Total</t>
  </si>
  <si>
    <t>Pré-NAP</t>
  </si>
  <si>
    <t>NAP</t>
  </si>
  <si>
    <t>LAO SD</t>
  </si>
  <si>
    <t>LAO CYN</t>
  </si>
  <si>
    <t>Nombre de LAO SD</t>
  </si>
  <si>
    <t>Nombre de LAO CYN</t>
  </si>
  <si>
    <t>Nombre de OPEX</t>
  </si>
  <si>
    <t>Vaccin DTP</t>
  </si>
  <si>
    <t>Vaccin Hepatite B</t>
  </si>
  <si>
    <t>Vaccin Méningite</t>
  </si>
  <si>
    <t>Vaccin Hepatite A</t>
  </si>
  <si>
    <t>Vaccin Fièvre jaune</t>
  </si>
  <si>
    <t>ALYD</t>
  </si>
  <si>
    <t>Zvsjof</t>
  </si>
  <si>
    <t>Txs</t>
  </si>
  <si>
    <t>KRHSWV</t>
  </si>
  <si>
    <t>Uzubojbde</t>
  </si>
  <si>
    <t>BUH</t>
  </si>
  <si>
    <t>BJP</t>
  </si>
  <si>
    <t>Adi</t>
  </si>
  <si>
    <t>EJPRK</t>
  </si>
  <si>
    <t>Hzbxtyz</t>
  </si>
  <si>
    <t>AQZ</t>
  </si>
  <si>
    <t>KUP</t>
  </si>
  <si>
    <t>Knn</t>
  </si>
  <si>
    <t>UXPBPYF</t>
  </si>
  <si>
    <t>Iqhb-Vuvo</t>
  </si>
  <si>
    <t>JKZ</t>
  </si>
  <si>
    <t>OOJFS</t>
  </si>
  <si>
    <t>Qsv</t>
  </si>
  <si>
    <t>SZMHMNWW</t>
  </si>
  <si>
    <t>Kkovmfv</t>
  </si>
  <si>
    <t>YGS</t>
  </si>
  <si>
    <t>YTIT / OCY</t>
  </si>
  <si>
    <t>Ntp</t>
  </si>
  <si>
    <t>IKFRQ</t>
  </si>
  <si>
    <t>Drhqfygl</t>
  </si>
  <si>
    <t>HHNP</t>
  </si>
  <si>
    <t>OHMI</t>
  </si>
  <si>
    <t>Hcf</t>
  </si>
  <si>
    <t>LDBLZTDS</t>
  </si>
  <si>
    <t>Qemqdwb</t>
  </si>
  <si>
    <t>STZ</t>
  </si>
  <si>
    <t>WKIB</t>
  </si>
  <si>
    <t>Sue</t>
  </si>
  <si>
    <t>UDXINJGLP</t>
  </si>
  <si>
    <t>Gaad</t>
  </si>
  <si>
    <t>XOD</t>
  </si>
  <si>
    <t>Vwcppexst</t>
  </si>
  <si>
    <t>Wvz</t>
  </si>
  <si>
    <t>VABYVLB</t>
  </si>
  <si>
    <t>Jqzlbeh</t>
  </si>
  <si>
    <t>YMW</t>
  </si>
  <si>
    <t>Qlvxqm</t>
  </si>
  <si>
    <t>Auk</t>
  </si>
  <si>
    <t>SDIYKT</t>
  </si>
  <si>
    <t>Ofxyqcwi</t>
  </si>
  <si>
    <t>GYP</t>
  </si>
  <si>
    <t>Nagbtp</t>
  </si>
  <si>
    <t>R/B</t>
  </si>
  <si>
    <t>HYZNZEV</t>
  </si>
  <si>
    <t>Urukwqb</t>
  </si>
  <si>
    <t>ZPH</t>
  </si>
  <si>
    <t>Jqhwhfi</t>
  </si>
  <si>
    <t>Xlr</t>
  </si>
  <si>
    <t>YBPPWK</t>
  </si>
  <si>
    <t>Agurvww</t>
  </si>
  <si>
    <t>GRIR</t>
  </si>
  <si>
    <t>TSVA</t>
  </si>
  <si>
    <t>Ksu</t>
  </si>
  <si>
    <t>DVRPISQ</t>
  </si>
  <si>
    <t>Tzgq-Inhsuslofa</t>
  </si>
  <si>
    <t>XSUR</t>
  </si>
  <si>
    <t>twp Wewqannjin Xbzahbj</t>
  </si>
  <si>
    <t>Qki</t>
  </si>
  <si>
    <t>KNDNGXDZMLV</t>
  </si>
  <si>
    <t>Ppppxk</t>
  </si>
  <si>
    <t>BMRJ</t>
  </si>
  <si>
    <t>Vkjiyj</t>
  </si>
  <si>
    <t>M/C</t>
  </si>
  <si>
    <t>ZGNIWXE</t>
  </si>
  <si>
    <t>Pvmsaei</t>
  </si>
  <si>
    <t>EDN</t>
  </si>
  <si>
    <t>Myjkamqcv</t>
  </si>
  <si>
    <t>D/T</t>
  </si>
  <si>
    <t>YLIEX</t>
  </si>
  <si>
    <t>Vwbxk</t>
  </si>
  <si>
    <t>TFOSF TPUO Gmecvvcf (igywctmyb)</t>
  </si>
  <si>
    <t>hunikvapb</t>
  </si>
  <si>
    <t>42.94.67.31.57</t>
  </si>
  <si>
    <t>107, bufvlxn qi Ozyrn 56927 QYEH-ZXVDS</t>
  </si>
  <si>
    <t>SEGNP Yuqgs (fcbvup)</t>
  </si>
  <si>
    <t>Jbrllp</t>
  </si>
  <si>
    <t>16.66.52.08.06</t>
  </si>
  <si>
    <t>7059 wpcre hf Qern Vdognpg 69770 FKROU</t>
  </si>
  <si>
    <t>AWNZDDM Vcdqiobz (i?bw)</t>
  </si>
  <si>
    <t>29.24.20.54.74</t>
  </si>
  <si>
    <t>PMYECFRG Bkraqaxiz (trboci)</t>
  </si>
  <si>
    <t>89.16.24.74.35</t>
  </si>
  <si>
    <t>GPNOQ Kgmcx Uwyje (ftroeu)</t>
  </si>
  <si>
    <t>Rqostp</t>
  </si>
  <si>
    <t>16.33.93.48.81</t>
  </si>
  <si>
    <t>527 uxwpk nb Etnezff 38956 DFKO</t>
  </si>
  <si>
    <t>PJGQLHA-SQOIKACW (cstv)</t>
  </si>
  <si>
    <t>jntr</t>
  </si>
  <si>
    <t>10.24.78.69.51</t>
  </si>
  <si>
    <t>5 zigayvc tg y?ildzxm 28903 TTYSNOKX</t>
  </si>
  <si>
    <t>XIDBPICQJ Iyowvchd (cvdhyp)</t>
  </si>
  <si>
    <t>11.49.84.65.73</t>
  </si>
  <si>
    <t>RMEJWHB Jvlwvmq (ieobny)</t>
  </si>
  <si>
    <t>Uanblv</t>
  </si>
  <si>
    <t xml:space="preserve"> 07.27.55.15.41</t>
  </si>
  <si>
    <t>Gi Aglafeq 730 Czk Hkqjmjwu 37709 BZAGEFIOIS (WSIRIJQU)</t>
  </si>
  <si>
    <t>NDVYQP Qfysesxx(nrzicu)</t>
  </si>
  <si>
    <t>75.47.39.31.10</t>
  </si>
  <si>
    <t>TMYFHPC Upgqun (qbcznl)</t>
  </si>
  <si>
    <t>Pasjpi</t>
  </si>
  <si>
    <t>35.08.25.98.39</t>
  </si>
  <si>
    <t>598 dtunhkh vmp uszxqzcv 71400 OCQYFTHOBG</t>
  </si>
  <si>
    <t>ZMCPGF Rcqn-Evnds (tooean)</t>
  </si>
  <si>
    <t>Iedqrv</t>
  </si>
  <si>
    <t>15.28.73.28.56</t>
  </si>
  <si>
    <t>55 cvmga Rwwxzggfdn 56906 ERMCNLSIN</t>
  </si>
  <si>
    <t>BAOUQOOG Jbqcrosb</t>
  </si>
  <si>
    <t>Ez-ktaoef</t>
  </si>
  <si>
    <t>12.11.24.90.58</t>
  </si>
  <si>
    <t>724 wfdkd xm Cgdvr 05100 QRKZEULXN</t>
  </si>
  <si>
    <t>EAVCRIARBIR Jxxuqjcor (Swtf)</t>
  </si>
  <si>
    <t>judv</t>
  </si>
  <si>
    <t>47.58.25.01.41</t>
  </si>
  <si>
    <t>WMCDQM Bdrvojnj (seibjfcrr)</t>
  </si>
  <si>
    <t>jkkyfowfv</t>
  </si>
  <si>
    <t>97.82.02.08.07</t>
  </si>
  <si>
    <t>519, Txngxc nki wmigsd 60636 QWGYLCYJ</t>
  </si>
  <si>
    <t>SCFHP Hrdjrant (htjsvu)</t>
  </si>
  <si>
    <t>Pofvly</t>
  </si>
  <si>
    <t>77.52.53.10.19</t>
  </si>
  <si>
    <t>380, rhfbt mo rlhbshs 16208 XVEYYVE-XZYJL</t>
  </si>
  <si>
    <t>916737942042</t>
  </si>
  <si>
    <t>702253511130</t>
  </si>
  <si>
    <t>528962326951</t>
  </si>
  <si>
    <t>'834321028777</t>
  </si>
  <si>
    <t>Hvsoiah (J)</t>
  </si>
  <si>
    <t>16MB05204</t>
  </si>
  <si>
    <t>72ZS818109</t>
  </si>
  <si>
    <t>90BC27454</t>
  </si>
  <si>
    <t>47PI80055</t>
  </si>
  <si>
    <t>17ES28746</t>
  </si>
  <si>
    <t>89DY01466</t>
  </si>
  <si>
    <t>86SR71483</t>
  </si>
  <si>
    <t>53MQ95646</t>
  </si>
  <si>
    <t>57CO45116</t>
  </si>
  <si>
    <t>60ZQ57429</t>
  </si>
  <si>
    <t>52XH51019</t>
  </si>
  <si>
    <t>55NC22367</t>
  </si>
  <si>
    <t>34PG198231</t>
  </si>
  <si>
    <t>gdryjojhw.azpccj88@ecbql.lrk</t>
  </si>
  <si>
    <t>qeaaglunt.oxhmcu@ynjb65.rm</t>
  </si>
  <si>
    <t>icgtrqa.swvjf@vbdm33.vd</t>
  </si>
  <si>
    <t>qdmbzwus.vnpmq@lezz05.he</t>
  </si>
  <si>
    <t>zyosapi.dawudrgz@dnro14.fb</t>
  </si>
  <si>
    <t>lgekzvf.bacavge@ipey46.eh</t>
  </si>
  <si>
    <t>xllgoqt.imoqbkz@utij58.zt</t>
  </si>
  <si>
    <t>cdaeigo.guvefr@vkmd29.dx</t>
  </si>
  <si>
    <t>Ulqf-godsckeryv.ktempwg@ytlr77.va</t>
  </si>
  <si>
    <t>gdbukf.criliqkgkwn@dijk37.jw</t>
  </si>
  <si>
    <t>rxklfkb.duwkeyx@rkus94.tw</t>
  </si>
  <si>
    <t>cbxfj.zxsoh@msyp07.pq</t>
  </si>
  <si>
    <t>45.72.89.07.73</t>
  </si>
  <si>
    <t>77.03.92.19.80</t>
  </si>
  <si>
    <t>11.65.56.05.06</t>
  </si>
  <si>
    <t>34.91.24.37.74</t>
  </si>
  <si>
    <t>88.39.93.09.38</t>
  </si>
  <si>
    <t>85.15.40.31.69</t>
  </si>
  <si>
    <t>38.50.10.37.87</t>
  </si>
  <si>
    <t>96.22.72.51.43</t>
  </si>
  <si>
    <t>35.66.54.00.07</t>
  </si>
  <si>
    <t>72.52.60.62.15</t>
  </si>
  <si>
    <t>26.58.15.96.98</t>
  </si>
  <si>
    <t>31.77.19.39.32</t>
  </si>
  <si>
    <t>17.45.51.76.75</t>
  </si>
  <si>
    <t>16.63.84.92.14</t>
  </si>
  <si>
    <t>30.29.22.56.34</t>
  </si>
  <si>
    <t xml:space="preserve">291 vaazxd pg Zjzzg </t>
  </si>
  <si>
    <t>RMWN-ZVWKV</t>
  </si>
  <si>
    <t xml:space="preserve">6309 ycvom fd Htaj Grfulqd </t>
  </si>
  <si>
    <t>CLTPD</t>
  </si>
  <si>
    <t xml:space="preserve">818 qyvjj gg Ptckkxc </t>
  </si>
  <si>
    <t>WWBT</t>
  </si>
  <si>
    <t xml:space="preserve">Tnoplpmwmhy 52-Vms E-988 aeql nhf zwvor vz qkpliuck </t>
  </si>
  <si>
    <t>NRLINQJU</t>
  </si>
  <si>
    <t xml:space="preserve">Bg Yeitqaa 777 Uix Znlrrvgn </t>
  </si>
  <si>
    <t>(ZRQAWDPJ)</t>
  </si>
  <si>
    <t xml:space="preserve">407 Afljvpl oja Jvsxrtxy </t>
  </si>
  <si>
    <t>Qqcxmettel</t>
  </si>
  <si>
    <t xml:space="preserve">11 Ofxbt Wybtfchlol </t>
  </si>
  <si>
    <t>NXVHOBFSA</t>
  </si>
  <si>
    <t xml:space="preserve">926 edb js Uxsaa </t>
  </si>
  <si>
    <t>BFJSNUMUY</t>
  </si>
  <si>
    <t xml:space="preserve">6881 tqyfk ql qybl eu fjbvtr  </t>
  </si>
  <si>
    <t>SJWXXKC</t>
  </si>
  <si>
    <t xml:space="preserve">397, Qkkbus ccb avxirg </t>
  </si>
  <si>
    <t>RSKRQIOI</t>
  </si>
  <si>
    <t xml:space="preserve">186 Jpouq vh Icvksjh </t>
  </si>
  <si>
    <t>GSSOFIT-FGHXR</t>
  </si>
  <si>
    <t>PLERLOQV</t>
  </si>
  <si>
    <t>Hf Sbvc</t>
  </si>
  <si>
    <t>RLROBRS</t>
  </si>
  <si>
    <t>LAMCPP</t>
  </si>
  <si>
    <t>CAFXHD (78)</t>
  </si>
  <si>
    <t>USURCJKJ (06)</t>
  </si>
  <si>
    <t>ZEJJ</t>
  </si>
  <si>
    <t>NUGZPFVA OBC OFGTY</t>
  </si>
  <si>
    <t>JHIEET GNG GYHJB</t>
  </si>
  <si>
    <t>NMEAFY (88)</t>
  </si>
  <si>
    <t>UCLXPSNVXI</t>
  </si>
  <si>
    <t>PIVAAQEBY</t>
  </si>
  <si>
    <t>HN SUQDLW XQ LZUQDASS</t>
  </si>
  <si>
    <t>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</si>
</sst>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164" formatCode="[$-40C]d\ mmmm\ yyyy;@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#&quot; &quot;##&quot; &quot;##&quot; &quot;##&quot; &quot;##"/>
    <numFmt numFmtId="167" formatCode="00000"/>
    <numFmt numFmtId="168" formatCode="dd\ mmm\ yyyy"/>
    <numFmt numFmtId="169" formatCode="\R000"/>
    <numFmt numFmtId="170" formatCode="0000"/>
    <numFmt numFmtId="171" formatCode="dd/mm/yy"/>
    <numFmt numFmtId="172" formatCode="00\ 00\ 00\ 00\ 00"/>
    <numFmt numFmtId="173" formatCode="#,##0.00,\€"/>
    <numFmt numFmtId="174" formatCode="d/m/yy"/>
    <numFmt numFmtId="175" formatCode="0&quot; &quot;00&quot; &quot;00&quot; &quot;00"/>
    <numFmt numFmtId="176" formatCode="dd\-mm\-yyyy;@"/>
  </numFmts>
  <fonts count="49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0"/>
      <color indexed="8"/>
      <name val="Verdana"/>
      <family val="2"/>
    </font>
    <font>
      <sz val="8"/>
      <name val="Calibri"/>
      <family val="2"/>
      <scheme val="minor"/>
    </font>
    <font>
      <b/>
      <sz val="10"/>
      <color theme="1"/>
      <name val="Verdana"/>
      <family val="2"/>
    </font>
    <font>
      <b/>
      <sz val="8"/>
      <name val="Century Gothic"/>
      <family val="2"/>
    </font>
    <font>
      <b/>
      <sz val="8"/>
      <color indexed="21"/>
      <name val="Century Gothic"/>
      <family val="2"/>
    </font>
    <font>
      <b/>
      <sz val="2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Century Gothic"/>
      <family val="2"/>
    </font>
    <font>
      <b/>
      <sz val="11"/>
      <color indexed="8"/>
      <name val="Century Gothic"/>
      <family val="2"/>
    </font>
    <font>
      <sz val="10"/>
      <color indexed="8"/>
      <name val="Century Gothic"/>
      <family val="2"/>
    </font>
    <font>
      <b/>
      <sz val="12"/>
      <color indexed="8"/>
      <name val="Century Gothic"/>
      <family val="2"/>
    </font>
    <font>
      <b/>
      <sz val="10"/>
      <name val="Century Gothic"/>
      <family val="2"/>
    </font>
    <font>
      <b/>
      <sz val="10"/>
      <color indexed="8"/>
      <name val="Century Gothic"/>
      <family val="2"/>
    </font>
    <font>
      <b/>
      <sz val="10"/>
      <color indexed="8"/>
      <name val="Arial"/>
      <family val="2"/>
    </font>
    <font>
      <i/>
      <sz val="8"/>
      <name val="Arial"/>
      <family val="2"/>
    </font>
    <font>
      <sz val="8"/>
      <color indexed="9"/>
      <name val="Century Gothic"/>
      <family val="2"/>
    </font>
    <font>
      <b/>
      <sz val="10"/>
      <color indexed="12"/>
      <name val="Century Gothic"/>
      <family val="2"/>
    </font>
    <font>
      <b/>
      <sz val="8"/>
      <color indexed="8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sz val="8"/>
      <name val="Century Gothic"/>
      <family val="2"/>
    </font>
    <font>
      <b/>
      <sz val="12"/>
      <color indexed="12"/>
      <name val="Century Gothic"/>
      <family val="2"/>
    </font>
    <font>
      <b/>
      <sz val="8"/>
      <color indexed="12"/>
      <name val="Century Gothic"/>
      <family val="2"/>
    </font>
    <font>
      <b/>
      <sz val="10"/>
      <color indexed="12"/>
      <name val="Arial"/>
      <family val="2"/>
    </font>
    <font>
      <sz val="8"/>
      <color indexed="8"/>
      <name val="Century Gothic"/>
      <family val="2"/>
    </font>
    <font>
      <b/>
      <sz val="10"/>
      <color indexed="63"/>
      <name val="Century Gothic"/>
      <family val="2"/>
    </font>
    <font>
      <sz val="12"/>
      <color theme="1"/>
      <name val="Century Gothic"/>
      <family val="2"/>
    </font>
    <font>
      <sz val="12"/>
      <color rgb="FF000000"/>
      <name val="Century Gothic"/>
      <family val="2"/>
    </font>
    <font>
      <sz val="10"/>
      <name val="Arial1"/>
    </font>
    <font>
      <sz val="10"/>
      <color rgb="FF0000FF"/>
      <name val="Century Gothic"/>
      <family val="2"/>
    </font>
    <font>
      <sz val="11"/>
      <color theme="1"/>
      <name val="Century Gothic"/>
      <family val="2"/>
    </font>
    <font>
      <sz val="10"/>
      <color rgb="FF000000"/>
      <name val="Century Gothic"/>
      <family val="2"/>
    </font>
    <font>
      <sz val="11"/>
      <name val="Century Gothic"/>
      <family val="2"/>
    </font>
    <font>
      <sz val="11"/>
      <color rgb="FF000000"/>
      <name val="Arial1"/>
      <family val="2"/>
    </font>
    <font>
      <sz val="11"/>
      <name val="Calibri"/>
      <family val="2"/>
      <scheme val="minor"/>
    </font>
    <font>
      <b/>
      <sz val="11"/>
      <color theme="0"/>
      <name val="Century Gothic"/>
      <family val="2"/>
    </font>
    <font>
      <sz val="20"/>
      <name val="Arial"/>
      <family val="2"/>
    </font>
    <font>
      <sz val="11"/>
      <color rgb="FF000000"/>
      <name val="Calibri"/>
      <family val="2"/>
    </font>
    <font>
      <sz val="11"/>
      <color theme="1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22"/>
        <bgColor indexed="46"/>
      </patternFill>
    </fill>
    <fill>
      <patternFill patternType="solid">
        <fgColor indexed="11"/>
        <bgColor indexed="49"/>
      </patternFill>
    </fill>
    <fill>
      <patternFill patternType="solid">
        <fgColor indexed="49"/>
        <bgColor indexed="11"/>
      </patternFill>
    </fill>
  </fills>
  <borders count="2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5" fillId="0" borderId="0" applyNumberFormat="0" applyFill="0" applyBorder="0" applyAlignment="0" applyProtection="0"/>
    <xf numFmtId="0" fontId="6" fillId="0" borderId="0"/>
  </cellStyleXfs>
  <cellXfs count="29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2" fillId="0" borderId="0" xfId="3" applyFont="1" applyAlignment="1">
      <alignment horizontal="center"/>
    </xf>
    <xf numFmtId="0" fontId="6" fillId="0" borderId="0" xfId="3"/>
    <xf numFmtId="0" fontId="13" fillId="0" borderId="0" xfId="3" applyFont="1" applyAlignment="1">
      <alignment horizontal="center" vertical="center"/>
    </xf>
    <xf numFmtId="0" fontId="15" fillId="0" borderId="0" xfId="3" applyFont="1" applyAlignment="1">
      <alignment vertical="center"/>
    </xf>
    <xf numFmtId="0" fontId="16" fillId="0" borderId="0" xfId="3" applyFont="1" applyAlignment="1">
      <alignment horizontal="right" vertical="center"/>
    </xf>
    <xf numFmtId="0" fontId="15" fillId="0" borderId="0" xfId="3" applyFont="1" applyAlignment="1">
      <alignment horizontal="right" vertical="center"/>
    </xf>
    <xf numFmtId="0" fontId="6" fillId="0" borderId="0" xfId="3" applyAlignment="1">
      <alignment horizontal="center"/>
    </xf>
    <xf numFmtId="0" fontId="17" fillId="0" borderId="0" xfId="3" applyFont="1" applyAlignment="1" applyProtection="1">
      <alignment horizontal="center" vertical="center"/>
      <protection locked="0"/>
    </xf>
    <xf numFmtId="0" fontId="18" fillId="0" borderId="0" xfId="3" applyFont="1" applyAlignment="1" applyProtection="1">
      <alignment horizontal="center" vertical="center"/>
      <protection locked="0"/>
    </xf>
    <xf numFmtId="14" fontId="18" fillId="0" borderId="0" xfId="3" applyNumberFormat="1" applyFont="1" applyAlignment="1">
      <alignment horizontal="center" vertical="center"/>
    </xf>
    <xf numFmtId="0" fontId="17" fillId="0" borderId="0" xfId="3" applyFont="1" applyAlignment="1" applyProtection="1">
      <alignment horizontal="center" vertical="center" wrapText="1"/>
      <protection locked="0"/>
    </xf>
    <xf numFmtId="14" fontId="17" fillId="0" borderId="0" xfId="3" applyNumberFormat="1" applyFont="1" applyAlignment="1" applyProtection="1">
      <alignment horizontal="center" vertical="center"/>
      <protection locked="0"/>
    </xf>
    <xf numFmtId="0" fontId="19" fillId="0" borderId="0" xfId="3" applyFont="1" applyAlignment="1" applyProtection="1">
      <alignment horizontal="center" vertical="center"/>
      <protection locked="0"/>
    </xf>
    <xf numFmtId="0" fontId="17" fillId="0" borderId="0" xfId="3" applyFont="1" applyProtection="1">
      <protection locked="0"/>
    </xf>
    <xf numFmtId="0" fontId="20" fillId="0" borderId="0" xfId="3" applyFont="1" applyAlignment="1">
      <alignment horizontal="center" vertical="center" wrapText="1"/>
    </xf>
    <xf numFmtId="0" fontId="22" fillId="0" borderId="10" xfId="3" applyFont="1" applyBorder="1" applyAlignment="1">
      <alignment horizontal="center" vertical="center" wrapText="1"/>
    </xf>
    <xf numFmtId="0" fontId="26" fillId="0" borderId="9" xfId="3" applyFont="1" applyBorder="1" applyAlignment="1" applyProtection="1">
      <alignment horizontal="center" vertical="center"/>
      <protection locked="0"/>
    </xf>
    <xf numFmtId="0" fontId="28" fillId="0" borderId="11" xfId="3" applyFont="1" applyBorder="1" applyAlignment="1" applyProtection="1">
      <alignment horizontal="center" vertical="center"/>
      <protection locked="0"/>
    </xf>
    <xf numFmtId="0" fontId="21" fillId="0" borderId="9" xfId="3" applyFont="1" applyBorder="1" applyAlignment="1" applyProtection="1">
      <alignment horizontal="center" vertical="center" wrapText="1"/>
      <protection locked="0"/>
    </xf>
    <xf numFmtId="0" fontId="28" fillId="0" borderId="9" xfId="3" applyFont="1" applyBorder="1" applyAlignment="1" applyProtection="1">
      <alignment horizontal="center" vertical="center"/>
      <protection locked="0"/>
    </xf>
    <xf numFmtId="0" fontId="21" fillId="0" borderId="9" xfId="3" applyFont="1" applyBorder="1" applyAlignment="1" applyProtection="1">
      <alignment horizontal="center" vertical="center"/>
      <protection locked="0"/>
    </xf>
    <xf numFmtId="0" fontId="22" fillId="0" borderId="9" xfId="3" applyFont="1" applyBorder="1" applyAlignment="1" applyProtection="1">
      <alignment horizontal="center" vertical="center"/>
      <protection locked="0"/>
    </xf>
    <xf numFmtId="0" fontId="22" fillId="0" borderId="10" xfId="3" applyFont="1" applyBorder="1" applyAlignment="1">
      <alignment horizontal="center" vertical="center"/>
    </xf>
    <xf numFmtId="173" fontId="22" fillId="0" borderId="9" xfId="3" applyNumberFormat="1" applyFont="1" applyBorder="1" applyAlignment="1">
      <alignment horizontal="center" vertical="center"/>
    </xf>
    <xf numFmtId="14" fontId="22" fillId="0" borderId="10" xfId="3" applyNumberFormat="1" applyFont="1" applyBorder="1" applyAlignment="1">
      <alignment horizontal="center" vertical="center"/>
    </xf>
    <xf numFmtId="0" fontId="27" fillId="0" borderId="0" xfId="3" applyFont="1" applyAlignment="1">
      <alignment horizontal="center" vertical="center"/>
    </xf>
    <xf numFmtId="0" fontId="26" fillId="0" borderId="9" xfId="3" applyFont="1" applyBorder="1" applyAlignment="1" applyProtection="1">
      <alignment horizontal="center" vertical="center" wrapText="1"/>
      <protection locked="0"/>
    </xf>
    <xf numFmtId="0" fontId="26" fillId="0" borderId="10" xfId="3" applyFont="1" applyBorder="1" applyAlignment="1">
      <alignment horizontal="center" vertical="center" wrapText="1"/>
    </xf>
    <xf numFmtId="0" fontId="26" fillId="0" borderId="0" xfId="3" applyFont="1" applyProtection="1">
      <protection locked="0"/>
    </xf>
    <xf numFmtId="0" fontId="15" fillId="0" borderId="0" xfId="3" applyFont="1"/>
    <xf numFmtId="0" fontId="26" fillId="0" borderId="10" xfId="3" applyFont="1" applyBorder="1" applyAlignment="1">
      <alignment horizontal="center" vertical="center"/>
    </xf>
    <xf numFmtId="0" fontId="31" fillId="0" borderId="0" xfId="3" applyFont="1" applyProtection="1">
      <protection locked="0"/>
    </xf>
    <xf numFmtId="171" fontId="22" fillId="0" borderId="9" xfId="3" applyNumberFormat="1" applyFont="1" applyBorder="1" applyAlignment="1" applyProtection="1">
      <alignment horizontal="center" vertical="center" wrapText="1"/>
      <protection locked="0"/>
    </xf>
    <xf numFmtId="0" fontId="20" fillId="0" borderId="10" xfId="3" applyFont="1" applyBorder="1" applyAlignment="1">
      <alignment horizontal="center" vertical="center"/>
    </xf>
    <xf numFmtId="0" fontId="28" fillId="0" borderId="0" xfId="3" applyFont="1" applyAlignment="1">
      <alignment vertical="center"/>
    </xf>
    <xf numFmtId="49" fontId="22" fillId="0" borderId="10" xfId="3" applyNumberFormat="1" applyFont="1" applyBorder="1" applyAlignment="1">
      <alignment horizontal="center" vertical="center"/>
    </xf>
    <xf numFmtId="0" fontId="29" fillId="0" borderId="0" xfId="3" applyFont="1" applyProtection="1">
      <protection locked="0"/>
    </xf>
    <xf numFmtId="0" fontId="28" fillId="0" borderId="9" xfId="3" applyFont="1" applyBorder="1" applyAlignment="1" applyProtection="1">
      <alignment horizontal="center" vertical="center" wrapText="1"/>
      <protection locked="0"/>
    </xf>
    <xf numFmtId="14" fontId="22" fillId="6" borderId="10" xfId="3" applyNumberFormat="1" applyFont="1" applyFill="1" applyBorder="1" applyAlignment="1">
      <alignment horizontal="center" vertical="center"/>
    </xf>
    <xf numFmtId="0" fontId="21" fillId="0" borderId="0" xfId="3" applyFont="1"/>
    <xf numFmtId="0" fontId="32" fillId="0" borderId="0" xfId="3" applyFont="1" applyAlignment="1">
      <alignment horizontal="center"/>
    </xf>
    <xf numFmtId="0" fontId="31" fillId="0" borderId="10" xfId="3" applyFont="1" applyBorder="1" applyAlignment="1">
      <alignment horizontal="center" vertical="center"/>
    </xf>
    <xf numFmtId="170" fontId="26" fillId="0" borderId="10" xfId="3" applyNumberFormat="1" applyFont="1" applyBorder="1" applyAlignment="1">
      <alignment horizontal="center" vertical="center"/>
    </xf>
    <xf numFmtId="14" fontId="26" fillId="0" borderId="10" xfId="3" applyNumberFormat="1" applyFont="1" applyBorder="1" applyAlignment="1">
      <alignment horizontal="center" vertical="center"/>
    </xf>
    <xf numFmtId="0" fontId="26" fillId="0" borderId="0" xfId="3" applyFont="1"/>
    <xf numFmtId="49" fontId="26" fillId="0" borderId="10" xfId="3" applyNumberFormat="1" applyFont="1" applyBorder="1" applyAlignment="1">
      <alignment horizontal="center" vertical="center"/>
    </xf>
    <xf numFmtId="0" fontId="20" fillId="0" borderId="12" xfId="3" applyFont="1" applyBorder="1" applyAlignment="1">
      <alignment horizontal="center" vertical="center"/>
    </xf>
    <xf numFmtId="170" fontId="21" fillId="0" borderId="10" xfId="3" applyNumberFormat="1" applyFont="1" applyBorder="1" applyAlignment="1">
      <alignment horizontal="center" vertical="center"/>
    </xf>
    <xf numFmtId="14" fontId="22" fillId="7" borderId="10" xfId="3" applyNumberFormat="1" applyFont="1" applyFill="1" applyBorder="1" applyAlignment="1">
      <alignment horizontal="center" vertical="center"/>
    </xf>
    <xf numFmtId="170" fontId="17" fillId="0" borderId="10" xfId="3" applyNumberFormat="1" applyFont="1" applyBorder="1" applyAlignment="1">
      <alignment horizontal="center" vertical="center"/>
    </xf>
    <xf numFmtId="0" fontId="31" fillId="0" borderId="12" xfId="3" applyFont="1" applyBorder="1" applyAlignment="1">
      <alignment horizontal="center" vertical="center"/>
    </xf>
    <xf numFmtId="171" fontId="26" fillId="0" borderId="10" xfId="3" applyNumberFormat="1" applyFont="1" applyBorder="1" applyAlignment="1">
      <alignment horizontal="center" vertical="center"/>
    </xf>
    <xf numFmtId="0" fontId="26" fillId="0" borderId="0" xfId="3" applyFont="1" applyAlignment="1">
      <alignment horizontal="center" vertical="center"/>
    </xf>
    <xf numFmtId="176" fontId="38" fillId="0" borderId="13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Protection="1">
      <protection locked="0"/>
    </xf>
    <xf numFmtId="0" fontId="7" fillId="0" borderId="8" xfId="0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vertical="center"/>
      <protection locked="0"/>
    </xf>
    <xf numFmtId="170" fontId="7" fillId="0" borderId="2" xfId="0" applyNumberFormat="1" applyFont="1" applyFill="1" applyBorder="1" applyAlignment="1" applyProtection="1">
      <alignment horizontal="center"/>
      <protection locked="0" hidden="1"/>
    </xf>
    <xf numFmtId="0" fontId="7" fillId="0" borderId="2" xfId="0" applyFont="1" applyFill="1" applyBorder="1" applyProtection="1">
      <protection locked="0" hidden="1"/>
    </xf>
    <xf numFmtId="0" fontId="8" fillId="0" borderId="2" xfId="0" applyFont="1" applyFill="1" applyBorder="1" applyAlignment="1" applyProtection="1">
      <alignment vertical="center"/>
      <protection locked="0" hidden="1"/>
    </xf>
    <xf numFmtId="170" fontId="7" fillId="0" borderId="2" xfId="0" applyNumberFormat="1" applyFont="1" applyFill="1" applyBorder="1" applyAlignment="1" applyProtection="1">
      <alignment horizontal="center" vertical="center"/>
      <protection locked="0" hidden="1"/>
    </xf>
    <xf numFmtId="0" fontId="11" fillId="0" borderId="2" xfId="0" applyFont="1" applyFill="1" applyBorder="1" applyAlignment="1" applyProtection="1">
      <alignment horizontal="center"/>
      <protection locked="0" hidden="1"/>
    </xf>
    <xf numFmtId="0" fontId="4" fillId="0" borderId="7" xfId="0" applyFont="1" applyFill="1" applyBorder="1" applyProtection="1">
      <protection hidden="1"/>
    </xf>
    <xf numFmtId="0" fontId="2" fillId="0" borderId="7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4" xfId="0" applyFill="1" applyBorder="1" applyProtection="1">
      <protection locked="0"/>
    </xf>
    <xf numFmtId="14" fontId="8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2" xfId="0" applyNumberFormat="1" applyFont="1" applyFill="1" applyBorder="1" applyAlignment="1" applyProtection="1">
      <alignment horizontal="center" vertical="center"/>
      <protection locked="0"/>
    </xf>
    <xf numFmtId="167" fontId="2" fillId="0" borderId="2" xfId="0" applyNumberFormat="1" applyFont="1" applyFill="1" applyBorder="1" applyAlignment="1" applyProtection="1">
      <alignment horizontal="center" vertical="center"/>
      <protection locked="0"/>
    </xf>
    <xf numFmtId="166" fontId="2" fillId="0" borderId="2" xfId="0" applyNumberFormat="1" applyFont="1" applyFill="1" applyBorder="1" applyAlignment="1" applyProtection="1">
      <alignment horizontal="center" vertical="center"/>
      <protection locked="0"/>
    </xf>
    <xf numFmtId="165" fontId="2" fillId="0" borderId="2" xfId="0" applyNumberFormat="1" applyFont="1" applyFill="1" applyBorder="1" applyAlignment="1" applyProtection="1">
      <alignment horizontal="center" vertical="center"/>
      <protection locked="0"/>
    </xf>
    <xf numFmtId="164" fontId="3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Protection="1">
      <protection locked="0"/>
    </xf>
    <xf numFmtId="0" fontId="0" fillId="0" borderId="2" xfId="0" applyFont="1" applyFill="1" applyBorder="1" applyProtection="1">
      <protection locked="0"/>
    </xf>
    <xf numFmtId="0" fontId="17" fillId="0" borderId="13" xfId="0" applyFont="1" applyFill="1" applyBorder="1" applyAlignment="1" applyProtection="1">
      <alignment horizontal="center" vertical="center"/>
      <protection locked="0"/>
    </xf>
    <xf numFmtId="0" fontId="29" fillId="0" borderId="13" xfId="0" applyFont="1" applyFill="1" applyBorder="1" applyAlignment="1" applyProtection="1">
      <alignment horizontal="center" vertical="center"/>
      <protection locked="0"/>
    </xf>
    <xf numFmtId="170" fontId="36" fillId="0" borderId="13" xfId="0" applyNumberFormat="1" applyFont="1" applyFill="1" applyBorder="1" applyAlignment="1" applyProtection="1">
      <alignment horizontal="center" vertical="center"/>
      <protection locked="0" hidden="1"/>
    </xf>
    <xf numFmtId="0" fontId="29" fillId="0" borderId="13" xfId="0" applyFont="1" applyFill="1" applyBorder="1" applyAlignment="1" applyProtection="1">
      <alignment horizontal="center" vertical="center"/>
      <protection locked="0" hidden="1"/>
    </xf>
    <xf numFmtId="0" fontId="29" fillId="0" borderId="13" xfId="0" applyFont="1" applyFill="1" applyBorder="1" applyAlignment="1" applyProtection="1">
      <alignment vertical="center"/>
      <protection locked="0" hidden="1"/>
    </xf>
    <xf numFmtId="14" fontId="17" fillId="0" borderId="13" xfId="0" applyNumberFormat="1" applyFont="1" applyFill="1" applyBorder="1" applyAlignment="1" applyProtection="1">
      <alignment horizontal="center" vertical="center"/>
      <protection locked="0"/>
    </xf>
    <xf numFmtId="49" fontId="44" fillId="0" borderId="2" xfId="0" applyNumberFormat="1" applyFont="1" applyFill="1" applyBorder="1" applyAlignment="1" applyProtection="1">
      <alignment horizontal="left" vertical="center"/>
      <protection locked="0"/>
    </xf>
    <xf numFmtId="0" fontId="44" fillId="0" borderId="2" xfId="0" applyNumberFormat="1" applyFont="1" applyFill="1" applyBorder="1" applyAlignment="1" applyProtection="1">
      <alignment horizontal="center" vertical="center"/>
      <protection locked="0"/>
    </xf>
    <xf numFmtId="175" fontId="17" fillId="0" borderId="13" xfId="0" applyNumberFormat="1" applyFont="1" applyFill="1" applyBorder="1" applyAlignment="1" applyProtection="1">
      <alignment horizontal="center" vertical="center"/>
      <protection locked="0"/>
    </xf>
    <xf numFmtId="175" fontId="41" fillId="0" borderId="13" xfId="0" applyNumberFormat="1" applyFont="1" applyFill="1" applyBorder="1" applyAlignment="1" applyProtection="1">
      <alignment horizontal="center" vertical="center"/>
      <protection locked="0"/>
    </xf>
    <xf numFmtId="176" fontId="17" fillId="0" borderId="13" xfId="0" applyNumberFormat="1" applyFont="1" applyFill="1" applyBorder="1" applyAlignment="1" applyProtection="1">
      <alignment horizontal="center" vertical="center"/>
      <protection locked="0"/>
    </xf>
    <xf numFmtId="49" fontId="17" fillId="0" borderId="13" xfId="0" applyNumberFormat="1" applyFont="1" applyFill="1" applyBorder="1" applyAlignment="1" applyProtection="1">
      <alignment horizontal="center" vertical="center"/>
      <protection locked="0"/>
    </xf>
    <xf numFmtId="174" fontId="17" fillId="0" borderId="13" xfId="0" applyNumberFormat="1" applyFont="1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Protection="1">
      <protection locked="0"/>
    </xf>
    <xf numFmtId="0" fontId="36" fillId="0" borderId="14" xfId="0" applyFont="1" applyFill="1" applyBorder="1" applyAlignment="1" applyProtection="1">
      <alignment horizontal="center" vertical="center"/>
      <protection locked="0"/>
    </xf>
    <xf numFmtId="1" fontId="17" fillId="0" borderId="13" xfId="0" applyNumberFormat="1" applyFont="1" applyFill="1" applyBorder="1" applyAlignment="1" applyProtection="1">
      <alignment horizontal="center" vertical="center"/>
      <protection locked="0"/>
    </xf>
    <xf numFmtId="0" fontId="17" fillId="0" borderId="2" xfId="0" applyFont="1" applyFill="1" applyBorder="1" applyAlignment="1" applyProtection="1">
      <alignment horizontal="center" vertical="center"/>
      <protection locked="0"/>
    </xf>
    <xf numFmtId="0" fontId="29" fillId="0" borderId="14" xfId="0" applyFont="1" applyFill="1" applyBorder="1" applyAlignment="1" applyProtection="1">
      <alignment horizontal="center" vertical="center"/>
      <protection locked="0"/>
    </xf>
    <xf numFmtId="170" fontId="36" fillId="0" borderId="14" xfId="0" applyNumberFormat="1" applyFont="1" applyFill="1" applyBorder="1" applyAlignment="1" applyProtection="1">
      <alignment horizontal="center" vertical="center"/>
      <protection locked="0" hidden="1"/>
    </xf>
    <xf numFmtId="0" fontId="29" fillId="0" borderId="14" xfId="0" applyFont="1" applyFill="1" applyBorder="1" applyAlignment="1" applyProtection="1">
      <alignment horizontal="center" vertical="center"/>
      <protection locked="0" hidden="1"/>
    </xf>
    <xf numFmtId="0" fontId="29" fillId="0" borderId="14" xfId="0" applyFont="1" applyFill="1" applyBorder="1" applyAlignment="1" applyProtection="1">
      <alignment vertical="center"/>
      <protection locked="0" hidden="1"/>
    </xf>
    <xf numFmtId="14" fontId="17" fillId="0" borderId="2" xfId="0" applyNumberFormat="1" applyFont="1" applyFill="1" applyBorder="1" applyAlignment="1" applyProtection="1">
      <alignment horizontal="center" vertical="center"/>
      <protection locked="0"/>
    </xf>
    <xf numFmtId="49" fontId="44" fillId="0" borderId="2" xfId="0" applyNumberFormat="1" applyFont="1" applyFill="1" applyBorder="1" applyAlignment="1" applyProtection="1">
      <alignment horizontal="center" vertical="center"/>
      <protection locked="0"/>
    </xf>
    <xf numFmtId="175" fontId="39" fillId="0" borderId="13" xfId="0" applyNumberFormat="1" applyFont="1" applyFill="1" applyBorder="1" applyAlignment="1" applyProtection="1">
      <alignment horizontal="center" vertical="center"/>
      <protection locked="0"/>
    </xf>
    <xf numFmtId="0" fontId="38" fillId="0" borderId="15" xfId="0" applyFont="1" applyFill="1" applyBorder="1" applyAlignment="1" applyProtection="1">
      <alignment horizontal="center" vertical="center"/>
      <protection locked="0"/>
    </xf>
    <xf numFmtId="2" fontId="17" fillId="0" borderId="13" xfId="0" applyNumberFormat="1" applyFont="1" applyFill="1" applyBorder="1" applyAlignment="1" applyProtection="1">
      <alignment horizontal="center" vertical="center"/>
      <protection locked="0"/>
    </xf>
    <xf numFmtId="0" fontId="44" fillId="0" borderId="0" xfId="0" applyFont="1" applyFill="1" applyProtection="1">
      <protection locked="0"/>
    </xf>
    <xf numFmtId="0" fontId="21" fillId="0" borderId="13" xfId="0" applyFont="1" applyFill="1" applyBorder="1" applyAlignment="1" applyProtection="1">
      <alignment horizontal="center" vertical="center"/>
      <protection locked="0"/>
    </xf>
    <xf numFmtId="0" fontId="36" fillId="0" borderId="13" xfId="0" applyFont="1" applyFill="1" applyBorder="1" applyAlignment="1" applyProtection="1">
      <alignment horizontal="center" vertical="center"/>
      <protection locked="0"/>
    </xf>
    <xf numFmtId="171" fontId="17" fillId="0" borderId="13" xfId="0" applyNumberFormat="1" applyFont="1" applyFill="1" applyBorder="1" applyAlignment="1" applyProtection="1">
      <alignment horizontal="center" vertical="center"/>
      <protection locked="0"/>
    </xf>
    <xf numFmtId="175" fontId="5" fillId="0" borderId="13" xfId="2" applyNumberFormat="1" applyFill="1" applyBorder="1" applyAlignment="1" applyProtection="1">
      <alignment horizontal="center" vertical="center"/>
      <protection locked="0"/>
    </xf>
    <xf numFmtId="0" fontId="17" fillId="0" borderId="13" xfId="0" applyFont="1" applyFill="1" applyBorder="1" applyAlignment="1" applyProtection="1">
      <alignment vertical="center"/>
      <protection locked="0"/>
    </xf>
    <xf numFmtId="0" fontId="42" fillId="0" borderId="0" xfId="0" applyFont="1" applyFill="1" applyAlignment="1" applyProtection="1">
      <alignment vertical="center"/>
      <protection locked="0"/>
    </xf>
    <xf numFmtId="0" fontId="40" fillId="0" borderId="0" xfId="0" applyFont="1" applyFill="1" applyAlignment="1" applyProtection="1">
      <alignment vertical="center"/>
      <protection locked="0"/>
    </xf>
    <xf numFmtId="176" fontId="42" fillId="0" borderId="0" xfId="0" applyNumberFormat="1" applyFont="1" applyFill="1" applyAlignment="1" applyProtection="1">
      <alignment vertical="center"/>
      <protection locked="0"/>
    </xf>
    <xf numFmtId="2" fontId="42" fillId="0" borderId="0" xfId="0" applyNumberFormat="1" applyFont="1" applyFill="1" applyAlignment="1" applyProtection="1">
      <alignment vertical="center"/>
      <protection locked="0"/>
    </xf>
    <xf numFmtId="0" fontId="17" fillId="0" borderId="0" xfId="0" applyFont="1" applyFill="1" applyBorder="1" applyAlignment="1" applyProtection="1">
      <alignment horizontal="center" vertical="center"/>
      <protection locked="0"/>
    </xf>
    <xf numFmtId="0" fontId="42" fillId="0" borderId="0" xfId="0" applyFont="1" applyFill="1" applyAlignment="1" applyProtection="1">
      <alignment horizontal="center" vertical="center"/>
      <protection locked="0"/>
    </xf>
    <xf numFmtId="0" fontId="42" fillId="0" borderId="2" xfId="0" applyFont="1" applyFill="1" applyBorder="1" applyAlignment="1" applyProtection="1">
      <alignment vertical="center"/>
      <protection locked="0"/>
    </xf>
    <xf numFmtId="170" fontId="37" fillId="0" borderId="13" xfId="0" applyNumberFormat="1" applyFont="1" applyFill="1" applyBorder="1" applyAlignment="1" applyProtection="1">
      <alignment horizontal="center" vertical="center"/>
      <protection locked="0" hidden="1"/>
    </xf>
    <xf numFmtId="0" fontId="37" fillId="0" borderId="13" xfId="0" applyFont="1" applyFill="1" applyBorder="1" applyAlignment="1" applyProtection="1">
      <alignment horizontal="center" vertical="center"/>
      <protection locked="0"/>
    </xf>
    <xf numFmtId="1" fontId="17" fillId="0" borderId="13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0" xfId="0" applyFont="1" applyFill="1" applyAlignment="1" applyProtection="1">
      <alignment horizontal="center"/>
      <protection locked="0"/>
    </xf>
    <xf numFmtId="170" fontId="36" fillId="0" borderId="13" xfId="0" applyNumberFormat="1" applyFont="1" applyBorder="1" applyAlignment="1" applyProtection="1">
      <alignment horizontal="center" vertical="center"/>
      <protection locked="0"/>
    </xf>
    <xf numFmtId="0" fontId="29" fillId="0" borderId="13" xfId="0" applyFont="1" applyFill="1" applyBorder="1" applyAlignment="1" applyProtection="1">
      <alignment vertical="center"/>
      <protection locked="0"/>
    </xf>
    <xf numFmtId="164" fontId="5" fillId="0" borderId="2" xfId="2" applyNumberForma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Protection="1">
      <protection locked="0" hidden="1"/>
    </xf>
    <xf numFmtId="168" fontId="2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2" xfId="2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Protection="1">
      <protection locked="0"/>
    </xf>
    <xf numFmtId="0" fontId="2" fillId="0" borderId="2" xfId="0" applyFont="1" applyFill="1" applyBorder="1" applyAlignment="1" applyProtection="1">
      <alignment horizontal="center" vertical="center"/>
      <protection locked="0" hidden="1"/>
    </xf>
    <xf numFmtId="0" fontId="0" fillId="0" borderId="6" xfId="0" applyFill="1" applyBorder="1" applyProtection="1">
      <protection locked="0"/>
    </xf>
    <xf numFmtId="0" fontId="0" fillId="0" borderId="4" xfId="0" applyFont="1" applyFill="1" applyBorder="1" applyProtection="1">
      <protection locked="0"/>
    </xf>
    <xf numFmtId="176" fontId="0" fillId="4" borderId="0" xfId="0" applyNumberFormat="1" applyFill="1" applyBorder="1" applyProtection="1"/>
    <xf numFmtId="0" fontId="45" fillId="0" borderId="3" xfId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left"/>
    </xf>
    <xf numFmtId="169" fontId="4" fillId="0" borderId="4" xfId="0" applyNumberFormat="1" applyFont="1" applyFill="1" applyBorder="1" applyProtection="1"/>
    <xf numFmtId="0" fontId="2" fillId="0" borderId="4" xfId="0" applyNumberFormat="1" applyFont="1" applyFill="1" applyBorder="1" applyAlignment="1" applyProtection="1">
      <alignment horizontal="center" vertical="center"/>
    </xf>
    <xf numFmtId="14" fontId="9" fillId="0" borderId="2" xfId="0" applyNumberFormat="1" applyFont="1" applyFill="1" applyBorder="1" applyAlignment="1" applyProtection="1">
      <alignment horizontal="center" vertical="center"/>
    </xf>
    <xf numFmtId="0" fontId="0" fillId="4" borderId="0" xfId="0" applyFill="1" applyProtection="1"/>
    <xf numFmtId="0" fontId="0" fillId="0" borderId="0" xfId="0" applyProtection="1"/>
    <xf numFmtId="0" fontId="4" fillId="0" borderId="7" xfId="0" applyFont="1" applyFill="1" applyBorder="1" applyProtection="1"/>
    <xf numFmtId="0" fontId="2" fillId="0" borderId="7" xfId="0" applyFont="1" applyFill="1" applyBorder="1" applyAlignment="1" applyProtection="1">
      <alignment horizontal="center" vertical="center"/>
    </xf>
    <xf numFmtId="1" fontId="2" fillId="0" borderId="7" xfId="0" applyNumberFormat="1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0" fillId="0" borderId="7" xfId="0" applyFill="1" applyBorder="1" applyProtection="1"/>
    <xf numFmtId="0" fontId="8" fillId="0" borderId="7" xfId="0" applyFont="1" applyFill="1" applyBorder="1" applyAlignment="1" applyProtection="1">
      <alignment horizontal="center" vertical="center"/>
    </xf>
    <xf numFmtId="0" fontId="0" fillId="0" borderId="16" xfId="0" applyFill="1" applyBorder="1" applyProtection="1"/>
    <xf numFmtId="170" fontId="5" fillId="0" borderId="13" xfId="2" applyNumberFormat="1" applyFill="1" applyBorder="1" applyAlignment="1" applyProtection="1">
      <alignment horizontal="center" vertical="center"/>
      <protection locked="0" hidden="1"/>
    </xf>
    <xf numFmtId="0" fontId="5" fillId="0" borderId="13" xfId="2" applyFill="1" applyBorder="1" applyAlignment="1" applyProtection="1">
      <alignment horizontal="center" vertical="center"/>
      <protection locked="0" hidden="1"/>
    </xf>
    <xf numFmtId="0" fontId="5" fillId="0" borderId="13" xfId="2" applyFill="1" applyBorder="1" applyAlignment="1" applyProtection="1">
      <alignment vertical="center"/>
      <protection locked="0" hidden="1"/>
    </xf>
    <xf numFmtId="170" fontId="5" fillId="0" borderId="13" xfId="2" applyNumberFormat="1" applyBorder="1" applyAlignment="1" applyProtection="1">
      <alignment horizontal="center" vertical="center"/>
      <protection locked="0"/>
    </xf>
    <xf numFmtId="0" fontId="5" fillId="0" borderId="13" xfId="2" applyFill="1" applyBorder="1" applyAlignment="1" applyProtection="1">
      <alignment horizontal="center" vertical="center"/>
      <protection locked="0"/>
    </xf>
    <xf numFmtId="0" fontId="5" fillId="0" borderId="13" xfId="2" applyFill="1" applyBorder="1" applyAlignment="1" applyProtection="1">
      <alignment vertical="center"/>
      <protection locked="0"/>
    </xf>
    <xf numFmtId="0" fontId="45" fillId="0" borderId="3" xfId="1" applyFont="1" applyFill="1" applyBorder="1" applyAlignment="1" applyProtection="1">
      <alignment horizontal="center" vertical="center"/>
      <protection locked="0"/>
    </xf>
    <xf numFmtId="0" fontId="45" fillId="0" borderId="3" xfId="1" applyFont="1" applyFill="1" applyBorder="1" applyAlignment="1" applyProtection="1">
      <alignment horizontal="center" vertical="center"/>
      <protection locked="0" hidden="1"/>
    </xf>
    <xf numFmtId="0" fontId="45" fillId="0" borderId="0" xfId="1" applyFont="1" applyFill="1" applyBorder="1" applyAlignment="1" applyProtection="1">
      <alignment horizontal="center" vertical="center" wrapText="1"/>
      <protection locked="0"/>
    </xf>
    <xf numFmtId="0" fontId="45" fillId="0" borderId="7" xfId="0" applyFont="1" applyFill="1" applyBorder="1" applyAlignment="1" applyProtection="1">
      <alignment horizontal="center" vertical="center" wrapText="1"/>
      <protection locked="0"/>
    </xf>
    <xf numFmtId="0" fontId="20" fillId="0" borderId="0" xfId="3" applyFont="1" applyFill="1" applyAlignment="1">
      <alignment horizontal="center" vertical="center" wrapText="1"/>
    </xf>
    <xf numFmtId="0" fontId="28" fillId="0" borderId="17" xfId="3" applyFont="1" applyFill="1" applyBorder="1" applyAlignment="1" applyProtection="1">
      <alignment horizontal="center" vertical="center"/>
      <protection locked="0"/>
    </xf>
    <xf numFmtId="0" fontId="20" fillId="0" borderId="18" xfId="3" applyFont="1" applyFill="1" applyBorder="1" applyAlignment="1">
      <alignment horizontal="center" vertical="center" wrapText="1"/>
    </xf>
    <xf numFmtId="0" fontId="22" fillId="0" borderId="18" xfId="3" applyFont="1" applyFill="1" applyBorder="1" applyAlignment="1">
      <alignment horizontal="center" vertical="center" wrapText="1"/>
    </xf>
    <xf numFmtId="0" fontId="21" fillId="0" borderId="18" xfId="3" applyFont="1" applyFill="1" applyBorder="1" applyAlignment="1" applyProtection="1">
      <alignment horizontal="center" vertical="center" wrapText="1"/>
      <protection locked="0"/>
    </xf>
    <xf numFmtId="170" fontId="22" fillId="0" borderId="18" xfId="3" applyNumberFormat="1" applyFont="1" applyFill="1" applyBorder="1" applyAlignment="1">
      <alignment horizontal="center" vertical="center" wrapText="1"/>
    </xf>
    <xf numFmtId="14" fontId="21" fillId="0" borderId="18" xfId="3" applyNumberFormat="1" applyFont="1" applyFill="1" applyBorder="1" applyAlignment="1" applyProtection="1">
      <alignment horizontal="center" vertical="center" wrapText="1"/>
      <protection locked="0"/>
    </xf>
    <xf numFmtId="14" fontId="22" fillId="0" borderId="18" xfId="3" applyNumberFormat="1" applyFont="1" applyFill="1" applyBorder="1" applyAlignment="1">
      <alignment horizontal="center" vertical="center" wrapText="1"/>
    </xf>
    <xf numFmtId="14" fontId="22" fillId="0" borderId="19" xfId="3" applyNumberFormat="1" applyFont="1" applyFill="1" applyBorder="1" applyAlignment="1">
      <alignment horizontal="center" vertical="center" wrapText="1"/>
    </xf>
    <xf numFmtId="0" fontId="28" fillId="0" borderId="18" xfId="3" applyFont="1" applyFill="1" applyBorder="1" applyAlignment="1" applyProtection="1">
      <alignment horizontal="center" vertical="center"/>
      <protection locked="0"/>
    </xf>
    <xf numFmtId="0" fontId="21" fillId="0" borderId="18" xfId="3" applyFont="1" applyFill="1" applyBorder="1" applyAlignment="1" applyProtection="1">
      <alignment horizontal="center" vertical="center"/>
      <protection locked="0"/>
    </xf>
    <xf numFmtId="0" fontId="22" fillId="0" borderId="18" xfId="3" applyFont="1" applyFill="1" applyBorder="1" applyAlignment="1" applyProtection="1">
      <alignment horizontal="center" vertical="center"/>
      <protection locked="0"/>
    </xf>
    <xf numFmtId="0" fontId="22" fillId="0" borderId="18" xfId="3" applyFont="1" applyFill="1" applyBorder="1" applyAlignment="1">
      <alignment horizontal="center" vertical="center"/>
    </xf>
    <xf numFmtId="173" fontId="22" fillId="0" borderId="18" xfId="3" applyNumberFormat="1" applyFont="1" applyFill="1" applyBorder="1" applyAlignment="1">
      <alignment horizontal="center" vertical="center"/>
    </xf>
    <xf numFmtId="14" fontId="22" fillId="0" borderId="18" xfId="3" applyNumberFormat="1" applyFont="1" applyFill="1" applyBorder="1" applyAlignment="1">
      <alignment horizontal="center" vertical="center"/>
    </xf>
    <xf numFmtId="14" fontId="22" fillId="0" borderId="19" xfId="3" applyNumberFormat="1" applyFont="1" applyFill="1" applyBorder="1" applyAlignment="1">
      <alignment horizontal="center" vertical="center"/>
    </xf>
    <xf numFmtId="0" fontId="31" fillId="0" borderId="17" xfId="3" applyFont="1" applyFill="1" applyBorder="1" applyAlignment="1" applyProtection="1">
      <alignment horizontal="center" vertical="center"/>
      <protection locked="0"/>
    </xf>
    <xf numFmtId="0" fontId="31" fillId="0" borderId="18" xfId="3" applyFont="1" applyFill="1" applyBorder="1" applyAlignment="1" applyProtection="1">
      <alignment horizontal="center" vertical="center"/>
      <protection locked="0"/>
    </xf>
    <xf numFmtId="0" fontId="26" fillId="0" borderId="18" xfId="3" applyFont="1" applyFill="1" applyBorder="1" applyAlignment="1" applyProtection="1">
      <alignment horizontal="center" vertical="center" wrapText="1"/>
      <protection locked="0"/>
    </xf>
    <xf numFmtId="0" fontId="26" fillId="0" borderId="18" xfId="3" applyFont="1" applyFill="1" applyBorder="1" applyAlignment="1">
      <alignment horizontal="center" vertical="center"/>
    </xf>
    <xf numFmtId="0" fontId="26" fillId="0" borderId="18" xfId="3" applyFont="1" applyFill="1" applyBorder="1" applyAlignment="1" applyProtection="1">
      <alignment horizontal="center" vertical="center"/>
      <protection locked="0"/>
    </xf>
    <xf numFmtId="14" fontId="26" fillId="0" borderId="18" xfId="3" applyNumberFormat="1" applyFont="1" applyFill="1" applyBorder="1" applyAlignment="1" applyProtection="1">
      <alignment horizontal="center" vertical="center" wrapText="1"/>
      <protection locked="0"/>
    </xf>
    <xf numFmtId="0" fontId="26" fillId="0" borderId="18" xfId="3" applyFont="1" applyFill="1" applyBorder="1" applyAlignment="1">
      <alignment horizontal="center" vertical="center" wrapText="1"/>
    </xf>
    <xf numFmtId="173" fontId="26" fillId="0" borderId="18" xfId="3" applyNumberFormat="1" applyFont="1" applyFill="1" applyBorder="1" applyAlignment="1">
      <alignment horizontal="center" vertical="center"/>
    </xf>
    <xf numFmtId="171" fontId="26" fillId="0" borderId="18" xfId="3" applyNumberFormat="1" applyFont="1" applyFill="1" applyBorder="1" applyAlignment="1" applyProtection="1">
      <alignment horizontal="center" vertical="center" wrapText="1"/>
      <protection locked="0"/>
    </xf>
    <xf numFmtId="14" fontId="26" fillId="0" borderId="19" xfId="3" applyNumberFormat="1" applyFont="1" applyFill="1" applyBorder="1" applyAlignment="1">
      <alignment horizontal="center" vertical="center" wrapText="1"/>
    </xf>
    <xf numFmtId="14" fontId="26" fillId="0" borderId="18" xfId="3" applyNumberFormat="1" applyFont="1" applyFill="1" applyBorder="1" applyAlignment="1">
      <alignment horizontal="center" vertical="center" wrapText="1"/>
    </xf>
    <xf numFmtId="1" fontId="26" fillId="0" borderId="18" xfId="3" applyNumberFormat="1" applyFont="1" applyFill="1" applyBorder="1" applyAlignment="1">
      <alignment horizontal="center" vertical="center"/>
    </xf>
    <xf numFmtId="0" fontId="26" fillId="0" borderId="19" xfId="3" applyFont="1" applyFill="1" applyBorder="1" applyAlignment="1" applyProtection="1">
      <alignment horizontal="center" vertical="center" wrapText="1"/>
      <protection locked="0"/>
    </xf>
    <xf numFmtId="171" fontId="22" fillId="0" borderId="18" xfId="3" applyNumberFormat="1" applyFont="1" applyFill="1" applyBorder="1" applyAlignment="1" applyProtection="1">
      <alignment horizontal="center" vertical="center" wrapText="1"/>
      <protection locked="0"/>
    </xf>
    <xf numFmtId="0" fontId="22" fillId="0" borderId="19" xfId="3" applyFont="1" applyFill="1" applyBorder="1" applyAlignment="1" applyProtection="1">
      <alignment horizontal="center" vertical="center" wrapText="1"/>
      <protection locked="0"/>
    </xf>
    <xf numFmtId="0" fontId="22" fillId="0" borderId="24" xfId="3" applyFont="1" applyFill="1" applyBorder="1" applyAlignment="1">
      <alignment horizontal="center" vertical="center" wrapText="1"/>
    </xf>
    <xf numFmtId="0" fontId="22" fillId="0" borderId="24" xfId="3" applyFont="1" applyFill="1" applyBorder="1" applyAlignment="1">
      <alignment horizontal="center" vertical="center"/>
    </xf>
    <xf numFmtId="14" fontId="22" fillId="0" borderId="24" xfId="3" applyNumberFormat="1" applyFont="1" applyFill="1" applyBorder="1" applyAlignment="1">
      <alignment horizontal="center" vertical="center"/>
    </xf>
    <xf numFmtId="0" fontId="20" fillId="0" borderId="23" xfId="3" applyFont="1" applyFill="1" applyBorder="1" applyAlignment="1">
      <alignment horizontal="center" vertical="center"/>
    </xf>
    <xf numFmtId="0" fontId="20" fillId="0" borderId="24" xfId="3" applyFont="1" applyFill="1" applyBorder="1" applyAlignment="1">
      <alignment horizontal="center" vertical="center"/>
    </xf>
    <xf numFmtId="170" fontId="21" fillId="0" borderId="24" xfId="3" applyNumberFormat="1" applyFont="1" applyFill="1" applyBorder="1" applyAlignment="1">
      <alignment horizontal="center" vertical="center"/>
    </xf>
    <xf numFmtId="171" fontId="22" fillId="0" borderId="24" xfId="3" applyNumberFormat="1" applyFont="1" applyFill="1" applyBorder="1" applyAlignment="1">
      <alignment horizontal="center" vertical="center"/>
    </xf>
    <xf numFmtId="14" fontId="22" fillId="0" borderId="25" xfId="3" applyNumberFormat="1" applyFont="1" applyFill="1" applyBorder="1" applyAlignment="1">
      <alignment horizontal="center" vertical="center"/>
    </xf>
    <xf numFmtId="0" fontId="28" fillId="0" borderId="17" xfId="3" applyFont="1" applyBorder="1" applyAlignment="1" applyProtection="1">
      <alignment horizontal="center" vertical="center"/>
      <protection locked="0"/>
    </xf>
    <xf numFmtId="0" fontId="28" fillId="0" borderId="18" xfId="3" applyFont="1" applyBorder="1" applyAlignment="1" applyProtection="1">
      <alignment horizontal="center" vertical="center"/>
      <protection locked="0"/>
    </xf>
    <xf numFmtId="0" fontId="22" fillId="0" borderId="18" xfId="3" applyFont="1" applyBorder="1" applyAlignment="1">
      <alignment horizontal="center" vertical="center"/>
    </xf>
    <xf numFmtId="0" fontId="22" fillId="0" borderId="18" xfId="3" applyFont="1" applyBorder="1" applyAlignment="1">
      <alignment horizontal="center" vertical="center" wrapText="1"/>
    </xf>
    <xf numFmtId="0" fontId="22" fillId="0" borderId="18" xfId="3" applyFont="1" applyBorder="1" applyAlignment="1" applyProtection="1">
      <alignment horizontal="center" vertical="center"/>
      <protection locked="0"/>
    </xf>
    <xf numFmtId="14" fontId="21" fillId="0" borderId="18" xfId="3" applyNumberFormat="1" applyFont="1" applyBorder="1" applyAlignment="1" applyProtection="1">
      <alignment horizontal="center" vertical="center" wrapText="1"/>
      <protection locked="0"/>
    </xf>
    <xf numFmtId="14" fontId="22" fillId="0" borderId="18" xfId="3" applyNumberFormat="1" applyFont="1" applyBorder="1" applyAlignment="1">
      <alignment horizontal="center" vertical="center"/>
    </xf>
    <xf numFmtId="14" fontId="22" fillId="0" borderId="19" xfId="3" applyNumberFormat="1" applyFont="1" applyBorder="1" applyAlignment="1">
      <alignment horizontal="center" vertical="center"/>
    </xf>
    <xf numFmtId="0" fontId="20" fillId="0" borderId="17" xfId="3" applyFont="1" applyFill="1" applyBorder="1" applyAlignment="1">
      <alignment horizontal="center" vertical="center" wrapText="1"/>
    </xf>
    <xf numFmtId="0" fontId="31" fillId="0" borderId="17" xfId="3" applyFont="1" applyBorder="1" applyAlignment="1" applyProtection="1">
      <alignment horizontal="center" vertical="center"/>
      <protection locked="0"/>
    </xf>
    <xf numFmtId="0" fontId="31" fillId="0" borderId="18" xfId="3" applyFont="1" applyBorder="1" applyAlignment="1" applyProtection="1">
      <alignment horizontal="center" vertical="center"/>
      <protection locked="0"/>
    </xf>
    <xf numFmtId="0" fontId="26" fillId="0" borderId="18" xfId="3" applyFont="1" applyBorder="1" applyAlignment="1" applyProtection="1">
      <alignment horizontal="center" vertical="center" wrapText="1"/>
      <protection locked="0"/>
    </xf>
    <xf numFmtId="0" fontId="26" fillId="0" borderId="18" xfId="3" applyFont="1" applyBorder="1" applyAlignment="1" applyProtection="1">
      <alignment horizontal="center" vertical="center"/>
      <protection locked="0"/>
    </xf>
    <xf numFmtId="14" fontId="26" fillId="0" borderId="18" xfId="3" applyNumberFormat="1" applyFont="1" applyBorder="1" applyAlignment="1" applyProtection="1">
      <alignment horizontal="center" vertical="center" wrapText="1"/>
      <protection locked="0"/>
    </xf>
    <xf numFmtId="0" fontId="26" fillId="0" borderId="18" xfId="3" applyFont="1" applyBorder="1" applyAlignment="1">
      <alignment horizontal="center" vertical="center" wrapText="1"/>
    </xf>
    <xf numFmtId="171" fontId="26" fillId="0" borderId="18" xfId="3" applyNumberFormat="1" applyFont="1" applyBorder="1" applyAlignment="1" applyProtection="1">
      <alignment horizontal="center" vertical="center"/>
      <protection locked="0"/>
    </xf>
    <xf numFmtId="0" fontId="26" fillId="0" borderId="19" xfId="3" applyFont="1" applyBorder="1" applyAlignment="1" applyProtection="1">
      <alignment horizontal="center" vertical="center"/>
      <protection locked="0"/>
    </xf>
    <xf numFmtId="14" fontId="26" fillId="0" borderId="18" xfId="3" applyNumberFormat="1" applyFont="1" applyFill="1" applyBorder="1" applyAlignment="1" applyProtection="1">
      <alignment horizontal="center" vertical="center"/>
      <protection locked="0"/>
    </xf>
    <xf numFmtId="0" fontId="26" fillId="0" borderId="18" xfId="3" applyFont="1" applyBorder="1" applyAlignment="1">
      <alignment horizontal="center" vertical="center"/>
    </xf>
    <xf numFmtId="173" fontId="26" fillId="0" borderId="18" xfId="3" applyNumberFormat="1" applyFont="1" applyBorder="1" applyAlignment="1">
      <alignment horizontal="center" vertical="center"/>
    </xf>
    <xf numFmtId="171" fontId="26" fillId="0" borderId="18" xfId="3" applyNumberFormat="1" applyFont="1" applyBorder="1" applyAlignment="1" applyProtection="1">
      <alignment horizontal="center" vertical="center" wrapText="1"/>
      <protection locked="0"/>
    </xf>
    <xf numFmtId="0" fontId="26" fillId="0" borderId="19" xfId="3" applyFont="1" applyBorder="1" applyAlignment="1" applyProtection="1">
      <alignment horizontal="center" vertical="center" wrapText="1"/>
      <protection locked="0"/>
    </xf>
    <xf numFmtId="0" fontId="33" fillId="0" borderId="18" xfId="3" applyFont="1" applyFill="1" applyBorder="1"/>
    <xf numFmtId="0" fontId="20" fillId="0" borderId="18" xfId="3" applyFont="1" applyBorder="1" applyAlignment="1">
      <alignment horizontal="center" vertical="center"/>
    </xf>
    <xf numFmtId="0" fontId="21" fillId="0" borderId="18" xfId="3" applyFont="1" applyBorder="1" applyAlignment="1" applyProtection="1">
      <alignment horizontal="center" vertical="center" wrapText="1"/>
      <protection locked="0"/>
    </xf>
    <xf numFmtId="170" fontId="22" fillId="0" borderId="18" xfId="3" applyNumberFormat="1" applyFont="1" applyBorder="1" applyAlignment="1">
      <alignment horizontal="center" vertical="center"/>
    </xf>
    <xf numFmtId="0" fontId="21" fillId="0" borderId="18" xfId="3" applyFont="1" applyFill="1" applyBorder="1" applyAlignment="1">
      <alignment horizontal="center" vertical="center" wrapText="1"/>
    </xf>
    <xf numFmtId="171" fontId="22" fillId="0" borderId="19" xfId="3" applyNumberFormat="1" applyFont="1" applyFill="1" applyBorder="1" applyAlignment="1" applyProtection="1">
      <alignment horizontal="center" vertical="center" wrapText="1"/>
      <protection locked="0"/>
    </xf>
    <xf numFmtId="0" fontId="21" fillId="0" borderId="18" xfId="3" applyFont="1" applyBorder="1" applyAlignment="1" applyProtection="1">
      <alignment horizontal="center" vertical="center"/>
      <protection locked="0"/>
    </xf>
    <xf numFmtId="173" fontId="22" fillId="0" borderId="18" xfId="3" applyNumberFormat="1" applyFont="1" applyBorder="1" applyAlignment="1">
      <alignment horizontal="center" vertical="center"/>
    </xf>
    <xf numFmtId="171" fontId="22" fillId="0" borderId="18" xfId="3" applyNumberFormat="1" applyFont="1" applyBorder="1" applyAlignment="1" applyProtection="1">
      <alignment horizontal="center" vertical="center" wrapText="1"/>
      <protection locked="0"/>
    </xf>
    <xf numFmtId="0" fontId="22" fillId="0" borderId="19" xfId="3" applyFont="1" applyBorder="1" applyAlignment="1" applyProtection="1">
      <alignment horizontal="center" vertical="center" wrapText="1"/>
      <protection locked="0"/>
    </xf>
    <xf numFmtId="171" fontId="22" fillId="0" borderId="18" xfId="3" applyNumberFormat="1" applyFont="1" applyBorder="1" applyAlignment="1">
      <alignment horizontal="center" vertical="center"/>
    </xf>
    <xf numFmtId="49" fontId="22" fillId="0" borderId="18" xfId="3" applyNumberFormat="1" applyFont="1" applyFill="1" applyBorder="1" applyAlignment="1">
      <alignment horizontal="center" vertical="center"/>
    </xf>
    <xf numFmtId="171" fontId="35" fillId="0" borderId="18" xfId="3" applyNumberFormat="1" applyFont="1" applyFill="1" applyBorder="1" applyAlignment="1" applyProtection="1">
      <alignment horizontal="center" vertical="center" wrapText="1"/>
      <protection locked="0"/>
    </xf>
    <xf numFmtId="0" fontId="35" fillId="0" borderId="19" xfId="3" applyFont="1" applyFill="1" applyBorder="1" applyAlignment="1" applyProtection="1">
      <alignment horizontal="center" vertical="center" wrapText="1"/>
      <protection locked="0"/>
    </xf>
    <xf numFmtId="0" fontId="22" fillId="0" borderId="18" xfId="3" applyFont="1" applyFill="1" applyBorder="1" applyAlignment="1" applyProtection="1">
      <alignment horizontal="center" vertical="center" wrapText="1"/>
      <protection locked="0"/>
    </xf>
    <xf numFmtId="49" fontId="22" fillId="0" borderId="18" xfId="3" applyNumberFormat="1" applyFont="1" applyBorder="1" applyAlignment="1">
      <alignment horizontal="center" vertical="center"/>
    </xf>
    <xf numFmtId="171" fontId="22" fillId="0" borderId="19" xfId="3" applyNumberFormat="1" applyFont="1" applyBorder="1" applyAlignment="1" applyProtection="1">
      <alignment horizontal="center" vertical="center" wrapText="1"/>
      <protection locked="0"/>
    </xf>
    <xf numFmtId="0" fontId="28" fillId="0" borderId="18" xfId="3" applyFont="1" applyFill="1" applyBorder="1" applyAlignment="1" applyProtection="1">
      <alignment horizontal="center" vertical="center" wrapText="1"/>
      <protection locked="0"/>
    </xf>
    <xf numFmtId="0" fontId="20" fillId="0" borderId="17" xfId="3" applyFont="1" applyBorder="1" applyAlignment="1">
      <alignment horizontal="center" vertical="center" wrapText="1"/>
    </xf>
    <xf numFmtId="0" fontId="20" fillId="0" borderId="18" xfId="3" applyFont="1" applyBorder="1" applyAlignment="1">
      <alignment horizontal="center" vertical="center" wrapText="1"/>
    </xf>
    <xf numFmtId="170" fontId="22" fillId="0" borderId="18" xfId="3" applyNumberFormat="1" applyFont="1" applyBorder="1" applyAlignment="1">
      <alignment horizontal="center" vertical="center" wrapText="1"/>
    </xf>
    <xf numFmtId="14" fontId="22" fillId="0" borderId="18" xfId="3" applyNumberFormat="1" applyFont="1" applyBorder="1" applyAlignment="1">
      <alignment horizontal="center" vertical="center" wrapText="1"/>
    </xf>
    <xf numFmtId="14" fontId="22" fillId="0" borderId="19" xfId="3" applyNumberFormat="1" applyFont="1" applyBorder="1" applyAlignment="1">
      <alignment horizontal="center" vertical="center" wrapText="1"/>
    </xf>
    <xf numFmtId="49" fontId="22" fillId="0" borderId="18" xfId="3" applyNumberFormat="1" applyFont="1" applyBorder="1" applyAlignment="1">
      <alignment horizontal="center" vertical="center" wrapText="1"/>
    </xf>
    <xf numFmtId="0" fontId="20" fillId="0" borderId="17" xfId="3" applyFont="1" applyFill="1" applyBorder="1" applyAlignment="1">
      <alignment horizontal="center" vertical="center"/>
    </xf>
    <xf numFmtId="0" fontId="20" fillId="0" borderId="18" xfId="3" applyFont="1" applyFill="1" applyBorder="1" applyAlignment="1">
      <alignment horizontal="center" vertical="center"/>
    </xf>
    <xf numFmtId="170" fontId="22" fillId="0" borderId="18" xfId="3" applyNumberFormat="1" applyFont="1" applyFill="1" applyBorder="1" applyAlignment="1">
      <alignment horizontal="center" vertical="center"/>
    </xf>
    <xf numFmtId="0" fontId="20" fillId="0" borderId="17" xfId="3" applyFont="1" applyBorder="1" applyAlignment="1">
      <alignment horizontal="center" vertical="center"/>
    </xf>
    <xf numFmtId="49" fontId="26" fillId="0" borderId="18" xfId="3" applyNumberFormat="1" applyFont="1" applyBorder="1" applyAlignment="1">
      <alignment horizontal="center" vertical="center" wrapText="1"/>
    </xf>
    <xf numFmtId="171" fontId="26" fillId="0" borderId="19" xfId="3" applyNumberFormat="1" applyFont="1" applyBorder="1" applyAlignment="1" applyProtection="1">
      <alignment horizontal="center" vertical="center" wrapText="1"/>
      <protection locked="0"/>
    </xf>
    <xf numFmtId="0" fontId="31" fillId="0" borderId="17" xfId="3" applyFont="1" applyBorder="1" applyAlignment="1">
      <alignment horizontal="center" vertical="center"/>
    </xf>
    <xf numFmtId="0" fontId="31" fillId="0" borderId="18" xfId="3" applyFont="1" applyBorder="1" applyAlignment="1">
      <alignment horizontal="center" vertical="center"/>
    </xf>
    <xf numFmtId="170" fontId="26" fillId="0" borderId="18" xfId="3" applyNumberFormat="1" applyFont="1" applyBorder="1" applyAlignment="1">
      <alignment horizontal="center" vertical="center"/>
    </xf>
    <xf numFmtId="14" fontId="26" fillId="0" borderId="18" xfId="3" applyNumberFormat="1" applyFont="1" applyBorder="1" applyAlignment="1">
      <alignment horizontal="center" vertical="center"/>
    </xf>
    <xf numFmtId="14" fontId="26" fillId="0" borderId="19" xfId="3" applyNumberFormat="1" applyFont="1" applyBorder="1" applyAlignment="1">
      <alignment horizontal="center" vertical="center"/>
    </xf>
    <xf numFmtId="49" fontId="26" fillId="0" borderId="18" xfId="3" applyNumberFormat="1" applyFont="1" applyBorder="1" applyAlignment="1">
      <alignment horizontal="center" vertical="center"/>
    </xf>
    <xf numFmtId="0" fontId="28" fillId="0" borderId="20" xfId="3" applyFont="1" applyBorder="1" applyAlignment="1" applyProtection="1">
      <alignment horizontal="center" vertical="center"/>
      <protection locked="0"/>
    </xf>
    <xf numFmtId="0" fontId="28" fillId="0" borderId="21" xfId="3" applyFont="1" applyBorder="1" applyAlignment="1" applyProtection="1">
      <alignment horizontal="center" vertical="center"/>
      <protection locked="0"/>
    </xf>
    <xf numFmtId="0" fontId="21" fillId="0" borderId="21" xfId="3" applyFont="1" applyBorder="1" applyAlignment="1" applyProtection="1">
      <alignment horizontal="center" vertical="center" wrapText="1"/>
      <protection locked="0"/>
    </xf>
    <xf numFmtId="0" fontId="21" fillId="0" borderId="21" xfId="3" applyFont="1" applyBorder="1" applyAlignment="1" applyProtection="1">
      <alignment horizontal="center" vertical="center"/>
      <protection locked="0"/>
    </xf>
    <xf numFmtId="0" fontId="22" fillId="0" borderId="21" xfId="3" applyFont="1" applyBorder="1" applyAlignment="1" applyProtection="1">
      <alignment horizontal="center" vertical="center"/>
      <protection locked="0"/>
    </xf>
    <xf numFmtId="0" fontId="22" fillId="0" borderId="21" xfId="3" applyFont="1" applyBorder="1" applyAlignment="1">
      <alignment horizontal="center" vertical="center"/>
    </xf>
    <xf numFmtId="14" fontId="21" fillId="0" borderId="21" xfId="3" applyNumberFormat="1" applyFont="1" applyBorder="1" applyAlignment="1" applyProtection="1">
      <alignment horizontal="center" vertical="center" wrapText="1"/>
      <protection locked="0"/>
    </xf>
    <xf numFmtId="0" fontId="22" fillId="0" borderId="21" xfId="3" applyFont="1" applyBorder="1" applyAlignment="1">
      <alignment horizontal="center" vertical="center" wrapText="1"/>
    </xf>
    <xf numFmtId="173" fontId="22" fillId="0" borderId="21" xfId="3" applyNumberFormat="1" applyFont="1" applyBorder="1" applyAlignment="1">
      <alignment horizontal="center" vertical="center"/>
    </xf>
    <xf numFmtId="171" fontId="22" fillId="0" borderId="21" xfId="3" applyNumberFormat="1" applyFont="1" applyBorder="1" applyAlignment="1" applyProtection="1">
      <alignment horizontal="center" vertical="center" wrapText="1"/>
      <protection locked="0"/>
    </xf>
    <xf numFmtId="0" fontId="22" fillId="0" borderId="22" xfId="3" applyFont="1" applyBorder="1" applyAlignment="1" applyProtection="1">
      <alignment horizontal="center" vertical="center" wrapText="1"/>
      <protection locked="0"/>
    </xf>
    <xf numFmtId="0" fontId="25" fillId="0" borderId="0" xfId="3" applyFont="1" applyFill="1" applyBorder="1" applyAlignment="1">
      <alignment horizontal="left" vertical="center" wrapText="1"/>
    </xf>
    <xf numFmtId="0" fontId="30" fillId="0" borderId="0" xfId="3" applyFont="1" applyFill="1" applyBorder="1" applyAlignment="1">
      <alignment horizontal="left" vertical="center" wrapText="1"/>
    </xf>
    <xf numFmtId="0" fontId="25" fillId="0" borderId="0" xfId="3" applyFont="1" applyFill="1" applyBorder="1" applyAlignment="1">
      <alignment vertical="center"/>
    </xf>
    <xf numFmtId="0" fontId="27" fillId="0" borderId="0" xfId="3" applyFont="1" applyBorder="1" applyAlignment="1">
      <alignment horizontal="center" vertical="center"/>
    </xf>
    <xf numFmtId="0" fontId="25" fillId="0" borderId="0" xfId="3" applyFont="1" applyBorder="1" applyAlignment="1">
      <alignment horizontal="left" vertical="center" wrapText="1"/>
    </xf>
    <xf numFmtId="0" fontId="32" fillId="0" borderId="0" xfId="3" applyFont="1" applyBorder="1" applyAlignment="1">
      <alignment horizontal="center" vertical="center"/>
    </xf>
    <xf numFmtId="0" fontId="34" fillId="0" borderId="0" xfId="3" applyFont="1" applyFill="1" applyBorder="1" applyAlignment="1">
      <alignment horizontal="left" vertical="center" wrapText="1"/>
    </xf>
    <xf numFmtId="0" fontId="12" fillId="0" borderId="0" xfId="3" applyFont="1" applyBorder="1" applyAlignment="1">
      <alignment horizontal="center"/>
    </xf>
    <xf numFmtId="0" fontId="27" fillId="0" borderId="0" xfId="3" applyFont="1" applyBorder="1" applyAlignment="1">
      <alignment horizontal="center" vertical="center" wrapText="1"/>
    </xf>
    <xf numFmtId="0" fontId="32" fillId="0" borderId="0" xfId="3" applyFont="1" applyBorder="1" applyAlignment="1">
      <alignment horizontal="center"/>
    </xf>
    <xf numFmtId="0" fontId="21" fillId="5" borderId="26" xfId="3" applyFont="1" applyFill="1" applyBorder="1" applyAlignment="1" applyProtection="1">
      <alignment horizontal="center" vertical="center" wrapText="1"/>
      <protection locked="0"/>
    </xf>
    <xf numFmtId="14" fontId="21" fillId="5" borderId="27" xfId="3" applyNumberFormat="1" applyFont="1" applyFill="1" applyBorder="1" applyAlignment="1" applyProtection="1">
      <alignment horizontal="center" vertical="center" wrapText="1"/>
      <protection locked="0"/>
    </xf>
    <xf numFmtId="172" fontId="22" fillId="5" borderId="27" xfId="3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3" applyFont="1" applyFill="1" applyBorder="1" applyAlignment="1" applyProtection="1">
      <alignment horizontal="center" vertical="center"/>
      <protection locked="0"/>
    </xf>
    <xf numFmtId="0" fontId="21" fillId="5" borderId="27" xfId="3" applyFont="1" applyFill="1" applyBorder="1" applyAlignment="1" applyProtection="1">
      <alignment horizontal="center" vertical="center" wrapText="1"/>
      <protection locked="0"/>
    </xf>
    <xf numFmtId="0" fontId="22" fillId="0" borderId="0" xfId="3" applyFont="1" applyFill="1" applyBorder="1" applyAlignment="1" applyProtection="1">
      <alignment horizontal="center" vertical="center"/>
      <protection locked="0"/>
    </xf>
    <xf numFmtId="0" fontId="26" fillId="0" borderId="0" xfId="3" applyFont="1" applyFill="1" applyBorder="1" applyAlignment="1" applyProtection="1">
      <alignment horizontal="center" vertical="center"/>
      <protection locked="0"/>
    </xf>
    <xf numFmtId="0" fontId="14" fillId="0" borderId="0" xfId="3" applyFont="1" applyAlignment="1">
      <alignment horizontal="center" vertical="center"/>
    </xf>
    <xf numFmtId="0" fontId="6" fillId="0" borderId="9" xfId="3" applyBorder="1" applyAlignment="1" applyProtection="1">
      <alignment horizontal="center"/>
      <protection locked="0"/>
    </xf>
    <xf numFmtId="176" fontId="46" fillId="0" borderId="9" xfId="3" applyNumberFormat="1" applyFont="1" applyBorder="1" applyAlignment="1" applyProtection="1">
      <alignment horizontal="center" vertical="center"/>
      <protection locked="0"/>
    </xf>
    <xf numFmtId="0" fontId="21" fillId="5" borderId="27" xfId="3" applyFont="1" applyFill="1" applyBorder="1" applyAlignment="1" applyProtection="1">
      <alignment horizontal="center" vertical="center" wrapText="1"/>
      <protection locked="0"/>
    </xf>
    <xf numFmtId="172" fontId="23" fillId="5" borderId="27" xfId="3" applyNumberFormat="1" applyFont="1" applyFill="1" applyBorder="1" applyAlignment="1" applyProtection="1">
      <alignment horizontal="center" vertical="center" wrapText="1"/>
      <protection locked="0"/>
    </xf>
    <xf numFmtId="172" fontId="23" fillId="5" borderId="28" xfId="3" applyNumberFormat="1" applyFont="1" applyFill="1" applyBorder="1" applyAlignment="1" applyProtection="1">
      <alignment horizontal="center" vertical="center" wrapText="1"/>
      <protection locked="0"/>
    </xf>
    <xf numFmtId="0" fontId="48" fillId="0" borderId="2" xfId="0" applyFont="1" applyFill="1" applyBorder="1" applyAlignment="1" applyProtection="1">
      <alignment horizontal="center" vertical="center"/>
      <protection locked="0"/>
    </xf>
    <xf numFmtId="0" fontId="48" fillId="0" borderId="4" xfId="0" applyFont="1" applyFill="1" applyBorder="1" applyAlignment="1" applyProtection="1">
      <alignment horizontal="center" vertical="center"/>
      <protection locked="0"/>
    </xf>
    <xf numFmtId="0" fontId="48" fillId="0" borderId="7" xfId="0" applyFont="1" applyFill="1" applyBorder="1" applyAlignment="1" applyProtection="1">
      <alignment horizontal="center" vertical="center"/>
    </xf>
    <xf numFmtId="0" fontId="48" fillId="0" borderId="0" xfId="0" applyFont="1" applyAlignment="1" applyProtection="1">
      <alignment horizontal="center" vertical="center"/>
    </xf>
  </cellXfs>
  <cellStyles count="4">
    <cellStyle name="Entrée" xfId="1" builtinId="20"/>
    <cellStyle name="Lien hypertexte" xfId="2" builtinId="8"/>
    <cellStyle name="Normal" xfId="0" builtinId="0"/>
    <cellStyle name="Normal 2" xfId="3"/>
  </cellStyles>
  <dxfs count="215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Wingding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4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5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5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7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8" formatCode="dd\ 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9" formatCode="\R0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/>
    </dxf>
    <dxf>
      <fill>
        <patternFill patternType="none">
          <fgColor indexed="64"/>
          <bgColor auto="1"/>
        </patternFill>
      </fill>
      <protection locked="1"/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  <protection locked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/>
    </dxf>
    <dxf>
      <fill>
        <patternFill patternType="solid">
          <fgColor theme="4" tint="0.79995117038483843"/>
          <bgColor rgb="FFFFB3B3"/>
        </patternFill>
      </fill>
    </dxf>
    <dxf>
      <fill>
        <patternFill patternType="solid">
          <fgColor theme="4" tint="0.79995117038483843"/>
          <bgColor rgb="FFFFB3B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fill>
        <patternFill patternType="none">
          <bgColor auto="1"/>
        </patternFill>
      </fill>
    </dxf>
    <dxf>
      <fill>
        <patternFill>
          <bgColor rgb="FFFF7D7D"/>
        </patternFill>
      </fill>
    </dxf>
    <dxf>
      <font>
        <b/>
        <i val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hair">
          <color auto="1"/>
        </vertical>
        <horizontal style="hair">
          <color auto="1"/>
        </horizontal>
      </border>
    </dxf>
  </dxfs>
  <tableStyles count="2" defaultTableStyle="TableStyleMedium2" defaultPivotStyle="PivotStyleLight16">
    <tableStyle name="Musar" table="0" count="6">
      <tableStyleElement type="wholeTable" dxfId="214"/>
      <tableStyleElement type="headerRow" dxfId="213"/>
      <tableStyleElement type="totalRow" dxfId="212"/>
      <tableStyleElement type="lastColumn" dxfId="211"/>
      <tableStyleElement type="firstRowStripe" dxfId="210"/>
      <tableStyleElement type="firstColumnStripe" dxfId="209"/>
    </tableStyle>
    <tableStyle name="TableStyleMusar" pivot="0" count="7">
      <tableStyleElement type="wholeTable" dxfId="208"/>
      <tableStyleElement type="headerRow" dxfId="207"/>
      <tableStyleElement type="totalRow" dxfId="206"/>
      <tableStyleElement type="firstColumn" dxfId="205"/>
      <tableStyleElement type="lastColumn" dxfId="204"/>
      <tableStyleElement type="firstRowStripe" dxfId="203"/>
      <tableStyleElement type="firstColumnStripe" dxfId="202"/>
    </tableStyle>
  </tableStyles>
  <colors>
    <mruColors>
      <color rgb="FFFFB3B3"/>
      <color rgb="FFFFFFFF"/>
      <color rgb="FF004846"/>
      <color rgb="FF006666"/>
      <color rgb="FFFF7D7D"/>
      <color rgb="FFFF696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0</xdr:row>
          <xdr:rowOff>38100</xdr:rowOff>
        </xdr:from>
        <xdr:to>
          <xdr:col>0</xdr:col>
          <xdr:colOff>657225</xdr:colOff>
          <xdr:row>0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</xdr:colOff>
      <xdr:row>3</xdr:row>
      <xdr:rowOff>29565</xdr:rowOff>
    </xdr:from>
    <xdr:ext cx="2609850" cy="34278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190C179-9ECF-47D1-A3AC-0AD08620563C}"/>
            </a:ext>
          </a:extLst>
        </xdr:cNvPr>
        <xdr:cNvSpPr/>
      </xdr:nvSpPr>
      <xdr:spPr>
        <a:xfrm>
          <a:off x="5210176" y="982065"/>
          <a:ext cx="2609850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Moyenne</a:t>
          </a:r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d'age par centre</a:t>
          </a:r>
          <a:endParaRPr lang="fr-FR" sz="16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0</xdr:col>
      <xdr:colOff>206936</xdr:colOff>
      <xdr:row>3</xdr:row>
      <xdr:rowOff>29565</xdr:rowOff>
    </xdr:from>
    <xdr:ext cx="4869890" cy="342786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E6C29B4-6656-4A36-A902-7B7B9A9DDE86}"/>
            </a:ext>
          </a:extLst>
        </xdr:cNvPr>
        <xdr:cNvSpPr/>
      </xdr:nvSpPr>
      <xdr:spPr>
        <a:xfrm>
          <a:off x="206936" y="982065"/>
          <a:ext cx="4869890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Compétences  par centre</a:t>
          </a:r>
          <a:endParaRPr lang="fr-FR" sz="16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11</xdr:col>
      <xdr:colOff>3549</xdr:colOff>
      <xdr:row>3</xdr:row>
      <xdr:rowOff>29565</xdr:rowOff>
    </xdr:from>
    <xdr:ext cx="5092326" cy="342786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F31A894-DFA2-4729-A84C-7300B8B22BF2}"/>
            </a:ext>
          </a:extLst>
        </xdr:cNvPr>
        <xdr:cNvSpPr/>
      </xdr:nvSpPr>
      <xdr:spPr>
        <a:xfrm>
          <a:off x="8128374" y="601065"/>
          <a:ext cx="5092326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Nombre Ops par centre</a:t>
          </a:r>
        </a:p>
      </xdr:txBody>
    </xdr:sp>
    <xdr:clientData/>
  </xdr:oneCellAnchor>
  <xdr:oneCellAnchor>
    <xdr:from>
      <xdr:col>27</xdr:col>
      <xdr:colOff>599701</xdr:colOff>
      <xdr:row>12</xdr:row>
      <xdr:rowOff>129578</xdr:rowOff>
    </xdr:from>
    <xdr:ext cx="2832660" cy="342786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5A43389-081D-46DA-AEB0-52D7244E4D88}"/>
            </a:ext>
          </a:extLst>
        </xdr:cNvPr>
        <xdr:cNvSpPr/>
      </xdr:nvSpPr>
      <xdr:spPr>
        <a:xfrm>
          <a:off x="20392651" y="2415578"/>
          <a:ext cx="2832660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Compétence  par fonction OPS</a:t>
          </a:r>
        </a:p>
      </xdr:txBody>
    </xdr:sp>
    <xdr:clientData/>
  </xdr:oneCellAnchor>
  <xdr:oneCellAnchor>
    <xdr:from>
      <xdr:col>27</xdr:col>
      <xdr:colOff>542925</xdr:colOff>
      <xdr:row>15</xdr:row>
      <xdr:rowOff>104775</xdr:rowOff>
    </xdr:from>
    <xdr:ext cx="2969559" cy="342786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417B50B-101F-4030-B36F-2EF8316A7F92}"/>
            </a:ext>
          </a:extLst>
        </xdr:cNvPr>
        <xdr:cNvSpPr/>
      </xdr:nvSpPr>
      <xdr:spPr>
        <a:xfrm>
          <a:off x="20335875" y="2962275"/>
          <a:ext cx="2969559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Répartition par fonction INSARAG  </a:t>
          </a:r>
        </a:p>
      </xdr:txBody>
    </xdr:sp>
    <xdr:clientData/>
  </xdr:oneCellAnchor>
  <xdr:oneCellAnchor>
    <xdr:from>
      <xdr:col>27</xdr:col>
      <xdr:colOff>658906</xdr:colOff>
      <xdr:row>20</xdr:row>
      <xdr:rowOff>1</xdr:rowOff>
    </xdr:from>
    <xdr:ext cx="2794748" cy="342786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E54B0C0-8536-453E-9380-BCC91B45033C}"/>
            </a:ext>
          </a:extLst>
        </xdr:cNvPr>
        <xdr:cNvSpPr/>
      </xdr:nvSpPr>
      <xdr:spPr>
        <a:xfrm>
          <a:off x="20451856" y="3810001"/>
          <a:ext cx="2794748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Répartition par USAR</a:t>
          </a:r>
        </a:p>
      </xdr:txBody>
    </xdr:sp>
    <xdr:clientData/>
  </xdr:oneCellAnchor>
  <xdr:oneCellAnchor>
    <xdr:from>
      <xdr:col>1</xdr:col>
      <xdr:colOff>6908</xdr:colOff>
      <xdr:row>0</xdr:row>
      <xdr:rowOff>68917</xdr:rowOff>
    </xdr:from>
    <xdr:ext cx="12813742" cy="342786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2C10ADD4-2618-44A0-9ED0-BB16C4326857}"/>
            </a:ext>
          </a:extLst>
        </xdr:cNvPr>
        <xdr:cNvSpPr/>
      </xdr:nvSpPr>
      <xdr:spPr>
        <a:xfrm>
          <a:off x="216458" y="68917"/>
          <a:ext cx="12813742" cy="342786"/>
        </a:xfrm>
        <a:prstGeom prst="rect">
          <a:avLst/>
        </a:prstGeom>
        <a:solidFill>
          <a:srgbClr val="FF0000"/>
        </a:solidFill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6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Tableau</a:t>
          </a:r>
          <a:r>
            <a:rPr lang="fr-FR" sz="16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bord USAR FRA-C</a:t>
          </a:r>
          <a:endParaRPr lang="fr-FR" sz="16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s Donzel-Gargand" refreshedDate="44113.331875925927" createdVersion="6" refreshedVersion="6" minRefreshableVersion="3" recordCount="146">
  <cacheSource type="worksheet">
    <worksheetSource name="MusarData"/>
  </cacheSource>
  <cacheFields count="72">
    <cacheField name="Id" numFmtId="169">
      <sharedItems/>
    </cacheField>
    <cacheField name="USAR" numFmtId="0">
      <sharedItems containsString="0" containsBlank="1" containsNumber="1" containsInteger="1" minValue="73" maxValue="74" count="3">
        <n v="74"/>
        <m/>
        <n v="73" u="1"/>
      </sharedItems>
    </cacheField>
    <cacheField name="Gpt" numFmtId="0">
      <sharedItems containsBlank="1"/>
    </cacheField>
    <cacheField name="CIS" numFmtId="0">
      <sharedItems containsBlank="1" count="137">
        <s v="Zvsjof"/>
        <s v="BJP"/>
        <s v="KUP"/>
        <s v="OOJFS"/>
        <s v="YTIT / OCY"/>
        <s v="OHMI"/>
        <s v="WKIB"/>
        <s v="Vwcppexst"/>
        <s v="Qlvxqm"/>
        <s v="Nagbtp"/>
        <s v="Jqhwhfi"/>
        <s v="TSVA"/>
        <s v="twp Wewqannjin Xbzahbj"/>
        <s v="Vkjiyj"/>
        <s v="Myjkamqcv"/>
        <m/>
        <s v="CPI de Chavanod" u="1"/>
        <s v="ST Julien" u="1"/>
        <s v="CS d'Abondance" u="1"/>
        <s v="Chamonix" u="1"/>
        <s v="CS d'Évian" u="1"/>
        <s v="Cruseilles" u="1"/>
        <s v="SSSM" u="1"/>
        <s v="CSP de Chamonix" u="1"/>
        <s v="CPI de Passy" u="1"/>
        <s v="Beaufort" u="1"/>
        <s v="BOHMV" u="1"/>
        <s v="Opération" u="1"/>
        <s v="Samoëns" u="1"/>
        <s v="ERGVA" u="1"/>
        <s v="Annecy" u="1"/>
        <s v="Chambéry" u="1"/>
        <s v="CTA - CODIS" u="1"/>
        <s v="CSP d'Annecy" u="1"/>
        <s v="Cluses" u="1"/>
        <s v="CSP d'Epagny" u="1"/>
        <s v="DDSIS" u="1"/>
        <s v="Bonneville" u="1"/>
        <s v="Courchevel" u="1"/>
        <s v="Valloire" u="1"/>
        <s v="Megève" u="1"/>
        <s v="Saint Julien" u="1"/>
        <s v="Passy" u="1"/>
        <s v="Gruffy-Mures" u="1"/>
        <s v="La Roche" u="1"/>
        <s v="GCH" u="1"/>
        <s v="POPP / CTA" u="1"/>
        <s v="Thônes" u="1"/>
        <s v="SIC" u="1"/>
        <s v="Macôt- La Plagne" u="1"/>
        <s v="ERGCH" u="1"/>
        <s v="Ugine" u="1"/>
        <s v="Sallanches" u="1"/>
        <s v="Evian" u="1"/>
        <s v="CSP d'Annemasse-Gaillard" u="1"/>
        <s v="Annemasse" u="1"/>
        <s v="Tignes" u="1"/>
        <s v="St Genix S/Guiers" u="1"/>
        <s v="GVA" u="1"/>
        <s v="GBA" u="1"/>
        <s v="Service RH" u="1"/>
        <s v="CPI de Marnaz-Scionzier" u="1"/>
        <s v="La Roche sur Foron" u="1"/>
        <s v="Alby sur Chéran" u="1"/>
        <s v="CS de Cluses" u="1"/>
        <s v="CS de Cruseilles" u="1"/>
        <s v="Edsp" u="1"/>
        <s v="CSP de Thonon" u="1"/>
        <s v="CS de Sallanches" u="1"/>
        <s v="Bourg St Maurice" u="1"/>
        <s v="Servoz" u="1"/>
        <s v="CPI de Servoz" u="1"/>
        <s v="Sud Lac" u="1"/>
        <s v="BO Moutiers 3 V" u="1"/>
        <s v="Epagny" u="1"/>
        <s v="Domancy" u="1"/>
        <s v="Les ménuires" u="1"/>
        <s v="CTA – CODIS" u="1"/>
        <s v="Douvaine" u="1"/>
        <s v="Saint jean de Maurienne" u="1"/>
        <s v="ERGGE" u="1"/>
        <s v="Etat Major" u="1"/>
        <s v="Thones" u="1"/>
        <s v="Morzine" u="1"/>
        <s v="BO HTA" u="1"/>
        <s v="Juridique" u="1"/>
        <s v="CPI de Cranves-Sales" u="1"/>
        <s v="les Contamines Monjoie" u="1"/>
        <s v="CSP d'Épagny" u="1"/>
        <s v="Saint Julien en Genevois" u="1"/>
        <s v="CS St Julien en Genevois" u="1"/>
        <s v="Modane" u="1"/>
        <s v="Montmélian" u="1"/>
        <s v="CS de Bonneville" u="1"/>
        <s v="CS de Taninges" u="1"/>
        <s v="ERGAMB" u="1"/>
        <s v="Aix les Bains" u="1"/>
        <s v="GGE" u="1"/>
        <s v="Yenne" u="1"/>
        <s v="Albertville" u="1"/>
        <s v="CPI de Sillingy" u="1"/>
        <s v="Alberville" u="1"/>
        <s v="CS d'Evian" u="1"/>
        <s v="CPI de Chens" u="1"/>
        <s v="Méribel" u="1"/>
        <s v="CS de Samoëns" u="1"/>
        <s v="CODIS" u="1"/>
        <s v="La Rochette" u="1"/>
        <s v="CS de St Jeoire" u="1"/>
        <s v="Frangy" u="1"/>
        <s v="ERGBA" u="1"/>
        <s v="Rumilly" u="1"/>
        <s v="CSP AIX LES BAINS" u="1"/>
        <s v="St Martin de Blle" u="1"/>
        <s v="Abondance" u="1"/>
        <s v="CS de St-Julien" u="1"/>
        <s v="Porte de Maurienne" u="1"/>
        <s v="BO Alberville" u="1"/>
        <s v="Service LOG" u="1"/>
        <s v="CS de Rumilly" u="1"/>
        <s v="La Plagne" u="1"/>
        <s v="CS de Faverges" u="1"/>
        <s v="CS de Saint-Julien" u="1"/>
        <s v="CS de Megève" u="1"/>
        <s v="Faverges" u="1"/>
        <s v="CS de Douvaine" u="1"/>
        <s v="GAMB" u="1"/>
        <s v="GFOR" u="1"/>
        <s v="POPP" u="1"/>
        <s v="BO Maurienne" u="1"/>
        <s v=" Chambéry" u="1"/>
        <s v="Thonon" u="1"/>
        <s v="CPI de Domancy" u="1"/>
        <s v="CS de la Roche" u="1"/>
        <s v="Taninges" u="1"/>
        <s v="CPI d'Alby-sur-Chéran" u="1"/>
        <s v="PLM - Groupement matériel" u="1"/>
      </sharedItems>
    </cacheField>
    <cacheField name="Matricule" numFmtId="0">
      <sharedItems containsString="0" containsBlank="1" containsNumber="1" containsInteger="1" minValue="1204" maxValue="51329"/>
    </cacheField>
    <cacheField name="Grade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Date de naissance" numFmtId="0">
      <sharedItems containsNonDate="0" containsDate="1" containsString="0" containsBlank="1" minDate="1963-10-03T00:00:00" maxDate="1986-04-12T00:00:00"/>
    </cacheField>
    <cacheField name="Age" numFmtId="0">
      <sharedItems containsBlank="1" containsMixedTypes="1" containsNumber="1" containsInteger="1" minValue="34" maxValue="57"/>
    </cacheField>
    <cacheField name="Lieu de naissance" numFmtId="0">
      <sharedItems containsBlank="1"/>
    </cacheField>
    <cacheField name="Dpt Naissance" numFmtId="167">
      <sharedItems containsNonDate="0" containsString="0" containsBlank="1"/>
    </cacheField>
    <cacheField name="Adresse" numFmtId="49">
      <sharedItems containsBlank="1"/>
    </cacheField>
    <cacheField name="Code Postal" numFmtId="0">
      <sharedItems containsString="0" containsBlank="1" containsNumber="1" containsInteger="1" minValue="2559" maxValue="95710"/>
    </cacheField>
    <cacheField name="Commune" numFmtId="49">
      <sharedItems containsBlank="1"/>
    </cacheField>
    <cacheField name="N°tel" numFmtId="166">
      <sharedItems containsNonDate="0" containsString="0" containsBlank="1"/>
    </cacheField>
    <cacheField name="N° Port" numFmtId="0">
      <sharedItems containsBlank="1"/>
    </cacheField>
    <cacheField name="N°secu" numFmtId="165">
      <sharedItems containsNonDate="0" containsString="0" containsBlank="1"/>
    </cacheField>
    <cacheField name="Fonction" numFmtId="165">
      <sharedItems containsNonDate="0" containsString="0" containsBlank="1"/>
    </cacheField>
    <cacheField name="Viste Médicale" numFmtId="164">
      <sharedItems containsNonDate="0" containsString="0" containsBlank="1"/>
    </cacheField>
    <cacheField name="Mail Perso" numFmtId="0">
      <sharedItems containsBlank="1"/>
    </cacheField>
    <cacheField name="Mail Pro" numFmtId="0">
      <sharedItems containsBlank="1"/>
    </cacheField>
    <cacheField name="Sexe" numFmtId="0">
      <sharedItems containsBlank="1"/>
    </cacheField>
    <cacheField name="Numéro Passeport" numFmtId="0">
      <sharedItems containsBlank="1"/>
    </cacheField>
    <cacheField name="Date Passeport" numFmtId="0">
      <sharedItems containsDate="1" containsBlank="1" containsMixedTypes="1" minDate="2010-11-17T00:00:00" maxDate="2030-02-17T00:00:00"/>
    </cacheField>
    <cacheField name="Date validité Passeport" numFmtId="14">
      <sharedItems containsDate="1" containsBlank="1" containsMixedTypes="1" minDate="2020-11-17T00:00:00" maxDate="2040-02-17T00:00:00"/>
    </cacheField>
    <cacheField name="N° CIdentité" numFmtId="0">
      <sharedItems containsBlank="1" containsMixedTypes="1" containsNumber="1" minValue="73449298925.059998" maxValue="994933135891"/>
    </cacheField>
    <cacheField name="Date" numFmtId="0">
      <sharedItems containsDate="1" containsBlank="1" containsMixedTypes="1" minDate="2008-09-10T00:00:00" maxDate="2016-01-27T00:00:00"/>
    </cacheField>
    <cacheField name="N° Permis Conduire" numFmtId="1">
      <sharedItems containsNonDate="0" containsString="0" containsBlank="1"/>
    </cacheField>
    <cacheField name="Permis AM" numFmtId="0">
      <sharedItems containsNonDate="0" containsString="0" containsBlank="1"/>
    </cacheField>
    <cacheField name="Permis A" numFmtId="0">
      <sharedItems containsNonDate="0" containsString="0" containsBlank="1"/>
    </cacheField>
    <cacheField name="Permis A1" numFmtId="0">
      <sharedItems containsNonDate="0" containsString="0" containsBlank="1"/>
    </cacheField>
    <cacheField name="Permis A2" numFmtId="0">
      <sharedItems containsNonDate="0" containsString="0" containsBlank="1"/>
    </cacheField>
    <cacheField name="Permis B" numFmtId="0">
      <sharedItems containsNonDate="0" containsString="0" containsBlank="1"/>
    </cacheField>
    <cacheField name="Permis B1" numFmtId="0">
      <sharedItems containsNonDate="0" containsString="0" containsBlank="1"/>
    </cacheField>
    <cacheField name="Permis C" numFmtId="0">
      <sharedItems containsNonDate="0" containsString="0" containsBlank="1"/>
    </cacheField>
    <cacheField name="Permis C1" numFmtId="0">
      <sharedItems containsNonDate="0" containsString="0" containsBlank="1"/>
    </cacheField>
    <cacheField name="Permis C1E" numFmtId="0">
      <sharedItems containsNonDate="0" containsString="0" containsBlank="1"/>
    </cacheField>
    <cacheField name="Permis D" numFmtId="0">
      <sharedItems containsNonDate="0" containsString="0" containsBlank="1"/>
    </cacheField>
    <cacheField name="Permis D1" numFmtId="0">
      <sharedItems containsNonDate="0" containsString="0" containsBlank="1"/>
    </cacheField>
    <cacheField name="Permis D1E" numFmtId="0">
      <sharedItems containsNonDate="0" containsString="0" containsBlank="1"/>
    </cacheField>
    <cacheField name="Permis E" numFmtId="0">
      <sharedItems containsNonDate="0" containsString="0" containsBlank="1"/>
    </cacheField>
    <cacheField name="Permis International" numFmtId="0">
      <sharedItems containsNonDate="0" containsString="0" containsBlank="1"/>
    </cacheField>
    <cacheField name="Validité Permis" numFmtId="14">
      <sharedItems containsNonDate="0" containsString="0" containsBlank="1"/>
    </cacheField>
    <cacheField name="BSITF II*  BSAFE" numFmtId="0">
      <sharedItems containsNonDate="0" containsString="0" containsBlank="1"/>
    </cacheField>
    <cacheField name="Validité BASAFE" numFmtId="0">
      <sharedItems containsNonDate="0" containsString="0" containsBlank="1"/>
    </cacheField>
    <cacheField name="Vaccin DTP" numFmtId="0">
      <sharedItems containsNonDate="0" containsString="0" containsBlank="1"/>
    </cacheField>
    <cacheField name="Vaccin Hepatite B" numFmtId="0">
      <sharedItems containsNonDate="0" containsString="0" containsBlank="1"/>
    </cacheField>
    <cacheField name="Vaccin Méningite" numFmtId="0">
      <sharedItems containsNonDate="0" containsString="0" containsBlank="1"/>
    </cacheField>
    <cacheField name="Vaccin Hepatite A" numFmtId="0">
      <sharedItems containsNonDate="0" containsString="0" containsBlank="1"/>
    </cacheField>
    <cacheField name="Vaccin Fièvre jaune" numFmtId="0">
      <sharedItems containsNonDate="0" containsString="0" containsBlank="1"/>
    </cacheField>
    <cacheField name="Fiche Cand. Musar" numFmtId="0">
      <sharedItems containsNonDate="0" containsString="0" containsBlank="1"/>
    </cacheField>
    <cacheField name="Niveau Italien " numFmtId="0">
      <sharedItems containsNonDate="0" containsString="0" containsBlank="1"/>
    </cacheField>
    <cacheField name="Niveau Anglais" numFmtId="0">
      <sharedItems containsBlank="1"/>
    </cacheField>
    <cacheField name="Niveau Allemand" numFmtId="0">
      <sharedItems containsNonDate="0" containsString="0" containsBlank="1"/>
    </cacheField>
    <cacheField name="Niveau Espagnol" numFmtId="0">
      <sharedItems containsBlank="1"/>
    </cacheField>
    <cacheField name="Niveau Cyn" numFmtId="0">
      <sharedItems containsNonDate="0" containsString="0" containsBlank="1"/>
    </cacheField>
    <cacheField name="Niveau RAD" numFmtId="0">
      <sharedItems containsNonDate="0" containsString="0" containsBlank="1"/>
    </cacheField>
    <cacheField name="Niveau RCH" numFmtId="0">
      <sharedItems containsNonDate="0" containsString="0" containsBlank="1"/>
    </cacheField>
    <cacheField name="Niveau IMP/GMSP" numFmtId="0">
      <sharedItems containsNonDate="0" containsString="0" containsBlank="1"/>
    </cacheField>
    <cacheField name="Niveau Prévu INSARAG" numFmtId="0">
      <sharedItems containsNonDate="0" containsString="0" containsBlank="1"/>
    </cacheField>
    <cacheField name="SDE" numFmtId="0">
      <sharedItems containsBlank="1" count="9">
        <s v="SDE 3"/>
        <s v="SDE 2"/>
        <m/>
        <s v="SDE1" u="1"/>
        <s v="SDE 1" u="1"/>
        <s v=" SDE 2" u="1"/>
        <s v="ISP" u="1"/>
        <s v="X" u="1"/>
        <s v="Med" u="1"/>
      </sharedItems>
    </cacheField>
    <cacheField name="Niveau GOC" numFmtId="0">
      <sharedItems containsNonDate="0" containsString="0" containsBlank="1"/>
    </cacheField>
    <cacheField name="LAO SD" numFmtId="0">
      <sharedItems containsBlank="1"/>
    </cacheField>
    <cacheField name="LAO CYN" numFmtId="0">
      <sharedItems containsNonDate="0" containsString="0" containsBlank="1"/>
    </cacheField>
    <cacheField name="OPEX" numFmtId="0">
      <sharedItems containsBlank="1"/>
    </cacheField>
    <cacheField name="Personne à prévenir" numFmtId="0">
      <sharedItems containsBlank="1"/>
    </cacheField>
    <cacheField name="Lien de Parenté" numFmtId="0">
      <sharedItems containsBlank="1"/>
    </cacheField>
    <cacheField name="Téléphone Personne à prévenir" numFmtId="0">
      <sharedItems containsBlank="1"/>
    </cacheField>
    <cacheField name="Adresse Personne à prévenir" numFmtId="0">
      <sharedItems containsBlank="1"/>
    </cacheField>
    <cacheField name="Pré-NAP" numFmtId="0">
      <sharedItems containsBlank="1"/>
    </cacheField>
    <cacheField name="NAP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0655671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6">
  <r>
    <s v="R102"/>
    <x v="0"/>
    <s v="ALYD"/>
    <x v="0"/>
    <n v="3604"/>
    <s v="Txs"/>
    <s v="KRHSWV"/>
    <s v="Uzubojbde"/>
    <d v="1972-10-05T00:00:00"/>
    <n v="48"/>
    <s v="PLERLOQV"/>
    <m/>
    <s v="291 vaazxd pg Zjzzg "/>
    <n v="82338"/>
    <s v="RMWN-ZVWKV"/>
    <m/>
    <s v="45.72.89.07.73"/>
    <m/>
    <m/>
    <m/>
    <s v="gdryjojhw.azpccj88@ecbql.lrk"/>
    <s v="qeaaglunt.oxhmcu@ynjb65.rm"/>
    <s v="M"/>
    <s v="16MB05204"/>
    <d v="2019-01-04T00:00:00"/>
    <d v="2029-01-04T00:00:00"/>
    <s v="916737942042"/>
    <d v="2008-11-25T00:00:00"/>
    <m/>
    <m/>
    <m/>
    <m/>
    <m/>
    <m/>
    <m/>
    <m/>
    <m/>
    <m/>
    <m/>
    <m/>
    <m/>
    <m/>
    <m/>
    <m/>
    <m/>
    <m/>
    <m/>
    <m/>
    <m/>
    <m/>
    <m/>
    <m/>
    <m/>
    <s v="D"/>
    <m/>
    <s v="D"/>
    <m/>
    <m/>
    <m/>
    <m/>
    <m/>
    <x v="0"/>
    <m/>
    <s v="OUI"/>
    <m/>
    <s v="OUI"/>
    <s v="TFOSF TPUO Gmecvvcf (igywctmyb)"/>
    <s v="hunikvapb"/>
    <s v="42.94.67.31.57"/>
    <s v="107, bufvlxn qi Ozyrn 56927 QYEH-ZXVDS"/>
    <s v="X"/>
    <m/>
  </r>
  <r>
    <s v="R103"/>
    <x v="0"/>
    <s v="BUH"/>
    <x v="1"/>
    <n v="7235"/>
    <s v="Adi"/>
    <s v="EJPRK"/>
    <s v="Hzbxtyz"/>
    <d v="1964-03-06T00:00:00"/>
    <n v="56"/>
    <s v="Hf Sbvc"/>
    <m/>
    <s v="6309 ycvom fd Htaj Grfulqd "/>
    <n v="56625"/>
    <s v="CLTPD"/>
    <m/>
    <s v="77.03.92.19.80"/>
    <m/>
    <m/>
    <m/>
    <m/>
    <s v="icgtrqa.swvjf@vbdm33.vd"/>
    <s v="M"/>
    <s v="72ZS818109"/>
    <d v="2016-09-30T00:00:00"/>
    <d v="2026-09-30T00:00:00"/>
    <s v="702253511130"/>
    <d v="2013-11-22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0"/>
    <m/>
    <s v="OUI"/>
    <m/>
    <s v="OUI"/>
    <s v="SEGNP Yuqgs (fcbvup)"/>
    <s v="Jbrllp"/>
    <s v="16.66.52.08.06"/>
    <s v="7059 wpcre hf Qern Vdognpg 69770 FKROU"/>
    <m/>
    <m/>
  </r>
  <r>
    <s v="R104"/>
    <x v="0"/>
    <s v="AQZ"/>
    <x v="2"/>
    <n v="1447"/>
    <s v="Knn"/>
    <s v="UXPBPYF"/>
    <s v="Iqhb-Vuvo"/>
    <m/>
    <s v=""/>
    <m/>
    <m/>
    <m/>
    <m/>
    <m/>
    <m/>
    <s v="11.65.56.05.06"/>
    <m/>
    <m/>
    <m/>
    <m/>
    <m/>
    <s v="M"/>
    <s v="90BC27454"/>
    <d v="2012-06-07T00:00:00"/>
    <d v="2022-06-07T00:00:00"/>
    <s v="528962326951"/>
    <d v="2011-1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s v="OUI"/>
    <m/>
    <s v="OUI"/>
    <s v="AWNZDDM Vcdqiobz (i?bw)"/>
    <m/>
    <s v="29.24.20.54.74"/>
    <m/>
    <m/>
    <m/>
  </r>
  <r>
    <s v="R105"/>
    <x v="0"/>
    <s v="JKZ"/>
    <x v="3"/>
    <n v="8021"/>
    <s v="Qsv"/>
    <s v="SZMHMNWW"/>
    <s v="Kkovmfv"/>
    <d v="1963-10-03T00:00:00"/>
    <n v="57"/>
    <s v="RLROBRS"/>
    <m/>
    <m/>
    <m/>
    <m/>
    <m/>
    <s v="34.91.24.37.74"/>
    <m/>
    <m/>
    <m/>
    <m/>
    <m/>
    <s v="M"/>
    <s v="47PI80055"/>
    <d v="2018-04-03T00:00:00"/>
    <d v="2028-04-03T00:00:00"/>
    <n v="994933135891"/>
    <d v="2010-08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s v="OUI"/>
    <m/>
    <s v="OUI"/>
    <s v="PMYECFRG Bkraqaxiz (trboci)"/>
    <m/>
    <s v="89.16.24.74.35"/>
    <m/>
    <s v="X"/>
    <m/>
  </r>
  <r>
    <s v="R106"/>
    <x v="0"/>
    <s v="YGS"/>
    <x v="4"/>
    <n v="5264"/>
    <s v="Ntp"/>
    <s v="IKFRQ"/>
    <s v="Drhqfygl"/>
    <d v="1971-07-20T00:00:00"/>
    <n v="49"/>
    <s v="LAMCPP"/>
    <m/>
    <s v="818 qyvjj gg Ptckkxc "/>
    <n v="71536"/>
    <s v="WWBT"/>
    <m/>
    <s v="88.39.93.09.38"/>
    <m/>
    <m/>
    <m/>
    <m/>
    <s v="qdmbzwus.vnpmq@lezz05.he"/>
    <s v="M"/>
    <s v="17ES28746"/>
    <d v="2030-02-16T00:00:00"/>
    <d v="2040-02-16T00:00:00"/>
    <n v="785639131291"/>
    <d v="2013-02-12T00:00:00"/>
    <m/>
    <m/>
    <m/>
    <m/>
    <m/>
    <m/>
    <m/>
    <m/>
    <m/>
    <m/>
    <m/>
    <m/>
    <m/>
    <m/>
    <m/>
    <m/>
    <m/>
    <m/>
    <m/>
    <m/>
    <m/>
    <m/>
    <m/>
    <m/>
    <m/>
    <s v="D"/>
    <m/>
    <s v="D"/>
    <m/>
    <m/>
    <m/>
    <m/>
    <m/>
    <x v="0"/>
    <m/>
    <s v="OUI"/>
    <m/>
    <s v="OUI"/>
    <s v="GPNOQ Kgmcx Uwyje (ftroeu)"/>
    <s v="Rqostp"/>
    <s v="16.33.93.48.81"/>
    <s v="527 uxwpk nb Etnezff 38956 DFKO"/>
    <m/>
    <m/>
  </r>
  <r>
    <s v="R107"/>
    <x v="0"/>
    <s v="HHNP"/>
    <x v="5"/>
    <n v="51329"/>
    <s v="Hcf"/>
    <s v="LDBLZTDS"/>
    <s v="Qemqdwb"/>
    <d v="1985-12-02T00:00:00"/>
    <n v="34"/>
    <s v="CAFXHD (78)"/>
    <m/>
    <s v="Tnoplpmwmhy 52-Vms E-988 aeql nhf zwvor vz qkpliuck "/>
    <n v="67363"/>
    <s v="NRLINQJU"/>
    <m/>
    <s v="85.15.40.31.69"/>
    <m/>
    <m/>
    <m/>
    <m/>
    <s v="zyosapi.dawudrgz@dnro14.fb"/>
    <s v="M"/>
    <s v="89DY01466"/>
    <d v="2019-09-16T00:00:00"/>
    <d v="2029-09-16T00:00:00"/>
    <n v="770299095232"/>
    <s v="21/10/ 2010"/>
    <m/>
    <m/>
    <m/>
    <m/>
    <m/>
    <m/>
    <m/>
    <m/>
    <m/>
    <m/>
    <m/>
    <m/>
    <m/>
    <m/>
    <m/>
    <m/>
    <m/>
    <m/>
    <m/>
    <m/>
    <m/>
    <m/>
    <m/>
    <m/>
    <m/>
    <s v="C"/>
    <m/>
    <s v="D"/>
    <m/>
    <m/>
    <m/>
    <m/>
    <m/>
    <x v="0"/>
    <m/>
    <m/>
    <m/>
    <s v="OUI"/>
    <s v="PJGQLHA-SQOIKACW (cstv)"/>
    <s v="jntr"/>
    <s v="10.24.78.69.51"/>
    <s v="5 zigayvc tg y?ildzxm 28903 TTYSNOKX"/>
    <s v="X"/>
    <m/>
  </r>
  <r>
    <s v="R108"/>
    <x v="0"/>
    <s v="STZ"/>
    <x v="6"/>
    <n v="6030"/>
    <s v="Sue"/>
    <s v="UDXINJGLP"/>
    <s v="Gaad"/>
    <d v="1970-02-04T00:00:00"/>
    <n v="50"/>
    <s v="USURCJKJ (06)"/>
    <m/>
    <m/>
    <m/>
    <m/>
    <m/>
    <s v="38.50.10.37.87"/>
    <m/>
    <m/>
    <m/>
    <m/>
    <m/>
    <s v="M"/>
    <s v="86SR71483"/>
    <d v="2010-11-17T00:00:00"/>
    <d v="2020-11-17T00:00:00"/>
    <n v="533432611569"/>
    <d v="2010-11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s v="OUI"/>
    <m/>
    <s v="OUI"/>
    <s v="XIDBPICQJ Iyowvchd (cvdhyp)"/>
    <m/>
    <s v="11.49.84.65.73"/>
    <m/>
    <m/>
    <m/>
  </r>
  <r>
    <s v="R109"/>
    <x v="0"/>
    <s v="XOD"/>
    <x v="7"/>
    <n v="21664"/>
    <s v="Wvz"/>
    <s v="VABYVLB"/>
    <s v="Jqzlbeh"/>
    <d v="1974-03-27T00:00:00"/>
    <n v="46"/>
    <s v="ZEJJ"/>
    <m/>
    <s v="Bg Yeitqaa 777 Uix Znlrrvgn "/>
    <n v="2559"/>
    <s v="(ZRQAWDPJ)"/>
    <m/>
    <s v="96.22.72.51.43"/>
    <m/>
    <m/>
    <m/>
    <m/>
    <s v="lgekzvf.bacavge@ipey46.eh"/>
    <s v="M"/>
    <s v="53MQ95646"/>
    <d v="2018-09-03T00:00:00"/>
    <d v="2028-09-03T00:00:00"/>
    <n v="692879373598"/>
    <d v="2016-01-26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0"/>
    <m/>
    <s v="OUI"/>
    <m/>
    <s v="OUI"/>
    <s v="RMEJWHB Jvlwvmq (ieobny)"/>
    <s v="Uanblv"/>
    <s v=" 07.27.55.15.41"/>
    <s v="Gi Aglafeq 730 Czk Hkqjmjwu 37709 BZAGEFIOIS (WSIRIJQU)"/>
    <s v="X"/>
    <m/>
  </r>
  <r>
    <s v="R110"/>
    <x v="0"/>
    <s v="YMW"/>
    <x v="8"/>
    <n v="1573"/>
    <s v="Auk"/>
    <s v="SDIYKT"/>
    <s v="Ofxyqcwi"/>
    <m/>
    <s v=""/>
    <m/>
    <m/>
    <m/>
    <m/>
    <m/>
    <m/>
    <s v="35.66.54.00.07"/>
    <m/>
    <m/>
    <m/>
    <m/>
    <m/>
    <s v="M"/>
    <s v="/"/>
    <s v="/"/>
    <e v="#VALUE!"/>
    <s v="'834321028777"/>
    <d v="2014-08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m/>
    <s v="NDVYQP Qfysesxx(nrzicu)"/>
    <m/>
    <s v="75.47.39.31.10"/>
    <m/>
    <m/>
    <m/>
  </r>
  <r>
    <s v="R111"/>
    <x v="0"/>
    <s v="GYP"/>
    <x v="9"/>
    <n v="8028"/>
    <s v="R/B"/>
    <s v="HYZNZEV"/>
    <s v="Urukwqb"/>
    <d v="1976-09-06T00:00:00"/>
    <n v="44"/>
    <s v="NUGZPFVA OBC OFGTY"/>
    <m/>
    <s v="407 Afljvpl oja Jvsxrtxy "/>
    <n v="95710"/>
    <s v="Qqcxmettel"/>
    <m/>
    <s v="72.52.60.62.15"/>
    <m/>
    <m/>
    <m/>
    <m/>
    <s v="xllgoqt.imoqbkz@utij58.zt"/>
    <s v="M"/>
    <s v="57CO45116"/>
    <d v="2018-10-26T00:00:00"/>
    <d v="2028-10-26T00:00:00"/>
    <s v="Hvsoiah (J)"/>
    <s v="Anglais (D)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1"/>
    <m/>
    <s v="OUI"/>
    <m/>
    <s v="OUI"/>
    <s v="TMYFHPC Upgqun (qbcznl)"/>
    <s v="Pasjpi"/>
    <s v="35.08.25.98.39"/>
    <s v="598 dtunhkh vmp uszxqzcv 71400 OCQYFTHOBG"/>
    <m/>
    <m/>
  </r>
  <r>
    <s v="R112"/>
    <x v="0"/>
    <s v="ZPH"/>
    <x v="10"/>
    <n v="1454"/>
    <s v="Xlr"/>
    <s v="YBPPWK"/>
    <s v="Agurvww"/>
    <d v="1972-04-10T00:00:00"/>
    <n v="48"/>
    <s v="JHIEET GNG GYHJB"/>
    <m/>
    <s v="11 Ofxbt Wybtfchlol "/>
    <n v="36502"/>
    <s v="NXVHOBFSA"/>
    <m/>
    <s v="26.58.15.96.98"/>
    <m/>
    <m/>
    <m/>
    <m/>
    <s v="cdaeigo.guvefr@vkmd29.dx"/>
    <s v="M"/>
    <s v="60ZQ57429"/>
    <d v="2019-01-23T00:00:00"/>
    <d v="2029-01-23T00:00:00"/>
    <n v="418131547509"/>
    <d v="2009-05-29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1"/>
    <m/>
    <s v="OUI"/>
    <m/>
    <s v="OUI"/>
    <s v="ZMCPGF Rcqn-Evnds (tooean)"/>
    <s v="Iedqrv"/>
    <s v="15.28.73.28.56"/>
    <s v="55 cvmga Rwwxzggfdn 56906 ERMCNLSIN"/>
    <m/>
    <m/>
  </r>
  <r>
    <s v="R113"/>
    <x v="0"/>
    <s v="GRIR"/>
    <x v="11"/>
    <n v="6535"/>
    <s v="Ksu"/>
    <s v="DVRPISQ"/>
    <s v="Tzgq-Inhsuslofa"/>
    <d v="1969-08-18T00:00:00"/>
    <n v="51"/>
    <s v="NMEAFY (88)"/>
    <m/>
    <s v="926 edb js Uxsaa "/>
    <n v="15116"/>
    <s v="BFJSNUMUY"/>
    <m/>
    <s v="31.77.19.39.32"/>
    <m/>
    <m/>
    <m/>
    <m/>
    <s v="Ulqf-godsckeryv.ktempwg@ytlr77.va"/>
    <s v="M"/>
    <s v="52XH51019"/>
    <d v="2020-06-30T00:00:00"/>
    <d v="2030-06-30T00:00:00"/>
    <n v="453502682041"/>
    <d v="2016-0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s v="OUI"/>
    <s v="BAOUQOOG Jbqcrosb"/>
    <s v="Ez-ktaoef"/>
    <s v="12.11.24.90.58"/>
    <s v="724 wfdkd xm Cgdvr 05100 QRKZEULXN"/>
    <m/>
    <m/>
  </r>
  <r>
    <s v="R114"/>
    <x v="0"/>
    <s v="XSUR"/>
    <x v="12"/>
    <n v="1204"/>
    <s v="Qki"/>
    <s v="KNDNGXDZMLV"/>
    <s v="Ppppxk"/>
    <d v="1986-04-11T00:00:00"/>
    <n v="34"/>
    <s v="UCLXPSNVXI"/>
    <m/>
    <s v="6881 tqyfk ql qybl eu fjbvtr  "/>
    <n v="43027"/>
    <s v="SJWXXKC"/>
    <m/>
    <s v="17.45.51.76.75"/>
    <m/>
    <m/>
    <m/>
    <m/>
    <s v="gdbukf.criliqkgkwn@dijk37.jw"/>
    <s v="M"/>
    <s v="55NC22367"/>
    <d v="2016-06-13T00:00:00"/>
    <d v="2026-06-13T00:00:00"/>
    <n v="496504952253.75"/>
    <d v="2012-11-29T00:00:00"/>
    <m/>
    <m/>
    <m/>
    <m/>
    <m/>
    <m/>
    <m/>
    <m/>
    <m/>
    <m/>
    <m/>
    <m/>
    <m/>
    <m/>
    <m/>
    <m/>
    <m/>
    <m/>
    <m/>
    <m/>
    <m/>
    <m/>
    <m/>
    <m/>
    <m/>
    <s v="D"/>
    <m/>
    <m/>
    <m/>
    <m/>
    <m/>
    <m/>
    <m/>
    <x v="1"/>
    <m/>
    <m/>
    <m/>
    <s v="OUI"/>
    <s v="EAVCRIARBIR Jxxuqjcor (Swtf)"/>
    <s v="judv"/>
    <s v="47.58.25.01.41"/>
    <m/>
    <m/>
    <m/>
  </r>
  <r>
    <s v="R115"/>
    <x v="0"/>
    <s v="BMRJ"/>
    <x v="13"/>
    <n v="5677"/>
    <s v="M/C"/>
    <s v="ZGNIWXE"/>
    <s v="Pvmsaei"/>
    <d v="1982-11-26T00:00:00"/>
    <n v="37"/>
    <s v="PIVAAQEBY"/>
    <m/>
    <s v="397, Qkkbus ccb avxirg "/>
    <n v="59552"/>
    <s v="RSKRQIOI"/>
    <m/>
    <s v="16.63.84.92.14"/>
    <m/>
    <m/>
    <m/>
    <m/>
    <s v="rxklfkb.duwkeyx@rkus94.tw"/>
    <s v="M"/>
    <s v="/"/>
    <s v="/"/>
    <e v="#VALUE!"/>
    <n v="842762011657"/>
    <d v="2015-08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s v="OUI"/>
    <s v="WMCDQM Bdrvojnj (seibjfcrr)"/>
    <s v="jkkyfowfv"/>
    <s v="97.82.02.08.07"/>
    <s v="519, Txngxc nki wmigsd 60636 QWGYLCYJ"/>
    <m/>
    <m/>
  </r>
  <r>
    <s v="R116"/>
    <x v="0"/>
    <s v="EDN"/>
    <x v="14"/>
    <n v="9771"/>
    <s v="D/T"/>
    <s v="YLIEX"/>
    <s v="Vwbxk"/>
    <d v="1972-08-12T00:00:00"/>
    <n v="48"/>
    <s v="HN SUQDLW XQ LZUQDASS"/>
    <m/>
    <s v="186 Jpouq vh Icvksjh "/>
    <n v="91888"/>
    <s v="GSSOFIT-FGHXR"/>
    <m/>
    <s v="30.29.22.56.34"/>
    <m/>
    <m/>
    <m/>
    <m/>
    <s v="cbxfj.zxsoh@msyp07.pq"/>
    <s v="M"/>
    <s v="34PG198231"/>
    <d v="2018-10-01T00:00:00"/>
    <d v="2028-10-01T00:00:00"/>
    <n v="73449298925.059998"/>
    <d v="2008-09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s v="OUI"/>
    <m/>
    <s v="OUI"/>
    <s v="SCFHP Hrdjrant (htjsvu)"/>
    <s v="Pofvly"/>
    <s v="77.52.53.10.19"/>
    <s v="380, rhfbt mo rlhbshs 16208 XVEYYVE-XZYJL"/>
    <m/>
    <m/>
  </r>
  <r>
    <s v="R11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1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1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2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3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4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5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6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7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8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19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4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5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6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7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8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09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0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1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2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3"/>
    <x v="1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8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19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0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1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2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3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8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29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0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1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2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3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8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39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0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1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2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3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4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5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6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  <r>
    <s v="R247"/>
    <x v="1"/>
    <m/>
    <x v="15"/>
    <m/>
    <m/>
    <m/>
    <m/>
    <m/>
    <s v=""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8:E25" firstHeaderRow="1" firstDataRow="2" firstDataCol="1" rowPageCount="1" colPageCount="1"/>
  <pivotFields count="72"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axis="axisRow" showAll="0" sortType="ascending">
      <items count="138">
        <item m="1" x="130"/>
        <item m="1" x="114"/>
        <item m="1" x="96"/>
        <item m="1" x="99"/>
        <item m="1" x="101"/>
        <item m="1" x="63"/>
        <item m="1" x="30"/>
        <item m="1" x="55"/>
        <item m="1" x="25"/>
        <item x="1"/>
        <item m="1" x="117"/>
        <item m="1" x="84"/>
        <item m="1" x="129"/>
        <item m="1" x="73"/>
        <item m="1" x="26"/>
        <item m="1" x="37"/>
        <item m="1" x="69"/>
        <item m="1" x="31"/>
        <item m="1" x="19"/>
        <item m="1" x="34"/>
        <item m="1" x="106"/>
        <item m="1" x="38"/>
        <item m="1" x="135"/>
        <item m="1" x="16"/>
        <item m="1" x="103"/>
        <item m="1" x="86"/>
        <item m="1" x="132"/>
        <item m="1" x="61"/>
        <item m="1" x="24"/>
        <item m="1" x="71"/>
        <item m="1" x="100"/>
        <item m="1" x="21"/>
        <item m="1" x="18"/>
        <item m="1" x="93"/>
        <item m="1" x="64"/>
        <item m="1" x="65"/>
        <item m="1" x="125"/>
        <item m="1" x="121"/>
        <item m="1" x="133"/>
        <item m="1" x="123"/>
        <item m="1" x="119"/>
        <item m="1" x="122"/>
        <item m="1" x="68"/>
        <item m="1" x="105"/>
        <item m="1" x="108"/>
        <item m="1" x="115"/>
        <item m="1" x="94"/>
        <item m="1" x="102"/>
        <item m="1" x="20"/>
        <item m="1" x="90"/>
        <item m="1" x="112"/>
        <item m="1" x="33"/>
        <item m="1" x="54"/>
        <item m="1" x="23"/>
        <item m="1" x="67"/>
        <item m="1" x="35"/>
        <item m="1" x="88"/>
        <item m="1" x="32"/>
        <item m="1" x="77"/>
        <item m="1" x="36"/>
        <item m="1" x="75"/>
        <item m="1" x="78"/>
        <item m="1" x="66"/>
        <item m="1" x="74"/>
        <item m="1" x="95"/>
        <item m="1" x="110"/>
        <item m="1" x="50"/>
        <item m="1" x="80"/>
        <item m="1" x="29"/>
        <item m="1" x="81"/>
        <item m="1" x="53"/>
        <item m="1" x="124"/>
        <item m="1" x="109"/>
        <item m="1" x="126"/>
        <item m="1" x="59"/>
        <item m="1" x="45"/>
        <item m="1" x="127"/>
        <item m="1" x="97"/>
        <item m="1" x="43"/>
        <item m="1" x="58"/>
        <item x="10"/>
        <item m="1" x="85"/>
        <item x="2"/>
        <item m="1" x="120"/>
        <item m="1" x="44"/>
        <item m="1" x="62"/>
        <item m="1" x="107"/>
        <item m="1" x="87"/>
        <item m="1" x="76"/>
        <item m="1" x="49"/>
        <item m="1" x="40"/>
        <item m="1" x="104"/>
        <item m="1" x="91"/>
        <item m="1" x="92"/>
        <item m="1" x="83"/>
        <item x="14"/>
        <item x="9"/>
        <item x="5"/>
        <item x="3"/>
        <item m="1" x="27"/>
        <item m="1" x="42"/>
        <item m="1" x="136"/>
        <item m="1" x="128"/>
        <item m="1" x="46"/>
        <item m="1" x="116"/>
        <item x="8"/>
        <item m="1" x="111"/>
        <item m="1" x="79"/>
        <item m="1" x="41"/>
        <item m="1" x="89"/>
        <item m="1" x="52"/>
        <item m="1" x="28"/>
        <item m="1" x="118"/>
        <item m="1" x="60"/>
        <item m="1" x="70"/>
        <item m="1" x="48"/>
        <item m="1" x="22"/>
        <item m="1" x="57"/>
        <item m="1" x="17"/>
        <item m="1" x="113"/>
        <item m="1" x="72"/>
        <item m="1" x="134"/>
        <item m="1" x="82"/>
        <item m="1" x="47"/>
        <item m="1" x="131"/>
        <item m="1" x="56"/>
        <item x="11"/>
        <item x="12"/>
        <item m="1" x="51"/>
        <item m="1" x="39"/>
        <item x="13"/>
        <item x="7"/>
        <item x="6"/>
        <item m="1" x="98"/>
        <item x="4"/>
        <item x="0"/>
        <item x="15"/>
        <item t="default"/>
      </items>
    </pivotField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axis="axisCol" showAll="0">
      <items count="10">
        <item h="1" m="1" x="5"/>
        <item h="1" m="1" x="6"/>
        <item h="1" m="1" x="8"/>
        <item m="1" x="4"/>
        <item x="1"/>
        <item x="0"/>
        <item m="1" x="7"/>
        <item m="1" x="3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6">
    <i>
      <x v="9"/>
    </i>
    <i>
      <x v="80"/>
    </i>
    <i>
      <x v="82"/>
    </i>
    <i>
      <x v="95"/>
    </i>
    <i>
      <x v="96"/>
    </i>
    <i>
      <x v="97"/>
    </i>
    <i>
      <x v="98"/>
    </i>
    <i>
      <x v="105"/>
    </i>
    <i>
      <x v="126"/>
    </i>
    <i>
      <x v="127"/>
    </i>
    <i>
      <x v="130"/>
    </i>
    <i>
      <x v="131"/>
    </i>
    <i>
      <x v="132"/>
    </i>
    <i>
      <x v="134"/>
    </i>
    <i>
      <x v="135"/>
    </i>
    <i t="grand">
      <x/>
    </i>
  </rowItems>
  <colFields count="1">
    <field x="61"/>
  </colFields>
  <colItems count="3">
    <i>
      <x v="4"/>
    </i>
    <i>
      <x v="5"/>
    </i>
    <i t="grand">
      <x/>
    </i>
  </colItems>
  <pageFields count="1">
    <pageField fld="1" hier="-1"/>
  </pageFields>
  <dataFields count="1">
    <dataField name="Nombre de Nom" fld="6" subtotal="count" baseField="0" baseItem="0"/>
  </dataFields>
  <formats count="6">
    <format dxfId="126">
      <pivotArea outline="0" collapsedLevelsAreSubtotals="1" fieldPosition="0"/>
    </format>
    <format dxfId="125">
      <pivotArea dataOnly="0" labelOnly="1" fieldPosition="0">
        <references count="1">
          <reference field="61" count="0"/>
        </references>
      </pivotArea>
    </format>
    <format dxfId="124">
      <pivotArea dataOnly="0" labelOnly="1" grandRow="1" outline="0" fieldPosition="0"/>
    </format>
    <format dxfId="123">
      <pivotArea outline="0" collapsedLevelsAreSubtotals="1" fieldPosition="0"/>
    </format>
    <format dxfId="122">
      <pivotArea dataOnly="0" labelOnly="1" fieldPosition="0">
        <references count="1">
          <reference field="61" count="0"/>
        </references>
      </pivotArea>
    </format>
    <format dxfId="121">
      <pivotArea dataOnly="0" labelOnly="1" grandRow="1" outline="0" fieldPosition="0"/>
    </format>
  </formats>
  <pivotTableStyleInfo name="Musar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L8:O25" firstHeaderRow="0" firstDataRow="1" firstDataCol="1" rowPageCount="1" colPageCount="1"/>
  <pivotFields count="72"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axis="axisRow" showAll="0" sortType="ascending">
      <items count="138">
        <item m="1" x="130"/>
        <item m="1" x="114"/>
        <item m="1" x="96"/>
        <item m="1" x="99"/>
        <item m="1" x="101"/>
        <item m="1" x="63"/>
        <item m="1" x="30"/>
        <item m="1" x="55"/>
        <item m="1" x="25"/>
        <item x="1"/>
        <item m="1" x="117"/>
        <item m="1" x="84"/>
        <item m="1" x="129"/>
        <item m="1" x="73"/>
        <item m="1" x="26"/>
        <item m="1" x="37"/>
        <item m="1" x="69"/>
        <item m="1" x="31"/>
        <item m="1" x="19"/>
        <item m="1" x="34"/>
        <item m="1" x="106"/>
        <item m="1" x="38"/>
        <item m="1" x="135"/>
        <item m="1" x="16"/>
        <item m="1" x="103"/>
        <item m="1" x="86"/>
        <item m="1" x="132"/>
        <item m="1" x="61"/>
        <item m="1" x="24"/>
        <item m="1" x="71"/>
        <item m="1" x="100"/>
        <item m="1" x="21"/>
        <item m="1" x="18"/>
        <item m="1" x="93"/>
        <item m="1" x="64"/>
        <item m="1" x="65"/>
        <item m="1" x="125"/>
        <item m="1" x="121"/>
        <item m="1" x="133"/>
        <item m="1" x="123"/>
        <item m="1" x="119"/>
        <item m="1" x="122"/>
        <item m="1" x="68"/>
        <item m="1" x="105"/>
        <item m="1" x="108"/>
        <item m="1" x="115"/>
        <item m="1" x="94"/>
        <item m="1" x="102"/>
        <item m="1" x="20"/>
        <item m="1" x="90"/>
        <item m="1" x="112"/>
        <item m="1" x="33"/>
        <item m="1" x="54"/>
        <item m="1" x="23"/>
        <item m="1" x="67"/>
        <item m="1" x="35"/>
        <item m="1" x="88"/>
        <item m="1" x="32"/>
        <item m="1" x="77"/>
        <item m="1" x="36"/>
        <item m="1" x="75"/>
        <item m="1" x="78"/>
        <item m="1" x="66"/>
        <item m="1" x="74"/>
        <item m="1" x="95"/>
        <item m="1" x="110"/>
        <item m="1" x="50"/>
        <item m="1" x="80"/>
        <item m="1" x="29"/>
        <item m="1" x="81"/>
        <item m="1" x="53"/>
        <item m="1" x="124"/>
        <item m="1" x="109"/>
        <item m="1" x="126"/>
        <item m="1" x="59"/>
        <item m="1" x="45"/>
        <item m="1" x="127"/>
        <item m="1" x="97"/>
        <item m="1" x="43"/>
        <item m="1" x="58"/>
        <item x="10"/>
        <item m="1" x="85"/>
        <item x="2"/>
        <item m="1" x="120"/>
        <item m="1" x="44"/>
        <item m="1" x="62"/>
        <item m="1" x="107"/>
        <item m="1" x="87"/>
        <item m="1" x="76"/>
        <item m="1" x="49"/>
        <item m="1" x="40"/>
        <item m="1" x="104"/>
        <item m="1" x="91"/>
        <item m="1" x="92"/>
        <item m="1" x="83"/>
        <item x="14"/>
        <item x="9"/>
        <item x="5"/>
        <item x="3"/>
        <item m="1" x="27"/>
        <item m="1" x="42"/>
        <item m="1" x="136"/>
        <item m="1" x="128"/>
        <item m="1" x="46"/>
        <item m="1" x="116"/>
        <item x="8"/>
        <item m="1" x="111"/>
        <item m="1" x="79"/>
        <item m="1" x="41"/>
        <item m="1" x="89"/>
        <item m="1" x="52"/>
        <item m="1" x="28"/>
        <item m="1" x="118"/>
        <item m="1" x="60"/>
        <item m="1" x="70"/>
        <item m="1" x="48"/>
        <item m="1" x="22"/>
        <item m="1" x="57"/>
        <item m="1" x="17"/>
        <item m="1" x="113"/>
        <item m="1" x="72"/>
        <item m="1" x="134"/>
        <item m="1" x="82"/>
        <item m="1" x="47"/>
        <item m="1" x="131"/>
        <item m="1" x="56"/>
        <item x="11"/>
        <item x="12"/>
        <item m="1" x="51"/>
        <item m="1" x="39"/>
        <item x="13"/>
        <item x="7"/>
        <item x="6"/>
        <item m="1" x="98"/>
        <item x="4"/>
        <item x="0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7">
    <i>
      <x v="9"/>
    </i>
    <i>
      <x v="80"/>
    </i>
    <i>
      <x v="82"/>
    </i>
    <i>
      <x v="95"/>
    </i>
    <i>
      <x v="96"/>
    </i>
    <i>
      <x v="97"/>
    </i>
    <i>
      <x v="98"/>
    </i>
    <i>
      <x v="105"/>
    </i>
    <i>
      <x v="126"/>
    </i>
    <i>
      <x v="127"/>
    </i>
    <i>
      <x v="130"/>
    </i>
    <i>
      <x v="131"/>
    </i>
    <i>
      <x v="132"/>
    </i>
    <i>
      <x v="134"/>
    </i>
    <i>
      <x v="135"/>
    </i>
    <i>
      <x v="13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Nombre de LAO SD" fld="63" subtotal="count" baseField="0" baseItem="0"/>
    <dataField name="Nombre de LAO CYN" fld="64" subtotal="count" baseField="0" baseItem="0"/>
    <dataField name="Nombre de OPEX" fld="65" subtotal="count" baseField="0" baseItem="0"/>
  </dataFields>
  <pivotTableStyleInfo name="Musar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8:J25" firstHeaderRow="1" firstDataRow="1" firstDataCol="1" rowPageCount="1" colPageCount="1"/>
  <pivotFields count="72"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axis="axisRow" showAll="0" sortType="ascending">
      <items count="138">
        <item m="1" x="130"/>
        <item m="1" x="114"/>
        <item m="1" x="96"/>
        <item m="1" x="99"/>
        <item m="1" x="101"/>
        <item m="1" x="63"/>
        <item m="1" x="30"/>
        <item m="1" x="55"/>
        <item m="1" x="25"/>
        <item x="1"/>
        <item m="1" x="117"/>
        <item m="1" x="84"/>
        <item m="1" x="129"/>
        <item m="1" x="73"/>
        <item m="1" x="26"/>
        <item m="1" x="37"/>
        <item m="1" x="69"/>
        <item m="1" x="31"/>
        <item m="1" x="19"/>
        <item m="1" x="34"/>
        <item m="1" x="106"/>
        <item m="1" x="38"/>
        <item m="1" x="135"/>
        <item m="1" x="16"/>
        <item m="1" x="103"/>
        <item m="1" x="86"/>
        <item m="1" x="132"/>
        <item m="1" x="61"/>
        <item m="1" x="24"/>
        <item m="1" x="71"/>
        <item m="1" x="100"/>
        <item m="1" x="21"/>
        <item m="1" x="18"/>
        <item m="1" x="93"/>
        <item m="1" x="64"/>
        <item m="1" x="65"/>
        <item m="1" x="125"/>
        <item m="1" x="121"/>
        <item m="1" x="133"/>
        <item m="1" x="123"/>
        <item m="1" x="119"/>
        <item m="1" x="122"/>
        <item m="1" x="68"/>
        <item m="1" x="105"/>
        <item m="1" x="108"/>
        <item m="1" x="115"/>
        <item m="1" x="94"/>
        <item m="1" x="102"/>
        <item m="1" x="20"/>
        <item m="1" x="90"/>
        <item m="1" x="112"/>
        <item m="1" x="33"/>
        <item m="1" x="54"/>
        <item m="1" x="23"/>
        <item m="1" x="67"/>
        <item m="1" x="35"/>
        <item m="1" x="88"/>
        <item m="1" x="32"/>
        <item m="1" x="77"/>
        <item m="1" x="36"/>
        <item m="1" x="75"/>
        <item m="1" x="78"/>
        <item m="1" x="66"/>
        <item m="1" x="74"/>
        <item m="1" x="95"/>
        <item m="1" x="110"/>
        <item m="1" x="50"/>
        <item m="1" x="80"/>
        <item m="1" x="29"/>
        <item m="1" x="81"/>
        <item m="1" x="53"/>
        <item m="1" x="124"/>
        <item m="1" x="109"/>
        <item m="1" x="126"/>
        <item m="1" x="59"/>
        <item m="1" x="45"/>
        <item m="1" x="127"/>
        <item m="1" x="97"/>
        <item m="1" x="43"/>
        <item m="1" x="58"/>
        <item x="10"/>
        <item m="1" x="85"/>
        <item x="2"/>
        <item m="1" x="120"/>
        <item m="1" x="44"/>
        <item m="1" x="62"/>
        <item m="1" x="107"/>
        <item m="1" x="87"/>
        <item m="1" x="76"/>
        <item m="1" x="49"/>
        <item m="1" x="40"/>
        <item m="1" x="104"/>
        <item m="1" x="91"/>
        <item m="1" x="92"/>
        <item m="1" x="83"/>
        <item x="14"/>
        <item x="9"/>
        <item x="5"/>
        <item x="3"/>
        <item m="1" x="27"/>
        <item m="1" x="42"/>
        <item m="1" x="136"/>
        <item m="1" x="128"/>
        <item m="1" x="46"/>
        <item m="1" x="116"/>
        <item x="8"/>
        <item m="1" x="111"/>
        <item m="1" x="79"/>
        <item m="1" x="41"/>
        <item m="1" x="89"/>
        <item m="1" x="52"/>
        <item m="1" x="28"/>
        <item m="1" x="118"/>
        <item m="1" x="60"/>
        <item m="1" x="70"/>
        <item m="1" x="48"/>
        <item m="1" x="22"/>
        <item m="1" x="57"/>
        <item m="1" x="17"/>
        <item m="1" x="113"/>
        <item m="1" x="72"/>
        <item m="1" x="134"/>
        <item m="1" x="82"/>
        <item m="1" x="47"/>
        <item m="1" x="131"/>
        <item m="1" x="56"/>
        <item x="11"/>
        <item x="12"/>
        <item m="1" x="51"/>
        <item m="1" x="39"/>
        <item x="13"/>
        <item x="7"/>
        <item x="6"/>
        <item m="1" x="98"/>
        <item x="4"/>
        <item x="0"/>
        <item x="15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7">
    <i>
      <x v="9"/>
    </i>
    <i>
      <x v="80"/>
    </i>
    <i>
      <x v="82"/>
    </i>
    <i>
      <x v="95"/>
    </i>
    <i>
      <x v="96"/>
    </i>
    <i>
      <x v="97"/>
    </i>
    <i>
      <x v="98"/>
    </i>
    <i>
      <x v="105"/>
    </i>
    <i>
      <x v="126"/>
    </i>
    <i>
      <x v="127"/>
    </i>
    <i>
      <x v="130"/>
    </i>
    <i>
      <x v="131"/>
    </i>
    <i>
      <x v="132"/>
    </i>
    <i>
      <x v="134"/>
    </i>
    <i>
      <x v="135"/>
    </i>
    <i>
      <x v="136"/>
    </i>
    <i t="grand">
      <x/>
    </i>
  </rowItems>
  <colItems count="1">
    <i/>
  </colItems>
  <pageFields count="1">
    <pageField fld="1" hier="-1"/>
  </pageFields>
  <dataFields count="1">
    <dataField name="Moyenne de Age" fld="9" subtotal="average" baseField="3" baseItem="0" numFmtId="1"/>
  </dataFields>
  <pivotTableStyleInfo name="Musar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MusarData" displayName="MusarData" ref="B1:BU148" totalsRowCount="1" headerRowDxfId="201" dataDxfId="200" totalsRowDxfId="198" tableBorderDxfId="199">
  <autoFilter ref="B1:BU147"/>
  <tableColumns count="72">
    <tableColumn id="1" name="Id" totalsRowLabel="Total" dataDxfId="197" totalsRowDxfId="119"/>
    <tableColumn id="2" name="USAR" totalsRowFunction="count" dataDxfId="196" totalsRowDxfId="118"/>
    <tableColumn id="3" name="Gpt" totalsRowFunction="count" dataDxfId="195" totalsRowDxfId="117"/>
    <tableColumn id="4" name="CIS" totalsRowFunction="count" dataDxfId="194" totalsRowDxfId="116"/>
    <tableColumn id="5" name="Matricule" dataDxfId="193" totalsRowDxfId="115"/>
    <tableColumn id="6" name="Grade" dataDxfId="192" totalsRowDxfId="114"/>
    <tableColumn id="7" name="Nom" dataDxfId="191" totalsRowDxfId="113"/>
    <tableColumn id="8" name="Prénom" dataDxfId="190" totalsRowDxfId="112"/>
    <tableColumn id="9" name="Date de naissance" dataDxfId="189" totalsRowDxfId="111"/>
    <tableColumn id="10" name="Age" totalsRowFunction="average" dataDxfId="188" totalsRowDxfId="110">
      <calculatedColumnFormula>IF(J2&lt;&gt;"",DATEDIF(J2,TODAY(),"y"),"")</calculatedColumnFormula>
    </tableColumn>
    <tableColumn id="11" name="Lieu de naissance" dataDxfId="187" totalsRowDxfId="109"/>
    <tableColumn id="12" name="Dpt Naissance" dataDxfId="186" totalsRowDxfId="108"/>
    <tableColumn id="13" name="Adresse" dataDxfId="185" totalsRowDxfId="107"/>
    <tableColumn id="14" name="Code Postal" dataDxfId="184" totalsRowDxfId="106"/>
    <tableColumn id="15" name="Commune" dataDxfId="183" totalsRowDxfId="105"/>
    <tableColumn id="16" name="N°tel" dataDxfId="182" totalsRowDxfId="104"/>
    <tableColumn id="17" name="N° Port" dataDxfId="181" totalsRowDxfId="103"/>
    <tableColumn id="18" name="N°secu" dataDxfId="180" totalsRowDxfId="102"/>
    <tableColumn id="19" name="Fonction" dataDxfId="179" totalsRowDxfId="101"/>
    <tableColumn id="22" name="Viste Médicale" dataDxfId="178" totalsRowDxfId="100"/>
    <tableColumn id="23" name="Mail Perso" dataDxfId="177" totalsRowDxfId="99" dataCellStyle="Lien hypertexte"/>
    <tableColumn id="24" name="Mail Pro" dataDxfId="176" totalsRowDxfId="98" dataCellStyle="Lien hypertexte"/>
    <tableColumn id="25" name="Sexe" dataDxfId="175" totalsRowDxfId="97"/>
    <tableColumn id="26" name="Numéro Passeport" dataDxfId="174" totalsRowDxfId="96"/>
    <tableColumn id="27" name="Date Passeport" dataDxfId="173" totalsRowDxfId="95">
      <calculatedColumnFormula>IF(AA2&lt;&gt;"",DATE(YEAR(AA2)-5,MONTH(AA2),DAY(AA2)),"")</calculatedColumnFormula>
    </tableColumn>
    <tableColumn id="28" name="Date validité Passeport" dataDxfId="172" totalsRowDxfId="94"/>
    <tableColumn id="29" name="N° CIdentité" dataDxfId="171" totalsRowDxfId="93"/>
    <tableColumn id="30" name="Date" dataDxfId="170" totalsRowDxfId="92"/>
    <tableColumn id="31" name="N° Permis Conduire" dataDxfId="169" totalsRowDxfId="91"/>
    <tableColumn id="32" name="Permis AM" totalsRowFunction="count" dataDxfId="168" totalsRowDxfId="90"/>
    <tableColumn id="33" name="Permis A" totalsRowFunction="count" dataDxfId="167" totalsRowDxfId="89"/>
    <tableColumn id="34" name="Permis A1" totalsRowFunction="count" dataDxfId="166" totalsRowDxfId="88"/>
    <tableColumn id="35" name="Permis A2" totalsRowFunction="count" dataDxfId="165" totalsRowDxfId="87"/>
    <tableColumn id="36" name="Permis B" totalsRowFunction="count" dataDxfId="164" totalsRowDxfId="86"/>
    <tableColumn id="37" name="Permis B1" totalsRowFunction="count" dataDxfId="163" totalsRowDxfId="85"/>
    <tableColumn id="38" name="Permis C" totalsRowFunction="count" dataDxfId="162" totalsRowDxfId="84"/>
    <tableColumn id="39" name="Permis C1" totalsRowFunction="count" dataDxfId="161" totalsRowDxfId="83"/>
    <tableColumn id="40" name="Permis C1E" totalsRowFunction="count" dataDxfId="160" totalsRowDxfId="82"/>
    <tableColumn id="41" name="Permis D" totalsRowFunction="count" dataDxfId="159" totalsRowDxfId="81"/>
    <tableColumn id="42" name="Permis D1" totalsRowFunction="count" dataDxfId="158" totalsRowDxfId="80"/>
    <tableColumn id="43" name="Permis D1E" totalsRowFunction="count" dataDxfId="157" totalsRowDxfId="79"/>
    <tableColumn id="44" name="Permis E" totalsRowFunction="count" dataDxfId="156" totalsRowDxfId="78"/>
    <tableColumn id="45" name="Permis International" totalsRowFunction="count" dataDxfId="155" totalsRowDxfId="77"/>
    <tableColumn id="46" name="Validité Permis" dataDxfId="154" totalsRowDxfId="76"/>
    <tableColumn id="47" name="BSITF II*  BSAFE" totalsRowFunction="count" dataDxfId="153" totalsRowDxfId="75"/>
    <tableColumn id="48" name="Validité BASAFE" dataDxfId="152" totalsRowDxfId="74"/>
    <tableColumn id="20" name="Vaccin DTP" dataDxfId="151" totalsRowDxfId="73"/>
    <tableColumn id="72" name="Vaccin Hepatite B" dataDxfId="150" totalsRowDxfId="72"/>
    <tableColumn id="71" name="Vaccin Méningite" dataDxfId="149" totalsRowDxfId="71"/>
    <tableColumn id="64" name="Vaccin Hepatite A" dataDxfId="148" totalsRowDxfId="70"/>
    <tableColumn id="21" name="Vaccin Fièvre jaune" dataDxfId="147" totalsRowDxfId="69"/>
    <tableColumn id="49" name="Fiche Cand. Musar" dataDxfId="146" totalsRowDxfId="68"/>
    <tableColumn id="50" name="Niveau Italien " dataDxfId="145" totalsRowDxfId="67"/>
    <tableColumn id="51" name="Niveau Anglais" dataDxfId="144" totalsRowDxfId="66"/>
    <tableColumn id="52" name="Niveau Allemand" dataDxfId="143" totalsRowDxfId="65"/>
    <tableColumn id="53" name="Niveau Espagnol" dataDxfId="142" totalsRowDxfId="64"/>
    <tableColumn id="54" name="Niveau Cyn" dataDxfId="141" totalsRowDxfId="63"/>
    <tableColumn id="55" name="Niveau RAD" dataDxfId="140" totalsRowDxfId="62"/>
    <tableColumn id="56" name="Niveau RCH" dataDxfId="139" totalsRowDxfId="61"/>
    <tableColumn id="57" name="Niveau IMP/GMSP" dataDxfId="138" totalsRowDxfId="60"/>
    <tableColumn id="58" name="Niveau Prévu INSARAG" dataDxfId="137" totalsRowDxfId="59"/>
    <tableColumn id="59" name="SDE" dataDxfId="136" totalsRowDxfId="58"/>
    <tableColumn id="60" name="Niveau GOC" dataDxfId="135" totalsRowDxfId="57"/>
    <tableColumn id="61" name="LAO SD" dataDxfId="134" totalsRowDxfId="56"/>
    <tableColumn id="70" name="LAO CYN" dataDxfId="133" totalsRowDxfId="55"/>
    <tableColumn id="62" name="OPEX" totalsRowFunction="count" dataDxfId="132" totalsRowDxfId="54"/>
    <tableColumn id="63" name="Personne à prévenir" dataDxfId="131" totalsRowDxfId="53"/>
    <tableColumn id="66" name="Lien de Parenté" dataDxfId="130" totalsRowDxfId="52"/>
    <tableColumn id="65" name="Téléphone Personne à prévenir" dataDxfId="129" totalsRowDxfId="51"/>
    <tableColumn id="67" name="Adresse Personne à prévenir" dataDxfId="128" totalsRowDxfId="50"/>
    <tableColumn id="68" name="Pré-NAP" totalsRowFunction="count" dataDxfId="120" totalsRowDxfId="49"/>
    <tableColumn id="69" name="NAP" dataDxfId="127" totalsRowDxfId="48"/>
  </tableColumns>
  <tableStyleInfo name="TableStyleMusar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atas">
    <tabColor rgb="FFFF0000"/>
  </sheetPr>
  <dimension ref="A1:BU148"/>
  <sheetViews>
    <sheetView showGridLines="0" showZeros="0" tabSelected="1" zoomScale="96" zoomScaleNormal="96" workbookViewId="0">
      <pane xSplit="9" ySplit="1" topLeftCell="BS2" activePane="bottomRight" state="frozenSplit"/>
      <selection pane="topRight" activeCell="I1" sqref="I1"/>
      <selection pane="bottomLeft" activeCell="A3" sqref="A3"/>
      <selection pane="bottomRight" activeCell="A6" sqref="A6"/>
    </sheetView>
  </sheetViews>
  <sheetFormatPr baseColWidth="10" defaultColWidth="18.85546875" defaultRowHeight="15" outlineLevelCol="1"/>
  <cols>
    <col min="1" max="1" width="19.28515625" style="143" customWidth="1"/>
    <col min="2" max="2" width="20" style="144" hidden="1" customWidth="1"/>
    <col min="3" max="3" width="8" style="144" customWidth="1"/>
    <col min="4" max="4" width="23" style="144" bestFit="1" customWidth="1"/>
    <col min="5" max="5" width="28.5703125" style="144" bestFit="1" customWidth="1"/>
    <col min="6" max="6" width="11.28515625" style="73" customWidth="1"/>
    <col min="7" max="7" width="9.7109375" style="73" customWidth="1"/>
    <col min="8" max="8" width="16.140625" style="73" customWidth="1"/>
    <col min="9" max="9" width="17" style="73" bestFit="1" customWidth="1"/>
    <col min="10" max="10" width="19" style="144" customWidth="1"/>
    <col min="11" max="11" width="11.42578125" style="144" bestFit="1" customWidth="1"/>
    <col min="12" max="12" width="23.42578125" style="144" hidden="1" customWidth="1" outlineLevel="1"/>
    <col min="13" max="13" width="15.28515625" style="144" hidden="1" customWidth="1" outlineLevel="1"/>
    <col min="14" max="14" width="37.7109375" style="144" hidden="1" customWidth="1" outlineLevel="1"/>
    <col min="15" max="15" width="16" style="144" hidden="1" customWidth="1" outlineLevel="1"/>
    <col min="16" max="16" width="18.5703125" style="144" hidden="1" customWidth="1" outlineLevel="1"/>
    <col min="17" max="17" width="14.140625" style="144" hidden="1" customWidth="1" outlineLevel="1"/>
    <col min="18" max="18" width="16.28515625" style="144" hidden="1" customWidth="1" outlineLevel="1"/>
    <col min="19" max="19" width="20.7109375" style="144" bestFit="1" customWidth="1" collapsed="1"/>
    <col min="20" max="20" width="14.5703125" style="144" bestFit="1" customWidth="1"/>
    <col min="21" max="21" width="15.7109375" style="144" customWidth="1"/>
    <col min="22" max="22" width="32.28515625" style="144" bestFit="1" customWidth="1"/>
    <col min="23" max="23" width="32" style="144" bestFit="1" customWidth="1"/>
    <col min="24" max="24" width="7.28515625" style="144" customWidth="1"/>
    <col min="25" max="25" width="24" style="144" hidden="1" customWidth="1" outlineLevel="1"/>
    <col min="26" max="26" width="16" style="144" hidden="1" customWidth="1" outlineLevel="1"/>
    <col min="27" max="27" width="22.85546875" style="144" hidden="1" customWidth="1" outlineLevel="1"/>
    <col min="28" max="28" width="18.140625" style="144" hidden="1" customWidth="1" outlineLevel="1"/>
    <col min="29" max="29" width="18.85546875" style="144" hidden="1" customWidth="1" outlineLevel="1"/>
    <col min="30" max="30" width="24.7109375" style="144" hidden="1" customWidth="1" outlineLevel="1"/>
    <col min="31" max="31" width="15" style="144" hidden="1" customWidth="1" outlineLevel="1"/>
    <col min="32" max="32" width="13.140625" style="144" hidden="1" customWidth="1" outlineLevel="1"/>
    <col min="33" max="34" width="14.42578125" style="144" hidden="1" customWidth="1" outlineLevel="1"/>
    <col min="35" max="35" width="13.140625" style="144" hidden="1" customWidth="1" outlineLevel="1"/>
    <col min="36" max="36" width="14.42578125" style="144" hidden="1" customWidth="1" outlineLevel="1"/>
    <col min="37" max="37" width="13.140625" style="144" hidden="1" customWidth="1" outlineLevel="1"/>
    <col min="38" max="38" width="14.42578125" style="144" hidden="1" customWidth="1" outlineLevel="1"/>
    <col min="39" max="39" width="16" style="144" hidden="1" customWidth="1" outlineLevel="1"/>
    <col min="40" max="40" width="13.140625" style="144" hidden="1" customWidth="1" outlineLevel="1"/>
    <col min="41" max="41" width="14.42578125" style="144" hidden="1" customWidth="1" outlineLevel="1"/>
    <col min="42" max="42" width="16" style="144" hidden="1" customWidth="1" outlineLevel="1"/>
    <col min="43" max="43" width="13.140625" style="144" hidden="1" customWidth="1" outlineLevel="1"/>
    <col min="44" max="44" width="25.85546875" style="144" hidden="1" customWidth="1" outlineLevel="1"/>
    <col min="45" max="45" width="20" style="144" hidden="1" customWidth="1" outlineLevel="1"/>
    <col min="46" max="46" width="22.42578125" style="144" hidden="1" customWidth="1" outlineLevel="1" collapsed="1"/>
    <col min="47" max="52" width="19.7109375" style="144" hidden="1" customWidth="1" outlineLevel="1"/>
    <col min="53" max="53" width="23.5703125" style="144" customWidth="1" collapsed="1"/>
    <col min="54" max="54" width="19.42578125" style="144" hidden="1" customWidth="1" outlineLevel="1"/>
    <col min="55" max="55" width="19.7109375" style="144" hidden="1" customWidth="1" outlineLevel="1"/>
    <col min="56" max="56" width="22" style="144" hidden="1" customWidth="1" outlineLevel="1"/>
    <col min="57" max="57" width="21.7109375" style="144" hidden="1" customWidth="1" outlineLevel="1"/>
    <col min="58" max="61" width="18.85546875" style="144" hidden="1" customWidth="1" outlineLevel="1"/>
    <col min="62" max="62" width="25.85546875" style="144" hidden="1" customWidth="1" outlineLevel="1"/>
    <col min="63" max="63" width="18.85546875" style="144" collapsed="1"/>
    <col min="64" max="64" width="18.85546875" style="144"/>
    <col min="65" max="66" width="22.5703125" style="144" customWidth="1"/>
    <col min="67" max="67" width="18.85546875" style="144"/>
    <col min="68" max="68" width="35.7109375" style="144" bestFit="1" customWidth="1"/>
    <col min="69" max="70" width="35.7109375" style="144" customWidth="1"/>
    <col min="71" max="71" width="61" style="144" bestFit="1" customWidth="1"/>
    <col min="72" max="72" width="14" style="297" bestFit="1" customWidth="1"/>
    <col min="73" max="16384" width="18.85546875" style="144"/>
  </cols>
  <sheetData>
    <row r="1" spans="1:73" s="139" customFormat="1" ht="28.5">
      <c r="A1" s="137">
        <f ca="1">TODAY()</f>
        <v>44113</v>
      </c>
      <c r="B1" s="138" t="s">
        <v>0</v>
      </c>
      <c r="C1" s="159" t="s">
        <v>1</v>
      </c>
      <c r="D1" s="159" t="s">
        <v>2</v>
      </c>
      <c r="E1" s="159" t="s">
        <v>3</v>
      </c>
      <c r="F1" s="160" t="s">
        <v>4</v>
      </c>
      <c r="G1" s="160" t="s">
        <v>90</v>
      </c>
      <c r="H1" s="160" t="s">
        <v>5</v>
      </c>
      <c r="I1" s="160" t="s">
        <v>6</v>
      </c>
      <c r="J1" s="159" t="s">
        <v>7</v>
      </c>
      <c r="K1" s="159" t="s">
        <v>8</v>
      </c>
      <c r="L1" s="159" t="s">
        <v>9</v>
      </c>
      <c r="M1" s="159" t="s">
        <v>10</v>
      </c>
      <c r="N1" s="159" t="s">
        <v>11</v>
      </c>
      <c r="O1" s="159" t="s">
        <v>12</v>
      </c>
      <c r="P1" s="159" t="s">
        <v>13</v>
      </c>
      <c r="Q1" s="159" t="s">
        <v>14</v>
      </c>
      <c r="R1" s="159" t="s">
        <v>15</v>
      </c>
      <c r="S1" s="159" t="s">
        <v>16</v>
      </c>
      <c r="T1" s="159" t="s">
        <v>17</v>
      </c>
      <c r="U1" s="159" t="s">
        <v>18</v>
      </c>
      <c r="V1" s="159" t="s">
        <v>19</v>
      </c>
      <c r="W1" s="159" t="s">
        <v>20</v>
      </c>
      <c r="X1" s="159" t="s">
        <v>21</v>
      </c>
      <c r="Y1" s="159" t="s">
        <v>22</v>
      </c>
      <c r="Z1" s="159" t="s">
        <v>23</v>
      </c>
      <c r="AA1" s="161" t="s">
        <v>24</v>
      </c>
      <c r="AB1" s="161" t="s">
        <v>25</v>
      </c>
      <c r="AC1" s="161" t="s">
        <v>26</v>
      </c>
      <c r="AD1" s="161" t="s">
        <v>27</v>
      </c>
      <c r="AE1" s="161" t="s">
        <v>28</v>
      </c>
      <c r="AF1" s="161" t="s">
        <v>29</v>
      </c>
      <c r="AG1" s="161" t="s">
        <v>30</v>
      </c>
      <c r="AH1" s="161" t="s">
        <v>31</v>
      </c>
      <c r="AI1" s="161" t="s">
        <v>32</v>
      </c>
      <c r="AJ1" s="161" t="s">
        <v>33</v>
      </c>
      <c r="AK1" s="161" t="s">
        <v>34</v>
      </c>
      <c r="AL1" s="161" t="s">
        <v>35</v>
      </c>
      <c r="AM1" s="161" t="s">
        <v>36</v>
      </c>
      <c r="AN1" s="161" t="s">
        <v>37</v>
      </c>
      <c r="AO1" s="161" t="s">
        <v>38</v>
      </c>
      <c r="AP1" s="161" t="s">
        <v>39</v>
      </c>
      <c r="AQ1" s="161" t="s">
        <v>40</v>
      </c>
      <c r="AR1" s="161" t="s">
        <v>41</v>
      </c>
      <c r="AS1" s="161" t="s">
        <v>42</v>
      </c>
      <c r="AT1" s="161" t="s">
        <v>43</v>
      </c>
      <c r="AU1" s="161" t="s">
        <v>44</v>
      </c>
      <c r="AV1" s="161" t="s">
        <v>507</v>
      </c>
      <c r="AW1" s="161" t="s">
        <v>508</v>
      </c>
      <c r="AX1" s="161" t="s">
        <v>509</v>
      </c>
      <c r="AY1" s="161" t="s">
        <v>510</v>
      </c>
      <c r="AZ1" s="161" t="s">
        <v>511</v>
      </c>
      <c r="BA1" s="161" t="s">
        <v>45</v>
      </c>
      <c r="BB1" s="161" t="s">
        <v>46</v>
      </c>
      <c r="BC1" s="161" t="s">
        <v>47</v>
      </c>
      <c r="BD1" s="161" t="s">
        <v>48</v>
      </c>
      <c r="BE1" s="161" t="s">
        <v>49</v>
      </c>
      <c r="BF1" s="161" t="s">
        <v>50</v>
      </c>
      <c r="BG1" s="161" t="s">
        <v>51</v>
      </c>
      <c r="BH1" s="161" t="s">
        <v>52</v>
      </c>
      <c r="BI1" s="161" t="s">
        <v>53</v>
      </c>
      <c r="BJ1" s="161" t="s">
        <v>54</v>
      </c>
      <c r="BK1" s="161" t="s">
        <v>55</v>
      </c>
      <c r="BL1" s="161" t="s">
        <v>56</v>
      </c>
      <c r="BM1" s="161" t="s">
        <v>502</v>
      </c>
      <c r="BN1" s="161" t="s">
        <v>503</v>
      </c>
      <c r="BO1" s="161" t="s">
        <v>491</v>
      </c>
      <c r="BP1" s="162" t="s">
        <v>495</v>
      </c>
      <c r="BQ1" s="162" t="s">
        <v>497</v>
      </c>
      <c r="BR1" s="162" t="s">
        <v>496</v>
      </c>
      <c r="BS1" s="162" t="s">
        <v>498</v>
      </c>
      <c r="BT1" s="160" t="s">
        <v>500</v>
      </c>
      <c r="BU1" s="162" t="s">
        <v>501</v>
      </c>
    </row>
    <row r="2" spans="1:73" ht="17.25">
      <c r="B2" s="140" t="s">
        <v>99</v>
      </c>
      <c r="C2" s="64">
        <v>74</v>
      </c>
      <c r="D2" s="84" t="s">
        <v>512</v>
      </c>
      <c r="E2" s="85" t="s">
        <v>513</v>
      </c>
      <c r="F2" s="153">
        <v>3604</v>
      </c>
      <c r="G2" s="154" t="s">
        <v>514</v>
      </c>
      <c r="H2" s="155" t="s">
        <v>515</v>
      </c>
      <c r="I2" s="155" t="s">
        <v>516</v>
      </c>
      <c r="J2" s="89">
        <v>26577</v>
      </c>
      <c r="K2" s="141">
        <f t="shared" ref="K2:K16" ca="1" si="0">IF(J2&lt;&gt;"",DATEDIF(J2,TODAY(),"y"),"")</f>
        <v>48</v>
      </c>
      <c r="L2" s="89" t="s">
        <v>705</v>
      </c>
      <c r="M2" s="78"/>
      <c r="N2" s="90" t="s">
        <v>683</v>
      </c>
      <c r="O2" s="91">
        <v>82338</v>
      </c>
      <c r="P2" s="90" t="s">
        <v>684</v>
      </c>
      <c r="Q2" s="79"/>
      <c r="R2" s="84" t="s">
        <v>668</v>
      </c>
      <c r="S2" s="80"/>
      <c r="T2" s="80"/>
      <c r="U2" s="81"/>
      <c r="V2" s="92" t="s">
        <v>656</v>
      </c>
      <c r="W2" s="93" t="s">
        <v>657</v>
      </c>
      <c r="X2" s="82" t="s">
        <v>492</v>
      </c>
      <c r="Y2" s="84" t="s">
        <v>643</v>
      </c>
      <c r="Z2" s="94">
        <v>43469</v>
      </c>
      <c r="AA2" s="142">
        <f>IF(Z2&lt;&gt;"",DATE(YEAR(Z2)+10,MONTH(Z2),DAY(Z2)),"")</f>
        <v>47122</v>
      </c>
      <c r="AB2" s="95" t="s">
        <v>638</v>
      </c>
      <c r="AC2" s="96">
        <v>39777</v>
      </c>
      <c r="AD2" s="76"/>
      <c r="AE2" s="82"/>
      <c r="AF2" s="82"/>
      <c r="AG2" s="82"/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97"/>
      <c r="AT2" s="82"/>
      <c r="AU2" s="82"/>
      <c r="AV2" s="82"/>
      <c r="AW2" s="82"/>
      <c r="AX2" s="82"/>
      <c r="AY2" s="82"/>
      <c r="AZ2" s="82"/>
      <c r="BA2" s="82"/>
      <c r="BB2" s="82"/>
      <c r="BC2" s="82" t="s">
        <v>493</v>
      </c>
      <c r="BD2" s="82"/>
      <c r="BE2" s="82" t="s">
        <v>493</v>
      </c>
      <c r="BF2" s="82"/>
      <c r="BG2" s="82"/>
      <c r="BH2" s="82"/>
      <c r="BI2" s="82"/>
      <c r="BJ2" s="82"/>
      <c r="BK2" s="98" t="s">
        <v>65</v>
      </c>
      <c r="BL2" s="82"/>
      <c r="BM2" s="84" t="s">
        <v>57</v>
      </c>
      <c r="BN2" s="84"/>
      <c r="BO2" s="99" t="s">
        <v>57</v>
      </c>
      <c r="BP2" s="84" t="s">
        <v>587</v>
      </c>
      <c r="BQ2" s="84" t="s">
        <v>588</v>
      </c>
      <c r="BR2" s="84" t="s">
        <v>589</v>
      </c>
      <c r="BS2" s="100" t="s">
        <v>590</v>
      </c>
      <c r="BT2" s="294" t="s">
        <v>718</v>
      </c>
      <c r="BU2" s="83"/>
    </row>
    <row r="3" spans="1:73" ht="17.25">
      <c r="B3" s="140" t="s">
        <v>100</v>
      </c>
      <c r="C3" s="64">
        <v>74</v>
      </c>
      <c r="D3" s="84" t="s">
        <v>517</v>
      </c>
      <c r="E3" s="101" t="s">
        <v>518</v>
      </c>
      <c r="F3" s="102">
        <v>7235</v>
      </c>
      <c r="G3" s="103" t="s">
        <v>519</v>
      </c>
      <c r="H3" s="104" t="s">
        <v>520</v>
      </c>
      <c r="I3" s="104" t="s">
        <v>521</v>
      </c>
      <c r="J3" s="89">
        <v>23442</v>
      </c>
      <c r="K3" s="141">
        <f t="shared" ca="1" si="0"/>
        <v>56</v>
      </c>
      <c r="L3" s="89" t="s">
        <v>706</v>
      </c>
      <c r="M3" s="78"/>
      <c r="N3" s="90" t="s">
        <v>685</v>
      </c>
      <c r="O3" s="91">
        <v>56625</v>
      </c>
      <c r="P3" s="90" t="s">
        <v>686</v>
      </c>
      <c r="Q3" s="79"/>
      <c r="R3" s="84" t="s">
        <v>669</v>
      </c>
      <c r="S3" s="80"/>
      <c r="T3" s="80"/>
      <c r="U3" s="81"/>
      <c r="V3" s="92"/>
      <c r="W3" s="93" t="s">
        <v>658</v>
      </c>
      <c r="X3" s="82" t="s">
        <v>492</v>
      </c>
      <c r="Y3" s="84" t="s">
        <v>644</v>
      </c>
      <c r="Z3" s="94">
        <v>42643</v>
      </c>
      <c r="AA3" s="142">
        <f t="shared" ref="AA3:AA16" si="1">IF(Z3&lt;&gt;"",DATE(YEAR(Z3)+10,MONTH(Z3),DAY(Z3)),"")</f>
        <v>46295</v>
      </c>
      <c r="AB3" s="95" t="s">
        <v>639</v>
      </c>
      <c r="AC3" s="96">
        <v>41600</v>
      </c>
      <c r="AD3" s="76"/>
      <c r="AE3" s="82"/>
      <c r="AF3" s="82"/>
      <c r="AG3" s="82"/>
      <c r="AH3" s="82"/>
      <c r="AI3" s="82"/>
      <c r="AJ3" s="82"/>
      <c r="AK3" s="82"/>
      <c r="AL3" s="82"/>
      <c r="AM3" s="82"/>
      <c r="AN3" s="82"/>
      <c r="AO3" s="82"/>
      <c r="AP3" s="82"/>
      <c r="AQ3" s="82"/>
      <c r="AR3" s="82"/>
      <c r="AS3" s="97"/>
      <c r="AT3" s="82"/>
      <c r="AU3" s="82"/>
      <c r="AV3" s="82"/>
      <c r="AW3" s="82"/>
      <c r="AX3" s="82"/>
      <c r="AY3" s="82"/>
      <c r="AZ3" s="82"/>
      <c r="BA3" s="82"/>
      <c r="BB3" s="82"/>
      <c r="BC3" s="82" t="s">
        <v>493</v>
      </c>
      <c r="BD3" s="82"/>
      <c r="BE3" s="82"/>
      <c r="BF3" s="82"/>
      <c r="BG3" s="82"/>
      <c r="BH3" s="82"/>
      <c r="BI3" s="82"/>
      <c r="BJ3" s="82"/>
      <c r="BK3" s="98" t="s">
        <v>65</v>
      </c>
      <c r="BL3" s="82"/>
      <c r="BM3" s="84" t="s">
        <v>57</v>
      </c>
      <c r="BN3" s="84"/>
      <c r="BO3" s="84" t="s">
        <v>57</v>
      </c>
      <c r="BP3" s="84" t="s">
        <v>591</v>
      </c>
      <c r="BQ3" s="84" t="s">
        <v>592</v>
      </c>
      <c r="BR3" s="84" t="s">
        <v>593</v>
      </c>
      <c r="BS3" s="105" t="s">
        <v>594</v>
      </c>
      <c r="BT3" s="294"/>
      <c r="BU3" s="83"/>
    </row>
    <row r="4" spans="1:73" ht="17.25">
      <c r="B4" s="140" t="s">
        <v>101</v>
      </c>
      <c r="C4" s="64">
        <v>74</v>
      </c>
      <c r="D4" s="84" t="s">
        <v>522</v>
      </c>
      <c r="E4" s="85" t="s">
        <v>523</v>
      </c>
      <c r="F4" s="86">
        <v>1447</v>
      </c>
      <c r="G4" s="87" t="s">
        <v>524</v>
      </c>
      <c r="H4" s="88" t="s">
        <v>525</v>
      </c>
      <c r="I4" s="88" t="s">
        <v>526</v>
      </c>
      <c r="J4" s="89"/>
      <c r="K4" s="141" t="str">
        <f t="shared" ca="1" si="0"/>
        <v/>
      </c>
      <c r="L4" s="89"/>
      <c r="M4" s="78"/>
      <c r="N4" s="90"/>
      <c r="O4" s="106"/>
      <c r="P4" s="90"/>
      <c r="Q4" s="79"/>
      <c r="R4" s="84" t="s">
        <v>670</v>
      </c>
      <c r="S4" s="80"/>
      <c r="T4" s="80"/>
      <c r="U4" s="81"/>
      <c r="V4" s="92"/>
      <c r="W4" s="107"/>
      <c r="X4" s="82" t="s">
        <v>492</v>
      </c>
      <c r="Y4" s="84" t="s">
        <v>645</v>
      </c>
      <c r="Z4" s="94">
        <v>41067</v>
      </c>
      <c r="AA4" s="142">
        <f t="shared" si="1"/>
        <v>44719</v>
      </c>
      <c r="AB4" s="95" t="s">
        <v>640</v>
      </c>
      <c r="AC4" s="96">
        <v>40876</v>
      </c>
      <c r="AD4" s="76"/>
      <c r="AE4" s="82"/>
      <c r="AF4" s="82"/>
      <c r="AG4" s="82"/>
      <c r="AH4" s="82"/>
      <c r="AI4" s="82"/>
      <c r="AJ4" s="82"/>
      <c r="AK4" s="82"/>
      <c r="AL4" s="82"/>
      <c r="AM4" s="82"/>
      <c r="AN4" s="82"/>
      <c r="AO4" s="82"/>
      <c r="AP4" s="82"/>
      <c r="AQ4" s="82"/>
      <c r="AR4" s="82"/>
      <c r="AS4" s="97"/>
      <c r="AT4" s="82"/>
      <c r="AU4" s="82"/>
      <c r="AV4" s="82"/>
      <c r="AW4" s="82"/>
      <c r="AX4" s="82"/>
      <c r="AY4" s="82"/>
      <c r="AZ4" s="82"/>
      <c r="BA4" s="82"/>
      <c r="BB4" s="82"/>
      <c r="BC4" s="82"/>
      <c r="BD4" s="82"/>
      <c r="BE4" s="82"/>
      <c r="BF4" s="82"/>
      <c r="BG4" s="82"/>
      <c r="BH4" s="82"/>
      <c r="BI4" s="82"/>
      <c r="BJ4" s="82"/>
      <c r="BK4" s="98" t="s">
        <v>65</v>
      </c>
      <c r="BL4" s="82"/>
      <c r="BM4" s="84" t="s">
        <v>57</v>
      </c>
      <c r="BN4" s="84"/>
      <c r="BO4" s="99" t="s">
        <v>57</v>
      </c>
      <c r="BP4" s="84" t="s">
        <v>595</v>
      </c>
      <c r="BQ4" s="84"/>
      <c r="BR4" s="84" t="s">
        <v>596</v>
      </c>
      <c r="BS4" s="100"/>
      <c r="BT4" s="294"/>
      <c r="BU4" s="83"/>
    </row>
    <row r="5" spans="1:73" ht="17.25">
      <c r="B5" s="140" t="s">
        <v>102</v>
      </c>
      <c r="C5" s="64">
        <v>74</v>
      </c>
      <c r="D5" s="84" t="s">
        <v>527</v>
      </c>
      <c r="E5" s="85" t="s">
        <v>528</v>
      </c>
      <c r="F5" s="86">
        <v>8021</v>
      </c>
      <c r="G5" s="154" t="s">
        <v>529</v>
      </c>
      <c r="H5" s="155" t="s">
        <v>530</v>
      </c>
      <c r="I5" s="155" t="s">
        <v>531</v>
      </c>
      <c r="J5" s="89">
        <v>23287</v>
      </c>
      <c r="K5" s="141">
        <f t="shared" ca="1" si="0"/>
        <v>57</v>
      </c>
      <c r="L5" s="89" t="s">
        <v>707</v>
      </c>
      <c r="M5" s="78"/>
      <c r="N5" s="90"/>
      <c r="O5" s="106"/>
      <c r="P5" s="90"/>
      <c r="Q5" s="79"/>
      <c r="R5" s="84" t="s">
        <v>671</v>
      </c>
      <c r="S5" s="80"/>
      <c r="T5" s="80"/>
      <c r="U5" s="81"/>
      <c r="V5" s="92"/>
      <c r="W5" s="93"/>
      <c r="X5" s="82" t="s">
        <v>492</v>
      </c>
      <c r="Y5" s="108" t="s">
        <v>646</v>
      </c>
      <c r="Z5" s="60">
        <v>43193</v>
      </c>
      <c r="AA5" s="142">
        <f t="shared" si="1"/>
        <v>46846</v>
      </c>
      <c r="AB5" s="109">
        <v>994933135891</v>
      </c>
      <c r="AC5" s="96">
        <v>40399</v>
      </c>
      <c r="AD5" s="76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97"/>
      <c r="AT5" s="82"/>
      <c r="AU5" s="82"/>
      <c r="AV5" s="82"/>
      <c r="AW5" s="82"/>
      <c r="AX5" s="82"/>
      <c r="AY5" s="82"/>
      <c r="AZ5" s="82"/>
      <c r="BA5" s="82"/>
      <c r="BB5" s="82"/>
      <c r="BC5" s="82"/>
      <c r="BD5" s="82"/>
      <c r="BE5" s="82"/>
      <c r="BF5" s="82"/>
      <c r="BG5" s="82"/>
      <c r="BH5" s="82"/>
      <c r="BI5" s="82"/>
      <c r="BJ5" s="82"/>
      <c r="BK5" s="98" t="s">
        <v>65</v>
      </c>
      <c r="BL5" s="82"/>
      <c r="BM5" s="84" t="s">
        <v>57</v>
      </c>
      <c r="BN5" s="84"/>
      <c r="BO5" s="84" t="s">
        <v>57</v>
      </c>
      <c r="BP5" s="84" t="s">
        <v>597</v>
      </c>
      <c r="BQ5" s="84"/>
      <c r="BR5" s="84" t="s">
        <v>598</v>
      </c>
      <c r="BS5" s="100"/>
      <c r="BT5" s="294"/>
      <c r="BU5" s="83"/>
    </row>
    <row r="6" spans="1:73" ht="17.25">
      <c r="B6" s="140" t="s">
        <v>103</v>
      </c>
      <c r="C6" s="64">
        <v>74</v>
      </c>
      <c r="D6" s="84" t="s">
        <v>532</v>
      </c>
      <c r="E6" s="85" t="s">
        <v>533</v>
      </c>
      <c r="F6" s="86">
        <v>5264</v>
      </c>
      <c r="G6" s="87" t="s">
        <v>534</v>
      </c>
      <c r="H6" s="88" t="s">
        <v>535</v>
      </c>
      <c r="I6" s="88" t="s">
        <v>536</v>
      </c>
      <c r="J6" s="89">
        <v>26134</v>
      </c>
      <c r="K6" s="141">
        <f t="shared" ca="1" si="0"/>
        <v>49</v>
      </c>
      <c r="L6" s="89" t="s">
        <v>708</v>
      </c>
      <c r="M6" s="78"/>
      <c r="N6" s="90" t="s">
        <v>687</v>
      </c>
      <c r="O6" s="91">
        <v>71536</v>
      </c>
      <c r="P6" s="90" t="s">
        <v>688</v>
      </c>
      <c r="Q6" s="79"/>
      <c r="R6" s="84" t="s">
        <v>672</v>
      </c>
      <c r="S6" s="80"/>
      <c r="T6" s="80"/>
      <c r="U6" s="81"/>
      <c r="V6" s="110"/>
      <c r="W6" s="93" t="s">
        <v>659</v>
      </c>
      <c r="X6" s="82" t="s">
        <v>492</v>
      </c>
      <c r="Y6" s="84" t="s">
        <v>647</v>
      </c>
      <c r="Z6" s="94">
        <v>47530</v>
      </c>
      <c r="AA6" s="142">
        <f t="shared" si="1"/>
        <v>51182</v>
      </c>
      <c r="AB6" s="109">
        <v>785639131291</v>
      </c>
      <c r="AC6" s="96">
        <v>41317</v>
      </c>
      <c r="AD6" s="76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97"/>
      <c r="AT6" s="82"/>
      <c r="AU6" s="82"/>
      <c r="AV6" s="82"/>
      <c r="AW6" s="82"/>
      <c r="AX6" s="82"/>
      <c r="AY6" s="82"/>
      <c r="AZ6" s="82"/>
      <c r="BA6" s="82"/>
      <c r="BB6" s="82"/>
      <c r="BC6" s="82" t="s">
        <v>493</v>
      </c>
      <c r="BD6" s="82"/>
      <c r="BE6" s="82" t="s">
        <v>493</v>
      </c>
      <c r="BF6" s="82"/>
      <c r="BG6" s="82"/>
      <c r="BH6" s="82"/>
      <c r="BI6" s="82"/>
      <c r="BJ6" s="82"/>
      <c r="BK6" s="98" t="s">
        <v>65</v>
      </c>
      <c r="BL6" s="82"/>
      <c r="BM6" s="84" t="s">
        <v>57</v>
      </c>
      <c r="BN6" s="84"/>
      <c r="BO6" s="99" t="s">
        <v>57</v>
      </c>
      <c r="BP6" s="84" t="s">
        <v>599</v>
      </c>
      <c r="BQ6" s="84" t="s">
        <v>600</v>
      </c>
      <c r="BR6" s="84" t="s">
        <v>601</v>
      </c>
      <c r="BS6" s="105" t="s">
        <v>602</v>
      </c>
      <c r="BT6" s="294"/>
      <c r="BU6" s="83"/>
    </row>
    <row r="7" spans="1:73" ht="17.25">
      <c r="B7" s="140" t="s">
        <v>104</v>
      </c>
      <c r="C7" s="64">
        <v>74</v>
      </c>
      <c r="D7" s="84" t="s">
        <v>537</v>
      </c>
      <c r="E7" s="85" t="s">
        <v>538</v>
      </c>
      <c r="F7" s="86">
        <v>51329</v>
      </c>
      <c r="G7" s="87" t="s">
        <v>539</v>
      </c>
      <c r="H7" s="88" t="s">
        <v>540</v>
      </c>
      <c r="I7" s="88" t="s">
        <v>541</v>
      </c>
      <c r="J7" s="89">
        <v>31383</v>
      </c>
      <c r="K7" s="141">
        <f t="shared" ca="1" si="0"/>
        <v>34</v>
      </c>
      <c r="L7" s="89" t="s">
        <v>709</v>
      </c>
      <c r="M7" s="78"/>
      <c r="N7" s="90" t="s">
        <v>689</v>
      </c>
      <c r="O7" s="91">
        <v>67363</v>
      </c>
      <c r="P7" s="90" t="s">
        <v>690</v>
      </c>
      <c r="Q7" s="79"/>
      <c r="R7" s="84" t="s">
        <v>673</v>
      </c>
      <c r="S7" s="80"/>
      <c r="T7" s="80"/>
      <c r="U7" s="81"/>
      <c r="V7" s="110"/>
      <c r="W7" s="93" t="s">
        <v>660</v>
      </c>
      <c r="X7" s="82" t="s">
        <v>492</v>
      </c>
      <c r="Y7" s="84" t="s">
        <v>648</v>
      </c>
      <c r="Z7" s="94">
        <v>43724</v>
      </c>
      <c r="AA7" s="142">
        <f t="shared" si="1"/>
        <v>47377</v>
      </c>
      <c r="AB7" s="109">
        <v>770299095232</v>
      </c>
      <c r="AC7" s="96" t="s">
        <v>490</v>
      </c>
      <c r="AD7" s="76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97"/>
      <c r="AT7" s="82"/>
      <c r="AU7" s="82"/>
      <c r="AV7" s="82"/>
      <c r="AW7" s="82"/>
      <c r="AX7" s="82"/>
      <c r="AY7" s="82"/>
      <c r="AZ7" s="82"/>
      <c r="BA7" s="82"/>
      <c r="BB7" s="82"/>
      <c r="BC7" s="82" t="s">
        <v>494</v>
      </c>
      <c r="BD7" s="82"/>
      <c r="BE7" s="82" t="s">
        <v>493</v>
      </c>
      <c r="BF7" s="82"/>
      <c r="BG7" s="82"/>
      <c r="BH7" s="82"/>
      <c r="BI7" s="82"/>
      <c r="BJ7" s="82"/>
      <c r="BK7" s="98" t="s">
        <v>65</v>
      </c>
      <c r="BL7" s="82"/>
      <c r="BM7" s="84"/>
      <c r="BN7" s="84"/>
      <c r="BO7" s="99" t="s">
        <v>57</v>
      </c>
      <c r="BP7" s="84" t="s">
        <v>603</v>
      </c>
      <c r="BQ7" s="84" t="s">
        <v>604</v>
      </c>
      <c r="BR7" s="84" t="s">
        <v>605</v>
      </c>
      <c r="BS7" s="105" t="s">
        <v>606</v>
      </c>
      <c r="BT7" s="294"/>
      <c r="BU7" s="83"/>
    </row>
    <row r="8" spans="1:73" ht="17.25">
      <c r="B8" s="140" t="s">
        <v>105</v>
      </c>
      <c r="C8" s="64">
        <v>74</v>
      </c>
      <c r="D8" s="84" t="s">
        <v>542</v>
      </c>
      <c r="E8" s="85" t="s">
        <v>543</v>
      </c>
      <c r="F8" s="86">
        <v>6030</v>
      </c>
      <c r="G8" s="87" t="s">
        <v>544</v>
      </c>
      <c r="H8" s="88" t="s">
        <v>545</v>
      </c>
      <c r="I8" s="88" t="s">
        <v>546</v>
      </c>
      <c r="J8" s="89">
        <v>25603</v>
      </c>
      <c r="K8" s="141">
        <f t="shared" ca="1" si="0"/>
        <v>50</v>
      </c>
      <c r="L8" s="89" t="s">
        <v>710</v>
      </c>
      <c r="M8" s="78"/>
      <c r="N8" s="90"/>
      <c r="O8" s="106"/>
      <c r="P8" s="90"/>
      <c r="Q8" s="79"/>
      <c r="R8" s="84" t="s">
        <v>674</v>
      </c>
      <c r="S8" s="80"/>
      <c r="T8" s="80"/>
      <c r="U8" s="81"/>
      <c r="V8" s="92"/>
      <c r="W8" s="107"/>
      <c r="X8" s="82" t="s">
        <v>492</v>
      </c>
      <c r="Y8" s="84" t="s">
        <v>649</v>
      </c>
      <c r="Z8" s="94">
        <v>40499</v>
      </c>
      <c r="AA8" s="142">
        <f t="shared" si="1"/>
        <v>44152</v>
      </c>
      <c r="AB8" s="109">
        <v>533432611569</v>
      </c>
      <c r="AC8" s="96">
        <v>40507</v>
      </c>
      <c r="AD8" s="76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97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98" t="s">
        <v>65</v>
      </c>
      <c r="BL8" s="82"/>
      <c r="BM8" s="84" t="s">
        <v>57</v>
      </c>
      <c r="BN8" s="84"/>
      <c r="BO8" s="99" t="s">
        <v>57</v>
      </c>
      <c r="BP8" s="84" t="s">
        <v>607</v>
      </c>
      <c r="BQ8" s="84"/>
      <c r="BR8" s="84" t="s">
        <v>608</v>
      </c>
      <c r="BS8" s="100"/>
      <c r="BT8" s="294"/>
      <c r="BU8" s="83"/>
    </row>
    <row r="9" spans="1:73" ht="17.25">
      <c r="B9" s="140" t="s">
        <v>106</v>
      </c>
      <c r="C9" s="64">
        <v>74</v>
      </c>
      <c r="D9" s="84" t="s">
        <v>547</v>
      </c>
      <c r="E9" s="85" t="s">
        <v>548</v>
      </c>
      <c r="F9" s="86">
        <v>21664</v>
      </c>
      <c r="G9" s="154" t="s">
        <v>549</v>
      </c>
      <c r="H9" s="155" t="s">
        <v>550</v>
      </c>
      <c r="I9" s="155" t="s">
        <v>551</v>
      </c>
      <c r="J9" s="89">
        <v>27115</v>
      </c>
      <c r="K9" s="141">
        <f t="shared" ca="1" si="0"/>
        <v>46</v>
      </c>
      <c r="L9" s="89" t="s">
        <v>711</v>
      </c>
      <c r="M9" s="78"/>
      <c r="N9" s="90" t="s">
        <v>691</v>
      </c>
      <c r="O9" s="91">
        <v>2559</v>
      </c>
      <c r="P9" s="90" t="s">
        <v>692</v>
      </c>
      <c r="Q9" s="79"/>
      <c r="R9" s="84" t="s">
        <v>675</v>
      </c>
      <c r="S9" s="80"/>
      <c r="T9" s="80"/>
      <c r="U9" s="81"/>
      <c r="V9" s="92"/>
      <c r="W9" s="93" t="s">
        <v>661</v>
      </c>
      <c r="X9" s="82" t="s">
        <v>492</v>
      </c>
      <c r="Y9" s="84" t="s">
        <v>650</v>
      </c>
      <c r="Z9" s="94">
        <v>43346</v>
      </c>
      <c r="AA9" s="142">
        <f t="shared" si="1"/>
        <v>46999</v>
      </c>
      <c r="AB9" s="109">
        <v>692879373598</v>
      </c>
      <c r="AC9" s="96">
        <v>42395</v>
      </c>
      <c r="AD9" s="76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97"/>
      <c r="AT9" s="82"/>
      <c r="AU9" s="82"/>
      <c r="AV9" s="82"/>
      <c r="AW9" s="82"/>
      <c r="AX9" s="82"/>
      <c r="AY9" s="82"/>
      <c r="AZ9" s="82"/>
      <c r="BA9" s="82"/>
      <c r="BB9" s="82"/>
      <c r="BC9" s="82" t="s">
        <v>493</v>
      </c>
      <c r="BD9" s="82"/>
      <c r="BE9" s="82"/>
      <c r="BF9" s="82"/>
      <c r="BG9" s="82"/>
      <c r="BH9" s="82"/>
      <c r="BI9" s="82"/>
      <c r="BJ9" s="82"/>
      <c r="BK9" s="98" t="s">
        <v>65</v>
      </c>
      <c r="BL9" s="82"/>
      <c r="BM9" s="84" t="s">
        <v>57</v>
      </c>
      <c r="BN9" s="84"/>
      <c r="BO9" s="99" t="s">
        <v>57</v>
      </c>
      <c r="BP9" s="84" t="s">
        <v>609</v>
      </c>
      <c r="BQ9" s="84" t="s">
        <v>610</v>
      </c>
      <c r="BR9" s="84" t="s">
        <v>611</v>
      </c>
      <c r="BS9" s="105" t="s">
        <v>612</v>
      </c>
      <c r="BT9" s="294" t="s">
        <v>718</v>
      </c>
      <c r="BU9" s="83"/>
    </row>
    <row r="10" spans="1:73" ht="17.25">
      <c r="B10" s="140" t="s">
        <v>107</v>
      </c>
      <c r="C10" s="64">
        <v>74</v>
      </c>
      <c r="D10" s="84" t="s">
        <v>552</v>
      </c>
      <c r="E10" s="85" t="s">
        <v>553</v>
      </c>
      <c r="F10" s="86">
        <v>1573</v>
      </c>
      <c r="G10" s="87" t="s">
        <v>554</v>
      </c>
      <c r="H10" s="88" t="s">
        <v>555</v>
      </c>
      <c r="I10" s="88" t="s">
        <v>556</v>
      </c>
      <c r="J10" s="89"/>
      <c r="K10" s="141" t="str">
        <f t="shared" ca="1" si="0"/>
        <v/>
      </c>
      <c r="L10" s="89"/>
      <c r="M10" s="78"/>
      <c r="N10" s="90"/>
      <c r="O10" s="106"/>
      <c r="P10" s="90"/>
      <c r="Q10" s="79"/>
      <c r="R10" s="84" t="s">
        <v>676</v>
      </c>
      <c r="S10" s="80"/>
      <c r="T10" s="80"/>
      <c r="U10" s="81"/>
      <c r="V10" s="92"/>
      <c r="W10" s="93"/>
      <c r="X10" s="82" t="s">
        <v>492</v>
      </c>
      <c r="Y10" s="84" t="s">
        <v>305</v>
      </c>
      <c r="Z10" s="94" t="s">
        <v>305</v>
      </c>
      <c r="AA10" s="142" t="e">
        <f t="shared" si="1"/>
        <v>#VALUE!</v>
      </c>
      <c r="AB10" s="109" t="s">
        <v>641</v>
      </c>
      <c r="AC10" s="96">
        <v>41878</v>
      </c>
      <c r="AD10" s="76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97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98" t="s">
        <v>60</v>
      </c>
      <c r="BL10" s="82"/>
      <c r="BM10" s="84" t="s">
        <v>57</v>
      </c>
      <c r="BN10" s="84"/>
      <c r="BO10" s="111"/>
      <c r="BP10" s="84" t="s">
        <v>613</v>
      </c>
      <c r="BQ10" s="84"/>
      <c r="BR10" s="84" t="s">
        <v>614</v>
      </c>
      <c r="BS10" s="100"/>
      <c r="BT10" s="294" t="s">
        <v>718</v>
      </c>
      <c r="BU10" s="83"/>
    </row>
    <row r="11" spans="1:73" ht="17.25">
      <c r="B11" s="140" t="s">
        <v>108</v>
      </c>
      <c r="C11" s="64">
        <v>74</v>
      </c>
      <c r="D11" s="84" t="s">
        <v>557</v>
      </c>
      <c r="E11" s="85" t="s">
        <v>558</v>
      </c>
      <c r="F11" s="86">
        <v>8028</v>
      </c>
      <c r="G11" s="87" t="s">
        <v>559</v>
      </c>
      <c r="H11" s="88" t="s">
        <v>560</v>
      </c>
      <c r="I11" s="88" t="s">
        <v>561</v>
      </c>
      <c r="J11" s="89">
        <v>28009</v>
      </c>
      <c r="K11" s="141">
        <f t="shared" ca="1" si="0"/>
        <v>44</v>
      </c>
      <c r="L11" s="89" t="s">
        <v>712</v>
      </c>
      <c r="M11" s="78"/>
      <c r="N11" s="90" t="s">
        <v>693</v>
      </c>
      <c r="O11" s="91">
        <v>95710</v>
      </c>
      <c r="P11" s="90" t="s">
        <v>694</v>
      </c>
      <c r="Q11" s="79"/>
      <c r="R11" s="84" t="s">
        <v>677</v>
      </c>
      <c r="S11" s="80"/>
      <c r="T11" s="80"/>
      <c r="U11" s="81"/>
      <c r="V11" s="92"/>
      <c r="W11" s="93" t="s">
        <v>662</v>
      </c>
      <c r="X11" s="82" t="s">
        <v>492</v>
      </c>
      <c r="Y11" s="84" t="s">
        <v>651</v>
      </c>
      <c r="Z11" s="94">
        <v>43399</v>
      </c>
      <c r="AA11" s="142">
        <f t="shared" si="1"/>
        <v>47052</v>
      </c>
      <c r="AB11" s="109" t="s">
        <v>642</v>
      </c>
      <c r="AC11" s="92" t="s">
        <v>489</v>
      </c>
      <c r="AD11" s="76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97"/>
      <c r="AT11" s="82"/>
      <c r="AU11" s="82"/>
      <c r="AV11" s="82"/>
      <c r="AW11" s="82"/>
      <c r="AX11" s="82"/>
      <c r="AY11" s="82"/>
      <c r="AZ11" s="82"/>
      <c r="BA11" s="82"/>
      <c r="BB11" s="82"/>
      <c r="BC11" s="82" t="s">
        <v>493</v>
      </c>
      <c r="BD11" s="82"/>
      <c r="BE11" s="82"/>
      <c r="BF11" s="82"/>
      <c r="BG11" s="82"/>
      <c r="BH11" s="82"/>
      <c r="BI11" s="82"/>
      <c r="BJ11" s="82"/>
      <c r="BK11" s="112" t="s">
        <v>60</v>
      </c>
      <c r="BL11" s="82"/>
      <c r="BM11" s="84" t="s">
        <v>57</v>
      </c>
      <c r="BN11" s="84"/>
      <c r="BO11" s="84" t="s">
        <v>57</v>
      </c>
      <c r="BP11" s="84" t="s">
        <v>615</v>
      </c>
      <c r="BQ11" s="84" t="s">
        <v>616</v>
      </c>
      <c r="BR11" s="84" t="s">
        <v>617</v>
      </c>
      <c r="BS11" s="100" t="s">
        <v>618</v>
      </c>
      <c r="BT11" s="294"/>
      <c r="BU11" s="83"/>
    </row>
    <row r="12" spans="1:73" ht="17.25">
      <c r="B12" s="140" t="s">
        <v>109</v>
      </c>
      <c r="C12" s="64">
        <v>74</v>
      </c>
      <c r="D12" s="84" t="s">
        <v>562</v>
      </c>
      <c r="E12" s="85" t="s">
        <v>563</v>
      </c>
      <c r="F12" s="86">
        <v>1454</v>
      </c>
      <c r="G12" s="87" t="s">
        <v>564</v>
      </c>
      <c r="H12" s="88" t="s">
        <v>565</v>
      </c>
      <c r="I12" s="88" t="s">
        <v>566</v>
      </c>
      <c r="J12" s="89">
        <v>26399</v>
      </c>
      <c r="K12" s="141">
        <f t="shared" ca="1" si="0"/>
        <v>48</v>
      </c>
      <c r="L12" s="89" t="s">
        <v>713</v>
      </c>
      <c r="M12" s="78"/>
      <c r="N12" s="90" t="s">
        <v>695</v>
      </c>
      <c r="O12" s="91">
        <v>36502</v>
      </c>
      <c r="P12" s="90" t="s">
        <v>696</v>
      </c>
      <c r="Q12" s="79"/>
      <c r="R12" s="84" t="s">
        <v>678</v>
      </c>
      <c r="S12" s="80"/>
      <c r="T12" s="80"/>
      <c r="U12" s="81"/>
      <c r="V12" s="92"/>
      <c r="W12" s="93" t="s">
        <v>663</v>
      </c>
      <c r="X12" s="82" t="s">
        <v>492</v>
      </c>
      <c r="Y12" s="84" t="s">
        <v>652</v>
      </c>
      <c r="Z12" s="94">
        <v>43488</v>
      </c>
      <c r="AA12" s="142">
        <f t="shared" si="1"/>
        <v>47141</v>
      </c>
      <c r="AB12" s="109">
        <v>418131547509</v>
      </c>
      <c r="AC12" s="96">
        <v>39962</v>
      </c>
      <c r="AD12" s="76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97"/>
      <c r="AT12" s="82"/>
      <c r="AU12" s="82"/>
      <c r="AV12" s="82"/>
      <c r="AW12" s="82"/>
      <c r="AX12" s="82"/>
      <c r="AY12" s="82"/>
      <c r="AZ12" s="82"/>
      <c r="BA12" s="82"/>
      <c r="BB12" s="82"/>
      <c r="BC12" s="82" t="s">
        <v>493</v>
      </c>
      <c r="BD12" s="82"/>
      <c r="BE12" s="82"/>
      <c r="BF12" s="82"/>
      <c r="BG12" s="82"/>
      <c r="BH12" s="82"/>
      <c r="BI12" s="82"/>
      <c r="BJ12" s="82"/>
      <c r="BK12" s="98" t="s">
        <v>60</v>
      </c>
      <c r="BL12" s="82"/>
      <c r="BM12" s="84" t="s">
        <v>57</v>
      </c>
      <c r="BN12" s="84"/>
      <c r="BO12" s="84" t="s">
        <v>57</v>
      </c>
      <c r="BP12" s="84" t="s">
        <v>619</v>
      </c>
      <c r="BQ12" s="84" t="s">
        <v>620</v>
      </c>
      <c r="BR12" s="84" t="s">
        <v>621</v>
      </c>
      <c r="BS12" s="100" t="s">
        <v>622</v>
      </c>
      <c r="BT12" s="294"/>
      <c r="BU12" s="83"/>
    </row>
    <row r="13" spans="1:73" ht="17.25">
      <c r="B13" s="140" t="s">
        <v>110</v>
      </c>
      <c r="C13" s="64">
        <v>74</v>
      </c>
      <c r="D13" s="84" t="s">
        <v>567</v>
      </c>
      <c r="E13" s="85" t="s">
        <v>568</v>
      </c>
      <c r="F13" s="86">
        <v>6535</v>
      </c>
      <c r="G13" s="87" t="s">
        <v>569</v>
      </c>
      <c r="H13" s="88" t="s">
        <v>570</v>
      </c>
      <c r="I13" s="88" t="s">
        <v>571</v>
      </c>
      <c r="J13" s="89">
        <v>25433</v>
      </c>
      <c r="K13" s="141">
        <f t="shared" ca="1" si="0"/>
        <v>51</v>
      </c>
      <c r="L13" s="89" t="s">
        <v>714</v>
      </c>
      <c r="M13" s="78"/>
      <c r="N13" s="90" t="s">
        <v>697</v>
      </c>
      <c r="O13" s="91">
        <v>15116</v>
      </c>
      <c r="P13" s="90" t="s">
        <v>698</v>
      </c>
      <c r="Q13" s="79"/>
      <c r="R13" s="84" t="s">
        <v>679</v>
      </c>
      <c r="S13" s="80"/>
      <c r="T13" s="80"/>
      <c r="U13" s="81"/>
      <c r="V13" s="92"/>
      <c r="W13" s="93" t="s">
        <v>664</v>
      </c>
      <c r="X13" s="82" t="s">
        <v>492</v>
      </c>
      <c r="Y13" s="84" t="s">
        <v>653</v>
      </c>
      <c r="Z13" s="94">
        <v>44012</v>
      </c>
      <c r="AA13" s="142">
        <f t="shared" si="1"/>
        <v>47664</v>
      </c>
      <c r="AB13" s="109">
        <v>453502682041</v>
      </c>
      <c r="AC13" s="96">
        <v>42373</v>
      </c>
      <c r="AD13" s="76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97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  <c r="BH13" s="82"/>
      <c r="BI13" s="82"/>
      <c r="BJ13" s="82"/>
      <c r="BK13" s="112" t="s">
        <v>60</v>
      </c>
      <c r="BL13" s="82"/>
      <c r="BM13" s="84" t="s">
        <v>57</v>
      </c>
      <c r="BN13" s="84"/>
      <c r="BO13" s="84" t="s">
        <v>57</v>
      </c>
      <c r="BP13" s="84" t="s">
        <v>623</v>
      </c>
      <c r="BQ13" s="84" t="s">
        <v>624</v>
      </c>
      <c r="BR13" s="84" t="s">
        <v>625</v>
      </c>
      <c r="BS13" s="100" t="s">
        <v>626</v>
      </c>
      <c r="BT13" s="294"/>
      <c r="BU13" s="83"/>
    </row>
    <row r="14" spans="1:73" ht="17.25">
      <c r="B14" s="140" t="s">
        <v>111</v>
      </c>
      <c r="C14" s="64">
        <v>74</v>
      </c>
      <c r="D14" s="84" t="s">
        <v>572</v>
      </c>
      <c r="E14" s="85" t="s">
        <v>573</v>
      </c>
      <c r="F14" s="86">
        <v>1204</v>
      </c>
      <c r="G14" s="87" t="s">
        <v>574</v>
      </c>
      <c r="H14" s="88" t="s">
        <v>575</v>
      </c>
      <c r="I14" s="88" t="s">
        <v>576</v>
      </c>
      <c r="J14" s="89">
        <v>31513</v>
      </c>
      <c r="K14" s="141">
        <f t="shared" ca="1" si="0"/>
        <v>34</v>
      </c>
      <c r="L14" s="89" t="s">
        <v>715</v>
      </c>
      <c r="M14" s="78"/>
      <c r="N14" s="90" t="s">
        <v>699</v>
      </c>
      <c r="O14" s="91">
        <v>43027</v>
      </c>
      <c r="P14" s="90" t="s">
        <v>700</v>
      </c>
      <c r="Q14" s="79"/>
      <c r="R14" s="84" t="s">
        <v>680</v>
      </c>
      <c r="S14" s="80"/>
      <c r="T14" s="80"/>
      <c r="U14" s="81"/>
      <c r="V14" s="92"/>
      <c r="W14" s="93" t="s">
        <v>665</v>
      </c>
      <c r="X14" s="82" t="s">
        <v>492</v>
      </c>
      <c r="Y14" s="84" t="s">
        <v>654</v>
      </c>
      <c r="Z14" s="94">
        <v>42534</v>
      </c>
      <c r="AA14" s="142">
        <f t="shared" si="1"/>
        <v>46186</v>
      </c>
      <c r="AB14" s="109">
        <v>496504952253.75</v>
      </c>
      <c r="AC14" s="96">
        <v>41242</v>
      </c>
      <c r="AD14" s="76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97"/>
      <c r="AT14" s="82"/>
      <c r="AU14" s="82"/>
      <c r="AV14" s="82"/>
      <c r="AW14" s="82"/>
      <c r="AX14" s="82"/>
      <c r="AY14" s="82"/>
      <c r="AZ14" s="82"/>
      <c r="BA14" s="82"/>
      <c r="BB14" s="82"/>
      <c r="BC14" s="82" t="s">
        <v>493</v>
      </c>
      <c r="BD14" s="82"/>
      <c r="BE14" s="82"/>
      <c r="BF14" s="82"/>
      <c r="BG14" s="82"/>
      <c r="BH14" s="82"/>
      <c r="BI14" s="82"/>
      <c r="BJ14" s="82"/>
      <c r="BK14" s="112" t="s">
        <v>60</v>
      </c>
      <c r="BL14" s="82"/>
      <c r="BM14" s="84"/>
      <c r="BN14" s="84"/>
      <c r="BO14" s="84" t="s">
        <v>57</v>
      </c>
      <c r="BP14" s="84" t="s">
        <v>627</v>
      </c>
      <c r="BQ14" s="84" t="s">
        <v>628</v>
      </c>
      <c r="BR14" s="84" t="s">
        <v>629</v>
      </c>
      <c r="BS14" s="100"/>
      <c r="BT14" s="294" t="s">
        <v>718</v>
      </c>
      <c r="BU14" s="83"/>
    </row>
    <row r="15" spans="1:73" ht="17.25">
      <c r="B15" s="140" t="s">
        <v>112</v>
      </c>
      <c r="C15" s="64">
        <v>74</v>
      </c>
      <c r="D15" s="84" t="s">
        <v>577</v>
      </c>
      <c r="E15" s="85" t="s">
        <v>578</v>
      </c>
      <c r="F15" s="86">
        <v>5677</v>
      </c>
      <c r="G15" s="87" t="s">
        <v>579</v>
      </c>
      <c r="H15" s="88" t="s">
        <v>580</v>
      </c>
      <c r="I15" s="88" t="s">
        <v>581</v>
      </c>
      <c r="J15" s="89">
        <v>30281</v>
      </c>
      <c r="K15" s="141">
        <f t="shared" ca="1" si="0"/>
        <v>37</v>
      </c>
      <c r="L15" s="89" t="s">
        <v>716</v>
      </c>
      <c r="M15" s="78"/>
      <c r="N15" s="90" t="s">
        <v>701</v>
      </c>
      <c r="O15" s="91">
        <v>59552</v>
      </c>
      <c r="P15" s="90" t="s">
        <v>702</v>
      </c>
      <c r="Q15" s="79"/>
      <c r="R15" s="84" t="s">
        <v>681</v>
      </c>
      <c r="S15" s="80"/>
      <c r="T15" s="80"/>
      <c r="U15" s="81"/>
      <c r="V15" s="92"/>
      <c r="W15" s="93" t="s">
        <v>666</v>
      </c>
      <c r="X15" s="82" t="s">
        <v>492</v>
      </c>
      <c r="Y15" s="84" t="s">
        <v>305</v>
      </c>
      <c r="Z15" s="94" t="s">
        <v>305</v>
      </c>
      <c r="AA15" s="142" t="e">
        <f t="shared" si="1"/>
        <v>#VALUE!</v>
      </c>
      <c r="AB15" s="109">
        <v>842762011657</v>
      </c>
      <c r="AC15" s="113">
        <v>42243</v>
      </c>
      <c r="AD15" s="76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97"/>
      <c r="AT15" s="82"/>
      <c r="AU15" s="82"/>
      <c r="AV15" s="82"/>
      <c r="AW15" s="82"/>
      <c r="AX15" s="82"/>
      <c r="AY15" s="82"/>
      <c r="AZ15" s="82"/>
      <c r="BA15" s="82"/>
      <c r="BB15" s="82"/>
      <c r="BC15" s="82"/>
      <c r="BD15" s="82"/>
      <c r="BE15" s="82"/>
      <c r="BF15" s="82"/>
      <c r="BG15" s="82"/>
      <c r="BH15" s="82"/>
      <c r="BI15" s="82"/>
      <c r="BJ15" s="82"/>
      <c r="BK15" s="112" t="s">
        <v>60</v>
      </c>
      <c r="BL15" s="82"/>
      <c r="BM15" s="84" t="s">
        <v>57</v>
      </c>
      <c r="BN15" s="84"/>
      <c r="BO15" s="84" t="s">
        <v>57</v>
      </c>
      <c r="BP15" s="84" t="s">
        <v>630</v>
      </c>
      <c r="BQ15" s="84" t="s">
        <v>631</v>
      </c>
      <c r="BR15" s="84" t="s">
        <v>632</v>
      </c>
      <c r="BS15" s="100" t="s">
        <v>633</v>
      </c>
      <c r="BT15" s="294"/>
      <c r="BU15" s="83"/>
    </row>
    <row r="16" spans="1:73" ht="17.25">
      <c r="B16" s="140" t="s">
        <v>113</v>
      </c>
      <c r="C16" s="64">
        <v>74</v>
      </c>
      <c r="D16" s="84" t="s">
        <v>582</v>
      </c>
      <c r="E16" s="85" t="s">
        <v>583</v>
      </c>
      <c r="F16" s="86">
        <v>9771</v>
      </c>
      <c r="G16" s="154" t="s">
        <v>584</v>
      </c>
      <c r="H16" s="155" t="s">
        <v>585</v>
      </c>
      <c r="I16" s="155" t="s">
        <v>586</v>
      </c>
      <c r="J16" s="89">
        <v>26523</v>
      </c>
      <c r="K16" s="141">
        <f t="shared" ca="1" si="0"/>
        <v>48</v>
      </c>
      <c r="L16" s="89" t="s">
        <v>717</v>
      </c>
      <c r="M16" s="78"/>
      <c r="N16" s="90" t="s">
        <v>703</v>
      </c>
      <c r="O16" s="91">
        <v>91888</v>
      </c>
      <c r="P16" s="90" t="s">
        <v>704</v>
      </c>
      <c r="Q16" s="79"/>
      <c r="R16" s="84" t="s">
        <v>682</v>
      </c>
      <c r="S16" s="80"/>
      <c r="T16" s="80"/>
      <c r="U16" s="81"/>
      <c r="V16" s="92"/>
      <c r="W16" s="93" t="s">
        <v>667</v>
      </c>
      <c r="X16" s="82" t="s">
        <v>492</v>
      </c>
      <c r="Y16" s="84" t="s">
        <v>655</v>
      </c>
      <c r="Z16" s="94">
        <v>43374</v>
      </c>
      <c r="AA16" s="142">
        <f t="shared" si="1"/>
        <v>47027</v>
      </c>
      <c r="AB16" s="109">
        <v>73449298925.059998</v>
      </c>
      <c r="AC16" s="113">
        <v>39701</v>
      </c>
      <c r="AD16" s="76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97"/>
      <c r="AT16" s="82"/>
      <c r="AU16" s="82"/>
      <c r="AV16" s="82"/>
      <c r="AW16" s="82"/>
      <c r="AX16" s="82"/>
      <c r="AY16" s="82"/>
      <c r="AZ16" s="82"/>
      <c r="BA16" s="82"/>
      <c r="BB16" s="82"/>
      <c r="BC16" s="82"/>
      <c r="BD16" s="82"/>
      <c r="BE16" s="82"/>
      <c r="BF16" s="82"/>
      <c r="BG16" s="82"/>
      <c r="BH16" s="82"/>
      <c r="BI16" s="82"/>
      <c r="BJ16" s="82"/>
      <c r="BK16" s="112" t="s">
        <v>60</v>
      </c>
      <c r="BL16" s="82"/>
      <c r="BM16" s="84" t="s">
        <v>57</v>
      </c>
      <c r="BN16" s="84"/>
      <c r="BO16" s="84" t="s">
        <v>57</v>
      </c>
      <c r="BP16" s="84" t="s">
        <v>634</v>
      </c>
      <c r="BQ16" s="84" t="s">
        <v>635</v>
      </c>
      <c r="BR16" s="84" t="s">
        <v>636</v>
      </c>
      <c r="BS16" s="100" t="s">
        <v>637</v>
      </c>
      <c r="BT16" s="294"/>
      <c r="BU16" s="83"/>
    </row>
    <row r="17" spans="2:73" ht="17.25">
      <c r="B17" s="140" t="s">
        <v>114</v>
      </c>
      <c r="C17" s="64"/>
      <c r="D17" s="84"/>
      <c r="E17" s="85"/>
      <c r="F17" s="86"/>
      <c r="G17" s="87"/>
      <c r="H17" s="88"/>
      <c r="I17" s="88"/>
      <c r="J17" s="89"/>
      <c r="K17" s="141"/>
      <c r="L17" s="89"/>
      <c r="M17" s="78"/>
      <c r="N17" s="90"/>
      <c r="O17" s="91"/>
      <c r="P17" s="90"/>
      <c r="Q17" s="79"/>
      <c r="R17" s="84"/>
      <c r="S17" s="80"/>
      <c r="T17" s="80"/>
      <c r="U17" s="81"/>
      <c r="V17" s="92"/>
      <c r="W17" s="93"/>
      <c r="X17" s="82"/>
      <c r="Y17" s="84"/>
      <c r="Z17" s="94"/>
      <c r="AA17" s="142"/>
      <c r="AB17" s="109"/>
      <c r="AC17" s="96"/>
      <c r="AD17" s="76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97"/>
      <c r="AT17" s="82"/>
      <c r="AU17" s="82"/>
      <c r="AV17" s="82"/>
      <c r="AW17" s="82"/>
      <c r="AX17" s="82"/>
      <c r="AY17" s="82"/>
      <c r="AZ17" s="82"/>
      <c r="BA17" s="82"/>
      <c r="BB17" s="82"/>
      <c r="BC17" s="82"/>
      <c r="BD17" s="82"/>
      <c r="BE17" s="82"/>
      <c r="BF17" s="82"/>
      <c r="BG17" s="82"/>
      <c r="BH17" s="82"/>
      <c r="BI17" s="82"/>
      <c r="BJ17" s="82"/>
      <c r="BK17" s="112"/>
      <c r="BL17" s="82"/>
      <c r="BM17" s="84"/>
      <c r="BN17" s="84"/>
      <c r="BO17" s="84"/>
      <c r="BP17" s="84"/>
      <c r="BQ17" s="84"/>
      <c r="BR17" s="84"/>
      <c r="BS17" s="100"/>
      <c r="BT17" s="294"/>
      <c r="BU17" s="83"/>
    </row>
    <row r="18" spans="2:73" ht="17.25">
      <c r="B18" s="140" t="s">
        <v>115</v>
      </c>
      <c r="C18" s="64"/>
      <c r="D18" s="84"/>
      <c r="E18" s="85"/>
      <c r="F18" s="86"/>
      <c r="G18" s="87"/>
      <c r="H18" s="88"/>
      <c r="I18" s="88"/>
      <c r="J18" s="89"/>
      <c r="K18" s="141"/>
      <c r="L18" s="89"/>
      <c r="M18" s="78"/>
      <c r="N18" s="90"/>
      <c r="O18" s="91"/>
      <c r="P18" s="90"/>
      <c r="Q18" s="79"/>
      <c r="R18" s="84"/>
      <c r="S18" s="80"/>
      <c r="T18" s="80"/>
      <c r="U18" s="81"/>
      <c r="V18" s="92"/>
      <c r="W18" s="93"/>
      <c r="X18" s="82"/>
      <c r="Y18" s="84"/>
      <c r="Z18" s="94"/>
      <c r="AA18" s="142"/>
      <c r="AB18" s="109"/>
      <c r="AC18" s="96"/>
      <c r="AD18" s="76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97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82"/>
      <c r="BI18" s="82"/>
      <c r="BJ18" s="82"/>
      <c r="BK18" s="112"/>
      <c r="BL18" s="82"/>
      <c r="BM18" s="84"/>
      <c r="BN18" s="84"/>
      <c r="BO18" s="84"/>
      <c r="BP18" s="84"/>
      <c r="BQ18" s="84"/>
      <c r="BR18" s="84"/>
      <c r="BS18" s="100"/>
      <c r="BT18" s="294"/>
      <c r="BU18" s="83"/>
    </row>
    <row r="19" spans="2:73" ht="17.25">
      <c r="B19" s="140" t="s">
        <v>116</v>
      </c>
      <c r="C19" s="64"/>
      <c r="D19" s="84"/>
      <c r="E19" s="85"/>
      <c r="F19" s="86"/>
      <c r="G19" s="87"/>
      <c r="H19" s="88"/>
      <c r="I19" s="88"/>
      <c r="J19" s="89"/>
      <c r="K19" s="141"/>
      <c r="L19" s="89"/>
      <c r="M19" s="78"/>
      <c r="N19" s="90"/>
      <c r="O19" s="106"/>
      <c r="P19" s="90"/>
      <c r="Q19" s="79"/>
      <c r="R19" s="84"/>
      <c r="S19" s="80"/>
      <c r="T19" s="80"/>
      <c r="U19" s="81"/>
      <c r="V19" s="92"/>
      <c r="W19" s="107"/>
      <c r="X19" s="82"/>
      <c r="Y19" s="84"/>
      <c r="Z19" s="94"/>
      <c r="AA19" s="142"/>
      <c r="AB19" s="109"/>
      <c r="AC19" s="84"/>
      <c r="AD19" s="76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97"/>
      <c r="AT19" s="82"/>
      <c r="AU19" s="82"/>
      <c r="AV19" s="82"/>
      <c r="AW19" s="82"/>
      <c r="AX19" s="82"/>
      <c r="AY19" s="82"/>
      <c r="AZ19" s="82"/>
      <c r="BA19" s="82"/>
      <c r="BB19" s="82"/>
      <c r="BC19" s="82"/>
      <c r="BD19" s="82"/>
      <c r="BE19" s="82"/>
      <c r="BF19" s="82"/>
      <c r="BG19" s="82"/>
      <c r="BH19" s="82"/>
      <c r="BI19" s="82"/>
      <c r="BJ19" s="82"/>
      <c r="BK19" s="112"/>
      <c r="BL19" s="82"/>
      <c r="BM19" s="84"/>
      <c r="BN19" s="84"/>
      <c r="BO19" s="84"/>
      <c r="BP19" s="84"/>
      <c r="BQ19" s="84"/>
      <c r="BR19" s="84"/>
      <c r="BS19" s="100"/>
      <c r="BT19" s="294"/>
      <c r="BU19" s="83"/>
    </row>
    <row r="20" spans="2:73" ht="17.25">
      <c r="B20" s="140" t="s">
        <v>117</v>
      </c>
      <c r="C20" s="64"/>
      <c r="D20" s="84"/>
      <c r="E20" s="85"/>
      <c r="F20" s="86"/>
      <c r="G20" s="87"/>
      <c r="H20" s="88"/>
      <c r="I20" s="88"/>
      <c r="J20" s="89"/>
      <c r="K20" s="141"/>
      <c r="L20" s="89"/>
      <c r="M20" s="78"/>
      <c r="N20" s="90"/>
      <c r="O20" s="106"/>
      <c r="P20" s="90"/>
      <c r="Q20" s="79"/>
      <c r="R20" s="84"/>
      <c r="S20" s="80"/>
      <c r="T20" s="80"/>
      <c r="U20" s="81"/>
      <c r="V20" s="92"/>
      <c r="W20" s="107"/>
      <c r="X20" s="82"/>
      <c r="Y20" s="84"/>
      <c r="Z20" s="94"/>
      <c r="AA20" s="142"/>
      <c r="AB20" s="109"/>
      <c r="AC20" s="113"/>
      <c r="AD20" s="76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97"/>
      <c r="AT20" s="82"/>
      <c r="AU20" s="82"/>
      <c r="AV20" s="82"/>
      <c r="AW20" s="82"/>
      <c r="AX20" s="82"/>
      <c r="AY20" s="82"/>
      <c r="AZ20" s="82"/>
      <c r="BA20" s="82"/>
      <c r="BB20" s="82"/>
      <c r="BC20" s="82"/>
      <c r="BD20" s="82"/>
      <c r="BE20" s="82"/>
      <c r="BF20" s="82"/>
      <c r="BG20" s="82"/>
      <c r="BH20" s="82"/>
      <c r="BI20" s="82"/>
      <c r="BJ20" s="82"/>
      <c r="BK20" s="112"/>
      <c r="BL20" s="82"/>
      <c r="BM20" s="84"/>
      <c r="BN20" s="84"/>
      <c r="BO20" s="84"/>
      <c r="BP20" s="84"/>
      <c r="BQ20" s="84"/>
      <c r="BR20" s="84"/>
      <c r="BS20" s="100"/>
      <c r="BT20" s="294"/>
      <c r="BU20" s="83"/>
    </row>
    <row r="21" spans="2:73" ht="17.25">
      <c r="B21" s="140" t="s">
        <v>118</v>
      </c>
      <c r="C21" s="64"/>
      <c r="D21" s="84"/>
      <c r="E21" s="85"/>
      <c r="F21" s="86"/>
      <c r="G21" s="87"/>
      <c r="H21" s="88"/>
      <c r="I21" s="88"/>
      <c r="J21" s="89"/>
      <c r="K21" s="141"/>
      <c r="L21" s="89"/>
      <c r="M21" s="78"/>
      <c r="N21" s="90"/>
      <c r="O21" s="91"/>
      <c r="P21" s="90"/>
      <c r="Q21" s="79"/>
      <c r="R21" s="84"/>
      <c r="S21" s="80"/>
      <c r="T21" s="80"/>
      <c r="U21" s="81"/>
      <c r="V21" s="114"/>
      <c r="W21" s="93"/>
      <c r="X21" s="82"/>
      <c r="Y21" s="84"/>
      <c r="Z21" s="94"/>
      <c r="AA21" s="142"/>
      <c r="AB21" s="109"/>
      <c r="AC21" s="96"/>
      <c r="AD21" s="76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97"/>
      <c r="AT21" s="82"/>
      <c r="AU21" s="82"/>
      <c r="AV21" s="82"/>
      <c r="AW21" s="82"/>
      <c r="AX21" s="82"/>
      <c r="AY21" s="82"/>
      <c r="AZ21" s="82"/>
      <c r="BA21" s="82"/>
      <c r="BB21" s="82"/>
      <c r="BC21" s="82"/>
      <c r="BD21" s="82"/>
      <c r="BE21" s="82"/>
      <c r="BF21" s="82"/>
      <c r="BG21" s="82"/>
      <c r="BH21" s="82"/>
      <c r="BI21" s="82"/>
      <c r="BJ21" s="82"/>
      <c r="BK21" s="112"/>
      <c r="BL21" s="82"/>
      <c r="BM21" s="84"/>
      <c r="BN21" s="84"/>
      <c r="BO21" s="84"/>
      <c r="BP21" s="84"/>
      <c r="BQ21" s="84"/>
      <c r="BR21" s="84"/>
      <c r="BS21" s="100"/>
      <c r="BT21" s="294"/>
      <c r="BU21" s="83"/>
    </row>
    <row r="22" spans="2:73" ht="17.25">
      <c r="B22" s="140" t="s">
        <v>119</v>
      </c>
      <c r="C22" s="64"/>
      <c r="D22" s="84"/>
      <c r="E22" s="85"/>
      <c r="F22" s="86"/>
      <c r="G22" s="87"/>
      <c r="H22" s="88"/>
      <c r="I22" s="88"/>
      <c r="J22" s="89"/>
      <c r="K22" s="141"/>
      <c r="L22" s="89"/>
      <c r="M22" s="78"/>
      <c r="N22" s="90"/>
      <c r="O22" s="91"/>
      <c r="P22" s="90"/>
      <c r="Q22" s="79"/>
      <c r="R22" s="84"/>
      <c r="S22" s="80"/>
      <c r="T22" s="80"/>
      <c r="U22" s="81"/>
      <c r="V22" s="92"/>
      <c r="W22" s="93"/>
      <c r="X22" s="82"/>
      <c r="Y22" s="84"/>
      <c r="Z22" s="94"/>
      <c r="AA22" s="142"/>
      <c r="AB22" s="109"/>
      <c r="AC22" s="96"/>
      <c r="AD22" s="76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97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  <c r="BH22" s="82"/>
      <c r="BI22" s="82"/>
      <c r="BJ22" s="82"/>
      <c r="BK22" s="112"/>
      <c r="BL22" s="82"/>
      <c r="BM22" s="84"/>
      <c r="BN22" s="84"/>
      <c r="BO22" s="84"/>
      <c r="BP22" s="84"/>
      <c r="BQ22" s="84"/>
      <c r="BR22" s="84"/>
      <c r="BS22" s="100"/>
      <c r="BT22" s="294"/>
      <c r="BU22" s="83"/>
    </row>
    <row r="23" spans="2:73" ht="17.25">
      <c r="B23" s="140" t="s">
        <v>120</v>
      </c>
      <c r="C23" s="64"/>
      <c r="D23" s="84"/>
      <c r="E23" s="85"/>
      <c r="F23" s="153"/>
      <c r="G23" s="154"/>
      <c r="H23" s="155"/>
      <c r="I23" s="155"/>
      <c r="J23" s="89"/>
      <c r="K23" s="141"/>
      <c r="L23" s="89"/>
      <c r="M23" s="78"/>
      <c r="N23" s="90"/>
      <c r="O23" s="91"/>
      <c r="P23" s="90"/>
      <c r="Q23" s="79"/>
      <c r="R23" s="84"/>
      <c r="S23" s="80"/>
      <c r="T23" s="80"/>
      <c r="U23" s="81"/>
      <c r="V23" s="92"/>
      <c r="W23" s="93"/>
      <c r="X23" s="82"/>
      <c r="Y23" s="84"/>
      <c r="Z23" s="94"/>
      <c r="AA23" s="142"/>
      <c r="AB23" s="109"/>
      <c r="AC23" s="96"/>
      <c r="AD23" s="76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97"/>
      <c r="AT23" s="82"/>
      <c r="AU23" s="82"/>
      <c r="AV23" s="82"/>
      <c r="AW23" s="82"/>
      <c r="AX23" s="82"/>
      <c r="AY23" s="82"/>
      <c r="AZ23" s="82"/>
      <c r="BA23" s="82"/>
      <c r="BB23" s="82"/>
      <c r="BC23" s="82"/>
      <c r="BD23" s="82"/>
      <c r="BE23" s="82"/>
      <c r="BF23" s="82"/>
      <c r="BG23" s="82"/>
      <c r="BH23" s="82"/>
      <c r="BI23" s="82"/>
      <c r="BJ23" s="82"/>
      <c r="BK23" s="112"/>
      <c r="BL23" s="82"/>
      <c r="BM23" s="84"/>
      <c r="BN23" s="84"/>
      <c r="BO23" s="84"/>
      <c r="BP23" s="84"/>
      <c r="BQ23" s="84"/>
      <c r="BR23" s="84"/>
      <c r="BS23" s="100"/>
      <c r="BT23" s="294"/>
      <c r="BU23" s="83"/>
    </row>
    <row r="24" spans="2:73" ht="17.25">
      <c r="B24" s="140" t="s">
        <v>121</v>
      </c>
      <c r="C24" s="64"/>
      <c r="D24" s="84"/>
      <c r="E24" s="85"/>
      <c r="F24" s="86"/>
      <c r="G24" s="87"/>
      <c r="H24" s="88"/>
      <c r="I24" s="88"/>
      <c r="J24" s="89"/>
      <c r="K24" s="141"/>
      <c r="L24" s="89"/>
      <c r="M24" s="78"/>
      <c r="N24" s="90"/>
      <c r="O24" s="91"/>
      <c r="P24" s="90"/>
      <c r="Q24" s="79"/>
      <c r="R24" s="84"/>
      <c r="S24" s="80"/>
      <c r="T24" s="80"/>
      <c r="U24" s="81"/>
      <c r="V24" s="92"/>
      <c r="W24" s="93"/>
      <c r="X24" s="82"/>
      <c r="Y24" s="84"/>
      <c r="Z24" s="94"/>
      <c r="AA24" s="142"/>
      <c r="AB24" s="109"/>
      <c r="AC24" s="96"/>
      <c r="AD24" s="76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97"/>
      <c r="AT24" s="82"/>
      <c r="AU24" s="82"/>
      <c r="AV24" s="82"/>
      <c r="AW24" s="82"/>
      <c r="AX24" s="82"/>
      <c r="AY24" s="82"/>
      <c r="AZ24" s="82"/>
      <c r="BA24" s="82"/>
      <c r="BB24" s="82"/>
      <c r="BC24" s="82"/>
      <c r="BD24" s="82"/>
      <c r="BE24" s="82"/>
      <c r="BF24" s="82"/>
      <c r="BG24" s="82"/>
      <c r="BH24" s="82"/>
      <c r="BI24" s="82"/>
      <c r="BJ24" s="82"/>
      <c r="BK24" s="112"/>
      <c r="BL24" s="82"/>
      <c r="BM24" s="84"/>
      <c r="BN24" s="84"/>
      <c r="BO24" s="84"/>
      <c r="BP24" s="84"/>
      <c r="BQ24" s="84"/>
      <c r="BR24" s="84"/>
      <c r="BS24" s="100"/>
      <c r="BT24" s="294"/>
      <c r="BU24" s="83"/>
    </row>
    <row r="25" spans="2:73" ht="17.25">
      <c r="B25" s="140" t="s">
        <v>122</v>
      </c>
      <c r="C25" s="64"/>
      <c r="D25" s="84"/>
      <c r="E25" s="85"/>
      <c r="F25" s="86"/>
      <c r="G25" s="87"/>
      <c r="H25" s="88"/>
      <c r="I25" s="88"/>
      <c r="J25" s="89"/>
      <c r="K25" s="141"/>
      <c r="L25" s="89"/>
      <c r="M25" s="78"/>
      <c r="N25" s="90"/>
      <c r="O25" s="91"/>
      <c r="P25" s="90"/>
      <c r="Q25" s="79"/>
      <c r="R25" s="84"/>
      <c r="S25" s="80"/>
      <c r="T25" s="80"/>
      <c r="U25" s="81"/>
      <c r="V25" s="92"/>
      <c r="W25" s="93"/>
      <c r="X25" s="82"/>
      <c r="Y25" s="84"/>
      <c r="Z25" s="94"/>
      <c r="AA25" s="142"/>
      <c r="AB25" s="109"/>
      <c r="AC25" s="113"/>
      <c r="AD25" s="76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97"/>
      <c r="AT25" s="82"/>
      <c r="AU25" s="82"/>
      <c r="AV25" s="82"/>
      <c r="AW25" s="82"/>
      <c r="AX25" s="82"/>
      <c r="AY25" s="82"/>
      <c r="AZ25" s="82"/>
      <c r="BA25" s="82"/>
      <c r="BB25" s="82"/>
      <c r="BC25" s="82"/>
      <c r="BD25" s="82"/>
      <c r="BE25" s="82"/>
      <c r="BF25" s="82"/>
      <c r="BG25" s="82"/>
      <c r="BH25" s="82"/>
      <c r="BI25" s="82"/>
      <c r="BJ25" s="82"/>
      <c r="BK25" s="112"/>
      <c r="BL25" s="82"/>
      <c r="BM25" s="84"/>
      <c r="BN25" s="84"/>
      <c r="BO25" s="84"/>
      <c r="BP25" s="84"/>
      <c r="BQ25" s="84"/>
      <c r="BR25" s="84"/>
      <c r="BS25" s="100"/>
      <c r="BT25" s="294"/>
      <c r="BU25" s="83"/>
    </row>
    <row r="26" spans="2:73" ht="17.25">
      <c r="B26" s="140" t="s">
        <v>123</v>
      </c>
      <c r="C26" s="64"/>
      <c r="D26" s="84"/>
      <c r="E26" s="85"/>
      <c r="F26" s="86"/>
      <c r="G26" s="87"/>
      <c r="H26" s="88"/>
      <c r="I26" s="88"/>
      <c r="J26" s="89"/>
      <c r="K26" s="141"/>
      <c r="L26" s="89"/>
      <c r="M26" s="78"/>
      <c r="N26" s="90"/>
      <c r="O26" s="91"/>
      <c r="P26" s="90"/>
      <c r="Q26" s="79"/>
      <c r="R26" s="84"/>
      <c r="S26" s="80"/>
      <c r="T26" s="80"/>
      <c r="U26" s="81"/>
      <c r="V26" s="92"/>
      <c r="W26" s="93"/>
      <c r="X26" s="82"/>
      <c r="Y26" s="84"/>
      <c r="Z26" s="94"/>
      <c r="AA26" s="142"/>
      <c r="AB26" s="109"/>
      <c r="AC26" s="96"/>
      <c r="AD26" s="76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97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82"/>
      <c r="BI26" s="82"/>
      <c r="BJ26" s="82"/>
      <c r="BK26" s="112"/>
      <c r="BL26" s="82"/>
      <c r="BM26" s="84"/>
      <c r="BN26" s="84"/>
      <c r="BO26" s="84"/>
      <c r="BP26" s="84"/>
      <c r="BQ26" s="84"/>
      <c r="BR26" s="84"/>
      <c r="BS26" s="105"/>
      <c r="BT26" s="294"/>
      <c r="BU26" s="83"/>
    </row>
    <row r="27" spans="2:73" ht="17.25">
      <c r="B27" s="140" t="s">
        <v>124</v>
      </c>
      <c r="C27" s="64"/>
      <c r="D27" s="84"/>
      <c r="E27" s="85"/>
      <c r="F27" s="153"/>
      <c r="G27" s="154"/>
      <c r="H27" s="155"/>
      <c r="I27" s="155"/>
      <c r="J27" s="89"/>
      <c r="K27" s="141"/>
      <c r="L27" s="89"/>
      <c r="M27" s="78"/>
      <c r="N27" s="90"/>
      <c r="O27" s="91"/>
      <c r="P27" s="90"/>
      <c r="Q27" s="79"/>
      <c r="R27" s="84"/>
      <c r="S27" s="80"/>
      <c r="T27" s="80"/>
      <c r="U27" s="81"/>
      <c r="V27" s="92"/>
      <c r="W27" s="93"/>
      <c r="X27" s="82"/>
      <c r="Y27" s="84"/>
      <c r="Z27" s="94"/>
      <c r="AA27" s="142"/>
      <c r="AB27" s="109"/>
      <c r="AC27" s="96"/>
      <c r="AD27" s="76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97"/>
      <c r="AT27" s="82"/>
      <c r="AU27" s="82"/>
      <c r="AV27" s="82"/>
      <c r="AW27" s="82"/>
      <c r="AX27" s="82"/>
      <c r="AY27" s="82"/>
      <c r="AZ27" s="82"/>
      <c r="BA27" s="82"/>
      <c r="BB27" s="82"/>
      <c r="BC27" s="82"/>
      <c r="BD27" s="82"/>
      <c r="BE27" s="82"/>
      <c r="BF27" s="82"/>
      <c r="BG27" s="82"/>
      <c r="BH27" s="82"/>
      <c r="BI27" s="82"/>
      <c r="BJ27" s="82"/>
      <c r="BK27" s="112"/>
      <c r="BL27" s="82"/>
      <c r="BM27" s="84"/>
      <c r="BN27" s="84"/>
      <c r="BO27" s="84"/>
      <c r="BP27" s="84"/>
      <c r="BQ27" s="84"/>
      <c r="BR27" s="84"/>
      <c r="BS27" s="105"/>
      <c r="BT27" s="294"/>
      <c r="BU27" s="83"/>
    </row>
    <row r="28" spans="2:73" ht="17.25">
      <c r="B28" s="140" t="s">
        <v>125</v>
      </c>
      <c r="C28" s="64"/>
      <c r="D28" s="84"/>
      <c r="E28" s="85"/>
      <c r="F28" s="86"/>
      <c r="G28" s="87"/>
      <c r="H28" s="88"/>
      <c r="I28" s="88"/>
      <c r="J28" s="89"/>
      <c r="K28" s="141"/>
      <c r="L28" s="89"/>
      <c r="M28" s="78"/>
      <c r="N28" s="90"/>
      <c r="O28" s="106"/>
      <c r="P28" s="90"/>
      <c r="Q28" s="79"/>
      <c r="R28" s="84"/>
      <c r="S28" s="80"/>
      <c r="T28" s="80"/>
      <c r="U28" s="81"/>
      <c r="V28" s="92"/>
      <c r="W28" s="107"/>
      <c r="X28" s="82"/>
      <c r="Y28" s="84"/>
      <c r="Z28" s="94"/>
      <c r="AA28" s="142"/>
      <c r="AB28" s="109"/>
      <c r="AC28" s="96"/>
      <c r="AD28" s="76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97"/>
      <c r="AT28" s="82"/>
      <c r="AU28" s="82"/>
      <c r="AV28" s="82"/>
      <c r="AW28" s="82"/>
      <c r="AX28" s="82"/>
      <c r="AY28" s="82"/>
      <c r="AZ28" s="82"/>
      <c r="BA28" s="82"/>
      <c r="BB28" s="82"/>
      <c r="BC28" s="82"/>
      <c r="BD28" s="82"/>
      <c r="BE28" s="82"/>
      <c r="BF28" s="82"/>
      <c r="BG28" s="82"/>
      <c r="BH28" s="82"/>
      <c r="BI28" s="82"/>
      <c r="BJ28" s="82"/>
      <c r="BK28" s="112"/>
      <c r="BL28" s="82"/>
      <c r="BM28" s="84"/>
      <c r="BN28" s="84"/>
      <c r="BO28" s="84"/>
      <c r="BP28" s="84"/>
      <c r="BQ28" s="84"/>
      <c r="BR28" s="84"/>
      <c r="BS28" s="100"/>
      <c r="BT28" s="294"/>
      <c r="BU28" s="83"/>
    </row>
    <row r="29" spans="2:73" ht="17.25">
      <c r="B29" s="140" t="s">
        <v>126</v>
      </c>
      <c r="C29" s="64"/>
      <c r="D29" s="84"/>
      <c r="E29" s="85"/>
      <c r="F29" s="86"/>
      <c r="G29" s="87"/>
      <c r="H29" s="88"/>
      <c r="I29" s="88"/>
      <c r="J29" s="89"/>
      <c r="K29" s="141"/>
      <c r="L29" s="89"/>
      <c r="M29" s="78"/>
      <c r="N29" s="90"/>
      <c r="O29" s="91"/>
      <c r="P29" s="90"/>
      <c r="Q29" s="79"/>
      <c r="R29" s="84"/>
      <c r="S29" s="80"/>
      <c r="T29" s="80"/>
      <c r="U29" s="81"/>
      <c r="V29" s="92"/>
      <c r="W29" s="93"/>
      <c r="X29" s="82"/>
      <c r="Y29" s="95"/>
      <c r="Z29" s="94"/>
      <c r="AA29" s="142"/>
      <c r="AB29" s="109"/>
      <c r="AC29" s="96"/>
      <c r="AD29" s="76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97"/>
      <c r="AT29" s="82"/>
      <c r="AU29" s="82"/>
      <c r="AV29" s="82"/>
      <c r="AW29" s="82"/>
      <c r="AX29" s="82"/>
      <c r="AY29" s="82"/>
      <c r="AZ29" s="82"/>
      <c r="BA29" s="82"/>
      <c r="BB29" s="82"/>
      <c r="BC29" s="82"/>
      <c r="BD29" s="82"/>
      <c r="BE29" s="82"/>
      <c r="BF29" s="82"/>
      <c r="BG29" s="82"/>
      <c r="BH29" s="82"/>
      <c r="BI29" s="82"/>
      <c r="BJ29" s="82"/>
      <c r="BK29" s="112"/>
      <c r="BL29" s="82"/>
      <c r="BM29" s="84"/>
      <c r="BN29" s="84"/>
      <c r="BO29" s="84"/>
      <c r="BP29" s="84"/>
      <c r="BQ29" s="84"/>
      <c r="BR29" s="84"/>
      <c r="BS29" s="100"/>
      <c r="BT29" s="294"/>
      <c r="BU29" s="83"/>
    </row>
    <row r="30" spans="2:73" ht="17.25">
      <c r="B30" s="140" t="s">
        <v>127</v>
      </c>
      <c r="C30" s="64"/>
      <c r="D30" s="84"/>
      <c r="E30" s="85"/>
      <c r="F30" s="86"/>
      <c r="G30" s="87"/>
      <c r="H30" s="88"/>
      <c r="I30" s="88"/>
      <c r="J30" s="89"/>
      <c r="K30" s="141"/>
      <c r="L30" s="89"/>
      <c r="M30" s="78"/>
      <c r="N30" s="90"/>
      <c r="O30" s="106"/>
      <c r="P30" s="90"/>
      <c r="Q30" s="79"/>
      <c r="R30" s="84"/>
      <c r="S30" s="80"/>
      <c r="T30" s="80"/>
      <c r="U30" s="81"/>
      <c r="V30" s="92"/>
      <c r="W30" s="107"/>
      <c r="X30" s="82"/>
      <c r="Y30" s="84"/>
      <c r="Z30" s="94"/>
      <c r="AA30" s="142"/>
      <c r="AB30" s="109"/>
      <c r="AC30" s="96"/>
      <c r="AD30" s="76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97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82"/>
      <c r="BI30" s="82"/>
      <c r="BJ30" s="82"/>
      <c r="BK30" s="112"/>
      <c r="BL30" s="82"/>
      <c r="BM30" s="84"/>
      <c r="BN30" s="84"/>
      <c r="BO30" s="84"/>
      <c r="BP30" s="84"/>
      <c r="BQ30" s="84"/>
      <c r="BR30" s="84"/>
      <c r="BS30" s="100"/>
      <c r="BT30" s="294"/>
      <c r="BU30" s="83"/>
    </row>
    <row r="31" spans="2:73" ht="17.25">
      <c r="B31" s="140" t="s">
        <v>128</v>
      </c>
      <c r="C31" s="64"/>
      <c r="D31" s="84"/>
      <c r="E31" s="85"/>
      <c r="F31" s="86"/>
      <c r="G31" s="87"/>
      <c r="H31" s="88"/>
      <c r="I31" s="88"/>
      <c r="J31" s="89"/>
      <c r="K31" s="141"/>
      <c r="L31" s="89"/>
      <c r="M31" s="78"/>
      <c r="N31" s="90"/>
      <c r="O31" s="106"/>
      <c r="P31" s="90"/>
      <c r="Q31" s="79"/>
      <c r="R31" s="84"/>
      <c r="S31" s="80"/>
      <c r="T31" s="80"/>
      <c r="U31" s="81"/>
      <c r="V31" s="92"/>
      <c r="W31" s="107"/>
      <c r="X31" s="82"/>
      <c r="Y31" s="84"/>
      <c r="Z31" s="94"/>
      <c r="AA31" s="142"/>
      <c r="AB31" s="109"/>
      <c r="AC31" s="96"/>
      <c r="AD31" s="76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97"/>
      <c r="AT31" s="82"/>
      <c r="AU31" s="82"/>
      <c r="AV31" s="82"/>
      <c r="AW31" s="82"/>
      <c r="AX31" s="82"/>
      <c r="AY31" s="82"/>
      <c r="AZ31" s="82"/>
      <c r="BA31" s="82"/>
      <c r="BB31" s="82"/>
      <c r="BC31" s="82"/>
      <c r="BD31" s="82"/>
      <c r="BE31" s="82"/>
      <c r="BF31" s="82"/>
      <c r="BG31" s="82"/>
      <c r="BH31" s="82"/>
      <c r="BI31" s="82"/>
      <c r="BJ31" s="82"/>
      <c r="BK31" s="112"/>
      <c r="BL31" s="82"/>
      <c r="BM31" s="84"/>
      <c r="BN31" s="84"/>
      <c r="BO31" s="84"/>
      <c r="BP31" s="84"/>
      <c r="BQ31" s="84"/>
      <c r="BR31" s="84"/>
      <c r="BS31" s="100"/>
      <c r="BT31" s="294"/>
      <c r="BU31" s="83"/>
    </row>
    <row r="32" spans="2:73" ht="17.25">
      <c r="B32" s="140" t="s">
        <v>129</v>
      </c>
      <c r="C32" s="64"/>
      <c r="D32" s="84"/>
      <c r="E32" s="85"/>
      <c r="F32" s="153"/>
      <c r="G32" s="154"/>
      <c r="H32" s="155"/>
      <c r="I32" s="155"/>
      <c r="J32" s="89"/>
      <c r="K32" s="141"/>
      <c r="L32" s="89"/>
      <c r="M32" s="78"/>
      <c r="N32" s="90"/>
      <c r="O32" s="91"/>
      <c r="P32" s="90"/>
      <c r="Q32" s="79"/>
      <c r="R32" s="84"/>
      <c r="S32" s="80"/>
      <c r="T32" s="80"/>
      <c r="U32" s="81"/>
      <c r="V32" s="92"/>
      <c r="W32" s="93"/>
      <c r="X32" s="82"/>
      <c r="Y32" s="84"/>
      <c r="Z32" s="94"/>
      <c r="AA32" s="142"/>
      <c r="AB32" s="109"/>
      <c r="AC32" s="96"/>
      <c r="AD32" s="76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97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E32" s="82"/>
      <c r="BF32" s="82"/>
      <c r="BG32" s="82"/>
      <c r="BH32" s="82"/>
      <c r="BI32" s="82"/>
      <c r="BJ32" s="82"/>
      <c r="BK32" s="112"/>
      <c r="BL32" s="82"/>
      <c r="BM32" s="84"/>
      <c r="BN32" s="84"/>
      <c r="BO32" s="84"/>
      <c r="BP32" s="84"/>
      <c r="BQ32" s="84"/>
      <c r="BR32" s="84"/>
      <c r="BS32" s="105"/>
      <c r="BT32" s="294"/>
      <c r="BU32" s="83"/>
    </row>
    <row r="33" spans="2:73" ht="17.25">
      <c r="B33" s="140" t="s">
        <v>130</v>
      </c>
      <c r="C33" s="64"/>
      <c r="D33" s="84"/>
      <c r="E33" s="85"/>
      <c r="F33" s="86"/>
      <c r="G33" s="87"/>
      <c r="H33" s="88"/>
      <c r="I33" s="88"/>
      <c r="J33" s="89"/>
      <c r="K33" s="141"/>
      <c r="L33" s="89"/>
      <c r="M33" s="78"/>
      <c r="N33" s="90"/>
      <c r="O33" s="106"/>
      <c r="P33" s="90"/>
      <c r="Q33" s="79"/>
      <c r="R33" s="84"/>
      <c r="S33" s="80"/>
      <c r="T33" s="80"/>
      <c r="U33" s="81"/>
      <c r="V33" s="92"/>
      <c r="W33" s="107"/>
      <c r="X33" s="82"/>
      <c r="Y33" s="84"/>
      <c r="Z33" s="94"/>
      <c r="AA33" s="142"/>
      <c r="AB33" s="109"/>
      <c r="AC33" s="96"/>
      <c r="AD33" s="76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97"/>
      <c r="AT33" s="82"/>
      <c r="AU33" s="82"/>
      <c r="AV33" s="82"/>
      <c r="AW33" s="82"/>
      <c r="AX33" s="82"/>
      <c r="AY33" s="82"/>
      <c r="AZ33" s="82"/>
      <c r="BA33" s="82"/>
      <c r="BB33" s="82"/>
      <c r="BC33" s="82"/>
      <c r="BD33" s="82"/>
      <c r="BE33" s="82"/>
      <c r="BF33" s="82"/>
      <c r="BG33" s="82"/>
      <c r="BH33" s="82"/>
      <c r="BI33" s="82"/>
      <c r="BJ33" s="82"/>
      <c r="BK33" s="112"/>
      <c r="BL33" s="82"/>
      <c r="BM33" s="84"/>
      <c r="BN33" s="84"/>
      <c r="BO33" s="84"/>
      <c r="BP33" s="84"/>
      <c r="BQ33" s="84"/>
      <c r="BR33" s="84"/>
      <c r="BS33" s="100"/>
      <c r="BT33" s="294"/>
      <c r="BU33" s="83"/>
    </row>
    <row r="34" spans="2:73" ht="17.25">
      <c r="B34" s="140" t="s">
        <v>131</v>
      </c>
      <c r="C34" s="64"/>
      <c r="D34" s="84"/>
      <c r="E34" s="85"/>
      <c r="F34" s="86"/>
      <c r="G34" s="87"/>
      <c r="H34" s="88"/>
      <c r="I34" s="88"/>
      <c r="J34" s="89"/>
      <c r="K34" s="141"/>
      <c r="L34" s="89"/>
      <c r="M34" s="78"/>
      <c r="N34" s="90"/>
      <c r="O34" s="106"/>
      <c r="P34" s="90"/>
      <c r="Q34" s="79"/>
      <c r="R34" s="84"/>
      <c r="S34" s="80"/>
      <c r="T34" s="80"/>
      <c r="U34" s="81"/>
      <c r="V34" s="92"/>
      <c r="W34" s="107"/>
      <c r="X34" s="82"/>
      <c r="Y34" s="84"/>
      <c r="Z34" s="94"/>
      <c r="AA34" s="142"/>
      <c r="AB34" s="109"/>
      <c r="AC34" s="96"/>
      <c r="AD34" s="76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97"/>
      <c r="AT34" s="82"/>
      <c r="AU34" s="82"/>
      <c r="AV34" s="82"/>
      <c r="AW34" s="82"/>
      <c r="AX34" s="82"/>
      <c r="AY34" s="82"/>
      <c r="AZ34" s="82"/>
      <c r="BA34" s="82"/>
      <c r="BB34" s="82"/>
      <c r="BC34" s="82"/>
      <c r="BD34" s="82"/>
      <c r="BE34" s="82"/>
      <c r="BF34" s="82"/>
      <c r="BG34" s="82"/>
      <c r="BH34" s="82"/>
      <c r="BI34" s="82"/>
      <c r="BJ34" s="82"/>
      <c r="BK34" s="112"/>
      <c r="BL34" s="82"/>
      <c r="BM34" s="84"/>
      <c r="BN34" s="84"/>
      <c r="BO34" s="84"/>
      <c r="BP34" s="84"/>
      <c r="BQ34" s="84"/>
      <c r="BR34" s="84"/>
      <c r="BS34" s="100"/>
      <c r="BT34" s="294"/>
      <c r="BU34" s="83"/>
    </row>
    <row r="35" spans="2:73" ht="17.25">
      <c r="B35" s="140" t="s">
        <v>132</v>
      </c>
      <c r="C35" s="64"/>
      <c r="D35" s="84"/>
      <c r="E35" s="85"/>
      <c r="F35" s="86"/>
      <c r="G35" s="87"/>
      <c r="H35" s="88"/>
      <c r="I35" s="88"/>
      <c r="J35" s="89"/>
      <c r="K35" s="141"/>
      <c r="L35" s="89"/>
      <c r="M35" s="78"/>
      <c r="N35" s="90"/>
      <c r="O35" s="106"/>
      <c r="P35" s="90"/>
      <c r="Q35" s="79"/>
      <c r="R35" s="84"/>
      <c r="S35" s="80"/>
      <c r="T35" s="80"/>
      <c r="U35" s="81"/>
      <c r="V35" s="92"/>
      <c r="W35" s="107"/>
      <c r="X35" s="82"/>
      <c r="Y35" s="96"/>
      <c r="Z35" s="94"/>
      <c r="AA35" s="142"/>
      <c r="AB35" s="109"/>
      <c r="AC35" s="96"/>
      <c r="AD35" s="76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97"/>
      <c r="AT35" s="82"/>
      <c r="AU35" s="82"/>
      <c r="AV35" s="82"/>
      <c r="AW35" s="82"/>
      <c r="AX35" s="82"/>
      <c r="AY35" s="82"/>
      <c r="AZ35" s="82"/>
      <c r="BA35" s="82"/>
      <c r="BB35" s="82"/>
      <c r="BC35" s="82"/>
      <c r="BD35" s="82"/>
      <c r="BE35" s="82"/>
      <c r="BF35" s="82"/>
      <c r="BG35" s="82"/>
      <c r="BH35" s="82"/>
      <c r="BI35" s="82"/>
      <c r="BJ35" s="82"/>
      <c r="BK35" s="112"/>
      <c r="BL35" s="82"/>
      <c r="BM35" s="84"/>
      <c r="BN35" s="84"/>
      <c r="BO35" s="84"/>
      <c r="BP35" s="84"/>
      <c r="BQ35" s="84"/>
      <c r="BR35" s="84"/>
      <c r="BS35" s="100"/>
      <c r="BT35" s="294"/>
      <c r="BU35" s="83"/>
    </row>
    <row r="36" spans="2:73" ht="17.25">
      <c r="B36" s="140" t="s">
        <v>133</v>
      </c>
      <c r="C36" s="64"/>
      <c r="D36" s="84"/>
      <c r="E36" s="85"/>
      <c r="F36" s="86"/>
      <c r="G36" s="87"/>
      <c r="H36" s="88"/>
      <c r="I36" s="88"/>
      <c r="J36" s="89"/>
      <c r="K36" s="141"/>
      <c r="L36" s="89"/>
      <c r="M36" s="78"/>
      <c r="N36" s="90"/>
      <c r="O36" s="106"/>
      <c r="P36" s="90"/>
      <c r="Q36" s="79"/>
      <c r="R36" s="84"/>
      <c r="S36" s="80"/>
      <c r="T36" s="80"/>
      <c r="U36" s="81"/>
      <c r="V36" s="92"/>
      <c r="W36" s="107"/>
      <c r="X36" s="82"/>
      <c r="Y36" s="84"/>
      <c r="Z36" s="94"/>
      <c r="AA36" s="142"/>
      <c r="AB36" s="109"/>
      <c r="AC36" s="96"/>
      <c r="AD36" s="76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97"/>
      <c r="AT36" s="82"/>
      <c r="AU36" s="82"/>
      <c r="AV36" s="82"/>
      <c r="AW36" s="82"/>
      <c r="AX36" s="82"/>
      <c r="AY36" s="82"/>
      <c r="AZ36" s="82"/>
      <c r="BA36" s="82"/>
      <c r="BB36" s="82"/>
      <c r="BC36" s="82"/>
      <c r="BD36" s="82"/>
      <c r="BE36" s="82"/>
      <c r="BF36" s="82"/>
      <c r="BG36" s="82"/>
      <c r="BH36" s="82"/>
      <c r="BI36" s="82"/>
      <c r="BJ36" s="82"/>
      <c r="BK36" s="112"/>
      <c r="BL36" s="82"/>
      <c r="BM36" s="84"/>
      <c r="BN36" s="84"/>
      <c r="BO36" s="84"/>
      <c r="BP36" s="84"/>
      <c r="BQ36" s="84"/>
      <c r="BR36" s="84"/>
      <c r="BS36" s="100"/>
      <c r="BT36" s="294"/>
      <c r="BU36" s="83"/>
    </row>
    <row r="37" spans="2:73" ht="17.25">
      <c r="B37" s="140" t="s">
        <v>134</v>
      </c>
      <c r="C37" s="64"/>
      <c r="D37" s="84"/>
      <c r="E37" s="85"/>
      <c r="F37" s="153"/>
      <c r="G37" s="154"/>
      <c r="H37" s="155"/>
      <c r="I37" s="155"/>
      <c r="J37" s="89"/>
      <c r="K37" s="141"/>
      <c r="L37" s="89"/>
      <c r="M37" s="78"/>
      <c r="N37" s="90"/>
      <c r="O37" s="91"/>
      <c r="P37" s="90"/>
      <c r="Q37" s="79"/>
      <c r="R37" s="84"/>
      <c r="S37" s="80"/>
      <c r="T37" s="80"/>
      <c r="U37" s="81"/>
      <c r="V37" s="92"/>
      <c r="W37" s="93"/>
      <c r="X37" s="82"/>
      <c r="Y37" s="84"/>
      <c r="Z37" s="94"/>
      <c r="AA37" s="142"/>
      <c r="AB37" s="109"/>
      <c r="AC37" s="96"/>
      <c r="AD37" s="76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97"/>
      <c r="AT37" s="82"/>
      <c r="AU37" s="82"/>
      <c r="AV37" s="82"/>
      <c r="AW37" s="82"/>
      <c r="AX37" s="82"/>
      <c r="AY37" s="82"/>
      <c r="AZ37" s="82"/>
      <c r="BA37" s="82"/>
      <c r="BB37" s="82"/>
      <c r="BC37" s="82"/>
      <c r="BD37" s="82"/>
      <c r="BE37" s="82"/>
      <c r="BF37" s="82"/>
      <c r="BG37" s="82"/>
      <c r="BH37" s="82"/>
      <c r="BI37" s="82"/>
      <c r="BJ37" s="82"/>
      <c r="BK37" s="112"/>
      <c r="BL37" s="82"/>
      <c r="BM37" s="84"/>
      <c r="BN37" s="84"/>
      <c r="BO37" s="84"/>
      <c r="BP37" s="84"/>
      <c r="BQ37" s="84"/>
      <c r="BR37" s="84"/>
      <c r="BS37" s="100"/>
      <c r="BT37" s="294"/>
      <c r="BU37" s="83"/>
    </row>
    <row r="38" spans="2:73" ht="17.25">
      <c r="B38" s="140" t="s">
        <v>135</v>
      </c>
      <c r="C38" s="64"/>
      <c r="D38" s="84"/>
      <c r="E38" s="85"/>
      <c r="F38" s="86"/>
      <c r="G38" s="87"/>
      <c r="H38" s="88"/>
      <c r="I38" s="88"/>
      <c r="J38" s="89"/>
      <c r="K38" s="141"/>
      <c r="L38" s="89"/>
      <c r="M38" s="78"/>
      <c r="N38" s="90"/>
      <c r="O38" s="91"/>
      <c r="P38" s="90"/>
      <c r="Q38" s="79"/>
      <c r="R38" s="84"/>
      <c r="S38" s="80"/>
      <c r="T38" s="80"/>
      <c r="U38" s="81"/>
      <c r="V38" s="92"/>
      <c r="W38" s="93"/>
      <c r="X38" s="82"/>
      <c r="Y38" s="84"/>
      <c r="Z38" s="94"/>
      <c r="AA38" s="142"/>
      <c r="AB38" s="109"/>
      <c r="AC38" s="96"/>
      <c r="AD38" s="76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97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  <c r="BH38" s="82"/>
      <c r="BI38" s="82"/>
      <c r="BJ38" s="82"/>
      <c r="BK38" s="112"/>
      <c r="BL38" s="82"/>
      <c r="BM38" s="84"/>
      <c r="BN38" s="84"/>
      <c r="BO38" s="84"/>
      <c r="BP38" s="84"/>
      <c r="BQ38" s="84"/>
      <c r="BR38" s="84"/>
      <c r="BS38" s="100"/>
      <c r="BT38" s="294"/>
      <c r="BU38" s="83"/>
    </row>
    <row r="39" spans="2:73" ht="17.25">
      <c r="B39" s="140" t="s">
        <v>136</v>
      </c>
      <c r="C39" s="64"/>
      <c r="D39" s="84"/>
      <c r="E39" s="85"/>
      <c r="F39" s="86"/>
      <c r="G39" s="87"/>
      <c r="H39" s="88"/>
      <c r="I39" s="88"/>
      <c r="J39" s="89"/>
      <c r="K39" s="141"/>
      <c r="L39" s="89"/>
      <c r="M39" s="78"/>
      <c r="N39" s="90"/>
      <c r="O39" s="106"/>
      <c r="P39" s="90"/>
      <c r="Q39" s="79"/>
      <c r="R39" s="84"/>
      <c r="S39" s="80"/>
      <c r="T39" s="80"/>
      <c r="U39" s="81"/>
      <c r="V39" s="92"/>
      <c r="W39" s="107"/>
      <c r="X39" s="82"/>
      <c r="Y39" s="84"/>
      <c r="Z39" s="94"/>
      <c r="AA39" s="142"/>
      <c r="AB39" s="109"/>
      <c r="AC39" s="84"/>
      <c r="AD39" s="76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97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  <c r="BH39" s="82"/>
      <c r="BI39" s="82"/>
      <c r="BJ39" s="82"/>
      <c r="BK39" s="112"/>
      <c r="BL39" s="82"/>
      <c r="BM39" s="84"/>
      <c r="BN39" s="84"/>
      <c r="BO39" s="84"/>
      <c r="BP39" s="84"/>
      <c r="BQ39" s="84"/>
      <c r="BR39" s="84"/>
      <c r="BS39" s="100"/>
      <c r="BT39" s="294"/>
      <c r="BU39" s="83"/>
    </row>
    <row r="40" spans="2:73" ht="17.25">
      <c r="B40" s="140" t="s">
        <v>137</v>
      </c>
      <c r="C40" s="64"/>
      <c r="D40" s="84"/>
      <c r="E40" s="85"/>
      <c r="F40" s="86"/>
      <c r="G40" s="87"/>
      <c r="H40" s="88"/>
      <c r="I40" s="88"/>
      <c r="J40" s="89"/>
      <c r="K40" s="141"/>
      <c r="L40" s="89"/>
      <c r="M40" s="78"/>
      <c r="N40" s="90"/>
      <c r="O40" s="106"/>
      <c r="P40" s="90"/>
      <c r="Q40" s="79"/>
      <c r="R40" s="84"/>
      <c r="S40" s="80"/>
      <c r="T40" s="80"/>
      <c r="U40" s="81"/>
      <c r="V40" s="92"/>
      <c r="W40" s="107"/>
      <c r="X40" s="82"/>
      <c r="Y40" s="84"/>
      <c r="Z40" s="94"/>
      <c r="AA40" s="142"/>
      <c r="AB40" s="109"/>
      <c r="AC40" s="113"/>
      <c r="AD40" s="76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97"/>
      <c r="AT40" s="82"/>
      <c r="AU40" s="82"/>
      <c r="AV40" s="82"/>
      <c r="AW40" s="82"/>
      <c r="AX40" s="82"/>
      <c r="AY40" s="82"/>
      <c r="AZ40" s="82"/>
      <c r="BA40" s="82"/>
      <c r="BB40" s="82"/>
      <c r="BC40" s="82"/>
      <c r="BD40" s="82"/>
      <c r="BE40" s="82"/>
      <c r="BF40" s="82"/>
      <c r="BG40" s="82"/>
      <c r="BH40" s="82"/>
      <c r="BI40" s="82"/>
      <c r="BJ40" s="82"/>
      <c r="BK40" s="112"/>
      <c r="BL40" s="82"/>
      <c r="BM40" s="84"/>
      <c r="BN40" s="84"/>
      <c r="BO40" s="84"/>
      <c r="BP40" s="84"/>
      <c r="BQ40" s="84"/>
      <c r="BR40" s="84"/>
      <c r="BS40" s="100"/>
      <c r="BT40" s="294"/>
      <c r="BU40" s="83"/>
    </row>
    <row r="41" spans="2:73" ht="17.25">
      <c r="B41" s="140" t="s">
        <v>138</v>
      </c>
      <c r="C41" s="64"/>
      <c r="D41" s="84"/>
      <c r="E41" s="85"/>
      <c r="F41" s="153"/>
      <c r="G41" s="154"/>
      <c r="H41" s="155"/>
      <c r="I41" s="155"/>
      <c r="J41" s="89"/>
      <c r="K41" s="141"/>
      <c r="L41" s="89"/>
      <c r="M41" s="78"/>
      <c r="N41" s="90"/>
      <c r="O41" s="91"/>
      <c r="P41" s="90"/>
      <c r="Q41" s="79"/>
      <c r="R41" s="84"/>
      <c r="S41" s="80"/>
      <c r="T41" s="80"/>
      <c r="U41" s="81"/>
      <c r="V41" s="92"/>
      <c r="W41" s="93"/>
      <c r="X41" s="82"/>
      <c r="Y41" s="84"/>
      <c r="Z41" s="94"/>
      <c r="AA41" s="142"/>
      <c r="AB41" s="109"/>
      <c r="AC41" s="96"/>
      <c r="AD41" s="76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97"/>
      <c r="AT41" s="82"/>
      <c r="AU41" s="82"/>
      <c r="AV41" s="82"/>
      <c r="AW41" s="82"/>
      <c r="AX41" s="82"/>
      <c r="AY41" s="82"/>
      <c r="AZ41" s="82"/>
      <c r="BA41" s="82"/>
      <c r="BB41" s="82"/>
      <c r="BC41" s="82"/>
      <c r="BD41" s="82"/>
      <c r="BE41" s="82"/>
      <c r="BF41" s="82"/>
      <c r="BG41" s="82"/>
      <c r="BH41" s="82"/>
      <c r="BI41" s="82"/>
      <c r="BJ41" s="82"/>
      <c r="BK41" s="112"/>
      <c r="BL41" s="82"/>
      <c r="BM41" s="84"/>
      <c r="BN41" s="84"/>
      <c r="BO41" s="84"/>
      <c r="BP41" s="84"/>
      <c r="BQ41" s="84"/>
      <c r="BR41" s="84"/>
      <c r="BS41" s="100"/>
      <c r="BT41" s="294"/>
      <c r="BU41" s="83"/>
    </row>
    <row r="42" spans="2:73" ht="17.25">
      <c r="B42" s="140" t="s">
        <v>139</v>
      </c>
      <c r="C42" s="64"/>
      <c r="D42" s="84"/>
      <c r="E42" s="85"/>
      <c r="F42" s="86"/>
      <c r="G42" s="87"/>
      <c r="H42" s="88"/>
      <c r="I42" s="88"/>
      <c r="J42" s="89"/>
      <c r="K42" s="141"/>
      <c r="L42" s="89"/>
      <c r="M42" s="78"/>
      <c r="N42" s="90"/>
      <c r="O42" s="106"/>
      <c r="P42" s="90"/>
      <c r="Q42" s="79"/>
      <c r="R42" s="84"/>
      <c r="S42" s="80"/>
      <c r="T42" s="80"/>
      <c r="U42" s="81"/>
      <c r="V42" s="92"/>
      <c r="W42" s="107"/>
      <c r="X42" s="82"/>
      <c r="Y42" s="84"/>
      <c r="Z42" s="94"/>
      <c r="AA42" s="142"/>
      <c r="AB42" s="109"/>
      <c r="AC42" s="84"/>
      <c r="AD42" s="76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97"/>
      <c r="AT42" s="82"/>
      <c r="AU42" s="82"/>
      <c r="AV42" s="82"/>
      <c r="AW42" s="82"/>
      <c r="AX42" s="82"/>
      <c r="AY42" s="82"/>
      <c r="AZ42" s="82"/>
      <c r="BA42" s="82"/>
      <c r="BB42" s="82"/>
      <c r="BC42" s="82"/>
      <c r="BD42" s="82"/>
      <c r="BE42" s="82"/>
      <c r="BF42" s="82"/>
      <c r="BG42" s="82"/>
      <c r="BH42" s="82"/>
      <c r="BI42" s="82"/>
      <c r="BJ42" s="82"/>
      <c r="BK42" s="112"/>
      <c r="BL42" s="82"/>
      <c r="BM42" s="84"/>
      <c r="BN42" s="84"/>
      <c r="BO42" s="84"/>
      <c r="BP42" s="84"/>
      <c r="BQ42" s="84"/>
      <c r="BR42" s="84"/>
      <c r="BS42" s="100"/>
      <c r="BT42" s="294"/>
      <c r="BU42" s="83"/>
    </row>
    <row r="43" spans="2:73" ht="17.25">
      <c r="B43" s="140" t="s">
        <v>140</v>
      </c>
      <c r="C43" s="64"/>
      <c r="D43" s="84"/>
      <c r="E43" s="85"/>
      <c r="F43" s="86"/>
      <c r="G43" s="87"/>
      <c r="H43" s="88"/>
      <c r="I43" s="88"/>
      <c r="J43" s="89"/>
      <c r="K43" s="141"/>
      <c r="L43" s="89"/>
      <c r="M43" s="78"/>
      <c r="N43" s="90"/>
      <c r="O43" s="106"/>
      <c r="P43" s="90"/>
      <c r="Q43" s="79"/>
      <c r="R43" s="84"/>
      <c r="S43" s="80"/>
      <c r="T43" s="80"/>
      <c r="U43" s="81"/>
      <c r="V43" s="92"/>
      <c r="W43" s="107"/>
      <c r="X43" s="82"/>
      <c r="Y43" s="84"/>
      <c r="Z43" s="94"/>
      <c r="AA43" s="142"/>
      <c r="AB43" s="109"/>
      <c r="AC43" s="96"/>
      <c r="AD43" s="76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97"/>
      <c r="AT43" s="82"/>
      <c r="AU43" s="82"/>
      <c r="AV43" s="82"/>
      <c r="AW43" s="82"/>
      <c r="AX43" s="82"/>
      <c r="AY43" s="82"/>
      <c r="AZ43" s="82"/>
      <c r="BA43" s="82"/>
      <c r="BB43" s="82"/>
      <c r="BC43" s="82"/>
      <c r="BD43" s="82"/>
      <c r="BE43" s="82"/>
      <c r="BF43" s="82"/>
      <c r="BG43" s="82"/>
      <c r="BH43" s="82"/>
      <c r="BI43" s="82"/>
      <c r="BJ43" s="82"/>
      <c r="BK43" s="112"/>
      <c r="BL43" s="82"/>
      <c r="BM43" s="84"/>
      <c r="BN43" s="84"/>
      <c r="BO43" s="84"/>
      <c r="BP43" s="84"/>
      <c r="BQ43" s="84"/>
      <c r="BR43" s="84"/>
      <c r="BS43" s="100"/>
      <c r="BT43" s="294"/>
      <c r="BU43" s="83"/>
    </row>
    <row r="44" spans="2:73" ht="17.25">
      <c r="B44" s="140" t="s">
        <v>141</v>
      </c>
      <c r="C44" s="64"/>
      <c r="D44" s="84"/>
      <c r="E44" s="85"/>
      <c r="F44" s="86"/>
      <c r="G44" s="87"/>
      <c r="H44" s="88"/>
      <c r="I44" s="88"/>
      <c r="J44" s="89"/>
      <c r="K44" s="141"/>
      <c r="L44" s="89"/>
      <c r="M44" s="78"/>
      <c r="N44" s="90"/>
      <c r="O44" s="106"/>
      <c r="P44" s="90"/>
      <c r="Q44" s="79"/>
      <c r="R44" s="84"/>
      <c r="S44" s="80"/>
      <c r="T44" s="80"/>
      <c r="U44" s="81"/>
      <c r="V44" s="92"/>
      <c r="W44" s="107"/>
      <c r="X44" s="82"/>
      <c r="Y44" s="84"/>
      <c r="Z44" s="94"/>
      <c r="AA44" s="142"/>
      <c r="AB44" s="109"/>
      <c r="AC44" s="96"/>
      <c r="AD44" s="76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97"/>
      <c r="AT44" s="82"/>
      <c r="AU44" s="82"/>
      <c r="AV44" s="82"/>
      <c r="AW44" s="82"/>
      <c r="AX44" s="82"/>
      <c r="AY44" s="82"/>
      <c r="AZ44" s="82"/>
      <c r="BA44" s="82"/>
      <c r="BB44" s="82"/>
      <c r="BC44" s="82"/>
      <c r="BD44" s="82"/>
      <c r="BE44" s="82"/>
      <c r="BF44" s="82"/>
      <c r="BG44" s="82"/>
      <c r="BH44" s="82"/>
      <c r="BI44" s="82"/>
      <c r="BJ44" s="82"/>
      <c r="BK44" s="112"/>
      <c r="BL44" s="82"/>
      <c r="BM44" s="84"/>
      <c r="BN44" s="84"/>
      <c r="BO44" s="115"/>
      <c r="BP44" s="84"/>
      <c r="BQ44" s="84"/>
      <c r="BR44" s="84"/>
      <c r="BS44" s="100"/>
      <c r="BT44" s="294"/>
      <c r="BU44" s="83"/>
    </row>
    <row r="45" spans="2:73" ht="17.25">
      <c r="B45" s="140" t="s">
        <v>142</v>
      </c>
      <c r="C45" s="64"/>
      <c r="D45" s="84"/>
      <c r="E45" s="85"/>
      <c r="F45" s="86"/>
      <c r="G45" s="87"/>
      <c r="H45" s="88"/>
      <c r="I45" s="88"/>
      <c r="J45" s="89"/>
      <c r="K45" s="141"/>
      <c r="L45" s="89"/>
      <c r="M45" s="78"/>
      <c r="N45" s="90"/>
      <c r="O45" s="106"/>
      <c r="P45" s="90"/>
      <c r="Q45" s="79"/>
      <c r="R45" s="84"/>
      <c r="S45" s="80"/>
      <c r="T45" s="80"/>
      <c r="U45" s="81"/>
      <c r="V45" s="92"/>
      <c r="W45" s="107"/>
      <c r="X45" s="82"/>
      <c r="Y45" s="84"/>
      <c r="Z45" s="94"/>
      <c r="AA45" s="142"/>
      <c r="AB45" s="109"/>
      <c r="AC45" s="96"/>
      <c r="AD45" s="76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97"/>
      <c r="AT45" s="82"/>
      <c r="AU45" s="82"/>
      <c r="AV45" s="82"/>
      <c r="AW45" s="82"/>
      <c r="AX45" s="82"/>
      <c r="AY45" s="82"/>
      <c r="AZ45" s="82"/>
      <c r="BA45" s="82"/>
      <c r="BB45" s="82"/>
      <c r="BC45" s="82"/>
      <c r="BD45" s="82"/>
      <c r="BE45" s="82"/>
      <c r="BF45" s="82"/>
      <c r="BG45" s="82"/>
      <c r="BH45" s="82"/>
      <c r="BI45" s="82"/>
      <c r="BJ45" s="82"/>
      <c r="BK45" s="112"/>
      <c r="BL45" s="82"/>
      <c r="BM45" s="84"/>
      <c r="BN45" s="84"/>
      <c r="BO45" s="84"/>
      <c r="BP45" s="84"/>
      <c r="BQ45" s="84"/>
      <c r="BR45" s="84"/>
      <c r="BS45" s="100"/>
      <c r="BT45" s="294"/>
      <c r="BU45" s="83"/>
    </row>
    <row r="46" spans="2:73" ht="17.25">
      <c r="B46" s="140" t="s">
        <v>143</v>
      </c>
      <c r="C46" s="64"/>
      <c r="D46" s="84"/>
      <c r="E46" s="85"/>
      <c r="F46" s="86"/>
      <c r="G46" s="87"/>
      <c r="H46" s="88"/>
      <c r="I46" s="88"/>
      <c r="J46" s="89"/>
      <c r="K46" s="141"/>
      <c r="L46" s="89"/>
      <c r="M46" s="78"/>
      <c r="N46" s="90"/>
      <c r="O46" s="106"/>
      <c r="P46" s="90"/>
      <c r="Q46" s="79"/>
      <c r="R46" s="84"/>
      <c r="S46" s="80"/>
      <c r="T46" s="80"/>
      <c r="U46" s="81"/>
      <c r="V46" s="92"/>
      <c r="W46" s="107"/>
      <c r="X46" s="82"/>
      <c r="Y46" s="84"/>
      <c r="Z46" s="94"/>
      <c r="AA46" s="142"/>
      <c r="AB46" s="109"/>
      <c r="AC46" s="113"/>
      <c r="AD46" s="76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97"/>
      <c r="AT46" s="82"/>
      <c r="AU46" s="82"/>
      <c r="AV46" s="82"/>
      <c r="AW46" s="82"/>
      <c r="AX46" s="82"/>
      <c r="AY46" s="82"/>
      <c r="AZ46" s="82"/>
      <c r="BA46" s="82"/>
      <c r="BB46" s="82"/>
      <c r="BC46" s="82"/>
      <c r="BD46" s="82"/>
      <c r="BE46" s="82"/>
      <c r="BF46" s="82"/>
      <c r="BG46" s="82"/>
      <c r="BH46" s="82"/>
      <c r="BI46" s="82"/>
      <c r="BJ46" s="82"/>
      <c r="BK46" s="112"/>
      <c r="BL46" s="82"/>
      <c r="BM46" s="84"/>
      <c r="BN46" s="84"/>
      <c r="BO46" s="84"/>
      <c r="BP46" s="84"/>
      <c r="BQ46" s="84"/>
      <c r="BR46" s="84"/>
      <c r="BS46" s="100"/>
      <c r="BT46" s="294"/>
      <c r="BU46" s="83"/>
    </row>
    <row r="47" spans="2:73" ht="17.25">
      <c r="B47" s="140" t="s">
        <v>144</v>
      </c>
      <c r="C47" s="64"/>
      <c r="D47" s="84"/>
      <c r="E47" s="85"/>
      <c r="F47" s="86"/>
      <c r="G47" s="87"/>
      <c r="H47" s="88"/>
      <c r="I47" s="88"/>
      <c r="J47" s="116"/>
      <c r="K47" s="141"/>
      <c r="L47" s="116"/>
      <c r="M47" s="78"/>
      <c r="N47" s="90"/>
      <c r="O47" s="106"/>
      <c r="P47" s="90"/>
      <c r="Q47" s="79"/>
      <c r="R47" s="84"/>
      <c r="S47" s="80"/>
      <c r="T47" s="80"/>
      <c r="U47" s="81"/>
      <c r="V47" s="116"/>
      <c r="W47" s="117"/>
      <c r="X47" s="82"/>
      <c r="Y47" s="116"/>
      <c r="Z47" s="118"/>
      <c r="AA47" s="142"/>
      <c r="AB47" s="119"/>
      <c r="AC47" s="116"/>
      <c r="AD47" s="76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97"/>
      <c r="AT47" s="82"/>
      <c r="AU47" s="82"/>
      <c r="AV47" s="82"/>
      <c r="AW47" s="82"/>
      <c r="AX47" s="82"/>
      <c r="AY47" s="82"/>
      <c r="AZ47" s="82"/>
      <c r="BA47" s="82"/>
      <c r="BB47" s="82"/>
      <c r="BC47" s="82"/>
      <c r="BD47" s="82"/>
      <c r="BE47" s="82"/>
      <c r="BF47" s="82"/>
      <c r="BG47" s="82"/>
      <c r="BH47" s="82"/>
      <c r="BI47" s="82"/>
      <c r="BJ47" s="82"/>
      <c r="BK47" s="112"/>
      <c r="BL47" s="82"/>
      <c r="BM47" s="84"/>
      <c r="BN47" s="120"/>
      <c r="BO47" s="121"/>
      <c r="BP47" s="116"/>
      <c r="BQ47" s="116"/>
      <c r="BR47" s="116"/>
      <c r="BS47" s="122"/>
      <c r="BT47" s="294"/>
      <c r="BU47" s="83"/>
    </row>
    <row r="48" spans="2:73" ht="17.25">
      <c r="B48" s="140" t="s">
        <v>145</v>
      </c>
      <c r="C48" s="64"/>
      <c r="D48" s="84"/>
      <c r="E48" s="85"/>
      <c r="F48" s="86"/>
      <c r="G48" s="87"/>
      <c r="H48" s="88"/>
      <c r="I48" s="88"/>
      <c r="J48" s="89"/>
      <c r="K48" s="141"/>
      <c r="L48" s="89"/>
      <c r="M48" s="78"/>
      <c r="N48" s="90"/>
      <c r="O48" s="91"/>
      <c r="P48" s="90"/>
      <c r="Q48" s="79"/>
      <c r="R48" s="84"/>
      <c r="S48" s="80"/>
      <c r="T48" s="80"/>
      <c r="U48" s="81"/>
      <c r="V48" s="92"/>
      <c r="W48" s="93"/>
      <c r="X48" s="82"/>
      <c r="Y48" s="84"/>
      <c r="Z48" s="94"/>
      <c r="AA48" s="142"/>
      <c r="AB48" s="109"/>
      <c r="AC48" s="113"/>
      <c r="AD48" s="76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97"/>
      <c r="AT48" s="82"/>
      <c r="AU48" s="82"/>
      <c r="AV48" s="82"/>
      <c r="AW48" s="82"/>
      <c r="AX48" s="82"/>
      <c r="AY48" s="82"/>
      <c r="AZ48" s="82"/>
      <c r="BA48" s="82"/>
      <c r="BB48" s="82"/>
      <c r="BC48" s="82"/>
      <c r="BD48" s="82"/>
      <c r="BE48" s="82"/>
      <c r="BF48" s="82"/>
      <c r="BG48" s="82"/>
      <c r="BH48" s="82"/>
      <c r="BI48" s="82"/>
      <c r="BJ48" s="82"/>
      <c r="BK48" s="112"/>
      <c r="BL48" s="82"/>
      <c r="BM48" s="84"/>
      <c r="BN48" s="84"/>
      <c r="BO48" s="84"/>
      <c r="BP48" s="84"/>
      <c r="BQ48" s="84"/>
      <c r="BR48" s="84"/>
      <c r="BS48" s="100"/>
      <c r="BT48" s="294"/>
      <c r="BU48" s="83"/>
    </row>
    <row r="49" spans="2:73" ht="17.25">
      <c r="B49" s="140" t="s">
        <v>146</v>
      </c>
      <c r="C49" s="64"/>
      <c r="D49" s="84"/>
      <c r="E49" s="85"/>
      <c r="F49" s="86"/>
      <c r="G49" s="87"/>
      <c r="H49" s="88"/>
      <c r="I49" s="88"/>
      <c r="J49" s="89"/>
      <c r="K49" s="141"/>
      <c r="L49" s="89"/>
      <c r="M49" s="78"/>
      <c r="N49" s="90"/>
      <c r="O49" s="106"/>
      <c r="P49" s="90"/>
      <c r="Q49" s="79"/>
      <c r="R49" s="84"/>
      <c r="S49" s="80"/>
      <c r="T49" s="80"/>
      <c r="U49" s="81"/>
      <c r="V49" s="92"/>
      <c r="W49" s="107"/>
      <c r="X49" s="82"/>
      <c r="Y49" s="84"/>
      <c r="Z49" s="94"/>
      <c r="AA49" s="142"/>
      <c r="AB49" s="109"/>
      <c r="AC49" s="96"/>
      <c r="AD49" s="76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97"/>
      <c r="AT49" s="82"/>
      <c r="AU49" s="82"/>
      <c r="AV49" s="82"/>
      <c r="AW49" s="82"/>
      <c r="AX49" s="82"/>
      <c r="AY49" s="82"/>
      <c r="AZ49" s="82"/>
      <c r="BA49" s="82"/>
      <c r="BB49" s="82"/>
      <c r="BC49" s="82"/>
      <c r="BD49" s="82"/>
      <c r="BE49" s="82"/>
      <c r="BF49" s="82"/>
      <c r="BG49" s="82"/>
      <c r="BH49" s="82"/>
      <c r="BI49" s="82"/>
      <c r="BJ49" s="82"/>
      <c r="BK49" s="112"/>
      <c r="BL49" s="82"/>
      <c r="BM49" s="84"/>
      <c r="BN49" s="84"/>
      <c r="BO49" s="84"/>
      <c r="BP49" s="84"/>
      <c r="BQ49" s="84"/>
      <c r="BR49" s="84"/>
      <c r="BS49" s="100"/>
      <c r="BT49" s="294"/>
      <c r="BU49" s="83"/>
    </row>
    <row r="50" spans="2:73" ht="17.25">
      <c r="B50" s="140" t="s">
        <v>147</v>
      </c>
      <c r="C50" s="64"/>
      <c r="D50" s="84"/>
      <c r="E50" s="85"/>
      <c r="F50" s="86"/>
      <c r="G50" s="87"/>
      <c r="H50" s="88"/>
      <c r="I50" s="88"/>
      <c r="J50" s="89"/>
      <c r="K50" s="141"/>
      <c r="L50" s="89"/>
      <c r="M50" s="78"/>
      <c r="N50" s="90"/>
      <c r="O50" s="106"/>
      <c r="P50" s="90"/>
      <c r="Q50" s="79"/>
      <c r="R50" s="84"/>
      <c r="S50" s="80"/>
      <c r="T50" s="80"/>
      <c r="U50" s="81"/>
      <c r="V50" s="92"/>
      <c r="W50" s="107"/>
      <c r="X50" s="82"/>
      <c r="Y50" s="95"/>
      <c r="Z50" s="94"/>
      <c r="AA50" s="142"/>
      <c r="AB50" s="109"/>
      <c r="AC50" s="84"/>
      <c r="AD50" s="76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97"/>
      <c r="AT50" s="82"/>
      <c r="AU50" s="82"/>
      <c r="AV50" s="82"/>
      <c r="AW50" s="82"/>
      <c r="AX50" s="82"/>
      <c r="AY50" s="82"/>
      <c r="AZ50" s="82"/>
      <c r="BA50" s="82"/>
      <c r="BB50" s="82"/>
      <c r="BC50" s="82"/>
      <c r="BD50" s="82"/>
      <c r="BE50" s="82"/>
      <c r="BF50" s="82"/>
      <c r="BG50" s="82"/>
      <c r="BH50" s="82"/>
      <c r="BI50" s="82"/>
      <c r="BJ50" s="82"/>
      <c r="BK50" s="112"/>
      <c r="BL50" s="82"/>
      <c r="BM50" s="84"/>
      <c r="BN50" s="84"/>
      <c r="BO50" s="84"/>
      <c r="BP50" s="84"/>
      <c r="BQ50" s="84"/>
      <c r="BR50" s="84"/>
      <c r="BS50" s="100"/>
      <c r="BT50" s="294"/>
      <c r="BU50" s="83"/>
    </row>
    <row r="51" spans="2:73" ht="17.25">
      <c r="B51" s="140" t="s">
        <v>148</v>
      </c>
      <c r="C51" s="64"/>
      <c r="D51" s="84"/>
      <c r="E51" s="85"/>
      <c r="F51" s="86"/>
      <c r="G51" s="87"/>
      <c r="H51" s="88"/>
      <c r="I51" s="88"/>
      <c r="J51" s="89"/>
      <c r="K51" s="141"/>
      <c r="L51" s="89"/>
      <c r="M51" s="78"/>
      <c r="N51" s="90"/>
      <c r="O51" s="91"/>
      <c r="P51" s="90"/>
      <c r="Q51" s="79"/>
      <c r="R51" s="84"/>
      <c r="S51" s="80"/>
      <c r="T51" s="80"/>
      <c r="U51" s="81"/>
      <c r="V51" s="92"/>
      <c r="W51" s="93"/>
      <c r="X51" s="82"/>
      <c r="Y51" s="84"/>
      <c r="Z51" s="94"/>
      <c r="AA51" s="142"/>
      <c r="AB51" s="109"/>
      <c r="AC51" s="113"/>
      <c r="AD51" s="76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97"/>
      <c r="AT51" s="82"/>
      <c r="AU51" s="82"/>
      <c r="AV51" s="82"/>
      <c r="AW51" s="82"/>
      <c r="AX51" s="82"/>
      <c r="AY51" s="82"/>
      <c r="AZ51" s="82"/>
      <c r="BA51" s="82"/>
      <c r="BB51" s="82"/>
      <c r="BC51" s="82"/>
      <c r="BD51" s="82"/>
      <c r="BE51" s="82"/>
      <c r="BF51" s="82"/>
      <c r="BG51" s="82"/>
      <c r="BH51" s="82"/>
      <c r="BI51" s="82"/>
      <c r="BJ51" s="82"/>
      <c r="BK51" s="112"/>
      <c r="BL51" s="82"/>
      <c r="BM51" s="84"/>
      <c r="BN51" s="84"/>
      <c r="BO51" s="84"/>
      <c r="BP51" s="84"/>
      <c r="BQ51" s="84"/>
      <c r="BR51" s="84"/>
      <c r="BS51" s="100"/>
      <c r="BT51" s="294"/>
      <c r="BU51" s="83"/>
    </row>
    <row r="52" spans="2:73" ht="17.25">
      <c r="B52" s="140" t="s">
        <v>149</v>
      </c>
      <c r="C52" s="64"/>
      <c r="D52" s="84"/>
      <c r="E52" s="85"/>
      <c r="F52" s="86"/>
      <c r="G52" s="87"/>
      <c r="H52" s="88"/>
      <c r="I52" s="88"/>
      <c r="J52" s="89"/>
      <c r="K52" s="141"/>
      <c r="L52" s="89"/>
      <c r="M52" s="78"/>
      <c r="N52" s="90"/>
      <c r="O52" s="106"/>
      <c r="P52" s="90"/>
      <c r="Q52" s="79"/>
      <c r="R52" s="84"/>
      <c r="S52" s="80"/>
      <c r="T52" s="80"/>
      <c r="U52" s="81"/>
      <c r="V52" s="92"/>
      <c r="W52" s="107"/>
      <c r="X52" s="82"/>
      <c r="Y52" s="84"/>
      <c r="Z52" s="94"/>
      <c r="AA52" s="142"/>
      <c r="AB52" s="109"/>
      <c r="AC52" s="96"/>
      <c r="AD52" s="76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97"/>
      <c r="AT52" s="82"/>
      <c r="AU52" s="82"/>
      <c r="AV52" s="82"/>
      <c r="AW52" s="82"/>
      <c r="AX52" s="82"/>
      <c r="AY52" s="82"/>
      <c r="AZ52" s="82"/>
      <c r="BA52" s="82"/>
      <c r="BB52" s="82"/>
      <c r="BC52" s="82"/>
      <c r="BD52" s="82"/>
      <c r="BE52" s="82"/>
      <c r="BF52" s="82"/>
      <c r="BG52" s="82"/>
      <c r="BH52" s="82"/>
      <c r="BI52" s="82"/>
      <c r="BJ52" s="82"/>
      <c r="BK52" s="112"/>
      <c r="BL52" s="82"/>
      <c r="BM52" s="84"/>
      <c r="BN52" s="84"/>
      <c r="BO52" s="84"/>
      <c r="BP52" s="84"/>
      <c r="BQ52" s="84"/>
      <c r="BR52" s="84"/>
      <c r="BS52" s="100"/>
      <c r="BT52" s="294"/>
      <c r="BU52" s="83"/>
    </row>
    <row r="53" spans="2:73" ht="17.25">
      <c r="B53" s="140" t="s">
        <v>150</v>
      </c>
      <c r="C53" s="64"/>
      <c r="D53" s="84"/>
      <c r="E53" s="85"/>
      <c r="F53" s="123"/>
      <c r="G53" s="87"/>
      <c r="H53" s="88"/>
      <c r="I53" s="88"/>
      <c r="J53" s="89"/>
      <c r="K53" s="141"/>
      <c r="L53" s="89"/>
      <c r="M53" s="78"/>
      <c r="N53" s="90"/>
      <c r="O53" s="91"/>
      <c r="P53" s="90"/>
      <c r="Q53" s="79"/>
      <c r="R53" s="84"/>
      <c r="S53" s="80"/>
      <c r="T53" s="80"/>
      <c r="U53" s="81"/>
      <c r="V53" s="92"/>
      <c r="W53" s="93"/>
      <c r="X53" s="82"/>
      <c r="Y53" s="84"/>
      <c r="Z53" s="94"/>
      <c r="AA53" s="142"/>
      <c r="AB53" s="109"/>
      <c r="AC53" s="96"/>
      <c r="AD53" s="76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97"/>
      <c r="AT53" s="82"/>
      <c r="AU53" s="82"/>
      <c r="AV53" s="82"/>
      <c r="AW53" s="82"/>
      <c r="AX53" s="82"/>
      <c r="AY53" s="82"/>
      <c r="AZ53" s="82"/>
      <c r="BA53" s="82"/>
      <c r="BB53" s="82"/>
      <c r="BC53" s="82"/>
      <c r="BD53" s="82"/>
      <c r="BE53" s="82"/>
      <c r="BF53" s="82"/>
      <c r="BG53" s="82"/>
      <c r="BH53" s="82"/>
      <c r="BI53" s="82"/>
      <c r="BJ53" s="82"/>
      <c r="BK53" s="124"/>
      <c r="BL53" s="82"/>
      <c r="BM53" s="84"/>
      <c r="BN53" s="84"/>
      <c r="BO53" s="84"/>
      <c r="BP53" s="84"/>
      <c r="BQ53" s="84"/>
      <c r="BR53" s="84"/>
      <c r="BS53" s="100"/>
      <c r="BT53" s="294"/>
      <c r="BU53" s="83"/>
    </row>
    <row r="54" spans="2:73" ht="17.25">
      <c r="B54" s="140" t="s">
        <v>151</v>
      </c>
      <c r="C54" s="64"/>
      <c r="D54" s="84"/>
      <c r="E54" s="85"/>
      <c r="F54" s="86"/>
      <c r="G54" s="87"/>
      <c r="H54" s="88"/>
      <c r="I54" s="88"/>
      <c r="J54" s="89"/>
      <c r="K54" s="141"/>
      <c r="L54" s="89"/>
      <c r="M54" s="78"/>
      <c r="N54" s="90"/>
      <c r="O54" s="91"/>
      <c r="P54" s="90"/>
      <c r="Q54" s="79"/>
      <c r="R54" s="84"/>
      <c r="S54" s="80"/>
      <c r="T54" s="80"/>
      <c r="U54" s="81"/>
      <c r="V54" s="92"/>
      <c r="W54" s="93"/>
      <c r="X54" s="82"/>
      <c r="Y54" s="84"/>
      <c r="Z54" s="94"/>
      <c r="AA54" s="142"/>
      <c r="AB54" s="109"/>
      <c r="AC54" s="96"/>
      <c r="AD54" s="76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97"/>
      <c r="AT54" s="82"/>
      <c r="AU54" s="82"/>
      <c r="AV54" s="82"/>
      <c r="AW54" s="82"/>
      <c r="AX54" s="82"/>
      <c r="AY54" s="82"/>
      <c r="AZ54" s="82"/>
      <c r="BA54" s="82"/>
      <c r="BB54" s="82"/>
      <c r="BC54" s="82"/>
      <c r="BD54" s="82"/>
      <c r="BE54" s="82"/>
      <c r="BF54" s="82"/>
      <c r="BG54" s="82"/>
      <c r="BH54" s="82"/>
      <c r="BI54" s="82"/>
      <c r="BJ54" s="82"/>
      <c r="BK54" s="112"/>
      <c r="BL54" s="82"/>
      <c r="BM54" s="84"/>
      <c r="BN54" s="84"/>
      <c r="BO54" s="84"/>
      <c r="BP54" s="84"/>
      <c r="BQ54" s="84"/>
      <c r="BR54" s="84"/>
      <c r="BS54" s="100"/>
      <c r="BT54" s="294"/>
      <c r="BU54" s="83"/>
    </row>
    <row r="55" spans="2:73" ht="17.25">
      <c r="B55" s="140" t="s">
        <v>152</v>
      </c>
      <c r="C55" s="64"/>
      <c r="D55" s="84"/>
      <c r="E55" s="85"/>
      <c r="F55" s="86"/>
      <c r="G55" s="87"/>
      <c r="H55" s="88"/>
      <c r="I55" s="88"/>
      <c r="J55" s="89"/>
      <c r="K55" s="141"/>
      <c r="L55" s="89"/>
      <c r="M55" s="78"/>
      <c r="N55" s="90"/>
      <c r="O55" s="91"/>
      <c r="P55" s="90"/>
      <c r="Q55" s="79"/>
      <c r="R55" s="84"/>
      <c r="S55" s="80"/>
      <c r="T55" s="80"/>
      <c r="U55" s="81"/>
      <c r="V55" s="92"/>
      <c r="W55" s="93"/>
      <c r="X55" s="82"/>
      <c r="Y55" s="84"/>
      <c r="Z55" s="94"/>
      <c r="AA55" s="142"/>
      <c r="AB55" s="109"/>
      <c r="AC55" s="96"/>
      <c r="AD55" s="76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97"/>
      <c r="AT55" s="82"/>
      <c r="AU55" s="82"/>
      <c r="AV55" s="82"/>
      <c r="AW55" s="82"/>
      <c r="AX55" s="82"/>
      <c r="AY55" s="82"/>
      <c r="AZ55" s="82"/>
      <c r="BA55" s="82"/>
      <c r="BB55" s="82"/>
      <c r="BC55" s="82"/>
      <c r="BD55" s="82"/>
      <c r="BE55" s="82"/>
      <c r="BF55" s="82"/>
      <c r="BG55" s="82"/>
      <c r="BH55" s="82"/>
      <c r="BI55" s="82"/>
      <c r="BJ55" s="82"/>
      <c r="BK55" s="112"/>
      <c r="BL55" s="82"/>
      <c r="BM55" s="84"/>
      <c r="BN55" s="84"/>
      <c r="BO55" s="84"/>
      <c r="BP55" s="84"/>
      <c r="BQ55" s="84"/>
      <c r="BR55" s="84"/>
      <c r="BS55" s="105"/>
      <c r="BT55" s="294"/>
      <c r="BU55" s="83"/>
    </row>
    <row r="56" spans="2:73" ht="17.25">
      <c r="B56" s="140" t="s">
        <v>153</v>
      </c>
      <c r="C56" s="64"/>
      <c r="D56" s="84"/>
      <c r="E56" s="85"/>
      <c r="F56" s="86"/>
      <c r="G56" s="87"/>
      <c r="H56" s="88"/>
      <c r="I56" s="88"/>
      <c r="J56" s="89"/>
      <c r="K56" s="141"/>
      <c r="L56" s="89"/>
      <c r="M56" s="78"/>
      <c r="N56" s="90"/>
      <c r="O56" s="91"/>
      <c r="P56" s="90"/>
      <c r="Q56" s="79"/>
      <c r="R56" s="84"/>
      <c r="S56" s="80"/>
      <c r="T56" s="80"/>
      <c r="U56" s="81"/>
      <c r="V56" s="92"/>
      <c r="W56" s="93"/>
      <c r="X56" s="82"/>
      <c r="Y56" s="84"/>
      <c r="Z56" s="94"/>
      <c r="AA56" s="142"/>
      <c r="AB56" s="109"/>
      <c r="AC56" s="96"/>
      <c r="AD56" s="76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97"/>
      <c r="AT56" s="82"/>
      <c r="AU56" s="82"/>
      <c r="AV56" s="82"/>
      <c r="AW56" s="82"/>
      <c r="AX56" s="82"/>
      <c r="AY56" s="82"/>
      <c r="AZ56" s="82"/>
      <c r="BA56" s="82"/>
      <c r="BB56" s="82"/>
      <c r="BC56" s="82"/>
      <c r="BD56" s="82"/>
      <c r="BE56" s="82"/>
      <c r="BF56" s="82"/>
      <c r="BG56" s="82"/>
      <c r="BH56" s="82"/>
      <c r="BI56" s="82"/>
      <c r="BJ56" s="82"/>
      <c r="BK56" s="112"/>
      <c r="BL56" s="82"/>
      <c r="BM56" s="84"/>
      <c r="BN56" s="84"/>
      <c r="BO56" s="84"/>
      <c r="BP56" s="84"/>
      <c r="BQ56" s="84"/>
      <c r="BR56" s="84"/>
      <c r="BS56" s="100"/>
      <c r="BT56" s="294"/>
      <c r="BU56" s="83"/>
    </row>
    <row r="57" spans="2:73" ht="17.25">
      <c r="B57" s="140" t="s">
        <v>154</v>
      </c>
      <c r="C57" s="64"/>
      <c r="D57" s="84"/>
      <c r="E57" s="85"/>
      <c r="F57" s="86"/>
      <c r="G57" s="87"/>
      <c r="H57" s="88"/>
      <c r="I57" s="88"/>
      <c r="J57" s="89"/>
      <c r="K57" s="141"/>
      <c r="L57" s="89"/>
      <c r="M57" s="78"/>
      <c r="N57" s="90"/>
      <c r="O57" s="106"/>
      <c r="P57" s="90"/>
      <c r="Q57" s="79"/>
      <c r="R57" s="84"/>
      <c r="S57" s="80"/>
      <c r="T57" s="80"/>
      <c r="U57" s="81"/>
      <c r="V57" s="92"/>
      <c r="W57" s="107"/>
      <c r="X57" s="82"/>
      <c r="Y57" s="84"/>
      <c r="Z57" s="94"/>
      <c r="AA57" s="142"/>
      <c r="AB57" s="109"/>
      <c r="AC57" s="84"/>
      <c r="AD57" s="76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97"/>
      <c r="AT57" s="82"/>
      <c r="AU57" s="82"/>
      <c r="AV57" s="82"/>
      <c r="AW57" s="82"/>
      <c r="AX57" s="82"/>
      <c r="AY57" s="82"/>
      <c r="AZ57" s="82"/>
      <c r="BA57" s="82"/>
      <c r="BB57" s="82"/>
      <c r="BC57" s="82"/>
      <c r="BD57" s="82"/>
      <c r="BE57" s="82"/>
      <c r="BF57" s="82"/>
      <c r="BG57" s="82"/>
      <c r="BH57" s="82"/>
      <c r="BI57" s="82"/>
      <c r="BJ57" s="82"/>
      <c r="BK57" s="112"/>
      <c r="BL57" s="82"/>
      <c r="BM57" s="84"/>
      <c r="BN57" s="84"/>
      <c r="BO57" s="84"/>
      <c r="BP57" s="84"/>
      <c r="BQ57" s="84"/>
      <c r="BR57" s="84"/>
      <c r="BS57" s="100"/>
      <c r="BT57" s="294"/>
      <c r="BU57" s="83"/>
    </row>
    <row r="58" spans="2:73" ht="17.25">
      <c r="B58" s="140" t="s">
        <v>155</v>
      </c>
      <c r="C58" s="64"/>
      <c r="D58" s="84"/>
      <c r="E58" s="85"/>
      <c r="F58" s="86"/>
      <c r="G58" s="87"/>
      <c r="H58" s="88"/>
      <c r="I58" s="88"/>
      <c r="J58" s="89"/>
      <c r="K58" s="141"/>
      <c r="L58" s="89"/>
      <c r="M58" s="78"/>
      <c r="N58" s="90"/>
      <c r="O58" s="91"/>
      <c r="P58" s="90"/>
      <c r="Q58" s="79"/>
      <c r="R58" s="84"/>
      <c r="S58" s="80"/>
      <c r="T58" s="80"/>
      <c r="U58" s="81"/>
      <c r="V58" s="92"/>
      <c r="W58" s="93"/>
      <c r="X58" s="82"/>
      <c r="Y58" s="84"/>
      <c r="Z58" s="94"/>
      <c r="AA58" s="142"/>
      <c r="AB58" s="109"/>
      <c r="AC58" s="96"/>
      <c r="AD58" s="76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97"/>
      <c r="AT58" s="82"/>
      <c r="AU58" s="82"/>
      <c r="AV58" s="82"/>
      <c r="AW58" s="82"/>
      <c r="AX58" s="82"/>
      <c r="AY58" s="82"/>
      <c r="AZ58" s="82"/>
      <c r="BA58" s="82"/>
      <c r="BB58" s="82"/>
      <c r="BC58" s="82"/>
      <c r="BD58" s="82"/>
      <c r="BE58" s="82"/>
      <c r="BF58" s="82"/>
      <c r="BG58" s="82"/>
      <c r="BH58" s="82"/>
      <c r="BI58" s="82"/>
      <c r="BJ58" s="82"/>
      <c r="BK58" s="112"/>
      <c r="BL58" s="82"/>
      <c r="BM58" s="84"/>
      <c r="BN58" s="84"/>
      <c r="BO58" s="84"/>
      <c r="BP58" s="84"/>
      <c r="BQ58" s="84"/>
      <c r="BR58" s="84"/>
      <c r="BS58" s="100"/>
      <c r="BT58" s="294"/>
      <c r="BU58" s="83"/>
    </row>
    <row r="59" spans="2:73" ht="17.25">
      <c r="B59" s="140" t="s">
        <v>156</v>
      </c>
      <c r="C59" s="64"/>
      <c r="D59" s="84"/>
      <c r="E59" s="85"/>
      <c r="F59" s="86"/>
      <c r="G59" s="87"/>
      <c r="H59" s="88"/>
      <c r="I59" s="88"/>
      <c r="J59" s="89"/>
      <c r="K59" s="141"/>
      <c r="L59" s="89"/>
      <c r="M59" s="78"/>
      <c r="N59" s="90"/>
      <c r="O59" s="106"/>
      <c r="P59" s="90"/>
      <c r="Q59" s="79"/>
      <c r="R59" s="84"/>
      <c r="S59" s="80"/>
      <c r="T59" s="80"/>
      <c r="U59" s="81"/>
      <c r="V59" s="92"/>
      <c r="W59" s="107"/>
      <c r="X59" s="82"/>
      <c r="Y59" s="84"/>
      <c r="Z59" s="94"/>
      <c r="AA59" s="142"/>
      <c r="AB59" s="109"/>
      <c r="AC59" s="96"/>
      <c r="AD59" s="76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97"/>
      <c r="AT59" s="82"/>
      <c r="AU59" s="82"/>
      <c r="AV59" s="82"/>
      <c r="AW59" s="82"/>
      <c r="AX59" s="82"/>
      <c r="AY59" s="82"/>
      <c r="AZ59" s="82"/>
      <c r="BA59" s="82"/>
      <c r="BB59" s="82"/>
      <c r="BC59" s="82"/>
      <c r="BD59" s="82"/>
      <c r="BE59" s="82"/>
      <c r="BF59" s="82"/>
      <c r="BG59" s="82"/>
      <c r="BH59" s="82"/>
      <c r="BI59" s="82"/>
      <c r="BJ59" s="82"/>
      <c r="BK59" s="112"/>
      <c r="BL59" s="82"/>
      <c r="BM59" s="84"/>
      <c r="BN59" s="84"/>
      <c r="BO59" s="84"/>
      <c r="BP59" s="84"/>
      <c r="BQ59" s="84"/>
      <c r="BR59" s="84"/>
      <c r="BS59" s="100"/>
      <c r="BT59" s="294"/>
      <c r="BU59" s="83"/>
    </row>
    <row r="60" spans="2:73" ht="17.25">
      <c r="B60" s="140" t="s">
        <v>157</v>
      </c>
      <c r="C60" s="64"/>
      <c r="D60" s="84"/>
      <c r="E60" s="85"/>
      <c r="F60" s="86"/>
      <c r="G60" s="87"/>
      <c r="H60" s="88"/>
      <c r="I60" s="88"/>
      <c r="J60" s="89"/>
      <c r="K60" s="141"/>
      <c r="L60" s="89"/>
      <c r="M60" s="78"/>
      <c r="N60" s="90"/>
      <c r="O60" s="106"/>
      <c r="P60" s="90"/>
      <c r="Q60" s="79"/>
      <c r="R60" s="84"/>
      <c r="S60" s="80"/>
      <c r="T60" s="80"/>
      <c r="U60" s="81"/>
      <c r="V60" s="92"/>
      <c r="W60" s="107"/>
      <c r="X60" s="82"/>
      <c r="Y60" s="84"/>
      <c r="Z60" s="94"/>
      <c r="AA60" s="142"/>
      <c r="AB60" s="109"/>
      <c r="AC60" s="96"/>
      <c r="AD60" s="76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97"/>
      <c r="AT60" s="82"/>
      <c r="AU60" s="82"/>
      <c r="AV60" s="82"/>
      <c r="AW60" s="82"/>
      <c r="AX60" s="82"/>
      <c r="AY60" s="82"/>
      <c r="AZ60" s="82"/>
      <c r="BA60" s="82"/>
      <c r="BB60" s="82"/>
      <c r="BC60" s="82"/>
      <c r="BD60" s="82"/>
      <c r="BE60" s="82"/>
      <c r="BF60" s="82"/>
      <c r="BG60" s="82"/>
      <c r="BH60" s="82"/>
      <c r="BI60" s="82"/>
      <c r="BJ60" s="82"/>
      <c r="BK60" s="112"/>
      <c r="BL60" s="82"/>
      <c r="BM60" s="84"/>
      <c r="BN60" s="84"/>
      <c r="BO60" s="84"/>
      <c r="BP60" s="84"/>
      <c r="BQ60" s="84"/>
      <c r="BR60" s="84"/>
      <c r="BS60" s="100"/>
      <c r="BT60" s="294"/>
      <c r="BU60" s="83"/>
    </row>
    <row r="61" spans="2:73" ht="17.25">
      <c r="B61" s="140" t="s">
        <v>158</v>
      </c>
      <c r="C61" s="64"/>
      <c r="D61" s="84"/>
      <c r="E61" s="85"/>
      <c r="F61" s="86"/>
      <c r="G61" s="87"/>
      <c r="H61" s="88"/>
      <c r="I61" s="88"/>
      <c r="J61" s="89"/>
      <c r="K61" s="141"/>
      <c r="L61" s="89"/>
      <c r="M61" s="78"/>
      <c r="N61" s="90"/>
      <c r="O61" s="91"/>
      <c r="P61" s="90"/>
      <c r="Q61" s="79"/>
      <c r="R61" s="84"/>
      <c r="S61" s="80"/>
      <c r="T61" s="80"/>
      <c r="U61" s="81"/>
      <c r="V61" s="92"/>
      <c r="W61" s="93"/>
      <c r="X61" s="82"/>
      <c r="Y61" s="84"/>
      <c r="Z61" s="94"/>
      <c r="AA61" s="142"/>
      <c r="AB61" s="109"/>
      <c r="AC61" s="96"/>
      <c r="AD61" s="76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97"/>
      <c r="AT61" s="82"/>
      <c r="AU61" s="82"/>
      <c r="AV61" s="82"/>
      <c r="AW61" s="82"/>
      <c r="AX61" s="82"/>
      <c r="AY61" s="82"/>
      <c r="AZ61" s="82"/>
      <c r="BA61" s="82"/>
      <c r="BB61" s="82"/>
      <c r="BC61" s="82"/>
      <c r="BD61" s="82"/>
      <c r="BE61" s="82"/>
      <c r="BF61" s="82"/>
      <c r="BG61" s="82"/>
      <c r="BH61" s="82"/>
      <c r="BI61" s="82"/>
      <c r="BJ61" s="82"/>
      <c r="BK61" s="112"/>
      <c r="BL61" s="82"/>
      <c r="BM61" s="84"/>
      <c r="BN61" s="84"/>
      <c r="BO61" s="84"/>
      <c r="BP61" s="84"/>
      <c r="BQ61" s="84"/>
      <c r="BR61" s="84"/>
      <c r="BS61" s="100"/>
      <c r="BT61" s="294"/>
      <c r="BU61" s="83"/>
    </row>
    <row r="62" spans="2:73" ht="17.25">
      <c r="B62" s="140" t="s">
        <v>159</v>
      </c>
      <c r="C62" s="64"/>
      <c r="D62" s="84"/>
      <c r="E62" s="85"/>
      <c r="F62" s="86"/>
      <c r="G62" s="87"/>
      <c r="H62" s="88"/>
      <c r="I62" s="88"/>
      <c r="J62" s="89"/>
      <c r="K62" s="141"/>
      <c r="L62" s="89"/>
      <c r="M62" s="78"/>
      <c r="N62" s="90"/>
      <c r="O62" s="106"/>
      <c r="P62" s="90"/>
      <c r="Q62" s="79"/>
      <c r="R62" s="84"/>
      <c r="S62" s="80"/>
      <c r="T62" s="80"/>
      <c r="U62" s="81"/>
      <c r="V62" s="92"/>
      <c r="W62" s="107"/>
      <c r="X62" s="82"/>
      <c r="Y62" s="84"/>
      <c r="Z62" s="94"/>
      <c r="AA62" s="142"/>
      <c r="AB62" s="109"/>
      <c r="AC62" s="96"/>
      <c r="AD62" s="76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97"/>
      <c r="AT62" s="82"/>
      <c r="AU62" s="82"/>
      <c r="AV62" s="82"/>
      <c r="AW62" s="82"/>
      <c r="AX62" s="82"/>
      <c r="AY62" s="82"/>
      <c r="AZ62" s="82"/>
      <c r="BA62" s="82"/>
      <c r="BB62" s="82"/>
      <c r="BC62" s="82"/>
      <c r="BD62" s="82"/>
      <c r="BE62" s="82"/>
      <c r="BF62" s="82"/>
      <c r="BG62" s="82"/>
      <c r="BH62" s="82"/>
      <c r="BI62" s="82"/>
      <c r="BJ62" s="82"/>
      <c r="BK62" s="112"/>
      <c r="BL62" s="82"/>
      <c r="BM62" s="84"/>
      <c r="BN62" s="84"/>
      <c r="BO62" s="84"/>
      <c r="BP62" s="84"/>
      <c r="BQ62" s="84"/>
      <c r="BR62" s="84"/>
      <c r="BS62" s="100"/>
      <c r="BT62" s="294"/>
      <c r="BU62" s="83"/>
    </row>
    <row r="63" spans="2:73" ht="17.25">
      <c r="B63" s="140" t="s">
        <v>160</v>
      </c>
      <c r="C63" s="64"/>
      <c r="D63" s="84"/>
      <c r="E63" s="85"/>
      <c r="F63" s="86"/>
      <c r="G63" s="87"/>
      <c r="H63" s="88"/>
      <c r="I63" s="88"/>
      <c r="J63" s="89"/>
      <c r="K63" s="141"/>
      <c r="L63" s="89"/>
      <c r="M63" s="78"/>
      <c r="N63" s="90"/>
      <c r="O63" s="91"/>
      <c r="P63" s="90"/>
      <c r="Q63" s="79"/>
      <c r="R63" s="84"/>
      <c r="S63" s="80"/>
      <c r="T63" s="80"/>
      <c r="U63" s="81"/>
      <c r="V63" s="92"/>
      <c r="W63" s="93"/>
      <c r="X63" s="82"/>
      <c r="Y63" s="95"/>
      <c r="Z63" s="94"/>
      <c r="AA63" s="142"/>
      <c r="AB63" s="109"/>
      <c r="AC63" s="96"/>
      <c r="AD63" s="76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97"/>
      <c r="AT63" s="82"/>
      <c r="AU63" s="82"/>
      <c r="AV63" s="82"/>
      <c r="AW63" s="82"/>
      <c r="AX63" s="82"/>
      <c r="AY63" s="82"/>
      <c r="AZ63" s="82"/>
      <c r="BA63" s="82"/>
      <c r="BB63" s="82"/>
      <c r="BC63" s="82"/>
      <c r="BD63" s="82"/>
      <c r="BE63" s="82"/>
      <c r="BF63" s="82"/>
      <c r="BG63" s="82"/>
      <c r="BH63" s="82"/>
      <c r="BI63" s="82"/>
      <c r="BJ63" s="82"/>
      <c r="BK63" s="112"/>
      <c r="BL63" s="82"/>
      <c r="BM63" s="84"/>
      <c r="BN63" s="84"/>
      <c r="BO63" s="84"/>
      <c r="BP63" s="84"/>
      <c r="BQ63" s="84"/>
      <c r="BR63" s="84"/>
      <c r="BS63" s="100"/>
      <c r="BT63" s="294"/>
      <c r="BU63" s="83"/>
    </row>
    <row r="64" spans="2:73" ht="17.25">
      <c r="B64" s="140" t="s">
        <v>161</v>
      </c>
      <c r="C64" s="64"/>
      <c r="D64" s="84"/>
      <c r="E64" s="85"/>
      <c r="F64" s="86"/>
      <c r="G64" s="87"/>
      <c r="H64" s="88"/>
      <c r="I64" s="88"/>
      <c r="J64" s="89"/>
      <c r="K64" s="141"/>
      <c r="L64" s="89"/>
      <c r="M64" s="78"/>
      <c r="N64" s="90"/>
      <c r="O64" s="106"/>
      <c r="P64" s="90"/>
      <c r="Q64" s="79"/>
      <c r="R64" s="84"/>
      <c r="S64" s="80"/>
      <c r="T64" s="80"/>
      <c r="U64" s="81"/>
      <c r="V64" s="92"/>
      <c r="W64" s="107"/>
      <c r="X64" s="82"/>
      <c r="Y64" s="84"/>
      <c r="Z64" s="94"/>
      <c r="AA64" s="142"/>
      <c r="AB64" s="109"/>
      <c r="AC64" s="96"/>
      <c r="AD64" s="76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97"/>
      <c r="AT64" s="82"/>
      <c r="AU64" s="82"/>
      <c r="AV64" s="82"/>
      <c r="AW64" s="82"/>
      <c r="AX64" s="82"/>
      <c r="AY64" s="82"/>
      <c r="AZ64" s="82"/>
      <c r="BA64" s="82"/>
      <c r="BB64" s="82"/>
      <c r="BC64" s="82"/>
      <c r="BD64" s="82"/>
      <c r="BE64" s="82"/>
      <c r="BF64" s="82"/>
      <c r="BG64" s="82"/>
      <c r="BH64" s="82"/>
      <c r="BI64" s="82"/>
      <c r="BJ64" s="82"/>
      <c r="BK64" s="112"/>
      <c r="BL64" s="82"/>
      <c r="BM64" s="84"/>
      <c r="BN64" s="84"/>
      <c r="BO64" s="84"/>
      <c r="BP64" s="84"/>
      <c r="BQ64" s="84"/>
      <c r="BR64" s="84"/>
      <c r="BS64" s="100"/>
      <c r="BT64" s="294"/>
      <c r="BU64" s="83"/>
    </row>
    <row r="65" spans="2:73" ht="17.25">
      <c r="B65" s="140" t="s">
        <v>162</v>
      </c>
      <c r="C65" s="64"/>
      <c r="D65" s="84"/>
      <c r="E65" s="85"/>
      <c r="F65" s="86"/>
      <c r="G65" s="87"/>
      <c r="H65" s="88"/>
      <c r="I65" s="88"/>
      <c r="J65" s="89"/>
      <c r="K65" s="141"/>
      <c r="L65" s="89"/>
      <c r="M65" s="78"/>
      <c r="N65" s="90"/>
      <c r="O65" s="91"/>
      <c r="P65" s="90"/>
      <c r="Q65" s="79"/>
      <c r="R65" s="84"/>
      <c r="S65" s="80"/>
      <c r="T65" s="80"/>
      <c r="U65" s="81"/>
      <c r="V65" s="92"/>
      <c r="W65" s="93"/>
      <c r="X65" s="82"/>
      <c r="Y65" s="84"/>
      <c r="Z65" s="94"/>
      <c r="AA65" s="142"/>
      <c r="AB65" s="109"/>
      <c r="AC65" s="96"/>
      <c r="AD65" s="76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97"/>
      <c r="AT65" s="82"/>
      <c r="AU65" s="82"/>
      <c r="AV65" s="82"/>
      <c r="AW65" s="82"/>
      <c r="AX65" s="82"/>
      <c r="AY65" s="82"/>
      <c r="AZ65" s="82"/>
      <c r="BA65" s="82"/>
      <c r="BB65" s="82"/>
      <c r="BC65" s="82"/>
      <c r="BD65" s="82"/>
      <c r="BE65" s="82"/>
      <c r="BF65" s="82"/>
      <c r="BG65" s="82"/>
      <c r="BH65" s="82"/>
      <c r="BI65" s="82"/>
      <c r="BJ65" s="82"/>
      <c r="BK65" s="112"/>
      <c r="BL65" s="82"/>
      <c r="BM65" s="84"/>
      <c r="BN65" s="84"/>
      <c r="BO65" s="84"/>
      <c r="BP65" s="84"/>
      <c r="BQ65" s="84"/>
      <c r="BR65" s="84"/>
      <c r="BS65" s="100"/>
      <c r="BT65" s="294"/>
      <c r="BU65" s="83"/>
    </row>
    <row r="66" spans="2:73" ht="17.25">
      <c r="B66" s="140" t="s">
        <v>163</v>
      </c>
      <c r="C66" s="64"/>
      <c r="D66" s="84"/>
      <c r="E66" s="85"/>
      <c r="F66" s="86"/>
      <c r="G66" s="87"/>
      <c r="H66" s="88"/>
      <c r="I66" s="88"/>
      <c r="J66" s="89"/>
      <c r="K66" s="141"/>
      <c r="L66" s="89"/>
      <c r="M66" s="78"/>
      <c r="N66" s="90"/>
      <c r="O66" s="106"/>
      <c r="P66" s="90"/>
      <c r="Q66" s="79"/>
      <c r="R66" s="84"/>
      <c r="S66" s="80"/>
      <c r="T66" s="80"/>
      <c r="U66" s="81"/>
      <c r="V66" s="92"/>
      <c r="W66" s="107"/>
      <c r="X66" s="82"/>
      <c r="Y66" s="84"/>
      <c r="Z66" s="94"/>
      <c r="AA66" s="142"/>
      <c r="AB66" s="109"/>
      <c r="AC66" s="96"/>
      <c r="AD66" s="76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97"/>
      <c r="AT66" s="82"/>
      <c r="AU66" s="82"/>
      <c r="AV66" s="82"/>
      <c r="AW66" s="82"/>
      <c r="AX66" s="82"/>
      <c r="AY66" s="82"/>
      <c r="AZ66" s="82"/>
      <c r="BA66" s="82"/>
      <c r="BB66" s="82"/>
      <c r="BC66" s="82"/>
      <c r="BD66" s="82"/>
      <c r="BE66" s="82"/>
      <c r="BF66" s="82"/>
      <c r="BG66" s="82"/>
      <c r="BH66" s="82"/>
      <c r="BI66" s="82"/>
      <c r="BJ66" s="82"/>
      <c r="BK66" s="112"/>
      <c r="BL66" s="82"/>
      <c r="BM66" s="84"/>
      <c r="BN66" s="84"/>
      <c r="BO66" s="84"/>
      <c r="BP66" s="84"/>
      <c r="BQ66" s="84"/>
      <c r="BR66" s="84"/>
      <c r="BS66" s="100"/>
      <c r="BT66" s="294"/>
      <c r="BU66" s="83"/>
    </row>
    <row r="67" spans="2:73" ht="17.25">
      <c r="B67" s="140" t="s">
        <v>164</v>
      </c>
      <c r="C67" s="64"/>
      <c r="D67" s="84"/>
      <c r="E67" s="85"/>
      <c r="F67" s="86"/>
      <c r="G67" s="87"/>
      <c r="H67" s="88"/>
      <c r="I67" s="88"/>
      <c r="J67" s="89"/>
      <c r="K67" s="141"/>
      <c r="L67" s="89"/>
      <c r="M67" s="78"/>
      <c r="N67" s="90"/>
      <c r="O67" s="91"/>
      <c r="P67" s="90"/>
      <c r="Q67" s="79"/>
      <c r="R67" s="84"/>
      <c r="S67" s="80"/>
      <c r="T67" s="80"/>
      <c r="U67" s="81"/>
      <c r="V67" s="92"/>
      <c r="W67" s="93"/>
      <c r="X67" s="82"/>
      <c r="Y67" s="84"/>
      <c r="Z67" s="94"/>
      <c r="AA67" s="142"/>
      <c r="AB67" s="109"/>
      <c r="AC67" s="96"/>
      <c r="AD67" s="76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97"/>
      <c r="AT67" s="82"/>
      <c r="AU67" s="82"/>
      <c r="AV67" s="82"/>
      <c r="AW67" s="82"/>
      <c r="AX67" s="82"/>
      <c r="AY67" s="82"/>
      <c r="AZ67" s="82"/>
      <c r="BA67" s="82"/>
      <c r="BB67" s="82"/>
      <c r="BC67" s="82"/>
      <c r="BD67" s="82"/>
      <c r="BE67" s="82"/>
      <c r="BF67" s="82"/>
      <c r="BG67" s="82"/>
      <c r="BH67" s="82"/>
      <c r="BI67" s="82"/>
      <c r="BJ67" s="82"/>
      <c r="BK67" s="112"/>
      <c r="BL67" s="82"/>
      <c r="BM67" s="84"/>
      <c r="BN67" s="84"/>
      <c r="BO67" s="84"/>
      <c r="BP67" s="84"/>
      <c r="BQ67" s="84"/>
      <c r="BR67" s="84"/>
      <c r="BS67" s="105"/>
      <c r="BT67" s="294"/>
      <c r="BU67" s="83"/>
    </row>
    <row r="68" spans="2:73" ht="17.25">
      <c r="B68" s="140" t="s">
        <v>165</v>
      </c>
      <c r="C68" s="64"/>
      <c r="D68" s="84"/>
      <c r="E68" s="85"/>
      <c r="F68" s="86"/>
      <c r="G68" s="87"/>
      <c r="H68" s="88"/>
      <c r="I68" s="88"/>
      <c r="J68" s="89"/>
      <c r="K68" s="141"/>
      <c r="L68" s="89"/>
      <c r="M68" s="78"/>
      <c r="N68" s="90"/>
      <c r="O68" s="91"/>
      <c r="P68" s="90"/>
      <c r="Q68" s="79"/>
      <c r="R68" s="84"/>
      <c r="S68" s="80"/>
      <c r="T68" s="80"/>
      <c r="U68" s="81"/>
      <c r="V68" s="92"/>
      <c r="W68" s="93"/>
      <c r="X68" s="82"/>
      <c r="Y68" s="84"/>
      <c r="Z68" s="94"/>
      <c r="AA68" s="142"/>
      <c r="AB68" s="109"/>
      <c r="AC68" s="96"/>
      <c r="AD68" s="76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97"/>
      <c r="AT68" s="82"/>
      <c r="AU68" s="82"/>
      <c r="AV68" s="82"/>
      <c r="AW68" s="82"/>
      <c r="AX68" s="82"/>
      <c r="AY68" s="82"/>
      <c r="AZ68" s="82"/>
      <c r="BA68" s="82"/>
      <c r="BB68" s="82"/>
      <c r="BC68" s="82"/>
      <c r="BD68" s="82"/>
      <c r="BE68" s="82"/>
      <c r="BF68" s="82"/>
      <c r="BG68" s="82"/>
      <c r="BH68" s="82"/>
      <c r="BI68" s="82"/>
      <c r="BJ68" s="82"/>
      <c r="BK68" s="112"/>
      <c r="BL68" s="82"/>
      <c r="BM68" s="84"/>
      <c r="BN68" s="84"/>
      <c r="BO68" s="84"/>
      <c r="BP68" s="84"/>
      <c r="BQ68" s="84"/>
      <c r="BR68" s="84"/>
      <c r="BS68" s="105"/>
      <c r="BT68" s="294"/>
      <c r="BU68" s="83"/>
    </row>
    <row r="69" spans="2:73" ht="17.25">
      <c r="B69" s="140" t="s">
        <v>166</v>
      </c>
      <c r="C69" s="64"/>
      <c r="D69" s="84"/>
      <c r="E69" s="85"/>
      <c r="F69" s="86"/>
      <c r="G69" s="87"/>
      <c r="H69" s="88"/>
      <c r="I69" s="88"/>
      <c r="J69" s="89"/>
      <c r="K69" s="141"/>
      <c r="L69" s="89"/>
      <c r="M69" s="78"/>
      <c r="N69" s="90"/>
      <c r="O69" s="106"/>
      <c r="P69" s="90"/>
      <c r="Q69" s="79"/>
      <c r="R69" s="84"/>
      <c r="S69" s="80"/>
      <c r="T69" s="80"/>
      <c r="U69" s="81"/>
      <c r="V69" s="92"/>
      <c r="W69" s="107"/>
      <c r="X69" s="82"/>
      <c r="Y69" s="84"/>
      <c r="Z69" s="94"/>
      <c r="AA69" s="142"/>
      <c r="AB69" s="109"/>
      <c r="AC69" s="84"/>
      <c r="AD69" s="76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97"/>
      <c r="AT69" s="82"/>
      <c r="AU69" s="82"/>
      <c r="AV69" s="82"/>
      <c r="AW69" s="82"/>
      <c r="AX69" s="82"/>
      <c r="AY69" s="82"/>
      <c r="AZ69" s="82"/>
      <c r="BA69" s="82"/>
      <c r="BB69" s="82"/>
      <c r="BC69" s="82"/>
      <c r="BD69" s="82"/>
      <c r="BE69" s="82"/>
      <c r="BF69" s="82"/>
      <c r="BG69" s="82"/>
      <c r="BH69" s="82"/>
      <c r="BI69" s="82"/>
      <c r="BJ69" s="82"/>
      <c r="BK69" s="112"/>
      <c r="BL69" s="82"/>
      <c r="BM69" s="84"/>
      <c r="BN69" s="84"/>
      <c r="BO69" s="84"/>
      <c r="BP69" s="84"/>
      <c r="BQ69" s="84"/>
      <c r="BR69" s="84"/>
      <c r="BS69" s="100"/>
      <c r="BT69" s="294"/>
      <c r="BU69" s="83"/>
    </row>
    <row r="70" spans="2:73" ht="17.25">
      <c r="B70" s="140" t="s">
        <v>167</v>
      </c>
      <c r="C70" s="64"/>
      <c r="D70" s="84"/>
      <c r="E70" s="85"/>
      <c r="F70" s="86"/>
      <c r="G70" s="87"/>
      <c r="H70" s="88"/>
      <c r="I70" s="88"/>
      <c r="J70" s="89"/>
      <c r="K70" s="141"/>
      <c r="L70" s="89"/>
      <c r="M70" s="78"/>
      <c r="N70" s="90"/>
      <c r="O70" s="91"/>
      <c r="P70" s="90"/>
      <c r="Q70" s="79"/>
      <c r="R70" s="84"/>
      <c r="S70" s="80"/>
      <c r="T70" s="80"/>
      <c r="U70" s="81"/>
      <c r="V70" s="92"/>
      <c r="W70" s="93"/>
      <c r="X70" s="82"/>
      <c r="Y70" s="84"/>
      <c r="Z70" s="94"/>
      <c r="AA70" s="142"/>
      <c r="AB70" s="109"/>
      <c r="AC70" s="96"/>
      <c r="AD70" s="76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97"/>
      <c r="AT70" s="82"/>
      <c r="AU70" s="82"/>
      <c r="AV70" s="82"/>
      <c r="AW70" s="82"/>
      <c r="AX70" s="82"/>
      <c r="AY70" s="82"/>
      <c r="AZ70" s="82"/>
      <c r="BA70" s="82"/>
      <c r="BB70" s="82"/>
      <c r="BC70" s="82"/>
      <c r="BD70" s="82"/>
      <c r="BE70" s="82"/>
      <c r="BF70" s="82"/>
      <c r="BG70" s="82"/>
      <c r="BH70" s="82"/>
      <c r="BI70" s="82"/>
      <c r="BJ70" s="82"/>
      <c r="BK70" s="112"/>
      <c r="BL70" s="82"/>
      <c r="BM70" s="84"/>
      <c r="BN70" s="84"/>
      <c r="BO70" s="84"/>
      <c r="BP70" s="84"/>
      <c r="BQ70" s="84"/>
      <c r="BR70" s="84"/>
      <c r="BS70" s="105"/>
      <c r="BT70" s="294"/>
      <c r="BU70" s="83"/>
    </row>
    <row r="71" spans="2:73" ht="17.25">
      <c r="B71" s="140" t="s">
        <v>168</v>
      </c>
      <c r="C71" s="64"/>
      <c r="D71" s="84"/>
      <c r="E71" s="85"/>
      <c r="F71" s="86"/>
      <c r="G71" s="87"/>
      <c r="H71" s="88"/>
      <c r="I71" s="88"/>
      <c r="J71" s="89"/>
      <c r="K71" s="141"/>
      <c r="L71" s="89"/>
      <c r="M71" s="78"/>
      <c r="N71" s="90"/>
      <c r="O71" s="91"/>
      <c r="P71" s="90"/>
      <c r="Q71" s="79"/>
      <c r="R71" s="84"/>
      <c r="S71" s="80"/>
      <c r="T71" s="80"/>
      <c r="U71" s="81"/>
      <c r="V71" s="92"/>
      <c r="W71" s="93"/>
      <c r="X71" s="82"/>
      <c r="Y71" s="84"/>
      <c r="Z71" s="94"/>
      <c r="AA71" s="142"/>
      <c r="AB71" s="109"/>
      <c r="AC71" s="96"/>
      <c r="AD71" s="76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97"/>
      <c r="AT71" s="82"/>
      <c r="AU71" s="82"/>
      <c r="AV71" s="82"/>
      <c r="AW71" s="82"/>
      <c r="AX71" s="82"/>
      <c r="AY71" s="82"/>
      <c r="AZ71" s="82"/>
      <c r="BA71" s="82"/>
      <c r="BB71" s="82"/>
      <c r="BC71" s="82"/>
      <c r="BD71" s="82"/>
      <c r="BE71" s="82"/>
      <c r="BF71" s="82"/>
      <c r="BG71" s="82"/>
      <c r="BH71" s="82"/>
      <c r="BI71" s="82"/>
      <c r="BJ71" s="82"/>
      <c r="BK71" s="112"/>
      <c r="BL71" s="82"/>
      <c r="BM71" s="84"/>
      <c r="BN71" s="84"/>
      <c r="BO71" s="84"/>
      <c r="BP71" s="84"/>
      <c r="BQ71" s="84"/>
      <c r="BR71" s="84"/>
      <c r="BS71" s="105"/>
      <c r="BT71" s="294"/>
      <c r="BU71" s="83"/>
    </row>
    <row r="72" spans="2:73" ht="17.25">
      <c r="B72" s="140" t="s">
        <v>169</v>
      </c>
      <c r="C72" s="64"/>
      <c r="D72" s="84"/>
      <c r="E72" s="85"/>
      <c r="F72" s="86"/>
      <c r="G72" s="87"/>
      <c r="H72" s="88"/>
      <c r="I72" s="88"/>
      <c r="J72" s="89"/>
      <c r="K72" s="141"/>
      <c r="L72" s="89"/>
      <c r="M72" s="78"/>
      <c r="N72" s="90"/>
      <c r="O72" s="106"/>
      <c r="P72" s="90"/>
      <c r="Q72" s="79"/>
      <c r="R72" s="84"/>
      <c r="S72" s="80"/>
      <c r="T72" s="80"/>
      <c r="U72" s="81"/>
      <c r="V72" s="92"/>
      <c r="W72" s="107"/>
      <c r="X72" s="82"/>
      <c r="Y72" s="84"/>
      <c r="Z72" s="94"/>
      <c r="AA72" s="142"/>
      <c r="AB72" s="109"/>
      <c r="AC72" s="96"/>
      <c r="AD72" s="76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97"/>
      <c r="AT72" s="82"/>
      <c r="AU72" s="82"/>
      <c r="AV72" s="82"/>
      <c r="AW72" s="82"/>
      <c r="AX72" s="82"/>
      <c r="AY72" s="82"/>
      <c r="AZ72" s="82"/>
      <c r="BA72" s="82"/>
      <c r="BB72" s="82"/>
      <c r="BC72" s="82"/>
      <c r="BD72" s="82"/>
      <c r="BE72" s="82"/>
      <c r="BF72" s="82"/>
      <c r="BG72" s="82"/>
      <c r="BH72" s="82"/>
      <c r="BI72" s="82"/>
      <c r="BJ72" s="82"/>
      <c r="BK72" s="112"/>
      <c r="BL72" s="82"/>
      <c r="BM72" s="84"/>
      <c r="BN72" s="84"/>
      <c r="BO72" s="84"/>
      <c r="BP72" s="84"/>
      <c r="BQ72" s="84"/>
      <c r="BR72" s="84"/>
      <c r="BS72" s="100"/>
      <c r="BT72" s="294"/>
      <c r="BU72" s="83"/>
    </row>
    <row r="73" spans="2:73" ht="17.25">
      <c r="B73" s="140" t="s">
        <v>170</v>
      </c>
      <c r="C73" s="64"/>
      <c r="D73" s="84"/>
      <c r="E73" s="85"/>
      <c r="F73" s="86"/>
      <c r="G73" s="87"/>
      <c r="H73" s="88"/>
      <c r="I73" s="88"/>
      <c r="J73" s="89"/>
      <c r="K73" s="141"/>
      <c r="L73" s="89"/>
      <c r="M73" s="78"/>
      <c r="N73" s="90"/>
      <c r="O73" s="106"/>
      <c r="P73" s="90"/>
      <c r="Q73" s="79"/>
      <c r="R73" s="84"/>
      <c r="S73" s="80"/>
      <c r="T73" s="80"/>
      <c r="U73" s="81"/>
      <c r="V73" s="92"/>
      <c r="W73" s="107"/>
      <c r="X73" s="82"/>
      <c r="Y73" s="84"/>
      <c r="Z73" s="94"/>
      <c r="AA73" s="142"/>
      <c r="AB73" s="109"/>
      <c r="AC73" s="96"/>
      <c r="AD73" s="76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97"/>
      <c r="AT73" s="82"/>
      <c r="AU73" s="82"/>
      <c r="AV73" s="82"/>
      <c r="AW73" s="82"/>
      <c r="AX73" s="82"/>
      <c r="AY73" s="82"/>
      <c r="AZ73" s="82"/>
      <c r="BA73" s="82"/>
      <c r="BB73" s="82"/>
      <c r="BC73" s="82"/>
      <c r="BD73" s="82"/>
      <c r="BE73" s="82"/>
      <c r="BF73" s="82"/>
      <c r="BG73" s="82"/>
      <c r="BH73" s="82"/>
      <c r="BI73" s="82"/>
      <c r="BJ73" s="82"/>
      <c r="BK73" s="112"/>
      <c r="BL73" s="82"/>
      <c r="BM73" s="84"/>
      <c r="BN73" s="84"/>
      <c r="BO73" s="84"/>
      <c r="BP73" s="84"/>
      <c r="BQ73" s="84"/>
      <c r="BR73" s="84"/>
      <c r="BS73" s="100"/>
      <c r="BT73" s="294"/>
      <c r="BU73" s="83"/>
    </row>
    <row r="74" spans="2:73" ht="17.25">
      <c r="B74" s="140" t="s">
        <v>171</v>
      </c>
      <c r="C74" s="64"/>
      <c r="D74" s="84"/>
      <c r="E74" s="85"/>
      <c r="F74" s="86"/>
      <c r="G74" s="154"/>
      <c r="H74" s="155"/>
      <c r="I74" s="155"/>
      <c r="J74" s="89"/>
      <c r="K74" s="141"/>
      <c r="L74" s="89"/>
      <c r="M74" s="78"/>
      <c r="N74" s="90"/>
      <c r="O74" s="91"/>
      <c r="P74" s="90"/>
      <c r="Q74" s="79"/>
      <c r="R74" s="84"/>
      <c r="S74" s="80"/>
      <c r="T74" s="80"/>
      <c r="U74" s="81"/>
      <c r="V74" s="92"/>
      <c r="W74" s="93"/>
      <c r="X74" s="82"/>
      <c r="Y74" s="84"/>
      <c r="Z74" s="94"/>
      <c r="AA74" s="142"/>
      <c r="AB74" s="109"/>
      <c r="AC74" s="96"/>
      <c r="AD74" s="76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97"/>
      <c r="AT74" s="82"/>
      <c r="AU74" s="82"/>
      <c r="AV74" s="82"/>
      <c r="AW74" s="82"/>
      <c r="AX74" s="82"/>
      <c r="AY74" s="82"/>
      <c r="AZ74" s="82"/>
      <c r="BA74" s="82"/>
      <c r="BB74" s="82"/>
      <c r="BC74" s="82"/>
      <c r="BD74" s="82"/>
      <c r="BE74" s="82"/>
      <c r="BF74" s="82"/>
      <c r="BG74" s="82"/>
      <c r="BH74" s="82"/>
      <c r="BI74" s="82"/>
      <c r="BJ74" s="82"/>
      <c r="BK74" s="112"/>
      <c r="BL74" s="82"/>
      <c r="BM74" s="84"/>
      <c r="BN74" s="84"/>
      <c r="BO74" s="84"/>
      <c r="BP74" s="84"/>
      <c r="BQ74" s="84"/>
      <c r="BR74" s="84"/>
      <c r="BS74" s="105"/>
      <c r="BT74" s="294"/>
      <c r="BU74" s="83"/>
    </row>
    <row r="75" spans="2:73" ht="17.25">
      <c r="B75" s="140" t="s">
        <v>172</v>
      </c>
      <c r="C75" s="64"/>
      <c r="D75" s="84"/>
      <c r="E75" s="85"/>
      <c r="F75" s="86"/>
      <c r="G75" s="87"/>
      <c r="H75" s="88"/>
      <c r="I75" s="88"/>
      <c r="J75" s="89"/>
      <c r="K75" s="141"/>
      <c r="L75" s="89"/>
      <c r="M75" s="78"/>
      <c r="N75" s="90"/>
      <c r="O75" s="106"/>
      <c r="P75" s="90"/>
      <c r="Q75" s="79"/>
      <c r="R75" s="84"/>
      <c r="S75" s="80"/>
      <c r="T75" s="80"/>
      <c r="U75" s="81"/>
      <c r="V75" s="92"/>
      <c r="W75" s="107"/>
      <c r="X75" s="82"/>
      <c r="Y75" s="84"/>
      <c r="Z75" s="94"/>
      <c r="AA75" s="142"/>
      <c r="AB75" s="109"/>
      <c r="AC75" s="96"/>
      <c r="AD75" s="76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97"/>
      <c r="AT75" s="82"/>
      <c r="AU75" s="82"/>
      <c r="AV75" s="82"/>
      <c r="AW75" s="82"/>
      <c r="AX75" s="82"/>
      <c r="AY75" s="82"/>
      <c r="AZ75" s="82"/>
      <c r="BA75" s="82"/>
      <c r="BB75" s="82"/>
      <c r="BC75" s="82"/>
      <c r="BD75" s="82"/>
      <c r="BE75" s="82"/>
      <c r="BF75" s="82"/>
      <c r="BG75" s="82"/>
      <c r="BH75" s="82"/>
      <c r="BI75" s="82"/>
      <c r="BJ75" s="82"/>
      <c r="BK75" s="112"/>
      <c r="BL75" s="82"/>
      <c r="BM75" s="84"/>
      <c r="BN75" s="84"/>
      <c r="BO75" s="84"/>
      <c r="BP75" s="84"/>
      <c r="BQ75" s="84"/>
      <c r="BR75" s="84"/>
      <c r="BS75" s="100"/>
      <c r="BT75" s="294"/>
      <c r="BU75" s="83"/>
    </row>
    <row r="76" spans="2:73" ht="17.25">
      <c r="B76" s="140" t="s">
        <v>173</v>
      </c>
      <c r="C76" s="64"/>
      <c r="D76" s="84"/>
      <c r="E76" s="85"/>
      <c r="F76" s="86"/>
      <c r="G76" s="87"/>
      <c r="H76" s="88"/>
      <c r="I76" s="88"/>
      <c r="J76" s="89"/>
      <c r="K76" s="141"/>
      <c r="L76" s="89"/>
      <c r="M76" s="78"/>
      <c r="N76" s="90"/>
      <c r="O76" s="106"/>
      <c r="P76" s="90"/>
      <c r="Q76" s="79"/>
      <c r="R76" s="84"/>
      <c r="S76" s="80"/>
      <c r="T76" s="80"/>
      <c r="U76" s="81"/>
      <c r="V76" s="92"/>
      <c r="W76" s="107"/>
      <c r="X76" s="82"/>
      <c r="Y76" s="84"/>
      <c r="Z76" s="94"/>
      <c r="AA76" s="142"/>
      <c r="AB76" s="109"/>
      <c r="AC76" s="96"/>
      <c r="AD76" s="76"/>
      <c r="AE76" s="82"/>
      <c r="AF76" s="82"/>
      <c r="AG76" s="82"/>
      <c r="AH76" s="82"/>
      <c r="AI76" s="82"/>
      <c r="AJ76" s="82"/>
      <c r="AK76" s="82"/>
      <c r="AL76" s="82"/>
      <c r="AM76" s="82"/>
      <c r="AN76" s="82"/>
      <c r="AO76" s="82"/>
      <c r="AP76" s="82"/>
      <c r="AQ76" s="82"/>
      <c r="AR76" s="82"/>
      <c r="AS76" s="97"/>
      <c r="AT76" s="82"/>
      <c r="AU76" s="82"/>
      <c r="AV76" s="82"/>
      <c r="AW76" s="82"/>
      <c r="AX76" s="82"/>
      <c r="AY76" s="82"/>
      <c r="AZ76" s="82"/>
      <c r="BA76" s="82"/>
      <c r="BB76" s="82"/>
      <c r="BC76" s="82"/>
      <c r="BD76" s="82"/>
      <c r="BE76" s="82"/>
      <c r="BF76" s="82"/>
      <c r="BG76" s="82"/>
      <c r="BH76" s="82"/>
      <c r="BI76" s="82"/>
      <c r="BJ76" s="82"/>
      <c r="BK76" s="112"/>
      <c r="BL76" s="82"/>
      <c r="BM76" s="84"/>
      <c r="BN76" s="84"/>
      <c r="BO76" s="84"/>
      <c r="BP76" s="84"/>
      <c r="BQ76" s="84"/>
      <c r="BR76" s="84"/>
      <c r="BS76" s="100"/>
      <c r="BT76" s="294"/>
      <c r="BU76" s="83"/>
    </row>
    <row r="77" spans="2:73" ht="17.25">
      <c r="B77" s="140" t="s">
        <v>174</v>
      </c>
      <c r="C77" s="64"/>
      <c r="D77" s="84"/>
      <c r="E77" s="85"/>
      <c r="F77" s="86"/>
      <c r="G77" s="87"/>
      <c r="H77" s="88"/>
      <c r="I77" s="88"/>
      <c r="J77" s="89"/>
      <c r="K77" s="141"/>
      <c r="L77" s="89"/>
      <c r="M77" s="78"/>
      <c r="N77" s="90"/>
      <c r="O77" s="91"/>
      <c r="P77" s="90"/>
      <c r="Q77" s="79"/>
      <c r="R77" s="84"/>
      <c r="S77" s="80"/>
      <c r="T77" s="80"/>
      <c r="U77" s="81"/>
      <c r="V77" s="92"/>
      <c r="W77" s="93"/>
      <c r="X77" s="82"/>
      <c r="Y77" s="95"/>
      <c r="Z77" s="94"/>
      <c r="AA77" s="142"/>
      <c r="AB77" s="109"/>
      <c r="AC77" s="113"/>
      <c r="AD77" s="76"/>
      <c r="AE77" s="82"/>
      <c r="AF77" s="82"/>
      <c r="AG77" s="82"/>
      <c r="AH77" s="82"/>
      <c r="AI77" s="82"/>
      <c r="AJ77" s="82"/>
      <c r="AK77" s="82"/>
      <c r="AL77" s="82"/>
      <c r="AM77" s="82"/>
      <c r="AN77" s="82"/>
      <c r="AO77" s="82"/>
      <c r="AP77" s="82"/>
      <c r="AQ77" s="82"/>
      <c r="AR77" s="82"/>
      <c r="AS77" s="97"/>
      <c r="AT77" s="82"/>
      <c r="AU77" s="82"/>
      <c r="AV77" s="82"/>
      <c r="AW77" s="82"/>
      <c r="AX77" s="82"/>
      <c r="AY77" s="82"/>
      <c r="AZ77" s="82"/>
      <c r="BA77" s="82"/>
      <c r="BB77" s="82"/>
      <c r="BC77" s="82"/>
      <c r="BD77" s="82"/>
      <c r="BE77" s="82"/>
      <c r="BF77" s="82"/>
      <c r="BG77" s="82"/>
      <c r="BH77" s="82"/>
      <c r="BI77" s="82"/>
      <c r="BJ77" s="82"/>
      <c r="BK77" s="112"/>
      <c r="BL77" s="82"/>
      <c r="BM77" s="84"/>
      <c r="BN77" s="84"/>
      <c r="BO77" s="84"/>
      <c r="BP77" s="84"/>
      <c r="BQ77" s="84"/>
      <c r="BR77" s="84"/>
      <c r="BS77" s="100"/>
      <c r="BT77" s="294"/>
      <c r="BU77" s="83"/>
    </row>
    <row r="78" spans="2:73" ht="17.25">
      <c r="B78" s="140" t="s">
        <v>175</v>
      </c>
      <c r="C78" s="64"/>
      <c r="D78" s="84"/>
      <c r="E78" s="85"/>
      <c r="F78" s="86"/>
      <c r="G78" s="87"/>
      <c r="H78" s="88"/>
      <c r="I78" s="88"/>
      <c r="J78" s="89"/>
      <c r="K78" s="141"/>
      <c r="L78" s="89"/>
      <c r="M78" s="78"/>
      <c r="N78" s="90"/>
      <c r="O78" s="106"/>
      <c r="P78" s="90"/>
      <c r="Q78" s="79"/>
      <c r="R78" s="84"/>
      <c r="S78" s="80"/>
      <c r="T78" s="80"/>
      <c r="U78" s="81"/>
      <c r="V78" s="92"/>
      <c r="W78" s="107"/>
      <c r="X78" s="82"/>
      <c r="Y78" s="84"/>
      <c r="Z78" s="94"/>
      <c r="AA78" s="142"/>
      <c r="AB78" s="109"/>
      <c r="AC78" s="96"/>
      <c r="AD78" s="76"/>
      <c r="AE78" s="82"/>
      <c r="AF78" s="82"/>
      <c r="AG78" s="82"/>
      <c r="AH78" s="82"/>
      <c r="AI78" s="82"/>
      <c r="AJ78" s="82"/>
      <c r="AK78" s="82"/>
      <c r="AL78" s="82"/>
      <c r="AM78" s="82"/>
      <c r="AN78" s="82"/>
      <c r="AO78" s="82"/>
      <c r="AP78" s="82"/>
      <c r="AQ78" s="82"/>
      <c r="AR78" s="82"/>
      <c r="AS78" s="97"/>
      <c r="AT78" s="82"/>
      <c r="AU78" s="82"/>
      <c r="AV78" s="82"/>
      <c r="AW78" s="82"/>
      <c r="AX78" s="82"/>
      <c r="AY78" s="82"/>
      <c r="AZ78" s="82"/>
      <c r="BA78" s="82"/>
      <c r="BB78" s="82"/>
      <c r="BC78" s="82"/>
      <c r="BD78" s="82"/>
      <c r="BE78" s="82"/>
      <c r="BF78" s="82"/>
      <c r="BG78" s="82"/>
      <c r="BH78" s="82"/>
      <c r="BI78" s="82"/>
      <c r="BJ78" s="82"/>
      <c r="BK78" s="112"/>
      <c r="BL78" s="82"/>
      <c r="BM78" s="84"/>
      <c r="BN78" s="84"/>
      <c r="BO78" s="84"/>
      <c r="BP78" s="84"/>
      <c r="BQ78" s="84"/>
      <c r="BR78" s="84"/>
      <c r="BS78" s="100"/>
      <c r="BT78" s="294"/>
      <c r="BU78" s="83"/>
    </row>
    <row r="79" spans="2:73" ht="17.25">
      <c r="B79" s="140" t="s">
        <v>176</v>
      </c>
      <c r="C79" s="64"/>
      <c r="D79" s="84"/>
      <c r="E79" s="85"/>
      <c r="F79" s="86"/>
      <c r="G79" s="87"/>
      <c r="H79" s="88"/>
      <c r="I79" s="88"/>
      <c r="J79" s="89"/>
      <c r="K79" s="141"/>
      <c r="L79" s="89"/>
      <c r="M79" s="78"/>
      <c r="N79" s="90"/>
      <c r="O79" s="91"/>
      <c r="P79" s="90"/>
      <c r="Q79" s="79"/>
      <c r="R79" s="84"/>
      <c r="S79" s="80"/>
      <c r="T79" s="80"/>
      <c r="U79" s="81"/>
      <c r="V79" s="92"/>
      <c r="W79" s="93"/>
      <c r="X79" s="82"/>
      <c r="Y79" s="84"/>
      <c r="Z79" s="94"/>
      <c r="AA79" s="142"/>
      <c r="AB79" s="109"/>
      <c r="AC79" s="113"/>
      <c r="AD79" s="76"/>
      <c r="AE79" s="82"/>
      <c r="AF79" s="82"/>
      <c r="AG79" s="82"/>
      <c r="AH79" s="82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97"/>
      <c r="AT79" s="82"/>
      <c r="AU79" s="82"/>
      <c r="AV79" s="82"/>
      <c r="AW79" s="82"/>
      <c r="AX79" s="82"/>
      <c r="AY79" s="82"/>
      <c r="AZ79" s="82"/>
      <c r="BA79" s="82"/>
      <c r="BB79" s="82"/>
      <c r="BC79" s="82"/>
      <c r="BD79" s="82"/>
      <c r="BE79" s="82"/>
      <c r="BF79" s="82"/>
      <c r="BG79" s="82"/>
      <c r="BH79" s="82"/>
      <c r="BI79" s="82"/>
      <c r="BJ79" s="82"/>
      <c r="BK79" s="112"/>
      <c r="BL79" s="82"/>
      <c r="BM79" s="84"/>
      <c r="BN79" s="84"/>
      <c r="BO79" s="84"/>
      <c r="BP79" s="84"/>
      <c r="BQ79" s="84"/>
      <c r="BR79" s="84"/>
      <c r="BS79" s="105"/>
      <c r="BT79" s="294"/>
      <c r="BU79" s="83"/>
    </row>
    <row r="80" spans="2:73" ht="17.25">
      <c r="B80" s="140" t="s">
        <v>177</v>
      </c>
      <c r="C80" s="64"/>
      <c r="D80" s="84"/>
      <c r="E80" s="85"/>
      <c r="F80" s="86"/>
      <c r="G80" s="87"/>
      <c r="H80" s="88"/>
      <c r="I80" s="88"/>
      <c r="J80" s="89"/>
      <c r="K80" s="141"/>
      <c r="L80" s="89"/>
      <c r="M80" s="78"/>
      <c r="N80" s="90"/>
      <c r="O80" s="106"/>
      <c r="P80" s="90"/>
      <c r="Q80" s="79"/>
      <c r="R80" s="84"/>
      <c r="S80" s="80"/>
      <c r="T80" s="80"/>
      <c r="U80" s="81"/>
      <c r="V80" s="92"/>
      <c r="W80" s="107"/>
      <c r="X80" s="82"/>
      <c r="Y80" s="84"/>
      <c r="Z80" s="94"/>
      <c r="AA80" s="142"/>
      <c r="AB80" s="109"/>
      <c r="AC80" s="96"/>
      <c r="AD80" s="76"/>
      <c r="AE80" s="82"/>
      <c r="AF80" s="82"/>
      <c r="AG80" s="82"/>
      <c r="AH80" s="82"/>
      <c r="AI80" s="82"/>
      <c r="AJ80" s="82"/>
      <c r="AK80" s="82"/>
      <c r="AL80" s="82"/>
      <c r="AM80" s="82"/>
      <c r="AN80" s="82"/>
      <c r="AO80" s="82"/>
      <c r="AP80" s="82"/>
      <c r="AQ80" s="82"/>
      <c r="AR80" s="82"/>
      <c r="AS80" s="97"/>
      <c r="AT80" s="82"/>
      <c r="AU80" s="82"/>
      <c r="AV80" s="82"/>
      <c r="AW80" s="82"/>
      <c r="AX80" s="82"/>
      <c r="AY80" s="82"/>
      <c r="AZ80" s="82"/>
      <c r="BA80" s="82"/>
      <c r="BB80" s="82"/>
      <c r="BC80" s="82"/>
      <c r="BD80" s="82"/>
      <c r="BE80" s="82"/>
      <c r="BF80" s="82"/>
      <c r="BG80" s="82"/>
      <c r="BH80" s="82"/>
      <c r="BI80" s="82"/>
      <c r="BJ80" s="82"/>
      <c r="BK80" s="112"/>
      <c r="BL80" s="82"/>
      <c r="BM80" s="84"/>
      <c r="BN80" s="84"/>
      <c r="BO80" s="84"/>
      <c r="BP80" s="84"/>
      <c r="BQ80" s="84"/>
      <c r="BR80" s="84"/>
      <c r="BS80" s="100"/>
      <c r="BT80" s="294"/>
      <c r="BU80" s="83"/>
    </row>
    <row r="81" spans="2:73" ht="17.25">
      <c r="B81" s="140" t="s">
        <v>178</v>
      </c>
      <c r="C81" s="64"/>
      <c r="D81" s="84"/>
      <c r="E81" s="85"/>
      <c r="F81" s="86"/>
      <c r="G81" s="87"/>
      <c r="H81" s="88"/>
      <c r="I81" s="88"/>
      <c r="J81" s="89"/>
      <c r="K81" s="141"/>
      <c r="L81" s="89"/>
      <c r="M81" s="78"/>
      <c r="N81" s="90"/>
      <c r="O81" s="91"/>
      <c r="P81" s="90"/>
      <c r="Q81" s="79"/>
      <c r="R81" s="84"/>
      <c r="S81" s="80"/>
      <c r="T81" s="80"/>
      <c r="U81" s="81"/>
      <c r="V81" s="92"/>
      <c r="W81" s="93"/>
      <c r="X81" s="82"/>
      <c r="Y81" s="84"/>
      <c r="Z81" s="94"/>
      <c r="AA81" s="142"/>
      <c r="AB81" s="109"/>
      <c r="AC81" s="96"/>
      <c r="AD81" s="76"/>
      <c r="AE81" s="82"/>
      <c r="AF81" s="82"/>
      <c r="AG81" s="82"/>
      <c r="AH81" s="82"/>
      <c r="AI81" s="82"/>
      <c r="AJ81" s="82"/>
      <c r="AK81" s="82"/>
      <c r="AL81" s="82"/>
      <c r="AM81" s="82"/>
      <c r="AN81" s="82"/>
      <c r="AO81" s="82"/>
      <c r="AP81" s="82"/>
      <c r="AQ81" s="82"/>
      <c r="AR81" s="82"/>
      <c r="AS81" s="97"/>
      <c r="AT81" s="82"/>
      <c r="AU81" s="82"/>
      <c r="AV81" s="82"/>
      <c r="AW81" s="82"/>
      <c r="AX81" s="82"/>
      <c r="AY81" s="82"/>
      <c r="AZ81" s="82"/>
      <c r="BA81" s="82"/>
      <c r="BB81" s="82"/>
      <c r="BC81" s="82"/>
      <c r="BD81" s="82"/>
      <c r="BE81" s="82"/>
      <c r="BF81" s="82"/>
      <c r="BG81" s="82"/>
      <c r="BH81" s="82"/>
      <c r="BI81" s="82"/>
      <c r="BJ81" s="82"/>
      <c r="BK81" s="112"/>
      <c r="BL81" s="82"/>
      <c r="BM81" s="84"/>
      <c r="BN81" s="84"/>
      <c r="BO81" s="84"/>
      <c r="BP81" s="84"/>
      <c r="BQ81" s="84"/>
      <c r="BR81" s="84"/>
      <c r="BS81" s="100"/>
      <c r="BT81" s="294"/>
      <c r="BU81" s="83"/>
    </row>
    <row r="82" spans="2:73" ht="17.25">
      <c r="B82" s="140" t="s">
        <v>179</v>
      </c>
      <c r="C82" s="64"/>
      <c r="D82" s="84"/>
      <c r="E82" s="85"/>
      <c r="F82" s="86"/>
      <c r="G82" s="87"/>
      <c r="H82" s="88"/>
      <c r="I82" s="88"/>
      <c r="J82" s="89"/>
      <c r="K82" s="141"/>
      <c r="L82" s="89"/>
      <c r="M82" s="78"/>
      <c r="N82" s="90"/>
      <c r="O82" s="106"/>
      <c r="P82" s="90"/>
      <c r="Q82" s="79"/>
      <c r="R82" s="84"/>
      <c r="S82" s="80"/>
      <c r="T82" s="80"/>
      <c r="U82" s="81"/>
      <c r="V82" s="92"/>
      <c r="W82" s="93"/>
      <c r="X82" s="82"/>
      <c r="Y82" s="84"/>
      <c r="Z82" s="94"/>
      <c r="AA82" s="142"/>
      <c r="AB82" s="109"/>
      <c r="AC82" s="84"/>
      <c r="AD82" s="76"/>
      <c r="AE82" s="82"/>
      <c r="AF82" s="82"/>
      <c r="AG82" s="82"/>
      <c r="AH82" s="82"/>
      <c r="AI82" s="82"/>
      <c r="AJ82" s="82"/>
      <c r="AK82" s="82"/>
      <c r="AL82" s="82"/>
      <c r="AM82" s="82"/>
      <c r="AN82" s="82"/>
      <c r="AO82" s="82"/>
      <c r="AP82" s="82"/>
      <c r="AQ82" s="82"/>
      <c r="AR82" s="82"/>
      <c r="AS82" s="97"/>
      <c r="AT82" s="82"/>
      <c r="AU82" s="82"/>
      <c r="AV82" s="82"/>
      <c r="AW82" s="82"/>
      <c r="AX82" s="82"/>
      <c r="AY82" s="82"/>
      <c r="AZ82" s="82"/>
      <c r="BA82" s="82"/>
      <c r="BB82" s="82"/>
      <c r="BC82" s="82"/>
      <c r="BD82" s="82"/>
      <c r="BE82" s="82"/>
      <c r="BF82" s="82"/>
      <c r="BG82" s="82"/>
      <c r="BH82" s="82"/>
      <c r="BI82" s="82"/>
      <c r="BJ82" s="82"/>
      <c r="BK82" s="112"/>
      <c r="BL82" s="82"/>
      <c r="BM82" s="84"/>
      <c r="BN82" s="84"/>
      <c r="BO82" s="84"/>
      <c r="BP82" s="84"/>
      <c r="BQ82" s="84"/>
      <c r="BR82" s="84"/>
      <c r="BS82" s="100"/>
      <c r="BT82" s="294"/>
      <c r="BU82" s="83"/>
    </row>
    <row r="83" spans="2:73" ht="17.25">
      <c r="B83" s="140" t="s">
        <v>180</v>
      </c>
      <c r="C83" s="64"/>
      <c r="D83" s="84"/>
      <c r="E83" s="85"/>
      <c r="F83" s="86"/>
      <c r="G83" s="87"/>
      <c r="H83" s="88"/>
      <c r="I83" s="88"/>
      <c r="J83" s="89"/>
      <c r="K83" s="141"/>
      <c r="L83" s="89"/>
      <c r="M83" s="78"/>
      <c r="N83" s="90"/>
      <c r="O83" s="106"/>
      <c r="P83" s="90"/>
      <c r="Q83" s="79"/>
      <c r="R83" s="84"/>
      <c r="S83" s="80"/>
      <c r="T83" s="80"/>
      <c r="U83" s="81"/>
      <c r="V83" s="92"/>
      <c r="W83" s="93"/>
      <c r="X83" s="82"/>
      <c r="Y83" s="84"/>
      <c r="Z83" s="94"/>
      <c r="AA83" s="142"/>
      <c r="AB83" s="109"/>
      <c r="AC83" s="84"/>
      <c r="AD83" s="76"/>
      <c r="AE83" s="82"/>
      <c r="AF83" s="82"/>
      <c r="AG83" s="82"/>
      <c r="AH83" s="82"/>
      <c r="AI83" s="82"/>
      <c r="AJ83" s="82"/>
      <c r="AK83" s="82"/>
      <c r="AL83" s="82"/>
      <c r="AM83" s="82"/>
      <c r="AN83" s="82"/>
      <c r="AO83" s="82"/>
      <c r="AP83" s="82"/>
      <c r="AQ83" s="82"/>
      <c r="AR83" s="82"/>
      <c r="AS83" s="97"/>
      <c r="AT83" s="82"/>
      <c r="AU83" s="82"/>
      <c r="AV83" s="82"/>
      <c r="AW83" s="82"/>
      <c r="AX83" s="82"/>
      <c r="AY83" s="82"/>
      <c r="AZ83" s="82"/>
      <c r="BA83" s="82"/>
      <c r="BB83" s="82"/>
      <c r="BC83" s="82"/>
      <c r="BD83" s="82"/>
      <c r="BE83" s="82"/>
      <c r="BF83" s="82"/>
      <c r="BG83" s="82"/>
      <c r="BH83" s="82"/>
      <c r="BI83" s="82"/>
      <c r="BJ83" s="82"/>
      <c r="BK83" s="112"/>
      <c r="BL83" s="82"/>
      <c r="BM83" s="84"/>
      <c r="BN83" s="84"/>
      <c r="BO83" s="84"/>
      <c r="BP83" s="84"/>
      <c r="BQ83" s="84"/>
      <c r="BR83" s="84"/>
      <c r="BS83" s="100"/>
      <c r="BT83" s="294"/>
      <c r="BU83" s="83"/>
    </row>
    <row r="84" spans="2:73" ht="17.25">
      <c r="B84" s="140" t="s">
        <v>181</v>
      </c>
      <c r="C84" s="64"/>
      <c r="D84" s="84"/>
      <c r="E84" s="85"/>
      <c r="F84" s="86"/>
      <c r="G84" s="87"/>
      <c r="H84" s="88"/>
      <c r="I84" s="88"/>
      <c r="J84" s="115"/>
      <c r="K84" s="141"/>
      <c r="L84" s="89"/>
      <c r="M84" s="78"/>
      <c r="N84" s="90"/>
      <c r="O84" s="106"/>
      <c r="P84" s="90"/>
      <c r="Q84" s="79"/>
      <c r="R84" s="84"/>
      <c r="S84" s="80"/>
      <c r="T84" s="80"/>
      <c r="U84" s="81"/>
      <c r="V84" s="92"/>
      <c r="W84" s="107"/>
      <c r="X84" s="82"/>
      <c r="Y84" s="96"/>
      <c r="Z84" s="94"/>
      <c r="AA84" s="142"/>
      <c r="AB84" s="109"/>
      <c r="AC84" s="84"/>
      <c r="AD84" s="76"/>
      <c r="AE84" s="82"/>
      <c r="AF84" s="82"/>
      <c r="AG84" s="82"/>
      <c r="AH84" s="82"/>
      <c r="AI84" s="82"/>
      <c r="AJ84" s="82"/>
      <c r="AK84" s="82"/>
      <c r="AL84" s="82"/>
      <c r="AM84" s="82"/>
      <c r="AN84" s="82"/>
      <c r="AO84" s="82"/>
      <c r="AP84" s="82"/>
      <c r="AQ84" s="82"/>
      <c r="AR84" s="82"/>
      <c r="AS84" s="97"/>
      <c r="AT84" s="82"/>
      <c r="AU84" s="82"/>
      <c r="AV84" s="82"/>
      <c r="AW84" s="82"/>
      <c r="AX84" s="82"/>
      <c r="AY84" s="82"/>
      <c r="AZ84" s="82"/>
      <c r="BA84" s="82"/>
      <c r="BB84" s="82"/>
      <c r="BC84" s="82"/>
      <c r="BD84" s="82"/>
      <c r="BE84" s="82"/>
      <c r="BF84" s="82"/>
      <c r="BG84" s="82"/>
      <c r="BH84" s="82"/>
      <c r="BI84" s="82"/>
      <c r="BJ84" s="82"/>
      <c r="BK84" s="112"/>
      <c r="BL84" s="82"/>
      <c r="BM84" s="125"/>
      <c r="BN84" s="125"/>
      <c r="BO84" s="96"/>
      <c r="BP84" s="89"/>
      <c r="BQ84" s="84"/>
      <c r="BR84" s="84"/>
      <c r="BS84" s="100"/>
      <c r="BT84" s="294"/>
      <c r="BU84" s="83"/>
    </row>
    <row r="85" spans="2:73" ht="17.25">
      <c r="B85" s="140" t="s">
        <v>182</v>
      </c>
      <c r="C85" s="64"/>
      <c r="D85" s="84"/>
      <c r="E85" s="85"/>
      <c r="F85" s="86"/>
      <c r="G85" s="87"/>
      <c r="H85" s="88"/>
      <c r="I85" s="88"/>
      <c r="J85" s="89"/>
      <c r="K85" s="141"/>
      <c r="L85" s="89"/>
      <c r="M85" s="78"/>
      <c r="N85" s="90"/>
      <c r="O85" s="91"/>
      <c r="P85" s="90"/>
      <c r="Q85" s="79"/>
      <c r="R85" s="84"/>
      <c r="S85" s="80"/>
      <c r="T85" s="80"/>
      <c r="U85" s="81"/>
      <c r="V85" s="92"/>
      <c r="W85" s="93"/>
      <c r="X85" s="82"/>
      <c r="Y85" s="84"/>
      <c r="Z85" s="94"/>
      <c r="AA85" s="142"/>
      <c r="AB85" s="109"/>
      <c r="AC85" s="96"/>
      <c r="AD85" s="76"/>
      <c r="AE85" s="82"/>
      <c r="AF85" s="82"/>
      <c r="AG85" s="82"/>
      <c r="AH85" s="82"/>
      <c r="AI85" s="82"/>
      <c r="AJ85" s="82"/>
      <c r="AK85" s="82"/>
      <c r="AL85" s="82"/>
      <c r="AM85" s="82"/>
      <c r="AN85" s="82"/>
      <c r="AO85" s="82"/>
      <c r="AP85" s="82"/>
      <c r="AQ85" s="82"/>
      <c r="AR85" s="82"/>
      <c r="AS85" s="97"/>
      <c r="AT85" s="82"/>
      <c r="AU85" s="82"/>
      <c r="AV85" s="82"/>
      <c r="AW85" s="82"/>
      <c r="AX85" s="82"/>
      <c r="AY85" s="82"/>
      <c r="AZ85" s="82"/>
      <c r="BA85" s="82"/>
      <c r="BB85" s="82"/>
      <c r="BC85" s="82"/>
      <c r="BD85" s="82"/>
      <c r="BE85" s="82"/>
      <c r="BF85" s="82"/>
      <c r="BG85" s="82"/>
      <c r="BH85" s="82"/>
      <c r="BI85" s="82"/>
      <c r="BJ85" s="82"/>
      <c r="BK85" s="112"/>
      <c r="BL85" s="82"/>
      <c r="BM85" s="84"/>
      <c r="BN85" s="84"/>
      <c r="BO85" s="84"/>
      <c r="BP85" s="84"/>
      <c r="BQ85" s="84"/>
      <c r="BR85" s="84"/>
      <c r="BS85" s="105"/>
      <c r="BT85" s="294"/>
      <c r="BU85" s="83"/>
    </row>
    <row r="86" spans="2:73" ht="17.25">
      <c r="B86" s="140" t="s">
        <v>183</v>
      </c>
      <c r="C86" s="64"/>
      <c r="D86" s="84"/>
      <c r="E86" s="85"/>
      <c r="F86" s="86"/>
      <c r="G86" s="87"/>
      <c r="H86" s="88"/>
      <c r="I86" s="88"/>
      <c r="J86" s="89"/>
      <c r="K86" s="141"/>
      <c r="L86" s="89"/>
      <c r="M86" s="78"/>
      <c r="N86" s="90"/>
      <c r="O86" s="91"/>
      <c r="P86" s="90"/>
      <c r="Q86" s="79"/>
      <c r="R86" s="84"/>
      <c r="S86" s="80"/>
      <c r="T86" s="80"/>
      <c r="U86" s="81"/>
      <c r="V86" s="92"/>
      <c r="W86" s="93"/>
      <c r="X86" s="82"/>
      <c r="Y86" s="84"/>
      <c r="Z86" s="94"/>
      <c r="AA86" s="142"/>
      <c r="AB86" s="109"/>
      <c r="AC86" s="96"/>
      <c r="AD86" s="76"/>
      <c r="AE86" s="82"/>
      <c r="AF86" s="82"/>
      <c r="AG86" s="82"/>
      <c r="AH86" s="82"/>
      <c r="AI86" s="82"/>
      <c r="AJ86" s="82"/>
      <c r="AK86" s="82"/>
      <c r="AL86" s="82"/>
      <c r="AM86" s="82"/>
      <c r="AN86" s="82"/>
      <c r="AO86" s="82"/>
      <c r="AP86" s="82"/>
      <c r="AQ86" s="82"/>
      <c r="AR86" s="82"/>
      <c r="AS86" s="97"/>
      <c r="AT86" s="82"/>
      <c r="AU86" s="82"/>
      <c r="AV86" s="82"/>
      <c r="AW86" s="82"/>
      <c r="AX86" s="82"/>
      <c r="AY86" s="82"/>
      <c r="AZ86" s="82"/>
      <c r="BA86" s="82"/>
      <c r="BB86" s="82"/>
      <c r="BC86" s="82"/>
      <c r="BD86" s="82"/>
      <c r="BE86" s="82"/>
      <c r="BF86" s="82"/>
      <c r="BG86" s="82"/>
      <c r="BH86" s="82"/>
      <c r="BI86" s="82"/>
      <c r="BJ86" s="82"/>
      <c r="BK86" s="112"/>
      <c r="BL86" s="82"/>
      <c r="BM86" s="84"/>
      <c r="BN86" s="84"/>
      <c r="BO86" s="84"/>
      <c r="BP86" s="84"/>
      <c r="BQ86" s="84"/>
      <c r="BR86" s="84"/>
      <c r="BS86" s="105"/>
      <c r="BT86" s="294"/>
      <c r="BU86" s="83"/>
    </row>
    <row r="87" spans="2:73" ht="17.25">
      <c r="B87" s="140" t="s">
        <v>184</v>
      </c>
      <c r="C87" s="64"/>
      <c r="D87" s="84"/>
      <c r="E87" s="85"/>
      <c r="F87" s="86"/>
      <c r="G87" s="87"/>
      <c r="H87" s="88"/>
      <c r="I87" s="88"/>
      <c r="J87" s="89"/>
      <c r="K87" s="141"/>
      <c r="L87" s="89"/>
      <c r="M87" s="78"/>
      <c r="N87" s="90"/>
      <c r="O87" s="91"/>
      <c r="P87" s="90"/>
      <c r="Q87" s="79"/>
      <c r="R87" s="84"/>
      <c r="S87" s="80"/>
      <c r="T87" s="80"/>
      <c r="U87" s="81"/>
      <c r="V87" s="92"/>
      <c r="W87" s="93"/>
      <c r="X87" s="82"/>
      <c r="Y87" s="84"/>
      <c r="Z87" s="94"/>
      <c r="AA87" s="142"/>
      <c r="AB87" s="109"/>
      <c r="AC87" s="113"/>
      <c r="AD87" s="76"/>
      <c r="AE87" s="82"/>
      <c r="AF87" s="82"/>
      <c r="AG87" s="82"/>
      <c r="AH87" s="82"/>
      <c r="AI87" s="82"/>
      <c r="AJ87" s="82"/>
      <c r="AK87" s="82"/>
      <c r="AL87" s="82"/>
      <c r="AM87" s="82"/>
      <c r="AN87" s="82"/>
      <c r="AO87" s="82"/>
      <c r="AP87" s="82"/>
      <c r="AQ87" s="82"/>
      <c r="AR87" s="82"/>
      <c r="AS87" s="97"/>
      <c r="AT87" s="82"/>
      <c r="AU87" s="82"/>
      <c r="AV87" s="82"/>
      <c r="AW87" s="82"/>
      <c r="AX87" s="82"/>
      <c r="AY87" s="82"/>
      <c r="AZ87" s="82"/>
      <c r="BA87" s="82"/>
      <c r="BB87" s="82"/>
      <c r="BC87" s="82"/>
      <c r="BD87" s="82"/>
      <c r="BE87" s="82"/>
      <c r="BF87" s="82"/>
      <c r="BG87" s="82"/>
      <c r="BH87" s="82"/>
      <c r="BI87" s="82"/>
      <c r="BJ87" s="82"/>
      <c r="BK87" s="112"/>
      <c r="BL87" s="82"/>
      <c r="BM87" s="84"/>
      <c r="BN87" s="84"/>
      <c r="BO87" s="84"/>
      <c r="BP87" s="84"/>
      <c r="BQ87" s="84"/>
      <c r="BR87" s="84"/>
      <c r="BS87" s="100"/>
      <c r="BT87" s="294"/>
      <c r="BU87" s="83"/>
    </row>
    <row r="88" spans="2:73" ht="17.25">
      <c r="B88" s="140" t="s">
        <v>185</v>
      </c>
      <c r="C88" s="64"/>
      <c r="D88" s="84"/>
      <c r="E88" s="85"/>
      <c r="F88" s="86"/>
      <c r="G88" s="87"/>
      <c r="H88" s="88"/>
      <c r="I88" s="88"/>
      <c r="J88" s="89"/>
      <c r="K88" s="141"/>
      <c r="L88" s="89"/>
      <c r="M88" s="78"/>
      <c r="N88" s="90"/>
      <c r="O88" s="106"/>
      <c r="P88" s="90"/>
      <c r="Q88" s="79"/>
      <c r="R88" s="84"/>
      <c r="S88" s="80"/>
      <c r="T88" s="80"/>
      <c r="U88" s="81"/>
      <c r="V88" s="92"/>
      <c r="W88" s="93"/>
      <c r="X88" s="82"/>
      <c r="Y88" s="84"/>
      <c r="Z88" s="94"/>
      <c r="AA88" s="142"/>
      <c r="AB88" s="109"/>
      <c r="AC88" s="84"/>
      <c r="AD88" s="76"/>
      <c r="AE88" s="82"/>
      <c r="AF88" s="82"/>
      <c r="AG88" s="82"/>
      <c r="AH88" s="82"/>
      <c r="AI88" s="82"/>
      <c r="AJ88" s="82"/>
      <c r="AK88" s="82"/>
      <c r="AL88" s="82"/>
      <c r="AM88" s="82"/>
      <c r="AN88" s="82"/>
      <c r="AO88" s="82"/>
      <c r="AP88" s="82"/>
      <c r="AQ88" s="82"/>
      <c r="AR88" s="82"/>
      <c r="AS88" s="97"/>
      <c r="AT88" s="82"/>
      <c r="AU88" s="82"/>
      <c r="AV88" s="82"/>
      <c r="AW88" s="82"/>
      <c r="AX88" s="82"/>
      <c r="AY88" s="82"/>
      <c r="AZ88" s="82"/>
      <c r="BA88" s="82"/>
      <c r="BB88" s="82"/>
      <c r="BC88" s="82"/>
      <c r="BD88" s="82"/>
      <c r="BE88" s="82"/>
      <c r="BF88" s="82"/>
      <c r="BG88" s="82"/>
      <c r="BH88" s="82"/>
      <c r="BI88" s="82"/>
      <c r="BJ88" s="82"/>
      <c r="BK88" s="112"/>
      <c r="BL88" s="82"/>
      <c r="BM88" s="84"/>
      <c r="BN88" s="84"/>
      <c r="BO88" s="84"/>
      <c r="BP88" s="84"/>
      <c r="BQ88" s="84"/>
      <c r="BR88" s="84"/>
      <c r="BS88" s="100"/>
      <c r="BT88" s="294"/>
      <c r="BU88" s="83"/>
    </row>
    <row r="89" spans="2:73" ht="17.25">
      <c r="B89" s="140" t="s">
        <v>186</v>
      </c>
      <c r="C89" s="64"/>
      <c r="D89" s="84"/>
      <c r="E89" s="85"/>
      <c r="F89" s="86"/>
      <c r="G89" s="87"/>
      <c r="H89" s="88"/>
      <c r="I89" s="88"/>
      <c r="J89" s="89"/>
      <c r="K89" s="141"/>
      <c r="L89" s="89"/>
      <c r="M89" s="78"/>
      <c r="N89" s="90"/>
      <c r="O89" s="91"/>
      <c r="P89" s="90"/>
      <c r="Q89" s="79"/>
      <c r="R89" s="84"/>
      <c r="S89" s="80"/>
      <c r="T89" s="80"/>
      <c r="U89" s="81"/>
      <c r="V89" s="92"/>
      <c r="W89" s="93"/>
      <c r="X89" s="82"/>
      <c r="Y89" s="84"/>
      <c r="Z89" s="94"/>
      <c r="AA89" s="142"/>
      <c r="AB89" s="109"/>
      <c r="AC89" s="96"/>
      <c r="AD89" s="76"/>
      <c r="AE89" s="82"/>
      <c r="AF89" s="82"/>
      <c r="AG89" s="82"/>
      <c r="AH89" s="82"/>
      <c r="AI89" s="82"/>
      <c r="AJ89" s="82"/>
      <c r="AK89" s="82"/>
      <c r="AL89" s="82"/>
      <c r="AM89" s="82"/>
      <c r="AN89" s="82"/>
      <c r="AO89" s="82"/>
      <c r="AP89" s="82"/>
      <c r="AQ89" s="82"/>
      <c r="AR89" s="82"/>
      <c r="AS89" s="97"/>
      <c r="AT89" s="82"/>
      <c r="AU89" s="82"/>
      <c r="AV89" s="82"/>
      <c r="AW89" s="82"/>
      <c r="AX89" s="82"/>
      <c r="AY89" s="82"/>
      <c r="AZ89" s="82"/>
      <c r="BA89" s="82"/>
      <c r="BB89" s="82"/>
      <c r="BC89" s="82"/>
      <c r="BD89" s="82"/>
      <c r="BE89" s="82"/>
      <c r="BF89" s="82"/>
      <c r="BG89" s="82"/>
      <c r="BH89" s="82"/>
      <c r="BI89" s="82"/>
      <c r="BJ89" s="82"/>
      <c r="BK89" s="112"/>
      <c r="BL89" s="82"/>
      <c r="BM89" s="84"/>
      <c r="BN89" s="84"/>
      <c r="BO89" s="84"/>
      <c r="BP89" s="84"/>
      <c r="BQ89" s="84"/>
      <c r="BR89" s="84"/>
      <c r="BS89" s="100"/>
      <c r="BT89" s="294"/>
      <c r="BU89" s="83"/>
    </row>
    <row r="90" spans="2:73" ht="17.25">
      <c r="B90" s="140" t="s">
        <v>187</v>
      </c>
      <c r="C90" s="64"/>
      <c r="D90" s="84"/>
      <c r="E90" s="85"/>
      <c r="F90" s="86"/>
      <c r="G90" s="87"/>
      <c r="H90" s="88"/>
      <c r="I90" s="88"/>
      <c r="J90" s="89"/>
      <c r="K90" s="141"/>
      <c r="L90" s="89"/>
      <c r="M90" s="78"/>
      <c r="N90" s="90"/>
      <c r="O90" s="106"/>
      <c r="P90" s="90"/>
      <c r="Q90" s="79"/>
      <c r="R90" s="84"/>
      <c r="S90" s="80"/>
      <c r="T90" s="80"/>
      <c r="U90" s="81"/>
      <c r="V90" s="92"/>
      <c r="W90" s="107"/>
      <c r="X90" s="82"/>
      <c r="Y90" s="84"/>
      <c r="Z90" s="94"/>
      <c r="AA90" s="142"/>
      <c r="AB90" s="109"/>
      <c r="AC90" s="96"/>
      <c r="AD90" s="76"/>
      <c r="AE90" s="82"/>
      <c r="AF90" s="82"/>
      <c r="AG90" s="82"/>
      <c r="AH90" s="82"/>
      <c r="AI90" s="82"/>
      <c r="AJ90" s="82"/>
      <c r="AK90" s="82"/>
      <c r="AL90" s="82"/>
      <c r="AM90" s="82"/>
      <c r="AN90" s="82"/>
      <c r="AO90" s="82"/>
      <c r="AP90" s="82"/>
      <c r="AQ90" s="82"/>
      <c r="AR90" s="82"/>
      <c r="AS90" s="97"/>
      <c r="AT90" s="82"/>
      <c r="AU90" s="82"/>
      <c r="AV90" s="82"/>
      <c r="AW90" s="82"/>
      <c r="AX90" s="82"/>
      <c r="AY90" s="82"/>
      <c r="AZ90" s="82"/>
      <c r="BA90" s="82"/>
      <c r="BB90" s="82"/>
      <c r="BC90" s="82"/>
      <c r="BD90" s="82"/>
      <c r="BE90" s="82"/>
      <c r="BF90" s="82"/>
      <c r="BG90" s="82"/>
      <c r="BH90" s="82"/>
      <c r="BI90" s="82"/>
      <c r="BJ90" s="82"/>
      <c r="BK90" s="112"/>
      <c r="BL90" s="82"/>
      <c r="BM90" s="84"/>
      <c r="BN90" s="84"/>
      <c r="BO90" s="84"/>
      <c r="BP90" s="84"/>
      <c r="BQ90" s="84"/>
      <c r="BR90" s="84"/>
      <c r="BS90" s="100"/>
      <c r="BT90" s="294"/>
      <c r="BU90" s="83"/>
    </row>
    <row r="91" spans="2:73" ht="17.25">
      <c r="B91" s="140" t="s">
        <v>188</v>
      </c>
      <c r="C91" s="64"/>
      <c r="D91" s="84"/>
      <c r="E91" s="85"/>
      <c r="F91" s="86"/>
      <c r="G91" s="87"/>
      <c r="H91" s="88"/>
      <c r="I91" s="88"/>
      <c r="J91" s="89"/>
      <c r="K91" s="141"/>
      <c r="L91" s="89"/>
      <c r="M91" s="78"/>
      <c r="N91" s="90"/>
      <c r="O91" s="91"/>
      <c r="P91" s="90"/>
      <c r="Q91" s="79"/>
      <c r="R91" s="84"/>
      <c r="S91" s="80"/>
      <c r="T91" s="80"/>
      <c r="U91" s="81"/>
      <c r="V91" s="92"/>
      <c r="W91" s="93"/>
      <c r="X91" s="82"/>
      <c r="Y91" s="84"/>
      <c r="Z91" s="94"/>
      <c r="AA91" s="142"/>
      <c r="AB91" s="109"/>
      <c r="AC91" s="96"/>
      <c r="AD91" s="76"/>
      <c r="AE91" s="82"/>
      <c r="AF91" s="82"/>
      <c r="AG91" s="82"/>
      <c r="AH91" s="82"/>
      <c r="AI91" s="82"/>
      <c r="AJ91" s="82"/>
      <c r="AK91" s="82"/>
      <c r="AL91" s="82"/>
      <c r="AM91" s="82"/>
      <c r="AN91" s="82"/>
      <c r="AO91" s="82"/>
      <c r="AP91" s="82"/>
      <c r="AQ91" s="82"/>
      <c r="AR91" s="82"/>
      <c r="AS91" s="97"/>
      <c r="AT91" s="82"/>
      <c r="AU91" s="82"/>
      <c r="AV91" s="82"/>
      <c r="AW91" s="82"/>
      <c r="AX91" s="82"/>
      <c r="AY91" s="82"/>
      <c r="AZ91" s="82"/>
      <c r="BA91" s="82"/>
      <c r="BB91" s="82"/>
      <c r="BC91" s="82"/>
      <c r="BD91" s="82"/>
      <c r="BE91" s="82"/>
      <c r="BF91" s="82"/>
      <c r="BG91" s="82"/>
      <c r="BH91" s="82"/>
      <c r="BI91" s="82"/>
      <c r="BJ91" s="82"/>
      <c r="BK91" s="112"/>
      <c r="BL91" s="82"/>
      <c r="BM91" s="84"/>
      <c r="BN91" s="84"/>
      <c r="BO91" s="84"/>
      <c r="BP91" s="84"/>
      <c r="BQ91" s="84"/>
      <c r="BR91" s="84"/>
      <c r="BS91" s="100"/>
      <c r="BT91" s="294"/>
      <c r="BU91" s="83"/>
    </row>
    <row r="92" spans="2:73" ht="17.25">
      <c r="B92" s="140" t="s">
        <v>189</v>
      </c>
      <c r="C92" s="64"/>
      <c r="D92" s="84"/>
      <c r="E92" s="85"/>
      <c r="F92" s="86"/>
      <c r="G92" s="87"/>
      <c r="H92" s="88"/>
      <c r="I92" s="88"/>
      <c r="J92" s="89"/>
      <c r="K92" s="141"/>
      <c r="L92" s="89"/>
      <c r="M92" s="78"/>
      <c r="N92" s="90"/>
      <c r="O92" s="91"/>
      <c r="P92" s="90"/>
      <c r="Q92" s="79"/>
      <c r="R92" s="84"/>
      <c r="S92" s="80"/>
      <c r="T92" s="80"/>
      <c r="U92" s="81"/>
      <c r="V92" s="92"/>
      <c r="W92" s="93"/>
      <c r="X92" s="82"/>
      <c r="Y92" s="84"/>
      <c r="Z92" s="94"/>
      <c r="AA92" s="142"/>
      <c r="AB92" s="109"/>
      <c r="AC92" s="96"/>
      <c r="AD92" s="76"/>
      <c r="AE92" s="82"/>
      <c r="AF92" s="82"/>
      <c r="AG92" s="82"/>
      <c r="AH92" s="82"/>
      <c r="AI92" s="82"/>
      <c r="AJ92" s="82"/>
      <c r="AK92" s="82"/>
      <c r="AL92" s="82"/>
      <c r="AM92" s="82"/>
      <c r="AN92" s="82"/>
      <c r="AO92" s="82"/>
      <c r="AP92" s="82"/>
      <c r="AQ92" s="82"/>
      <c r="AR92" s="82"/>
      <c r="AS92" s="97"/>
      <c r="AT92" s="82"/>
      <c r="AU92" s="82"/>
      <c r="AV92" s="82"/>
      <c r="AW92" s="82"/>
      <c r="AX92" s="82"/>
      <c r="AY92" s="82"/>
      <c r="AZ92" s="82"/>
      <c r="BA92" s="82"/>
      <c r="BB92" s="82"/>
      <c r="BC92" s="82"/>
      <c r="BD92" s="82"/>
      <c r="BE92" s="82"/>
      <c r="BF92" s="82"/>
      <c r="BG92" s="82"/>
      <c r="BH92" s="82"/>
      <c r="BI92" s="82"/>
      <c r="BJ92" s="82"/>
      <c r="BK92" s="112"/>
      <c r="BL92" s="82"/>
      <c r="BM92" s="84"/>
      <c r="BN92" s="84"/>
      <c r="BO92" s="84"/>
      <c r="BP92" s="84"/>
      <c r="BQ92" s="84"/>
      <c r="BR92" s="84"/>
      <c r="BS92" s="100"/>
      <c r="BT92" s="294"/>
      <c r="BU92" s="83"/>
    </row>
    <row r="93" spans="2:73" ht="17.25">
      <c r="B93" s="140" t="s">
        <v>190</v>
      </c>
      <c r="C93" s="64"/>
      <c r="D93" s="84"/>
      <c r="E93" s="85"/>
      <c r="F93" s="86"/>
      <c r="G93" s="87"/>
      <c r="H93" s="88"/>
      <c r="I93" s="88"/>
      <c r="J93" s="89"/>
      <c r="K93" s="141"/>
      <c r="L93" s="89"/>
      <c r="M93" s="78"/>
      <c r="N93" s="90"/>
      <c r="O93" s="91"/>
      <c r="P93" s="90"/>
      <c r="Q93" s="79"/>
      <c r="R93" s="84"/>
      <c r="S93" s="80"/>
      <c r="T93" s="80"/>
      <c r="U93" s="81"/>
      <c r="V93" s="92"/>
      <c r="W93" s="93"/>
      <c r="X93" s="82"/>
      <c r="Y93" s="84"/>
      <c r="Z93" s="94"/>
      <c r="AA93" s="142"/>
      <c r="AB93" s="109"/>
      <c r="AC93" s="96"/>
      <c r="AD93" s="76"/>
      <c r="AE93" s="82"/>
      <c r="AF93" s="82"/>
      <c r="AG93" s="82"/>
      <c r="AH93" s="82"/>
      <c r="AI93" s="82"/>
      <c r="AJ93" s="82"/>
      <c r="AK93" s="82"/>
      <c r="AL93" s="82"/>
      <c r="AM93" s="82"/>
      <c r="AN93" s="82"/>
      <c r="AO93" s="82"/>
      <c r="AP93" s="82"/>
      <c r="AQ93" s="82"/>
      <c r="AR93" s="82"/>
      <c r="AS93" s="97"/>
      <c r="AT93" s="82"/>
      <c r="AU93" s="82"/>
      <c r="AV93" s="82"/>
      <c r="AW93" s="82"/>
      <c r="AX93" s="82"/>
      <c r="AY93" s="82"/>
      <c r="AZ93" s="82"/>
      <c r="BA93" s="82"/>
      <c r="BB93" s="82"/>
      <c r="BC93" s="82"/>
      <c r="BD93" s="82"/>
      <c r="BE93" s="82"/>
      <c r="BF93" s="82"/>
      <c r="BG93" s="82"/>
      <c r="BH93" s="82"/>
      <c r="BI93" s="82"/>
      <c r="BJ93" s="82"/>
      <c r="BK93" s="112"/>
      <c r="BL93" s="82"/>
      <c r="BM93" s="84"/>
      <c r="BN93" s="84"/>
      <c r="BO93" s="84"/>
      <c r="BP93" s="84"/>
      <c r="BQ93" s="84"/>
      <c r="BR93" s="84"/>
      <c r="BS93" s="100"/>
      <c r="BT93" s="294"/>
      <c r="BU93" s="83"/>
    </row>
    <row r="94" spans="2:73" ht="17.25">
      <c r="B94" s="140" t="s">
        <v>191</v>
      </c>
      <c r="C94" s="64"/>
      <c r="D94" s="84"/>
      <c r="E94" s="85"/>
      <c r="F94" s="153"/>
      <c r="G94" s="154"/>
      <c r="H94" s="155"/>
      <c r="I94" s="155"/>
      <c r="J94" s="89"/>
      <c r="K94" s="141"/>
      <c r="L94" s="89"/>
      <c r="M94" s="78"/>
      <c r="N94" s="90"/>
      <c r="O94" s="91"/>
      <c r="P94" s="90"/>
      <c r="Q94" s="79"/>
      <c r="R94" s="84"/>
      <c r="S94" s="80"/>
      <c r="T94" s="80"/>
      <c r="U94" s="81"/>
      <c r="V94" s="92"/>
      <c r="W94" s="126"/>
      <c r="X94" s="82"/>
      <c r="Y94" s="84"/>
      <c r="Z94" s="94"/>
      <c r="AA94" s="142"/>
      <c r="AB94" s="109"/>
      <c r="AC94" s="96"/>
      <c r="AD94" s="76"/>
      <c r="AE94" s="82"/>
      <c r="AF94" s="82"/>
      <c r="AG94" s="82"/>
      <c r="AH94" s="82"/>
      <c r="AI94" s="82"/>
      <c r="AJ94" s="82"/>
      <c r="AK94" s="82"/>
      <c r="AL94" s="82"/>
      <c r="AM94" s="82"/>
      <c r="AN94" s="82"/>
      <c r="AO94" s="82"/>
      <c r="AP94" s="82"/>
      <c r="AQ94" s="82"/>
      <c r="AR94" s="82"/>
      <c r="AS94" s="97"/>
      <c r="AT94" s="82"/>
      <c r="AU94" s="82"/>
      <c r="AV94" s="82"/>
      <c r="AW94" s="82"/>
      <c r="AX94" s="82"/>
      <c r="AY94" s="82"/>
      <c r="AZ94" s="82"/>
      <c r="BA94" s="82"/>
      <c r="BB94" s="82"/>
      <c r="BC94" s="82"/>
      <c r="BD94" s="82"/>
      <c r="BE94" s="82"/>
      <c r="BF94" s="82"/>
      <c r="BG94" s="82"/>
      <c r="BH94" s="82"/>
      <c r="BI94" s="82"/>
      <c r="BJ94" s="82"/>
      <c r="BK94" s="112"/>
      <c r="BL94" s="82"/>
      <c r="BM94" s="84"/>
      <c r="BN94" s="84"/>
      <c r="BO94" s="84"/>
      <c r="BP94" s="84"/>
      <c r="BQ94" s="84"/>
      <c r="BR94" s="84"/>
      <c r="BS94" s="100"/>
      <c r="BT94" s="294"/>
      <c r="BU94" s="83"/>
    </row>
    <row r="95" spans="2:73" ht="17.25">
      <c r="B95" s="140" t="s">
        <v>192</v>
      </c>
      <c r="C95" s="64"/>
      <c r="D95" s="84"/>
      <c r="E95" s="85"/>
      <c r="F95" s="86"/>
      <c r="G95" s="87"/>
      <c r="H95" s="88"/>
      <c r="I95" s="88"/>
      <c r="J95" s="89"/>
      <c r="K95" s="141"/>
      <c r="L95" s="89"/>
      <c r="M95" s="78"/>
      <c r="N95" s="90"/>
      <c r="O95" s="91"/>
      <c r="P95" s="90"/>
      <c r="Q95" s="79"/>
      <c r="R95" s="84"/>
      <c r="S95" s="80"/>
      <c r="T95" s="80"/>
      <c r="U95" s="81"/>
      <c r="V95" s="92"/>
      <c r="W95" s="93"/>
      <c r="X95" s="82"/>
      <c r="Y95" s="95"/>
      <c r="Z95" s="94"/>
      <c r="AA95" s="142"/>
      <c r="AB95" s="109"/>
      <c r="AC95" s="113"/>
      <c r="AD95" s="76"/>
      <c r="AE95" s="82"/>
      <c r="AF95" s="82"/>
      <c r="AG95" s="82"/>
      <c r="AH95" s="82"/>
      <c r="AI95" s="82"/>
      <c r="AJ95" s="82"/>
      <c r="AK95" s="82"/>
      <c r="AL95" s="82"/>
      <c r="AM95" s="82"/>
      <c r="AN95" s="82"/>
      <c r="AO95" s="82"/>
      <c r="AP95" s="82"/>
      <c r="AQ95" s="82"/>
      <c r="AR95" s="82"/>
      <c r="AS95" s="97"/>
      <c r="AT95" s="82"/>
      <c r="AU95" s="82"/>
      <c r="AV95" s="82"/>
      <c r="AW95" s="82"/>
      <c r="AX95" s="82"/>
      <c r="AY95" s="82"/>
      <c r="AZ95" s="82"/>
      <c r="BA95" s="82"/>
      <c r="BB95" s="82"/>
      <c r="BC95" s="82"/>
      <c r="BD95" s="82"/>
      <c r="BE95" s="82"/>
      <c r="BF95" s="82"/>
      <c r="BG95" s="82"/>
      <c r="BH95" s="82"/>
      <c r="BI95" s="82"/>
      <c r="BJ95" s="82"/>
      <c r="BK95" s="112"/>
      <c r="BL95" s="82"/>
      <c r="BM95" s="84"/>
      <c r="BN95" s="84"/>
      <c r="BO95" s="84"/>
      <c r="BP95" s="84"/>
      <c r="BQ95" s="84"/>
      <c r="BR95" s="84"/>
      <c r="BS95" s="105"/>
      <c r="BT95" s="294"/>
      <c r="BU95" s="83"/>
    </row>
    <row r="96" spans="2:73" ht="17.25">
      <c r="B96" s="140" t="s">
        <v>193</v>
      </c>
      <c r="C96" s="64"/>
      <c r="D96" s="84"/>
      <c r="E96" s="85"/>
      <c r="F96" s="86"/>
      <c r="G96" s="87"/>
      <c r="H96" s="88"/>
      <c r="I96" s="88"/>
      <c r="J96" s="89"/>
      <c r="K96" s="141"/>
      <c r="L96" s="89"/>
      <c r="M96" s="78"/>
      <c r="N96" s="90"/>
      <c r="O96" s="106"/>
      <c r="P96" s="90"/>
      <c r="Q96" s="79"/>
      <c r="R96" s="84"/>
      <c r="S96" s="80"/>
      <c r="T96" s="80"/>
      <c r="U96" s="81"/>
      <c r="V96" s="92"/>
      <c r="W96" s="93"/>
      <c r="X96" s="82"/>
      <c r="Y96" s="84"/>
      <c r="Z96" s="94"/>
      <c r="AA96" s="142"/>
      <c r="AB96" s="109"/>
      <c r="AC96" s="96"/>
      <c r="AD96" s="76"/>
      <c r="AE96" s="82"/>
      <c r="AF96" s="82"/>
      <c r="AG96" s="82"/>
      <c r="AH96" s="82"/>
      <c r="AI96" s="82"/>
      <c r="AJ96" s="82"/>
      <c r="AK96" s="82"/>
      <c r="AL96" s="82"/>
      <c r="AM96" s="82"/>
      <c r="AN96" s="82"/>
      <c r="AO96" s="82"/>
      <c r="AP96" s="82"/>
      <c r="AQ96" s="82"/>
      <c r="AR96" s="82"/>
      <c r="AS96" s="97"/>
      <c r="AT96" s="82"/>
      <c r="AU96" s="82"/>
      <c r="AV96" s="82"/>
      <c r="AW96" s="82"/>
      <c r="AX96" s="82"/>
      <c r="AY96" s="82"/>
      <c r="AZ96" s="82"/>
      <c r="BA96" s="82"/>
      <c r="BB96" s="82"/>
      <c r="BC96" s="82"/>
      <c r="BD96" s="82"/>
      <c r="BE96" s="82"/>
      <c r="BF96" s="82"/>
      <c r="BG96" s="82"/>
      <c r="BH96" s="82"/>
      <c r="BI96" s="82"/>
      <c r="BJ96" s="82"/>
      <c r="BK96" s="112"/>
      <c r="BL96" s="82"/>
      <c r="BM96" s="84"/>
      <c r="BN96" s="84"/>
      <c r="BO96" s="84"/>
      <c r="BP96" s="84"/>
      <c r="BQ96" s="84"/>
      <c r="BR96" s="84"/>
      <c r="BS96" s="100"/>
      <c r="BT96" s="294"/>
      <c r="BU96" s="83"/>
    </row>
    <row r="97" spans="2:73" ht="17.25">
      <c r="B97" s="140" t="s">
        <v>194</v>
      </c>
      <c r="C97" s="64"/>
      <c r="D97" s="84"/>
      <c r="E97" s="85"/>
      <c r="F97" s="153"/>
      <c r="G97" s="154"/>
      <c r="H97" s="155"/>
      <c r="I97" s="155"/>
      <c r="J97" s="89"/>
      <c r="K97" s="141"/>
      <c r="L97" s="89"/>
      <c r="M97" s="78"/>
      <c r="N97" s="90"/>
      <c r="O97" s="91"/>
      <c r="P97" s="90"/>
      <c r="Q97" s="79"/>
      <c r="R97" s="84"/>
      <c r="S97" s="80"/>
      <c r="T97" s="80"/>
      <c r="U97" s="81"/>
      <c r="V97" s="92"/>
      <c r="W97" s="93"/>
      <c r="X97" s="82"/>
      <c r="Y97" s="84"/>
      <c r="Z97" s="94"/>
      <c r="AA97" s="142"/>
      <c r="AB97" s="109"/>
      <c r="AC97" s="96"/>
      <c r="AD97" s="76"/>
      <c r="AE97" s="82"/>
      <c r="AF97" s="82"/>
      <c r="AG97" s="82"/>
      <c r="AH97" s="82"/>
      <c r="AI97" s="82"/>
      <c r="AJ97" s="82"/>
      <c r="AK97" s="82"/>
      <c r="AL97" s="82"/>
      <c r="AM97" s="82"/>
      <c r="AN97" s="82"/>
      <c r="AO97" s="82"/>
      <c r="AP97" s="82"/>
      <c r="AQ97" s="82"/>
      <c r="AR97" s="82"/>
      <c r="AS97" s="97"/>
      <c r="AT97" s="82"/>
      <c r="AU97" s="82"/>
      <c r="AV97" s="82"/>
      <c r="AW97" s="82"/>
      <c r="AX97" s="82"/>
      <c r="AY97" s="82"/>
      <c r="AZ97" s="82"/>
      <c r="BA97" s="82"/>
      <c r="BB97" s="82"/>
      <c r="BC97" s="82"/>
      <c r="BD97" s="82"/>
      <c r="BE97" s="82"/>
      <c r="BF97" s="82"/>
      <c r="BG97" s="82"/>
      <c r="BH97" s="82"/>
      <c r="BI97" s="82"/>
      <c r="BJ97" s="82"/>
      <c r="BK97" s="112"/>
      <c r="BL97" s="82"/>
      <c r="BM97" s="84"/>
      <c r="BN97" s="84"/>
      <c r="BO97" s="84"/>
      <c r="BP97" s="84"/>
      <c r="BQ97" s="84"/>
      <c r="BR97" s="84"/>
      <c r="BS97" s="100"/>
      <c r="BT97" s="294"/>
      <c r="BU97" s="83"/>
    </row>
    <row r="98" spans="2:73" ht="17.25">
      <c r="B98" s="140" t="s">
        <v>195</v>
      </c>
      <c r="C98" s="64"/>
      <c r="D98" s="84"/>
      <c r="E98" s="85"/>
      <c r="F98" s="86"/>
      <c r="G98" s="87"/>
      <c r="H98" s="88"/>
      <c r="I98" s="88"/>
      <c r="J98" s="89"/>
      <c r="K98" s="141"/>
      <c r="L98" s="89"/>
      <c r="M98" s="78"/>
      <c r="N98" s="90"/>
      <c r="O98" s="91"/>
      <c r="P98" s="90"/>
      <c r="Q98" s="79"/>
      <c r="R98" s="84"/>
      <c r="S98" s="80"/>
      <c r="T98" s="80"/>
      <c r="U98" s="81"/>
      <c r="V98" s="92"/>
      <c r="W98" s="93"/>
      <c r="X98" s="82"/>
      <c r="Y98" s="84"/>
      <c r="Z98" s="94"/>
      <c r="AA98" s="142"/>
      <c r="AB98" s="109"/>
      <c r="AC98" s="96"/>
      <c r="AD98" s="76"/>
      <c r="AE98" s="82"/>
      <c r="AF98" s="82"/>
      <c r="AG98" s="82"/>
      <c r="AH98" s="82"/>
      <c r="AI98" s="82"/>
      <c r="AJ98" s="82"/>
      <c r="AK98" s="82"/>
      <c r="AL98" s="82"/>
      <c r="AM98" s="82"/>
      <c r="AN98" s="82"/>
      <c r="AO98" s="82"/>
      <c r="AP98" s="82"/>
      <c r="AQ98" s="82"/>
      <c r="AR98" s="82"/>
      <c r="AS98" s="97"/>
      <c r="AT98" s="82"/>
      <c r="AU98" s="82"/>
      <c r="AV98" s="82"/>
      <c r="AW98" s="82"/>
      <c r="AX98" s="82"/>
      <c r="AY98" s="82"/>
      <c r="AZ98" s="82"/>
      <c r="BA98" s="82"/>
      <c r="BB98" s="82"/>
      <c r="BC98" s="82"/>
      <c r="BD98" s="82"/>
      <c r="BE98" s="82"/>
      <c r="BF98" s="82"/>
      <c r="BG98" s="82"/>
      <c r="BH98" s="82"/>
      <c r="BI98" s="82"/>
      <c r="BJ98" s="82"/>
      <c r="BK98" s="112"/>
      <c r="BL98" s="82"/>
      <c r="BM98" s="84"/>
      <c r="BN98" s="84"/>
      <c r="BO98" s="84"/>
      <c r="BP98" s="84"/>
      <c r="BQ98" s="84"/>
      <c r="BR98" s="84"/>
      <c r="BS98" s="100"/>
      <c r="BT98" s="294"/>
      <c r="BU98" s="83"/>
    </row>
    <row r="99" spans="2:73" ht="17.25">
      <c r="B99" s="140" t="s">
        <v>196</v>
      </c>
      <c r="C99" s="64"/>
      <c r="D99" s="84"/>
      <c r="E99" s="85"/>
      <c r="F99" s="153"/>
      <c r="G99" s="154"/>
      <c r="H99" s="155"/>
      <c r="I99" s="155"/>
      <c r="J99" s="89"/>
      <c r="K99" s="141"/>
      <c r="L99" s="89"/>
      <c r="M99" s="78"/>
      <c r="N99" s="90"/>
      <c r="O99" s="91"/>
      <c r="P99" s="90"/>
      <c r="Q99" s="79"/>
      <c r="R99" s="84"/>
      <c r="S99" s="80"/>
      <c r="T99" s="80"/>
      <c r="U99" s="81"/>
      <c r="V99" s="92"/>
      <c r="W99" s="93"/>
      <c r="X99" s="82"/>
      <c r="Y99" s="84"/>
      <c r="Z99" s="94"/>
      <c r="AA99" s="142"/>
      <c r="AB99" s="109"/>
      <c r="AC99" s="96"/>
      <c r="AD99" s="76"/>
      <c r="AE99" s="82"/>
      <c r="AF99" s="82"/>
      <c r="AG99" s="82"/>
      <c r="AH99" s="82"/>
      <c r="AI99" s="82"/>
      <c r="AJ99" s="82"/>
      <c r="AK99" s="82"/>
      <c r="AL99" s="82"/>
      <c r="AM99" s="82"/>
      <c r="AN99" s="82"/>
      <c r="AO99" s="82"/>
      <c r="AP99" s="82"/>
      <c r="AQ99" s="82"/>
      <c r="AR99" s="82"/>
      <c r="AS99" s="97"/>
      <c r="AT99" s="82"/>
      <c r="AU99" s="82"/>
      <c r="AV99" s="82"/>
      <c r="AW99" s="82"/>
      <c r="AX99" s="82"/>
      <c r="AY99" s="82"/>
      <c r="AZ99" s="82"/>
      <c r="BA99" s="82"/>
      <c r="BB99" s="82"/>
      <c r="BC99" s="82"/>
      <c r="BD99" s="82"/>
      <c r="BE99" s="82"/>
      <c r="BF99" s="82"/>
      <c r="BG99" s="82"/>
      <c r="BH99" s="82"/>
      <c r="BI99" s="82"/>
      <c r="BJ99" s="82"/>
      <c r="BK99" s="112"/>
      <c r="BL99" s="82"/>
      <c r="BM99" s="84"/>
      <c r="BN99" s="84"/>
      <c r="BO99" s="84"/>
      <c r="BP99" s="84"/>
      <c r="BQ99" s="84"/>
      <c r="BR99" s="84"/>
      <c r="BS99" s="100"/>
      <c r="BT99" s="294"/>
      <c r="BU99" s="83"/>
    </row>
    <row r="100" spans="2:73" ht="17.25">
      <c r="B100" s="140" t="s">
        <v>197</v>
      </c>
      <c r="C100" s="64"/>
      <c r="D100" s="84"/>
      <c r="E100" s="85"/>
      <c r="F100" s="86"/>
      <c r="G100" s="87"/>
      <c r="H100" s="88"/>
      <c r="I100" s="88"/>
      <c r="J100" s="89"/>
      <c r="K100" s="141"/>
      <c r="L100" s="89"/>
      <c r="M100" s="78"/>
      <c r="N100" s="90"/>
      <c r="O100" s="91"/>
      <c r="P100" s="90"/>
      <c r="Q100" s="79"/>
      <c r="R100" s="84"/>
      <c r="S100" s="80"/>
      <c r="T100" s="80"/>
      <c r="U100" s="81"/>
      <c r="V100" s="92"/>
      <c r="W100" s="93"/>
      <c r="X100" s="82"/>
      <c r="Y100" s="84"/>
      <c r="Z100" s="94"/>
      <c r="AA100" s="142"/>
      <c r="AB100" s="109"/>
      <c r="AC100" s="96"/>
      <c r="AD100" s="76"/>
      <c r="AE100" s="82"/>
      <c r="AF100" s="82"/>
      <c r="AG100" s="82"/>
      <c r="AH100" s="82"/>
      <c r="AI100" s="82"/>
      <c r="AJ100" s="82"/>
      <c r="AK100" s="82"/>
      <c r="AL100" s="82"/>
      <c r="AM100" s="82"/>
      <c r="AN100" s="82"/>
      <c r="AO100" s="82"/>
      <c r="AP100" s="82"/>
      <c r="AQ100" s="82"/>
      <c r="AR100" s="82"/>
      <c r="AS100" s="97"/>
      <c r="AT100" s="82"/>
      <c r="AU100" s="82"/>
      <c r="AV100" s="82"/>
      <c r="AW100" s="82"/>
      <c r="AX100" s="82"/>
      <c r="AY100" s="82"/>
      <c r="AZ100" s="82"/>
      <c r="BA100" s="82"/>
      <c r="BB100" s="82"/>
      <c r="BC100" s="82"/>
      <c r="BD100" s="82"/>
      <c r="BE100" s="82"/>
      <c r="BF100" s="82"/>
      <c r="BG100" s="82"/>
      <c r="BH100" s="82"/>
      <c r="BI100" s="82"/>
      <c r="BJ100" s="82"/>
      <c r="BK100" s="112"/>
      <c r="BL100" s="82"/>
      <c r="BM100" s="84"/>
      <c r="BN100" s="84"/>
      <c r="BO100" s="84"/>
      <c r="BP100" s="84"/>
      <c r="BQ100" s="84"/>
      <c r="BR100" s="84"/>
      <c r="BS100" s="105"/>
      <c r="BT100" s="294"/>
      <c r="BU100" s="83"/>
    </row>
    <row r="101" spans="2:73" ht="17.25">
      <c r="B101" s="140" t="s">
        <v>198</v>
      </c>
      <c r="C101" s="64"/>
      <c r="D101" s="84"/>
      <c r="E101" s="85"/>
      <c r="F101" s="86"/>
      <c r="G101" s="87"/>
      <c r="H101" s="88"/>
      <c r="I101" s="88"/>
      <c r="J101" s="89"/>
      <c r="K101" s="141"/>
      <c r="L101" s="89"/>
      <c r="M101" s="78"/>
      <c r="N101" s="90"/>
      <c r="O101" s="91"/>
      <c r="P101" s="90"/>
      <c r="Q101" s="79"/>
      <c r="R101" s="84"/>
      <c r="S101" s="80"/>
      <c r="T101" s="80"/>
      <c r="U101" s="81"/>
      <c r="V101" s="92"/>
      <c r="W101" s="93"/>
      <c r="X101" s="82"/>
      <c r="Y101" s="84"/>
      <c r="Z101" s="94"/>
      <c r="AA101" s="142"/>
      <c r="AB101" s="109"/>
      <c r="AC101" s="96"/>
      <c r="AD101" s="76"/>
      <c r="AE101" s="82"/>
      <c r="AF101" s="82"/>
      <c r="AG101" s="82"/>
      <c r="AH101" s="82"/>
      <c r="AI101" s="82"/>
      <c r="AJ101" s="82"/>
      <c r="AK101" s="82"/>
      <c r="AL101" s="82"/>
      <c r="AM101" s="82"/>
      <c r="AN101" s="82"/>
      <c r="AO101" s="82"/>
      <c r="AP101" s="82"/>
      <c r="AQ101" s="82"/>
      <c r="AR101" s="82"/>
      <c r="AS101" s="97"/>
      <c r="AT101" s="82"/>
      <c r="AU101" s="82"/>
      <c r="AV101" s="82"/>
      <c r="AW101" s="82"/>
      <c r="AX101" s="82"/>
      <c r="AY101" s="82"/>
      <c r="AZ101" s="82"/>
      <c r="BA101" s="82"/>
      <c r="BB101" s="82"/>
      <c r="BC101" s="82"/>
      <c r="BD101" s="82"/>
      <c r="BE101" s="82"/>
      <c r="BF101" s="82"/>
      <c r="BG101" s="82"/>
      <c r="BH101" s="82"/>
      <c r="BI101" s="82"/>
      <c r="BJ101" s="82"/>
      <c r="BK101" s="112"/>
      <c r="BL101" s="82"/>
      <c r="BM101" s="84"/>
      <c r="BN101" s="84"/>
      <c r="BO101" s="84"/>
      <c r="BP101" s="84"/>
      <c r="BQ101" s="84"/>
      <c r="BR101" s="84"/>
      <c r="BS101" s="105"/>
      <c r="BT101" s="294"/>
      <c r="BU101" s="83"/>
    </row>
    <row r="102" spans="2:73" ht="17.25">
      <c r="B102" s="140" t="s">
        <v>199</v>
      </c>
      <c r="C102" s="64"/>
      <c r="D102" s="84"/>
      <c r="E102" s="85"/>
      <c r="F102" s="86"/>
      <c r="G102" s="154"/>
      <c r="H102" s="155"/>
      <c r="I102" s="155"/>
      <c r="J102" s="89"/>
      <c r="K102" s="141"/>
      <c r="L102" s="89"/>
      <c r="M102" s="78"/>
      <c r="N102" s="90"/>
      <c r="O102" s="91"/>
      <c r="P102" s="90"/>
      <c r="Q102" s="79"/>
      <c r="R102" s="84"/>
      <c r="S102" s="80"/>
      <c r="T102" s="80"/>
      <c r="U102" s="81"/>
      <c r="V102" s="92"/>
      <c r="W102" s="93"/>
      <c r="X102" s="82"/>
      <c r="Y102" s="84"/>
      <c r="Z102" s="94"/>
      <c r="AA102" s="142"/>
      <c r="AB102" s="109"/>
      <c r="AC102" s="96"/>
      <c r="AD102" s="76"/>
      <c r="AE102" s="82"/>
      <c r="AF102" s="82"/>
      <c r="AG102" s="82"/>
      <c r="AH102" s="82"/>
      <c r="AI102" s="82"/>
      <c r="AJ102" s="82"/>
      <c r="AK102" s="82"/>
      <c r="AL102" s="82"/>
      <c r="AM102" s="82"/>
      <c r="AN102" s="82"/>
      <c r="AO102" s="82"/>
      <c r="AP102" s="82"/>
      <c r="AQ102" s="82"/>
      <c r="AR102" s="82"/>
      <c r="AS102" s="97"/>
      <c r="AT102" s="82"/>
      <c r="AU102" s="82"/>
      <c r="AV102" s="82"/>
      <c r="AW102" s="82"/>
      <c r="AX102" s="82"/>
      <c r="AY102" s="82"/>
      <c r="AZ102" s="82"/>
      <c r="BA102" s="82"/>
      <c r="BB102" s="82"/>
      <c r="BC102" s="82"/>
      <c r="BD102" s="82"/>
      <c r="BE102" s="82"/>
      <c r="BF102" s="82"/>
      <c r="BG102" s="82"/>
      <c r="BH102" s="82"/>
      <c r="BI102" s="82"/>
      <c r="BJ102" s="82"/>
      <c r="BK102" s="112"/>
      <c r="BL102" s="82"/>
      <c r="BM102" s="84"/>
      <c r="BN102" s="84"/>
      <c r="BO102" s="84"/>
      <c r="BP102" s="84"/>
      <c r="BQ102" s="84"/>
      <c r="BR102" s="84"/>
      <c r="BS102" s="105"/>
      <c r="BT102" s="294"/>
      <c r="BU102" s="83"/>
    </row>
    <row r="103" spans="2:73" ht="17.25">
      <c r="B103" s="140" t="s">
        <v>200</v>
      </c>
      <c r="C103" s="64"/>
      <c r="D103" s="61"/>
      <c r="E103" s="85"/>
      <c r="F103" s="127"/>
      <c r="G103" s="85"/>
      <c r="H103" s="128"/>
      <c r="I103" s="128"/>
      <c r="J103" s="89"/>
      <c r="K103" s="141"/>
      <c r="L103" s="89"/>
      <c r="M103" s="78"/>
      <c r="N103" s="90"/>
      <c r="O103" s="106"/>
      <c r="P103" s="90"/>
      <c r="Q103" s="79"/>
      <c r="R103" s="84"/>
      <c r="S103" s="80"/>
      <c r="T103" s="80"/>
      <c r="U103" s="81"/>
      <c r="V103" s="129"/>
      <c r="W103" s="92"/>
      <c r="X103" s="82"/>
      <c r="Y103" s="84"/>
      <c r="Z103" s="96"/>
      <c r="AA103" s="142"/>
      <c r="AB103" s="109"/>
      <c r="AC103" s="96"/>
      <c r="AD103" s="76"/>
      <c r="AE103" s="82"/>
      <c r="AF103" s="82"/>
      <c r="AG103" s="82"/>
      <c r="AH103" s="82"/>
      <c r="AI103" s="82"/>
      <c r="AJ103" s="82"/>
      <c r="AK103" s="82"/>
      <c r="AL103" s="82"/>
      <c r="AM103" s="82"/>
      <c r="AN103" s="82"/>
      <c r="AO103" s="82"/>
      <c r="AP103" s="82"/>
      <c r="AQ103" s="82"/>
      <c r="AR103" s="82"/>
      <c r="AS103" s="97"/>
      <c r="AT103" s="82"/>
      <c r="AU103" s="82"/>
      <c r="AV103" s="82"/>
      <c r="AW103" s="82"/>
      <c r="AX103" s="82"/>
      <c r="AY103" s="82"/>
      <c r="AZ103" s="82"/>
      <c r="BA103" s="82"/>
      <c r="BB103" s="82"/>
      <c r="BC103" s="82"/>
      <c r="BD103" s="82"/>
      <c r="BE103" s="82"/>
      <c r="BF103" s="85"/>
      <c r="BG103" s="82"/>
      <c r="BH103" s="82"/>
      <c r="BI103" s="82"/>
      <c r="BJ103" s="82"/>
      <c r="BK103" s="85"/>
      <c r="BL103" s="82"/>
      <c r="BM103" s="84"/>
      <c r="BN103" s="84"/>
      <c r="BO103" s="84"/>
      <c r="BP103" s="84"/>
      <c r="BQ103" s="84"/>
      <c r="BR103" s="84"/>
      <c r="BS103" s="84"/>
      <c r="BT103" s="294"/>
      <c r="BU103" s="83"/>
    </row>
    <row r="104" spans="2:73" ht="17.25">
      <c r="B104" s="140" t="s">
        <v>201</v>
      </c>
      <c r="C104" s="64"/>
      <c r="D104" s="61"/>
      <c r="E104" s="85"/>
      <c r="F104" s="156"/>
      <c r="G104" s="157"/>
      <c r="H104" s="158"/>
      <c r="I104" s="158"/>
      <c r="J104" s="89"/>
      <c r="K104" s="141"/>
      <c r="L104" s="89"/>
      <c r="M104" s="78"/>
      <c r="N104" s="90"/>
      <c r="O104" s="106"/>
      <c r="P104" s="90"/>
      <c r="Q104" s="79"/>
      <c r="R104" s="84"/>
      <c r="S104" s="80"/>
      <c r="T104" s="80"/>
      <c r="U104" s="81"/>
      <c r="V104" s="129"/>
      <c r="W104" s="92"/>
      <c r="X104" s="82"/>
      <c r="Y104" s="84"/>
      <c r="Z104" s="96"/>
      <c r="AA104" s="142"/>
      <c r="AB104" s="109"/>
      <c r="AC104" s="96"/>
      <c r="AD104" s="76"/>
      <c r="AE104" s="82"/>
      <c r="AF104" s="82"/>
      <c r="AG104" s="82"/>
      <c r="AH104" s="82"/>
      <c r="AI104" s="82"/>
      <c r="AJ104" s="82"/>
      <c r="AK104" s="82"/>
      <c r="AL104" s="82"/>
      <c r="AM104" s="82"/>
      <c r="AN104" s="82"/>
      <c r="AO104" s="82"/>
      <c r="AP104" s="82"/>
      <c r="AQ104" s="82"/>
      <c r="AR104" s="82"/>
      <c r="AS104" s="97"/>
      <c r="AT104" s="82"/>
      <c r="AU104" s="82"/>
      <c r="AV104" s="82"/>
      <c r="AW104" s="82"/>
      <c r="AX104" s="82"/>
      <c r="AY104" s="82"/>
      <c r="AZ104" s="82"/>
      <c r="BA104" s="82"/>
      <c r="BB104" s="82"/>
      <c r="BC104" s="82"/>
      <c r="BD104" s="82"/>
      <c r="BE104" s="82"/>
      <c r="BF104" s="85"/>
      <c r="BG104" s="82"/>
      <c r="BH104" s="82"/>
      <c r="BI104" s="82"/>
      <c r="BJ104" s="82"/>
      <c r="BK104" s="85"/>
      <c r="BL104" s="82"/>
      <c r="BM104" s="84"/>
      <c r="BN104" s="84"/>
      <c r="BO104" s="84"/>
      <c r="BP104" s="84"/>
      <c r="BQ104" s="84"/>
      <c r="BR104" s="84"/>
      <c r="BS104" s="84"/>
      <c r="BT104" s="294"/>
      <c r="BU104" s="83"/>
    </row>
    <row r="105" spans="2:73" ht="17.25">
      <c r="B105" s="140" t="s">
        <v>202</v>
      </c>
      <c r="C105" s="64"/>
      <c r="D105" s="61"/>
      <c r="E105" s="85"/>
      <c r="F105" s="127"/>
      <c r="G105" s="85"/>
      <c r="H105" s="128"/>
      <c r="I105" s="128"/>
      <c r="J105" s="89"/>
      <c r="K105" s="141"/>
      <c r="L105" s="89"/>
      <c r="M105" s="78"/>
      <c r="N105" s="90"/>
      <c r="O105" s="106"/>
      <c r="P105" s="90"/>
      <c r="Q105" s="79"/>
      <c r="R105" s="84"/>
      <c r="S105" s="80"/>
      <c r="T105" s="80"/>
      <c r="U105" s="81"/>
      <c r="V105" s="129"/>
      <c r="W105" s="92"/>
      <c r="X105" s="82"/>
      <c r="Y105" s="84"/>
      <c r="Z105" s="84"/>
      <c r="AA105" s="142"/>
      <c r="AB105" s="109"/>
      <c r="AC105" s="84"/>
      <c r="AD105" s="76"/>
      <c r="AE105" s="82"/>
      <c r="AF105" s="82"/>
      <c r="AG105" s="82"/>
      <c r="AH105" s="82"/>
      <c r="AI105" s="82"/>
      <c r="AJ105" s="82"/>
      <c r="AK105" s="82"/>
      <c r="AL105" s="82"/>
      <c r="AM105" s="82"/>
      <c r="AN105" s="82"/>
      <c r="AO105" s="82"/>
      <c r="AP105" s="82"/>
      <c r="AQ105" s="82"/>
      <c r="AR105" s="82"/>
      <c r="AS105" s="97"/>
      <c r="AT105" s="82"/>
      <c r="AU105" s="82"/>
      <c r="AV105" s="82"/>
      <c r="AW105" s="82"/>
      <c r="AX105" s="82"/>
      <c r="AY105" s="82"/>
      <c r="AZ105" s="82"/>
      <c r="BA105" s="82"/>
      <c r="BB105" s="82"/>
      <c r="BC105" s="82"/>
      <c r="BD105" s="82"/>
      <c r="BE105" s="82"/>
      <c r="BF105" s="85"/>
      <c r="BG105" s="82"/>
      <c r="BH105" s="82"/>
      <c r="BI105" s="82"/>
      <c r="BJ105" s="82"/>
      <c r="BK105" s="85"/>
      <c r="BL105" s="82"/>
      <c r="BM105" s="84"/>
      <c r="BN105" s="84"/>
      <c r="BO105" s="84"/>
      <c r="BP105" s="84"/>
      <c r="BQ105" s="84"/>
      <c r="BR105" s="84"/>
      <c r="BS105" s="84"/>
      <c r="BT105" s="294"/>
      <c r="BU105" s="83"/>
    </row>
    <row r="106" spans="2:73" ht="17.25">
      <c r="B106" s="140" t="s">
        <v>203</v>
      </c>
      <c r="C106" s="64"/>
      <c r="D106" s="61"/>
      <c r="E106" s="85"/>
      <c r="F106" s="127"/>
      <c r="G106" s="85"/>
      <c r="H106" s="128"/>
      <c r="I106" s="128"/>
      <c r="J106" s="89"/>
      <c r="K106" s="141"/>
      <c r="L106" s="89"/>
      <c r="M106" s="78"/>
      <c r="N106" s="90"/>
      <c r="O106" s="106"/>
      <c r="P106" s="90"/>
      <c r="Q106" s="79"/>
      <c r="R106" s="84"/>
      <c r="S106" s="80"/>
      <c r="T106" s="80"/>
      <c r="U106" s="81"/>
      <c r="V106" s="129"/>
      <c r="W106" s="92"/>
      <c r="X106" s="82"/>
      <c r="Y106" s="84"/>
      <c r="Z106" s="113"/>
      <c r="AA106" s="142"/>
      <c r="AB106" s="109"/>
      <c r="AC106" s="113"/>
      <c r="AD106" s="76"/>
      <c r="AE106" s="82"/>
      <c r="AF106" s="82"/>
      <c r="AG106" s="82"/>
      <c r="AH106" s="82"/>
      <c r="AI106" s="82"/>
      <c r="AJ106" s="82"/>
      <c r="AK106" s="82"/>
      <c r="AL106" s="82"/>
      <c r="AM106" s="82"/>
      <c r="AN106" s="82"/>
      <c r="AO106" s="82"/>
      <c r="AP106" s="82"/>
      <c r="AQ106" s="82"/>
      <c r="AR106" s="82"/>
      <c r="AS106" s="97"/>
      <c r="AT106" s="82"/>
      <c r="AU106" s="82"/>
      <c r="AV106" s="82"/>
      <c r="AW106" s="82"/>
      <c r="AX106" s="82"/>
      <c r="AY106" s="82"/>
      <c r="AZ106" s="82"/>
      <c r="BA106" s="82"/>
      <c r="BB106" s="82"/>
      <c r="BC106" s="82"/>
      <c r="BD106" s="82"/>
      <c r="BE106" s="82"/>
      <c r="BF106" s="85"/>
      <c r="BG106" s="82"/>
      <c r="BH106" s="82"/>
      <c r="BI106" s="82"/>
      <c r="BJ106" s="82"/>
      <c r="BK106" s="85"/>
      <c r="BL106" s="82"/>
      <c r="BM106" s="84"/>
      <c r="BN106" s="84"/>
      <c r="BO106" s="84"/>
      <c r="BP106" s="84"/>
      <c r="BQ106" s="84"/>
      <c r="BR106" s="84"/>
      <c r="BS106" s="84"/>
      <c r="BT106" s="294"/>
      <c r="BU106" s="83"/>
    </row>
    <row r="107" spans="2:73" ht="17.25">
      <c r="B107" s="140" t="s">
        <v>204</v>
      </c>
      <c r="C107" s="64"/>
      <c r="D107" s="61"/>
      <c r="E107" s="85"/>
      <c r="F107" s="127"/>
      <c r="G107" s="85"/>
      <c r="H107" s="128"/>
      <c r="I107" s="128"/>
      <c r="J107" s="89"/>
      <c r="K107" s="141"/>
      <c r="L107" s="89"/>
      <c r="M107" s="78"/>
      <c r="N107" s="90"/>
      <c r="O107" s="106"/>
      <c r="P107" s="90"/>
      <c r="Q107" s="79"/>
      <c r="R107" s="84"/>
      <c r="S107" s="80"/>
      <c r="T107" s="80"/>
      <c r="U107" s="81"/>
      <c r="V107" s="129"/>
      <c r="W107" s="92"/>
      <c r="X107" s="82"/>
      <c r="Y107" s="84"/>
      <c r="Z107" s="113"/>
      <c r="AA107" s="142"/>
      <c r="AB107" s="109"/>
      <c r="AC107" s="113"/>
      <c r="AD107" s="76"/>
      <c r="AE107" s="82"/>
      <c r="AF107" s="82"/>
      <c r="AG107" s="82"/>
      <c r="AH107" s="82"/>
      <c r="AI107" s="82"/>
      <c r="AJ107" s="82"/>
      <c r="AK107" s="82"/>
      <c r="AL107" s="82"/>
      <c r="AM107" s="82"/>
      <c r="AN107" s="82"/>
      <c r="AO107" s="82"/>
      <c r="AP107" s="82"/>
      <c r="AQ107" s="82"/>
      <c r="AR107" s="82"/>
      <c r="AS107" s="97"/>
      <c r="AT107" s="82"/>
      <c r="AU107" s="82"/>
      <c r="AV107" s="82"/>
      <c r="AW107" s="82"/>
      <c r="AX107" s="82"/>
      <c r="AY107" s="82"/>
      <c r="AZ107" s="82"/>
      <c r="BA107" s="82"/>
      <c r="BB107" s="82"/>
      <c r="BC107" s="82"/>
      <c r="BD107" s="82"/>
      <c r="BE107" s="82"/>
      <c r="BF107" s="85"/>
      <c r="BG107" s="82"/>
      <c r="BH107" s="82"/>
      <c r="BI107" s="82"/>
      <c r="BJ107" s="82"/>
      <c r="BK107" s="85"/>
      <c r="BL107" s="82"/>
      <c r="BM107" s="84"/>
      <c r="BN107" s="84"/>
      <c r="BO107" s="84"/>
      <c r="BP107" s="84"/>
      <c r="BQ107" s="84"/>
      <c r="BR107" s="84"/>
      <c r="BS107" s="84"/>
      <c r="BT107" s="294"/>
      <c r="BU107" s="83"/>
    </row>
    <row r="108" spans="2:73" ht="17.25">
      <c r="B108" s="140" t="s">
        <v>205</v>
      </c>
      <c r="C108" s="64"/>
      <c r="D108" s="61"/>
      <c r="E108" s="85"/>
      <c r="F108" s="127"/>
      <c r="G108" s="157"/>
      <c r="H108" s="158"/>
      <c r="I108" s="158"/>
      <c r="J108" s="89"/>
      <c r="K108" s="141"/>
      <c r="L108" s="89"/>
      <c r="M108" s="78"/>
      <c r="N108" s="90"/>
      <c r="O108" s="106"/>
      <c r="P108" s="90"/>
      <c r="Q108" s="79"/>
      <c r="R108" s="84"/>
      <c r="S108" s="80"/>
      <c r="T108" s="80"/>
      <c r="U108" s="81"/>
      <c r="V108" s="129"/>
      <c r="W108" s="92"/>
      <c r="X108" s="82"/>
      <c r="Y108" s="84"/>
      <c r="Z108" s="113"/>
      <c r="AA108" s="142"/>
      <c r="AB108" s="109"/>
      <c r="AC108" s="113"/>
      <c r="AD108" s="76"/>
      <c r="AE108" s="82"/>
      <c r="AF108" s="82"/>
      <c r="AG108" s="82"/>
      <c r="AH108" s="82"/>
      <c r="AI108" s="82"/>
      <c r="AJ108" s="82"/>
      <c r="AK108" s="82"/>
      <c r="AL108" s="82"/>
      <c r="AM108" s="82"/>
      <c r="AN108" s="82"/>
      <c r="AO108" s="82"/>
      <c r="AP108" s="82"/>
      <c r="AQ108" s="82"/>
      <c r="AR108" s="82"/>
      <c r="AS108" s="97"/>
      <c r="AT108" s="82"/>
      <c r="AU108" s="82"/>
      <c r="AV108" s="82"/>
      <c r="AW108" s="82"/>
      <c r="AX108" s="82"/>
      <c r="AY108" s="82"/>
      <c r="AZ108" s="82"/>
      <c r="BA108" s="82"/>
      <c r="BB108" s="82"/>
      <c r="BC108" s="82"/>
      <c r="BD108" s="82"/>
      <c r="BE108" s="82"/>
      <c r="BF108" s="85"/>
      <c r="BG108" s="82"/>
      <c r="BH108" s="82"/>
      <c r="BI108" s="82"/>
      <c r="BJ108" s="82"/>
      <c r="BK108" s="85"/>
      <c r="BL108" s="82"/>
      <c r="BM108" s="84"/>
      <c r="BN108" s="84"/>
      <c r="BO108" s="84"/>
      <c r="BP108" s="84"/>
      <c r="BQ108" s="84"/>
      <c r="BR108" s="84"/>
      <c r="BS108" s="89"/>
      <c r="BT108" s="294"/>
      <c r="BU108" s="83"/>
    </row>
    <row r="109" spans="2:73" ht="17.25">
      <c r="B109" s="140" t="s">
        <v>206</v>
      </c>
      <c r="C109" s="64"/>
      <c r="D109" s="61"/>
      <c r="E109" s="85"/>
      <c r="F109" s="127"/>
      <c r="G109" s="85"/>
      <c r="H109" s="128"/>
      <c r="I109" s="128"/>
      <c r="J109" s="89"/>
      <c r="K109" s="141"/>
      <c r="L109" s="89"/>
      <c r="M109" s="78"/>
      <c r="N109" s="90"/>
      <c r="O109" s="106"/>
      <c r="P109" s="90"/>
      <c r="Q109" s="79"/>
      <c r="R109" s="84"/>
      <c r="S109" s="80"/>
      <c r="T109" s="80"/>
      <c r="U109" s="81"/>
      <c r="V109" s="129"/>
      <c r="W109" s="92"/>
      <c r="X109" s="82"/>
      <c r="Y109" s="84"/>
      <c r="Z109" s="96"/>
      <c r="AA109" s="142"/>
      <c r="AB109" s="109"/>
      <c r="AC109" s="96"/>
      <c r="AD109" s="76"/>
      <c r="AE109" s="82"/>
      <c r="AF109" s="82"/>
      <c r="AG109" s="82"/>
      <c r="AH109" s="82"/>
      <c r="AI109" s="82"/>
      <c r="AJ109" s="82"/>
      <c r="AK109" s="82"/>
      <c r="AL109" s="82"/>
      <c r="AM109" s="82"/>
      <c r="AN109" s="82"/>
      <c r="AO109" s="82"/>
      <c r="AP109" s="82"/>
      <c r="AQ109" s="82"/>
      <c r="AR109" s="82"/>
      <c r="AS109" s="97"/>
      <c r="AT109" s="82"/>
      <c r="AU109" s="82"/>
      <c r="AV109" s="82"/>
      <c r="AW109" s="82"/>
      <c r="AX109" s="82"/>
      <c r="AY109" s="82"/>
      <c r="AZ109" s="82"/>
      <c r="BA109" s="82"/>
      <c r="BB109" s="82"/>
      <c r="BC109" s="82"/>
      <c r="BD109" s="82"/>
      <c r="BE109" s="82"/>
      <c r="BF109" s="85"/>
      <c r="BG109" s="82"/>
      <c r="BH109" s="82"/>
      <c r="BI109" s="82"/>
      <c r="BJ109" s="82"/>
      <c r="BK109" s="85"/>
      <c r="BL109" s="82"/>
      <c r="BM109" s="84"/>
      <c r="BN109" s="84"/>
      <c r="BO109" s="84"/>
      <c r="BP109" s="84"/>
      <c r="BQ109" s="84"/>
      <c r="BR109" s="84"/>
      <c r="BS109" s="84"/>
      <c r="BT109" s="294"/>
      <c r="BU109" s="83"/>
    </row>
    <row r="110" spans="2:73" ht="17.25">
      <c r="B110" s="140" t="s">
        <v>207</v>
      </c>
      <c r="C110" s="64"/>
      <c r="D110" s="61"/>
      <c r="E110" s="85"/>
      <c r="F110" s="127"/>
      <c r="G110" s="85"/>
      <c r="H110" s="128"/>
      <c r="I110" s="128"/>
      <c r="J110" s="89"/>
      <c r="K110" s="141"/>
      <c r="L110" s="89"/>
      <c r="M110" s="78"/>
      <c r="N110" s="90"/>
      <c r="O110" s="106"/>
      <c r="P110" s="90"/>
      <c r="Q110" s="79"/>
      <c r="R110" s="84"/>
      <c r="S110" s="80"/>
      <c r="T110" s="80"/>
      <c r="U110" s="81"/>
      <c r="V110" s="129"/>
      <c r="W110" s="92"/>
      <c r="X110" s="82"/>
      <c r="Y110" s="95"/>
      <c r="Z110" s="96"/>
      <c r="AA110" s="142"/>
      <c r="AB110" s="109"/>
      <c r="AC110" s="84"/>
      <c r="AD110" s="76"/>
      <c r="AE110" s="82"/>
      <c r="AF110" s="82"/>
      <c r="AG110" s="82"/>
      <c r="AH110" s="82"/>
      <c r="AI110" s="82"/>
      <c r="AJ110" s="82"/>
      <c r="AK110" s="82"/>
      <c r="AL110" s="82"/>
      <c r="AM110" s="82"/>
      <c r="AN110" s="82"/>
      <c r="AO110" s="82"/>
      <c r="AP110" s="82"/>
      <c r="AQ110" s="82"/>
      <c r="AR110" s="82"/>
      <c r="AS110" s="97"/>
      <c r="AT110" s="82"/>
      <c r="AU110" s="82"/>
      <c r="AV110" s="82"/>
      <c r="AW110" s="82"/>
      <c r="AX110" s="82"/>
      <c r="AY110" s="82"/>
      <c r="AZ110" s="82"/>
      <c r="BA110" s="82"/>
      <c r="BB110" s="82"/>
      <c r="BC110" s="82"/>
      <c r="BD110" s="82"/>
      <c r="BE110" s="82"/>
      <c r="BF110" s="85"/>
      <c r="BG110" s="82"/>
      <c r="BH110" s="82"/>
      <c r="BI110" s="82"/>
      <c r="BJ110" s="82"/>
      <c r="BK110" s="85"/>
      <c r="BL110" s="82"/>
      <c r="BM110" s="84"/>
      <c r="BN110" s="84"/>
      <c r="BO110" s="84"/>
      <c r="BP110" s="84"/>
      <c r="BQ110" s="84"/>
      <c r="BR110" s="84"/>
      <c r="BS110" s="84"/>
      <c r="BT110" s="294"/>
      <c r="BU110" s="83"/>
    </row>
    <row r="111" spans="2:73" ht="17.25">
      <c r="B111" s="140" t="s">
        <v>208</v>
      </c>
      <c r="C111" s="64"/>
      <c r="D111" s="61"/>
      <c r="E111" s="85"/>
      <c r="F111" s="127"/>
      <c r="G111" s="85"/>
      <c r="H111" s="128"/>
      <c r="I111" s="128"/>
      <c r="J111" s="89"/>
      <c r="K111" s="141"/>
      <c r="L111" s="89"/>
      <c r="M111" s="78"/>
      <c r="N111" s="90"/>
      <c r="O111" s="106"/>
      <c r="P111" s="90"/>
      <c r="Q111" s="79"/>
      <c r="R111" s="84"/>
      <c r="S111" s="80"/>
      <c r="T111" s="80"/>
      <c r="U111" s="81"/>
      <c r="V111" s="129"/>
      <c r="W111" s="92"/>
      <c r="X111" s="82"/>
      <c r="Y111" s="84"/>
      <c r="Z111" s="96"/>
      <c r="AA111" s="142"/>
      <c r="AB111" s="109"/>
      <c r="AC111" s="96"/>
      <c r="AD111" s="76"/>
      <c r="AE111" s="82"/>
      <c r="AF111" s="82"/>
      <c r="AG111" s="82"/>
      <c r="AH111" s="82"/>
      <c r="AI111" s="82"/>
      <c r="AJ111" s="82"/>
      <c r="AK111" s="82"/>
      <c r="AL111" s="82"/>
      <c r="AM111" s="82"/>
      <c r="AN111" s="82"/>
      <c r="AO111" s="82"/>
      <c r="AP111" s="82"/>
      <c r="AQ111" s="82"/>
      <c r="AR111" s="82"/>
      <c r="AS111" s="97"/>
      <c r="AT111" s="82"/>
      <c r="AU111" s="82"/>
      <c r="AV111" s="82"/>
      <c r="AW111" s="82"/>
      <c r="AX111" s="82"/>
      <c r="AY111" s="82"/>
      <c r="AZ111" s="82"/>
      <c r="BA111" s="82"/>
      <c r="BB111" s="82"/>
      <c r="BC111" s="82"/>
      <c r="BD111" s="82"/>
      <c r="BE111" s="82"/>
      <c r="BF111" s="85"/>
      <c r="BG111" s="82"/>
      <c r="BH111" s="82"/>
      <c r="BI111" s="82"/>
      <c r="BJ111" s="82"/>
      <c r="BK111" s="85"/>
      <c r="BL111" s="82"/>
      <c r="BM111" s="84"/>
      <c r="BN111" s="84"/>
      <c r="BO111" s="84"/>
      <c r="BP111" s="84"/>
      <c r="BQ111" s="84"/>
      <c r="BR111" s="84"/>
      <c r="BS111" s="84"/>
      <c r="BT111" s="294"/>
      <c r="BU111" s="83"/>
    </row>
    <row r="112" spans="2:73" ht="17.25">
      <c r="B112" s="140" t="s">
        <v>209</v>
      </c>
      <c r="C112" s="64"/>
      <c r="D112" s="61"/>
      <c r="E112" s="85"/>
      <c r="F112" s="127"/>
      <c r="G112" s="157"/>
      <c r="H112" s="158"/>
      <c r="I112" s="158"/>
      <c r="J112" s="89"/>
      <c r="K112" s="141"/>
      <c r="L112" s="89"/>
      <c r="M112" s="78"/>
      <c r="N112" s="90"/>
      <c r="O112" s="106"/>
      <c r="P112" s="90"/>
      <c r="Q112" s="79"/>
      <c r="R112" s="84"/>
      <c r="S112" s="80"/>
      <c r="T112" s="80"/>
      <c r="U112" s="81"/>
      <c r="V112" s="129"/>
      <c r="W112" s="92"/>
      <c r="X112" s="82"/>
      <c r="Y112" s="84"/>
      <c r="Z112" s="96"/>
      <c r="AA112" s="142"/>
      <c r="AB112" s="109"/>
      <c r="AC112" s="96"/>
      <c r="AD112" s="76"/>
      <c r="AE112" s="82"/>
      <c r="AF112" s="82"/>
      <c r="AG112" s="82"/>
      <c r="AH112" s="82"/>
      <c r="AI112" s="82"/>
      <c r="AJ112" s="82"/>
      <c r="AK112" s="82"/>
      <c r="AL112" s="82"/>
      <c r="AM112" s="82"/>
      <c r="AN112" s="82"/>
      <c r="AO112" s="82"/>
      <c r="AP112" s="82"/>
      <c r="AQ112" s="82"/>
      <c r="AR112" s="82"/>
      <c r="AS112" s="97"/>
      <c r="AT112" s="82"/>
      <c r="AU112" s="82"/>
      <c r="AV112" s="82"/>
      <c r="AW112" s="82"/>
      <c r="AX112" s="82"/>
      <c r="AY112" s="82"/>
      <c r="AZ112" s="82"/>
      <c r="BA112" s="82"/>
      <c r="BB112" s="82"/>
      <c r="BC112" s="82"/>
      <c r="BD112" s="82"/>
      <c r="BE112" s="82"/>
      <c r="BF112" s="85"/>
      <c r="BG112" s="82"/>
      <c r="BH112" s="82"/>
      <c r="BI112" s="82"/>
      <c r="BJ112" s="82"/>
      <c r="BK112" s="85"/>
      <c r="BL112" s="82"/>
      <c r="BM112" s="84"/>
      <c r="BN112" s="84"/>
      <c r="BO112" s="84"/>
      <c r="BP112" s="84"/>
      <c r="BQ112" s="84"/>
      <c r="BR112" s="84"/>
      <c r="BS112" s="84"/>
      <c r="BT112" s="294"/>
      <c r="BU112" s="83"/>
    </row>
    <row r="113" spans="2:73" ht="17.25">
      <c r="B113" s="140" t="s">
        <v>210</v>
      </c>
      <c r="C113" s="64"/>
      <c r="D113" s="61"/>
      <c r="E113" s="85"/>
      <c r="F113" s="127"/>
      <c r="G113" s="85"/>
      <c r="H113" s="128"/>
      <c r="I113" s="128"/>
      <c r="J113" s="89"/>
      <c r="K113" s="141"/>
      <c r="L113" s="89"/>
      <c r="M113" s="78"/>
      <c r="N113" s="90"/>
      <c r="O113" s="106"/>
      <c r="P113" s="90"/>
      <c r="Q113" s="79"/>
      <c r="R113" s="84"/>
      <c r="S113" s="80"/>
      <c r="T113" s="80"/>
      <c r="U113" s="81"/>
      <c r="V113" s="129"/>
      <c r="W113" s="92"/>
      <c r="X113" s="82"/>
      <c r="Y113" s="84"/>
      <c r="Z113" s="113"/>
      <c r="AA113" s="142"/>
      <c r="AB113" s="109"/>
      <c r="AC113" s="113"/>
      <c r="AD113" s="76"/>
      <c r="AE113" s="82"/>
      <c r="AF113" s="82"/>
      <c r="AG113" s="82"/>
      <c r="AH113" s="82"/>
      <c r="AI113" s="82"/>
      <c r="AJ113" s="82"/>
      <c r="AK113" s="82"/>
      <c r="AL113" s="82"/>
      <c r="AM113" s="82"/>
      <c r="AN113" s="82"/>
      <c r="AO113" s="82"/>
      <c r="AP113" s="82"/>
      <c r="AQ113" s="82"/>
      <c r="AR113" s="82"/>
      <c r="AS113" s="97"/>
      <c r="AT113" s="82"/>
      <c r="AU113" s="82"/>
      <c r="AV113" s="82"/>
      <c r="AW113" s="82"/>
      <c r="AX113" s="82"/>
      <c r="AY113" s="82"/>
      <c r="AZ113" s="82"/>
      <c r="BA113" s="82"/>
      <c r="BB113" s="82"/>
      <c r="BC113" s="82"/>
      <c r="BD113" s="82"/>
      <c r="BE113" s="82"/>
      <c r="BF113" s="85"/>
      <c r="BG113" s="82"/>
      <c r="BH113" s="82"/>
      <c r="BI113" s="82"/>
      <c r="BJ113" s="82"/>
      <c r="BK113" s="85"/>
      <c r="BL113" s="82"/>
      <c r="BM113" s="84"/>
      <c r="BN113" s="84"/>
      <c r="BO113" s="84"/>
      <c r="BP113" s="84"/>
      <c r="BQ113" s="84"/>
      <c r="BR113" s="84"/>
      <c r="BS113" s="89"/>
      <c r="BT113" s="294"/>
      <c r="BU113" s="83"/>
    </row>
    <row r="114" spans="2:73">
      <c r="B114" s="140" t="s">
        <v>211</v>
      </c>
      <c r="C114" s="64"/>
      <c r="D114" s="61"/>
      <c r="E114" s="62"/>
      <c r="F114" s="66"/>
      <c r="G114" s="130"/>
      <c r="H114" s="67"/>
      <c r="I114" s="67"/>
      <c r="J114" s="131"/>
      <c r="K114" s="141" t="str">
        <f t="shared" ref="K114:K147" ca="1" si="2">IF(J114&lt;&gt;"",DATEDIF(J114,TODAY(),"y"),"")</f>
        <v/>
      </c>
      <c r="L114" s="77"/>
      <c r="M114" s="78"/>
      <c r="N114" s="77"/>
      <c r="O114" s="77"/>
      <c r="P114" s="77"/>
      <c r="Q114" s="79"/>
      <c r="R114" s="79"/>
      <c r="S114" s="80"/>
      <c r="T114" s="80"/>
      <c r="U114" s="81"/>
      <c r="V114" s="129"/>
      <c r="W114" s="132"/>
      <c r="X114" s="82"/>
      <c r="Y114" s="84"/>
      <c r="Z114" s="96"/>
      <c r="AA114" s="142" t="str">
        <f t="shared" ref="AA114:AA130" si="3">IF(Z114&lt;&gt;"",DATE(YEAR(Z114)+10,MONTH(Z114),DAY(Z114)),"")</f>
        <v/>
      </c>
      <c r="AB114" s="82"/>
      <c r="AC114" s="82"/>
      <c r="AD114" s="76"/>
      <c r="AE114" s="82"/>
      <c r="AF114" s="82"/>
      <c r="AG114" s="82"/>
      <c r="AH114" s="82"/>
      <c r="AI114" s="82"/>
      <c r="AJ114" s="82"/>
      <c r="AK114" s="82"/>
      <c r="AL114" s="82"/>
      <c r="AM114" s="82"/>
      <c r="AN114" s="82"/>
      <c r="AO114" s="82"/>
      <c r="AP114" s="82"/>
      <c r="AQ114" s="82"/>
      <c r="AR114" s="82"/>
      <c r="AS114" s="97"/>
      <c r="AT114" s="82"/>
      <c r="AU114" s="82"/>
      <c r="AV114" s="82"/>
      <c r="AW114" s="82"/>
      <c r="AX114" s="82"/>
      <c r="AY114" s="82"/>
      <c r="AZ114" s="82"/>
      <c r="BA114" s="82"/>
      <c r="BB114" s="82"/>
      <c r="BC114" s="82"/>
      <c r="BD114" s="82"/>
      <c r="BE114" s="82"/>
      <c r="BF114" s="82"/>
      <c r="BG114" s="82"/>
      <c r="BH114" s="82"/>
      <c r="BI114" s="82"/>
      <c r="BJ114" s="82"/>
      <c r="BK114" s="63"/>
      <c r="BL114" s="82"/>
      <c r="BM114" s="133"/>
      <c r="BN114" s="133"/>
      <c r="BO114" s="82"/>
      <c r="BP114" s="82"/>
      <c r="BQ114" s="82"/>
      <c r="BR114" s="82"/>
      <c r="BS114" s="82"/>
      <c r="BT114" s="294"/>
      <c r="BU114" s="83"/>
    </row>
    <row r="115" spans="2:73">
      <c r="B115" s="140" t="s">
        <v>212</v>
      </c>
      <c r="C115" s="64"/>
      <c r="D115" s="61"/>
      <c r="E115" s="62"/>
      <c r="F115" s="66"/>
      <c r="G115" s="130"/>
      <c r="H115" s="67"/>
      <c r="I115" s="67"/>
      <c r="J115" s="131"/>
      <c r="K115" s="141" t="str">
        <f t="shared" ca="1" si="2"/>
        <v/>
      </c>
      <c r="L115" s="77"/>
      <c r="M115" s="78"/>
      <c r="N115" s="77"/>
      <c r="O115" s="77"/>
      <c r="P115" s="77"/>
      <c r="Q115" s="79"/>
      <c r="R115" s="79"/>
      <c r="S115" s="80"/>
      <c r="T115" s="80"/>
      <c r="U115" s="81"/>
      <c r="V115" s="129"/>
      <c r="W115" s="132"/>
      <c r="X115" s="82"/>
      <c r="Y115" s="84"/>
      <c r="Z115" s="96"/>
      <c r="AA115" s="142" t="str">
        <f t="shared" si="3"/>
        <v/>
      </c>
      <c r="AB115" s="82"/>
      <c r="AC115" s="82"/>
      <c r="AD115" s="76"/>
      <c r="AE115" s="82"/>
      <c r="AF115" s="82"/>
      <c r="AG115" s="82"/>
      <c r="AH115" s="82"/>
      <c r="AI115" s="82"/>
      <c r="AJ115" s="82"/>
      <c r="AK115" s="82"/>
      <c r="AL115" s="82"/>
      <c r="AM115" s="82"/>
      <c r="AN115" s="82"/>
      <c r="AO115" s="82"/>
      <c r="AP115" s="82"/>
      <c r="AQ115" s="82"/>
      <c r="AR115" s="82"/>
      <c r="AS115" s="97"/>
      <c r="AT115" s="82"/>
      <c r="AU115" s="82"/>
      <c r="AV115" s="82"/>
      <c r="AW115" s="82"/>
      <c r="AX115" s="82"/>
      <c r="AY115" s="82"/>
      <c r="AZ115" s="82"/>
      <c r="BA115" s="82"/>
      <c r="BB115" s="82"/>
      <c r="BC115" s="82"/>
      <c r="BD115" s="82"/>
      <c r="BE115" s="82"/>
      <c r="BF115" s="82"/>
      <c r="BG115" s="82"/>
      <c r="BH115" s="82"/>
      <c r="BI115" s="82"/>
      <c r="BJ115" s="82"/>
      <c r="BK115" s="63"/>
      <c r="BL115" s="82"/>
      <c r="BM115" s="133"/>
      <c r="BN115" s="133"/>
      <c r="BO115" s="82"/>
      <c r="BP115" s="82"/>
      <c r="BQ115" s="82"/>
      <c r="BR115" s="82"/>
      <c r="BS115" s="82"/>
      <c r="BT115" s="294"/>
      <c r="BU115" s="83"/>
    </row>
    <row r="116" spans="2:73">
      <c r="B116" s="140" t="s">
        <v>213</v>
      </c>
      <c r="C116" s="64"/>
      <c r="D116" s="61"/>
      <c r="E116" s="62"/>
      <c r="F116" s="66"/>
      <c r="G116" s="130"/>
      <c r="H116" s="67"/>
      <c r="I116" s="67"/>
      <c r="J116" s="131"/>
      <c r="K116" s="141" t="str">
        <f t="shared" ca="1" si="2"/>
        <v/>
      </c>
      <c r="L116" s="77"/>
      <c r="M116" s="78"/>
      <c r="N116" s="77"/>
      <c r="O116" s="77"/>
      <c r="P116" s="77"/>
      <c r="Q116" s="79"/>
      <c r="R116" s="79"/>
      <c r="S116" s="80"/>
      <c r="T116" s="80"/>
      <c r="U116" s="81"/>
      <c r="V116" s="129"/>
      <c r="W116" s="132"/>
      <c r="X116" s="82"/>
      <c r="Y116" s="84"/>
      <c r="Z116" s="113"/>
      <c r="AA116" s="142" t="str">
        <f t="shared" si="3"/>
        <v/>
      </c>
      <c r="AB116" s="82"/>
      <c r="AC116" s="82"/>
      <c r="AD116" s="76"/>
      <c r="AE116" s="82"/>
      <c r="AF116" s="82"/>
      <c r="AG116" s="82"/>
      <c r="AH116" s="82"/>
      <c r="AI116" s="82"/>
      <c r="AJ116" s="82"/>
      <c r="AK116" s="82"/>
      <c r="AL116" s="82"/>
      <c r="AM116" s="82"/>
      <c r="AN116" s="82"/>
      <c r="AO116" s="82"/>
      <c r="AP116" s="82"/>
      <c r="AQ116" s="82"/>
      <c r="AR116" s="82"/>
      <c r="AS116" s="97"/>
      <c r="AT116" s="82"/>
      <c r="AU116" s="82"/>
      <c r="AV116" s="82"/>
      <c r="AW116" s="82"/>
      <c r="AX116" s="82"/>
      <c r="AY116" s="82"/>
      <c r="AZ116" s="82"/>
      <c r="BA116" s="82"/>
      <c r="BB116" s="82"/>
      <c r="BC116" s="82"/>
      <c r="BD116" s="82"/>
      <c r="BE116" s="82"/>
      <c r="BF116" s="82"/>
      <c r="BG116" s="82"/>
      <c r="BH116" s="82"/>
      <c r="BI116" s="82"/>
      <c r="BJ116" s="82"/>
      <c r="BK116" s="63"/>
      <c r="BL116" s="82"/>
      <c r="BM116" s="133"/>
      <c r="BN116" s="133"/>
      <c r="BO116" s="82"/>
      <c r="BP116" s="82"/>
      <c r="BQ116" s="82"/>
      <c r="BR116" s="82"/>
      <c r="BS116" s="82"/>
      <c r="BT116" s="294"/>
      <c r="BU116" s="83"/>
    </row>
    <row r="117" spans="2:73">
      <c r="B117" s="140" t="s">
        <v>214</v>
      </c>
      <c r="C117" s="64"/>
      <c r="D117" s="61"/>
      <c r="E117" s="62"/>
      <c r="F117" s="66"/>
      <c r="G117" s="130"/>
      <c r="H117" s="67"/>
      <c r="I117" s="67"/>
      <c r="J117" s="131"/>
      <c r="K117" s="141" t="str">
        <f t="shared" ca="1" si="2"/>
        <v/>
      </c>
      <c r="L117" s="77"/>
      <c r="M117" s="78"/>
      <c r="N117" s="77"/>
      <c r="O117" s="77"/>
      <c r="P117" s="77"/>
      <c r="Q117" s="79"/>
      <c r="R117" s="79"/>
      <c r="S117" s="80"/>
      <c r="T117" s="80"/>
      <c r="U117" s="81"/>
      <c r="V117" s="129"/>
      <c r="W117" s="132"/>
      <c r="X117" s="82"/>
      <c r="Y117" s="84"/>
      <c r="Z117" s="113"/>
      <c r="AA117" s="142" t="str">
        <f t="shared" si="3"/>
        <v/>
      </c>
      <c r="AB117" s="82"/>
      <c r="AC117" s="82"/>
      <c r="AD117" s="76"/>
      <c r="AE117" s="82"/>
      <c r="AF117" s="82"/>
      <c r="AG117" s="82"/>
      <c r="AH117" s="82"/>
      <c r="AI117" s="82"/>
      <c r="AJ117" s="82"/>
      <c r="AK117" s="82"/>
      <c r="AL117" s="82"/>
      <c r="AM117" s="82"/>
      <c r="AN117" s="82"/>
      <c r="AO117" s="82"/>
      <c r="AP117" s="82"/>
      <c r="AQ117" s="82"/>
      <c r="AR117" s="82"/>
      <c r="AS117" s="97"/>
      <c r="AT117" s="82"/>
      <c r="AU117" s="82"/>
      <c r="AV117" s="82"/>
      <c r="AW117" s="82"/>
      <c r="AX117" s="82"/>
      <c r="AY117" s="82"/>
      <c r="AZ117" s="82"/>
      <c r="BA117" s="82"/>
      <c r="BB117" s="82"/>
      <c r="BC117" s="82"/>
      <c r="BD117" s="82"/>
      <c r="BE117" s="82"/>
      <c r="BF117" s="82"/>
      <c r="BG117" s="82"/>
      <c r="BH117" s="82"/>
      <c r="BI117" s="82"/>
      <c r="BJ117" s="82"/>
      <c r="BK117" s="63"/>
      <c r="BL117" s="82"/>
      <c r="BM117" s="133"/>
      <c r="BN117" s="133"/>
      <c r="BO117" s="82"/>
      <c r="BP117" s="82"/>
      <c r="BQ117" s="82"/>
      <c r="BR117" s="82"/>
      <c r="BS117" s="82"/>
      <c r="BT117" s="294"/>
      <c r="BU117" s="83"/>
    </row>
    <row r="118" spans="2:73">
      <c r="B118" s="140" t="s">
        <v>215</v>
      </c>
      <c r="C118" s="64"/>
      <c r="D118" s="61"/>
      <c r="E118" s="62"/>
      <c r="F118" s="66"/>
      <c r="G118" s="130"/>
      <c r="H118" s="67"/>
      <c r="I118" s="67"/>
      <c r="J118" s="131"/>
      <c r="K118" s="141" t="str">
        <f t="shared" ca="1" si="2"/>
        <v/>
      </c>
      <c r="L118" s="77"/>
      <c r="M118" s="78"/>
      <c r="N118" s="77"/>
      <c r="O118" s="77"/>
      <c r="P118" s="77"/>
      <c r="Q118" s="79"/>
      <c r="R118" s="79"/>
      <c r="S118" s="80"/>
      <c r="T118" s="80"/>
      <c r="U118" s="81"/>
      <c r="V118" s="129"/>
      <c r="W118" s="132"/>
      <c r="X118" s="82"/>
      <c r="Y118" s="77"/>
      <c r="Z118" s="113"/>
      <c r="AA118" s="142" t="str">
        <f t="shared" si="3"/>
        <v/>
      </c>
      <c r="AB118" s="82"/>
      <c r="AC118" s="82"/>
      <c r="AD118" s="76"/>
      <c r="AE118" s="82"/>
      <c r="AF118" s="82"/>
      <c r="AG118" s="82"/>
      <c r="AH118" s="82"/>
      <c r="AI118" s="82"/>
      <c r="AJ118" s="82"/>
      <c r="AK118" s="82"/>
      <c r="AL118" s="82"/>
      <c r="AM118" s="82"/>
      <c r="AN118" s="82"/>
      <c r="AO118" s="82"/>
      <c r="AP118" s="82"/>
      <c r="AQ118" s="82"/>
      <c r="AR118" s="82"/>
      <c r="AS118" s="97"/>
      <c r="AT118" s="82"/>
      <c r="AU118" s="82"/>
      <c r="AV118" s="82"/>
      <c r="AW118" s="82"/>
      <c r="AX118" s="82"/>
      <c r="AY118" s="82"/>
      <c r="AZ118" s="82"/>
      <c r="BA118" s="82"/>
      <c r="BB118" s="82"/>
      <c r="BC118" s="82"/>
      <c r="BD118" s="82"/>
      <c r="BE118" s="82"/>
      <c r="BF118" s="82"/>
      <c r="BG118" s="82"/>
      <c r="BH118" s="82"/>
      <c r="BI118" s="82"/>
      <c r="BJ118" s="82"/>
      <c r="BK118" s="63"/>
      <c r="BL118" s="82"/>
      <c r="BM118" s="133"/>
      <c r="BN118" s="133"/>
      <c r="BO118" s="82"/>
      <c r="BP118" s="82"/>
      <c r="BQ118" s="82"/>
      <c r="BR118" s="82"/>
      <c r="BS118" s="82"/>
      <c r="BT118" s="294"/>
      <c r="BU118" s="83"/>
    </row>
    <row r="119" spans="2:73">
      <c r="B119" s="140" t="s">
        <v>216</v>
      </c>
      <c r="C119" s="64"/>
      <c r="D119" s="61"/>
      <c r="E119" s="62"/>
      <c r="F119" s="66"/>
      <c r="G119" s="130"/>
      <c r="H119" s="67"/>
      <c r="I119" s="67"/>
      <c r="J119" s="131"/>
      <c r="K119" s="141" t="str">
        <f t="shared" ca="1" si="2"/>
        <v/>
      </c>
      <c r="L119" s="77"/>
      <c r="M119" s="78"/>
      <c r="N119" s="77"/>
      <c r="O119" s="77"/>
      <c r="P119" s="77"/>
      <c r="Q119" s="79"/>
      <c r="R119" s="79"/>
      <c r="S119" s="80"/>
      <c r="T119" s="80"/>
      <c r="U119" s="81"/>
      <c r="V119" s="129"/>
      <c r="W119" s="132"/>
      <c r="X119" s="82"/>
      <c r="Y119" s="77"/>
      <c r="Z119" s="96"/>
      <c r="AA119" s="142" t="str">
        <f t="shared" si="3"/>
        <v/>
      </c>
      <c r="AB119" s="82"/>
      <c r="AC119" s="82"/>
      <c r="AD119" s="76"/>
      <c r="AE119" s="82"/>
      <c r="AF119" s="82"/>
      <c r="AG119" s="82"/>
      <c r="AH119" s="82"/>
      <c r="AI119" s="82"/>
      <c r="AJ119" s="82"/>
      <c r="AK119" s="82"/>
      <c r="AL119" s="82"/>
      <c r="AM119" s="82"/>
      <c r="AN119" s="82"/>
      <c r="AO119" s="82"/>
      <c r="AP119" s="82"/>
      <c r="AQ119" s="82"/>
      <c r="AR119" s="82"/>
      <c r="AS119" s="97"/>
      <c r="AT119" s="82"/>
      <c r="AU119" s="82"/>
      <c r="AV119" s="82"/>
      <c r="AW119" s="82"/>
      <c r="AX119" s="82"/>
      <c r="AY119" s="82"/>
      <c r="AZ119" s="82"/>
      <c r="BA119" s="82"/>
      <c r="BB119" s="82"/>
      <c r="BC119" s="82"/>
      <c r="BD119" s="82"/>
      <c r="BE119" s="82"/>
      <c r="BF119" s="82"/>
      <c r="BG119" s="82"/>
      <c r="BH119" s="82"/>
      <c r="BI119" s="82"/>
      <c r="BJ119" s="82"/>
      <c r="BK119" s="63"/>
      <c r="BL119" s="82"/>
      <c r="BM119" s="133"/>
      <c r="BN119" s="133"/>
      <c r="BO119" s="82"/>
      <c r="BP119" s="82"/>
      <c r="BQ119" s="82"/>
      <c r="BR119" s="82"/>
      <c r="BS119" s="82"/>
      <c r="BT119" s="294"/>
      <c r="BU119" s="83"/>
    </row>
    <row r="120" spans="2:73">
      <c r="B120" s="140" t="s">
        <v>217</v>
      </c>
      <c r="C120" s="64"/>
      <c r="D120" s="61"/>
      <c r="E120" s="62"/>
      <c r="F120" s="66"/>
      <c r="G120" s="130"/>
      <c r="H120" s="67"/>
      <c r="I120" s="67"/>
      <c r="J120" s="131"/>
      <c r="K120" s="141" t="str">
        <f t="shared" ca="1" si="2"/>
        <v/>
      </c>
      <c r="L120" s="77"/>
      <c r="M120" s="78"/>
      <c r="N120" s="77"/>
      <c r="O120" s="77"/>
      <c r="P120" s="77"/>
      <c r="Q120" s="79"/>
      <c r="R120" s="79"/>
      <c r="S120" s="80"/>
      <c r="T120" s="80"/>
      <c r="U120" s="81"/>
      <c r="V120" s="129"/>
      <c r="W120" s="132"/>
      <c r="X120" s="82"/>
      <c r="Y120" s="77"/>
      <c r="Z120" s="96"/>
      <c r="AA120" s="142" t="str">
        <f t="shared" si="3"/>
        <v/>
      </c>
      <c r="AB120" s="82"/>
      <c r="AC120" s="82"/>
      <c r="AD120" s="76"/>
      <c r="AE120" s="82"/>
      <c r="AF120" s="82"/>
      <c r="AG120" s="82"/>
      <c r="AH120" s="82"/>
      <c r="AI120" s="82"/>
      <c r="AJ120" s="82"/>
      <c r="AK120" s="82"/>
      <c r="AL120" s="82"/>
      <c r="AM120" s="82"/>
      <c r="AN120" s="82"/>
      <c r="AO120" s="82"/>
      <c r="AP120" s="82"/>
      <c r="AQ120" s="82"/>
      <c r="AR120" s="82"/>
      <c r="AS120" s="97"/>
      <c r="AT120" s="82"/>
      <c r="AU120" s="82"/>
      <c r="AV120" s="82"/>
      <c r="AW120" s="82"/>
      <c r="AX120" s="82"/>
      <c r="AY120" s="82"/>
      <c r="AZ120" s="82"/>
      <c r="BA120" s="82"/>
      <c r="BB120" s="82"/>
      <c r="BC120" s="82"/>
      <c r="BD120" s="82"/>
      <c r="BE120" s="82"/>
      <c r="BF120" s="82"/>
      <c r="BG120" s="82"/>
      <c r="BH120" s="82"/>
      <c r="BI120" s="82"/>
      <c r="BJ120" s="82"/>
      <c r="BK120" s="63"/>
      <c r="BL120" s="82"/>
      <c r="BM120" s="133"/>
      <c r="BN120" s="133"/>
      <c r="BO120" s="82"/>
      <c r="BP120" s="82"/>
      <c r="BQ120" s="82"/>
      <c r="BR120" s="82"/>
      <c r="BS120" s="82"/>
      <c r="BT120" s="294"/>
      <c r="BU120" s="83"/>
    </row>
    <row r="121" spans="2:73">
      <c r="B121" s="140" t="s">
        <v>218</v>
      </c>
      <c r="C121" s="64"/>
      <c r="D121" s="61"/>
      <c r="E121" s="62"/>
      <c r="F121" s="66"/>
      <c r="G121" s="130"/>
      <c r="H121" s="67"/>
      <c r="I121" s="67"/>
      <c r="J121" s="131"/>
      <c r="K121" s="141" t="str">
        <f t="shared" ca="1" si="2"/>
        <v/>
      </c>
      <c r="L121" s="77"/>
      <c r="M121" s="78"/>
      <c r="N121" s="77"/>
      <c r="O121" s="77"/>
      <c r="P121" s="77"/>
      <c r="Q121" s="79"/>
      <c r="R121" s="79"/>
      <c r="S121" s="80"/>
      <c r="T121" s="80"/>
      <c r="U121" s="81"/>
      <c r="V121" s="129"/>
      <c r="W121" s="132"/>
      <c r="X121" s="82"/>
      <c r="Y121" s="77"/>
      <c r="Z121" s="84"/>
      <c r="AA121" s="142" t="str">
        <f t="shared" si="3"/>
        <v/>
      </c>
      <c r="AB121" s="82"/>
      <c r="AC121" s="82"/>
      <c r="AD121" s="76"/>
      <c r="AE121" s="82"/>
      <c r="AF121" s="82"/>
      <c r="AG121" s="82"/>
      <c r="AH121" s="82"/>
      <c r="AI121" s="82"/>
      <c r="AJ121" s="82"/>
      <c r="AK121" s="82"/>
      <c r="AL121" s="82"/>
      <c r="AM121" s="82"/>
      <c r="AN121" s="82"/>
      <c r="AO121" s="82"/>
      <c r="AP121" s="82"/>
      <c r="AQ121" s="82"/>
      <c r="AR121" s="82"/>
      <c r="AS121" s="97"/>
      <c r="AT121" s="82"/>
      <c r="AU121" s="82"/>
      <c r="AV121" s="82"/>
      <c r="AW121" s="82"/>
      <c r="AX121" s="82"/>
      <c r="AY121" s="82"/>
      <c r="AZ121" s="82"/>
      <c r="BA121" s="82"/>
      <c r="BB121" s="82"/>
      <c r="BC121" s="82"/>
      <c r="BD121" s="82"/>
      <c r="BE121" s="82"/>
      <c r="BF121" s="82"/>
      <c r="BG121" s="82"/>
      <c r="BH121" s="82"/>
      <c r="BI121" s="82"/>
      <c r="BJ121" s="82"/>
      <c r="BK121" s="63"/>
      <c r="BL121" s="82"/>
      <c r="BM121" s="133"/>
      <c r="BN121" s="133"/>
      <c r="BO121" s="82"/>
      <c r="BP121" s="82"/>
      <c r="BQ121" s="82"/>
      <c r="BR121" s="82"/>
      <c r="BS121" s="82"/>
      <c r="BT121" s="294"/>
      <c r="BU121" s="83"/>
    </row>
    <row r="122" spans="2:73">
      <c r="B122" s="140" t="s">
        <v>219</v>
      </c>
      <c r="C122" s="64"/>
      <c r="D122" s="61"/>
      <c r="E122" s="62"/>
      <c r="F122" s="66"/>
      <c r="G122" s="130"/>
      <c r="H122" s="67"/>
      <c r="I122" s="67"/>
      <c r="J122" s="131"/>
      <c r="K122" s="141" t="str">
        <f t="shared" ca="1" si="2"/>
        <v/>
      </c>
      <c r="L122" s="77"/>
      <c r="M122" s="78"/>
      <c r="N122" s="77"/>
      <c r="O122" s="77"/>
      <c r="P122" s="77"/>
      <c r="Q122" s="79"/>
      <c r="R122" s="79"/>
      <c r="S122" s="80"/>
      <c r="T122" s="80"/>
      <c r="U122" s="81"/>
      <c r="V122" s="129"/>
      <c r="W122" s="132"/>
      <c r="X122" s="82"/>
      <c r="Y122" s="77"/>
      <c r="Z122" s="113"/>
      <c r="AA122" s="142" t="str">
        <f t="shared" si="3"/>
        <v/>
      </c>
      <c r="AB122" s="82"/>
      <c r="AC122" s="82"/>
      <c r="AD122" s="76"/>
      <c r="AE122" s="82"/>
      <c r="AF122" s="82"/>
      <c r="AG122" s="82"/>
      <c r="AH122" s="82"/>
      <c r="AI122" s="82"/>
      <c r="AJ122" s="82"/>
      <c r="AK122" s="82"/>
      <c r="AL122" s="82"/>
      <c r="AM122" s="82"/>
      <c r="AN122" s="82"/>
      <c r="AO122" s="82"/>
      <c r="AP122" s="82"/>
      <c r="AQ122" s="82"/>
      <c r="AR122" s="82"/>
      <c r="AS122" s="97"/>
      <c r="AT122" s="82"/>
      <c r="AU122" s="82"/>
      <c r="AV122" s="82"/>
      <c r="AW122" s="82"/>
      <c r="AX122" s="82"/>
      <c r="AY122" s="82"/>
      <c r="AZ122" s="82"/>
      <c r="BA122" s="82"/>
      <c r="BB122" s="82"/>
      <c r="BC122" s="82"/>
      <c r="BD122" s="82"/>
      <c r="BE122" s="82"/>
      <c r="BF122" s="82"/>
      <c r="BG122" s="82"/>
      <c r="BH122" s="82"/>
      <c r="BI122" s="82"/>
      <c r="BJ122" s="82"/>
      <c r="BK122" s="63"/>
      <c r="BL122" s="82"/>
      <c r="BM122" s="133"/>
      <c r="BN122" s="133"/>
      <c r="BO122" s="82"/>
      <c r="BP122" s="82"/>
      <c r="BQ122" s="82"/>
      <c r="BR122" s="82"/>
      <c r="BS122" s="82"/>
      <c r="BT122" s="294"/>
      <c r="BU122" s="83"/>
    </row>
    <row r="123" spans="2:73">
      <c r="B123" s="140" t="s">
        <v>220</v>
      </c>
      <c r="C123" s="64"/>
      <c r="D123" s="61"/>
      <c r="E123" s="62"/>
      <c r="F123" s="66"/>
      <c r="G123" s="130"/>
      <c r="H123" s="67"/>
      <c r="I123" s="67"/>
      <c r="J123" s="131"/>
      <c r="K123" s="141" t="str">
        <f t="shared" ca="1" si="2"/>
        <v/>
      </c>
      <c r="L123" s="77"/>
      <c r="M123" s="78"/>
      <c r="N123" s="77"/>
      <c r="O123" s="77"/>
      <c r="P123" s="77"/>
      <c r="Q123" s="79"/>
      <c r="R123" s="79"/>
      <c r="S123" s="80"/>
      <c r="T123" s="80"/>
      <c r="U123" s="81"/>
      <c r="V123" s="129"/>
      <c r="W123" s="132"/>
      <c r="X123" s="82"/>
      <c r="Y123" s="77"/>
      <c r="Z123" s="84"/>
      <c r="AA123" s="142" t="str">
        <f t="shared" si="3"/>
        <v/>
      </c>
      <c r="AB123" s="82"/>
      <c r="AC123" s="82"/>
      <c r="AD123" s="76"/>
      <c r="AE123" s="82"/>
      <c r="AF123" s="82"/>
      <c r="AG123" s="82"/>
      <c r="AH123" s="82"/>
      <c r="AI123" s="82"/>
      <c r="AJ123" s="82"/>
      <c r="AK123" s="82"/>
      <c r="AL123" s="82"/>
      <c r="AM123" s="82"/>
      <c r="AN123" s="82"/>
      <c r="AO123" s="82"/>
      <c r="AP123" s="82"/>
      <c r="AQ123" s="82"/>
      <c r="AR123" s="82"/>
      <c r="AS123" s="97"/>
      <c r="AT123" s="82"/>
      <c r="AU123" s="82"/>
      <c r="AV123" s="82"/>
      <c r="AW123" s="82"/>
      <c r="AX123" s="82"/>
      <c r="AY123" s="82"/>
      <c r="AZ123" s="82"/>
      <c r="BA123" s="82"/>
      <c r="BB123" s="82"/>
      <c r="BC123" s="82"/>
      <c r="BD123" s="82"/>
      <c r="BE123" s="82"/>
      <c r="BF123" s="82"/>
      <c r="BG123" s="82"/>
      <c r="BH123" s="82"/>
      <c r="BI123" s="82"/>
      <c r="BJ123" s="82"/>
      <c r="BK123" s="63"/>
      <c r="BL123" s="82"/>
      <c r="BM123" s="133"/>
      <c r="BN123" s="133"/>
      <c r="BO123" s="82"/>
      <c r="BP123" s="82"/>
      <c r="BQ123" s="82"/>
      <c r="BR123" s="82"/>
      <c r="BS123" s="82"/>
      <c r="BT123" s="294"/>
      <c r="BU123" s="83"/>
    </row>
    <row r="124" spans="2:73">
      <c r="B124" s="140" t="s">
        <v>221</v>
      </c>
      <c r="C124" s="64"/>
      <c r="D124" s="61"/>
      <c r="E124" s="62"/>
      <c r="F124" s="66"/>
      <c r="G124" s="130"/>
      <c r="H124" s="67"/>
      <c r="I124" s="67"/>
      <c r="J124" s="131"/>
      <c r="K124" s="141" t="str">
        <f t="shared" ca="1" si="2"/>
        <v/>
      </c>
      <c r="L124" s="77"/>
      <c r="M124" s="78"/>
      <c r="N124" s="77"/>
      <c r="O124" s="77"/>
      <c r="P124" s="77"/>
      <c r="Q124" s="79"/>
      <c r="R124" s="79"/>
      <c r="S124" s="80"/>
      <c r="T124" s="80"/>
      <c r="U124" s="81"/>
      <c r="V124" s="129"/>
      <c r="W124" s="132"/>
      <c r="X124" s="82"/>
      <c r="Y124" s="77"/>
      <c r="Z124" s="113"/>
      <c r="AA124" s="142" t="str">
        <f t="shared" si="3"/>
        <v/>
      </c>
      <c r="AB124" s="82"/>
      <c r="AC124" s="82"/>
      <c r="AD124" s="76"/>
      <c r="AE124" s="82"/>
      <c r="AF124" s="82"/>
      <c r="AG124" s="82"/>
      <c r="AH124" s="82"/>
      <c r="AI124" s="82"/>
      <c r="AJ124" s="82"/>
      <c r="AK124" s="82"/>
      <c r="AL124" s="82"/>
      <c r="AM124" s="82"/>
      <c r="AN124" s="82"/>
      <c r="AO124" s="82"/>
      <c r="AP124" s="82"/>
      <c r="AQ124" s="82"/>
      <c r="AR124" s="82"/>
      <c r="AS124" s="97"/>
      <c r="AT124" s="82"/>
      <c r="AU124" s="82"/>
      <c r="AV124" s="82"/>
      <c r="AW124" s="82"/>
      <c r="AX124" s="82"/>
      <c r="AY124" s="82"/>
      <c r="AZ124" s="82"/>
      <c r="BA124" s="82"/>
      <c r="BB124" s="82"/>
      <c r="BC124" s="82"/>
      <c r="BD124" s="82"/>
      <c r="BE124" s="82"/>
      <c r="BF124" s="82"/>
      <c r="BG124" s="82"/>
      <c r="BH124" s="82"/>
      <c r="BI124" s="82"/>
      <c r="BJ124" s="82"/>
      <c r="BK124" s="63"/>
      <c r="BL124" s="82"/>
      <c r="BM124" s="133"/>
      <c r="BN124" s="133"/>
      <c r="BO124" s="82"/>
      <c r="BP124" s="82"/>
      <c r="BQ124" s="82"/>
      <c r="BR124" s="82"/>
      <c r="BS124" s="82"/>
      <c r="BT124" s="294"/>
      <c r="BU124" s="83"/>
    </row>
    <row r="125" spans="2:73">
      <c r="B125" s="140" t="s">
        <v>222</v>
      </c>
      <c r="C125" s="64"/>
      <c r="D125" s="61"/>
      <c r="E125" s="62"/>
      <c r="F125" s="66"/>
      <c r="G125" s="130"/>
      <c r="H125" s="67"/>
      <c r="I125" s="67"/>
      <c r="J125" s="131"/>
      <c r="K125" s="141" t="str">
        <f t="shared" ca="1" si="2"/>
        <v/>
      </c>
      <c r="L125" s="77"/>
      <c r="M125" s="78"/>
      <c r="N125" s="77"/>
      <c r="O125" s="77"/>
      <c r="P125" s="77"/>
      <c r="Q125" s="79"/>
      <c r="R125" s="79"/>
      <c r="S125" s="80"/>
      <c r="T125" s="80"/>
      <c r="U125" s="81"/>
      <c r="V125" s="129"/>
      <c r="W125" s="132"/>
      <c r="X125" s="82"/>
      <c r="Y125" s="77"/>
      <c r="Z125" s="96"/>
      <c r="AA125" s="142" t="str">
        <f t="shared" si="3"/>
        <v/>
      </c>
      <c r="AB125" s="82"/>
      <c r="AC125" s="82"/>
      <c r="AD125" s="76"/>
      <c r="AE125" s="82"/>
      <c r="AF125" s="82"/>
      <c r="AG125" s="82"/>
      <c r="AH125" s="82"/>
      <c r="AI125" s="82"/>
      <c r="AJ125" s="82"/>
      <c r="AK125" s="82"/>
      <c r="AL125" s="82"/>
      <c r="AM125" s="82"/>
      <c r="AN125" s="82"/>
      <c r="AO125" s="82"/>
      <c r="AP125" s="82"/>
      <c r="AQ125" s="82"/>
      <c r="AR125" s="82"/>
      <c r="AS125" s="97"/>
      <c r="AT125" s="82"/>
      <c r="AU125" s="82"/>
      <c r="AV125" s="82"/>
      <c r="AW125" s="82"/>
      <c r="AX125" s="82"/>
      <c r="AY125" s="82"/>
      <c r="AZ125" s="82"/>
      <c r="BA125" s="82"/>
      <c r="BB125" s="82"/>
      <c r="BC125" s="82"/>
      <c r="BD125" s="82"/>
      <c r="BE125" s="82"/>
      <c r="BF125" s="82"/>
      <c r="BG125" s="82"/>
      <c r="BH125" s="82"/>
      <c r="BI125" s="82"/>
      <c r="BJ125" s="82"/>
      <c r="BK125" s="63"/>
      <c r="BL125" s="82"/>
      <c r="BM125" s="133"/>
      <c r="BN125" s="133"/>
      <c r="BO125" s="82"/>
      <c r="BP125" s="82"/>
      <c r="BQ125" s="82"/>
      <c r="BR125" s="82"/>
      <c r="BS125" s="82"/>
      <c r="BT125" s="294"/>
      <c r="BU125" s="83"/>
    </row>
    <row r="126" spans="2:73">
      <c r="B126" s="140" t="s">
        <v>223</v>
      </c>
      <c r="C126" s="64"/>
      <c r="D126" s="61"/>
      <c r="E126" s="62"/>
      <c r="F126" s="66"/>
      <c r="G126" s="130"/>
      <c r="H126" s="68"/>
      <c r="I126" s="68"/>
      <c r="J126" s="131"/>
      <c r="K126" s="141" t="str">
        <f t="shared" ca="1" si="2"/>
        <v/>
      </c>
      <c r="L126" s="77"/>
      <c r="M126" s="78"/>
      <c r="N126" s="77"/>
      <c r="O126" s="77"/>
      <c r="P126" s="77"/>
      <c r="Q126" s="79"/>
      <c r="R126" s="79"/>
      <c r="S126" s="80"/>
      <c r="T126" s="80"/>
      <c r="U126" s="81"/>
      <c r="V126" s="129"/>
      <c r="W126" s="132"/>
      <c r="X126" s="82"/>
      <c r="Y126" s="77"/>
      <c r="Z126" s="84"/>
      <c r="AA126" s="142" t="str">
        <f t="shared" si="3"/>
        <v/>
      </c>
      <c r="AB126" s="82"/>
      <c r="AC126" s="82"/>
      <c r="AD126" s="76"/>
      <c r="AE126" s="82"/>
      <c r="AF126" s="82"/>
      <c r="AG126" s="82"/>
      <c r="AH126" s="82"/>
      <c r="AI126" s="82"/>
      <c r="AJ126" s="82"/>
      <c r="AK126" s="82"/>
      <c r="AL126" s="82"/>
      <c r="AM126" s="82"/>
      <c r="AN126" s="82"/>
      <c r="AO126" s="82"/>
      <c r="AP126" s="82"/>
      <c r="AQ126" s="82"/>
      <c r="AR126" s="82"/>
      <c r="AS126" s="97"/>
      <c r="AT126" s="82"/>
      <c r="AU126" s="82"/>
      <c r="AV126" s="82"/>
      <c r="AW126" s="82"/>
      <c r="AX126" s="82"/>
      <c r="AY126" s="82"/>
      <c r="AZ126" s="82"/>
      <c r="BA126" s="82"/>
      <c r="BB126" s="82"/>
      <c r="BC126" s="82"/>
      <c r="BD126" s="82"/>
      <c r="BE126" s="82"/>
      <c r="BF126" s="82"/>
      <c r="BG126" s="82"/>
      <c r="BH126" s="82"/>
      <c r="BI126" s="82"/>
      <c r="BJ126" s="82"/>
      <c r="BK126" s="63"/>
      <c r="BL126" s="82"/>
      <c r="BM126" s="133"/>
      <c r="BN126" s="133"/>
      <c r="BO126" s="82"/>
      <c r="BP126" s="82"/>
      <c r="BQ126" s="82"/>
      <c r="BR126" s="82"/>
      <c r="BS126" s="82"/>
      <c r="BT126" s="294"/>
      <c r="BU126" s="83"/>
    </row>
    <row r="127" spans="2:73">
      <c r="B127" s="140" t="s">
        <v>224</v>
      </c>
      <c r="C127" s="64"/>
      <c r="D127" s="61"/>
      <c r="E127" s="62"/>
      <c r="F127" s="66"/>
      <c r="G127" s="130"/>
      <c r="H127" s="67"/>
      <c r="I127" s="67"/>
      <c r="J127" s="131"/>
      <c r="K127" s="141" t="str">
        <f t="shared" ca="1" si="2"/>
        <v/>
      </c>
      <c r="L127" s="77"/>
      <c r="M127" s="78"/>
      <c r="N127" s="77"/>
      <c r="O127" s="77"/>
      <c r="P127" s="77"/>
      <c r="Q127" s="79"/>
      <c r="R127" s="79"/>
      <c r="S127" s="80"/>
      <c r="T127" s="80"/>
      <c r="U127" s="81"/>
      <c r="V127" s="129"/>
      <c r="W127" s="132"/>
      <c r="X127" s="82"/>
      <c r="Y127" s="77"/>
      <c r="Z127" s="84"/>
      <c r="AA127" s="142" t="str">
        <f t="shared" si="3"/>
        <v/>
      </c>
      <c r="AB127" s="82"/>
      <c r="AC127" s="82"/>
      <c r="AD127" s="76"/>
      <c r="AE127" s="82"/>
      <c r="AF127" s="82"/>
      <c r="AG127" s="82"/>
      <c r="AH127" s="82"/>
      <c r="AI127" s="82"/>
      <c r="AJ127" s="82"/>
      <c r="AK127" s="82"/>
      <c r="AL127" s="82"/>
      <c r="AM127" s="82"/>
      <c r="AN127" s="82"/>
      <c r="AO127" s="82"/>
      <c r="AP127" s="82"/>
      <c r="AQ127" s="82"/>
      <c r="AR127" s="82"/>
      <c r="AS127" s="97"/>
      <c r="AT127" s="82"/>
      <c r="AU127" s="82"/>
      <c r="AV127" s="82"/>
      <c r="AW127" s="82"/>
      <c r="AX127" s="82"/>
      <c r="AY127" s="82"/>
      <c r="AZ127" s="82"/>
      <c r="BA127" s="82"/>
      <c r="BB127" s="82"/>
      <c r="BC127" s="82"/>
      <c r="BD127" s="82"/>
      <c r="BE127" s="82"/>
      <c r="BF127" s="82"/>
      <c r="BG127" s="82"/>
      <c r="BH127" s="82"/>
      <c r="BI127" s="82"/>
      <c r="BJ127" s="82"/>
      <c r="BK127" s="63"/>
      <c r="BL127" s="82"/>
      <c r="BM127" s="133"/>
      <c r="BN127" s="133"/>
      <c r="BO127" s="82"/>
      <c r="BP127" s="82"/>
      <c r="BQ127" s="82"/>
      <c r="BR127" s="82"/>
      <c r="BS127" s="82"/>
      <c r="BT127" s="294"/>
      <c r="BU127" s="83"/>
    </row>
    <row r="128" spans="2:73">
      <c r="B128" s="140" t="s">
        <v>225</v>
      </c>
      <c r="C128" s="64"/>
      <c r="D128" s="61"/>
      <c r="E128" s="62"/>
      <c r="F128" s="66"/>
      <c r="G128" s="130"/>
      <c r="H128" s="67"/>
      <c r="I128" s="67"/>
      <c r="J128" s="131"/>
      <c r="K128" s="141" t="str">
        <f t="shared" ca="1" si="2"/>
        <v/>
      </c>
      <c r="L128" s="77"/>
      <c r="M128" s="78"/>
      <c r="N128" s="77"/>
      <c r="O128" s="77"/>
      <c r="P128" s="77"/>
      <c r="Q128" s="79"/>
      <c r="R128" s="79"/>
      <c r="S128" s="80"/>
      <c r="T128" s="80"/>
      <c r="U128" s="81"/>
      <c r="V128" s="129"/>
      <c r="W128" s="132"/>
      <c r="X128" s="82"/>
      <c r="Y128" s="77"/>
      <c r="Z128" s="96"/>
      <c r="AA128" s="142" t="str">
        <f t="shared" si="3"/>
        <v/>
      </c>
      <c r="AB128" s="82"/>
      <c r="AC128" s="82"/>
      <c r="AD128" s="76"/>
      <c r="AE128" s="82"/>
      <c r="AF128" s="82"/>
      <c r="AG128" s="82"/>
      <c r="AH128" s="82"/>
      <c r="AI128" s="82"/>
      <c r="AJ128" s="82"/>
      <c r="AK128" s="82"/>
      <c r="AL128" s="82"/>
      <c r="AM128" s="82"/>
      <c r="AN128" s="82"/>
      <c r="AO128" s="82"/>
      <c r="AP128" s="82"/>
      <c r="AQ128" s="82"/>
      <c r="AR128" s="82"/>
      <c r="AS128" s="97"/>
      <c r="AT128" s="82"/>
      <c r="AU128" s="82"/>
      <c r="AV128" s="82"/>
      <c r="AW128" s="82"/>
      <c r="AX128" s="82"/>
      <c r="AY128" s="82"/>
      <c r="AZ128" s="82"/>
      <c r="BA128" s="82"/>
      <c r="BB128" s="82"/>
      <c r="BC128" s="82"/>
      <c r="BD128" s="82"/>
      <c r="BE128" s="82"/>
      <c r="BF128" s="82"/>
      <c r="BG128" s="82"/>
      <c r="BH128" s="82"/>
      <c r="BI128" s="82"/>
      <c r="BJ128" s="82"/>
      <c r="BK128" s="63"/>
      <c r="BL128" s="82"/>
      <c r="BM128" s="133"/>
      <c r="BN128" s="133"/>
      <c r="BO128" s="82"/>
      <c r="BP128" s="82"/>
      <c r="BQ128" s="82"/>
      <c r="BR128" s="82"/>
      <c r="BS128" s="82"/>
      <c r="BT128" s="294"/>
      <c r="BU128" s="83"/>
    </row>
    <row r="129" spans="2:73">
      <c r="B129" s="140" t="s">
        <v>226</v>
      </c>
      <c r="C129" s="64"/>
      <c r="D129" s="61"/>
      <c r="E129" s="62"/>
      <c r="F129" s="66"/>
      <c r="G129" s="130"/>
      <c r="H129" s="67"/>
      <c r="I129" s="67"/>
      <c r="J129" s="131"/>
      <c r="K129" s="141" t="str">
        <f t="shared" ca="1" si="2"/>
        <v/>
      </c>
      <c r="L129" s="77"/>
      <c r="M129" s="78"/>
      <c r="N129" s="77"/>
      <c r="O129" s="77"/>
      <c r="P129" s="77"/>
      <c r="Q129" s="79"/>
      <c r="R129" s="79"/>
      <c r="S129" s="80"/>
      <c r="T129" s="80"/>
      <c r="U129" s="81"/>
      <c r="V129" s="129"/>
      <c r="W129" s="132"/>
      <c r="X129" s="82"/>
      <c r="Y129" s="77"/>
      <c r="Z129" s="113"/>
      <c r="AA129" s="142" t="str">
        <f t="shared" si="3"/>
        <v/>
      </c>
      <c r="AB129" s="82"/>
      <c r="AC129" s="82"/>
      <c r="AD129" s="76"/>
      <c r="AE129" s="82"/>
      <c r="AF129" s="82"/>
      <c r="AG129" s="82"/>
      <c r="AH129" s="82"/>
      <c r="AI129" s="82"/>
      <c r="AJ129" s="82"/>
      <c r="AK129" s="82"/>
      <c r="AL129" s="82"/>
      <c r="AM129" s="82"/>
      <c r="AN129" s="82"/>
      <c r="AO129" s="82"/>
      <c r="AP129" s="82"/>
      <c r="AQ129" s="82"/>
      <c r="AR129" s="82"/>
      <c r="AS129" s="97"/>
      <c r="AT129" s="82"/>
      <c r="AU129" s="82"/>
      <c r="AV129" s="82"/>
      <c r="AW129" s="82"/>
      <c r="AX129" s="82"/>
      <c r="AY129" s="82"/>
      <c r="AZ129" s="82"/>
      <c r="BA129" s="82"/>
      <c r="BB129" s="82"/>
      <c r="BC129" s="82"/>
      <c r="BD129" s="82"/>
      <c r="BE129" s="82"/>
      <c r="BF129" s="82"/>
      <c r="BG129" s="82"/>
      <c r="BH129" s="82"/>
      <c r="BI129" s="82"/>
      <c r="BJ129" s="82"/>
      <c r="BK129" s="63"/>
      <c r="BL129" s="82"/>
      <c r="BM129" s="133"/>
      <c r="BN129" s="133"/>
      <c r="BO129" s="82"/>
      <c r="BP129" s="82"/>
      <c r="BQ129" s="82"/>
      <c r="BR129" s="82"/>
      <c r="BS129" s="82"/>
      <c r="BT129" s="294"/>
      <c r="BU129" s="83"/>
    </row>
    <row r="130" spans="2:73">
      <c r="B130" s="140" t="s">
        <v>227</v>
      </c>
      <c r="C130" s="64"/>
      <c r="D130" s="61"/>
      <c r="E130" s="62"/>
      <c r="F130" s="66"/>
      <c r="G130" s="130"/>
      <c r="H130" s="67"/>
      <c r="I130" s="67"/>
      <c r="J130" s="131"/>
      <c r="K130" s="141" t="str">
        <f t="shared" ca="1" si="2"/>
        <v/>
      </c>
      <c r="L130" s="77"/>
      <c r="M130" s="78"/>
      <c r="N130" s="77"/>
      <c r="O130" s="77"/>
      <c r="P130" s="77"/>
      <c r="Q130" s="79"/>
      <c r="R130" s="79"/>
      <c r="S130" s="80"/>
      <c r="T130" s="80"/>
      <c r="U130" s="81"/>
      <c r="V130" s="129"/>
      <c r="W130" s="132"/>
      <c r="X130" s="82"/>
      <c r="Y130" s="77"/>
      <c r="Z130" s="75"/>
      <c r="AA130" s="142" t="str">
        <f t="shared" si="3"/>
        <v/>
      </c>
      <c r="AB130" s="82"/>
      <c r="AC130" s="82"/>
      <c r="AD130" s="76"/>
      <c r="AE130" s="82"/>
      <c r="AF130" s="82"/>
      <c r="AG130" s="82"/>
      <c r="AH130" s="82"/>
      <c r="AI130" s="82"/>
      <c r="AJ130" s="82"/>
      <c r="AK130" s="82"/>
      <c r="AL130" s="82"/>
      <c r="AM130" s="82"/>
      <c r="AN130" s="82"/>
      <c r="AO130" s="82"/>
      <c r="AP130" s="82"/>
      <c r="AQ130" s="82"/>
      <c r="AR130" s="82"/>
      <c r="AS130" s="97"/>
      <c r="AT130" s="82"/>
      <c r="AU130" s="82"/>
      <c r="AV130" s="82"/>
      <c r="AW130" s="82"/>
      <c r="AX130" s="82"/>
      <c r="AY130" s="82"/>
      <c r="AZ130" s="82"/>
      <c r="BA130" s="82"/>
      <c r="BB130" s="82"/>
      <c r="BC130" s="82"/>
      <c r="BD130" s="82"/>
      <c r="BE130" s="82"/>
      <c r="BF130" s="82"/>
      <c r="BG130" s="82"/>
      <c r="BH130" s="82"/>
      <c r="BI130" s="82"/>
      <c r="BJ130" s="82"/>
      <c r="BK130" s="63"/>
      <c r="BL130" s="82"/>
      <c r="BM130" s="133"/>
      <c r="BN130" s="133"/>
      <c r="BO130" s="82"/>
      <c r="BP130" s="82"/>
      <c r="BQ130" s="82"/>
      <c r="BR130" s="82"/>
      <c r="BS130" s="82"/>
      <c r="BT130" s="294"/>
      <c r="BU130" s="83"/>
    </row>
    <row r="131" spans="2:73">
      <c r="B131" s="140" t="s">
        <v>228</v>
      </c>
      <c r="C131" s="64"/>
      <c r="D131" s="61"/>
      <c r="E131" s="62"/>
      <c r="F131" s="66"/>
      <c r="G131" s="130"/>
      <c r="H131" s="67"/>
      <c r="I131" s="67"/>
      <c r="J131" s="131"/>
      <c r="K131" s="141" t="str">
        <f t="shared" ca="1" si="2"/>
        <v/>
      </c>
      <c r="L131" s="77"/>
      <c r="M131" s="78"/>
      <c r="N131" s="77"/>
      <c r="O131" s="77"/>
      <c r="P131" s="77"/>
      <c r="Q131" s="79"/>
      <c r="R131" s="79"/>
      <c r="S131" s="80"/>
      <c r="T131" s="80"/>
      <c r="U131" s="81"/>
      <c r="V131" s="129"/>
      <c r="W131" s="132"/>
      <c r="X131" s="82"/>
      <c r="Y131" s="77"/>
      <c r="Z131" s="75"/>
      <c r="AA131" s="142" t="str">
        <f t="shared" ref="AA131:AA147" si="4">IF(Z131&lt;&gt;"",DATE(YEAR(Z131)+10,MONTH(Z131),DAY(Z131)),"")</f>
        <v/>
      </c>
      <c r="AB131" s="82"/>
      <c r="AC131" s="82"/>
      <c r="AD131" s="76"/>
      <c r="AE131" s="82"/>
      <c r="AF131" s="82"/>
      <c r="AG131" s="82"/>
      <c r="AH131" s="82"/>
      <c r="AI131" s="82"/>
      <c r="AJ131" s="82"/>
      <c r="AK131" s="82"/>
      <c r="AL131" s="82"/>
      <c r="AM131" s="82"/>
      <c r="AN131" s="82"/>
      <c r="AO131" s="82"/>
      <c r="AP131" s="82"/>
      <c r="AQ131" s="82"/>
      <c r="AR131" s="82"/>
      <c r="AS131" s="97"/>
      <c r="AT131" s="82"/>
      <c r="AU131" s="82"/>
      <c r="AV131" s="82"/>
      <c r="AW131" s="82"/>
      <c r="AX131" s="82"/>
      <c r="AY131" s="82"/>
      <c r="AZ131" s="82"/>
      <c r="BA131" s="82"/>
      <c r="BB131" s="82"/>
      <c r="BC131" s="82"/>
      <c r="BD131" s="82"/>
      <c r="BE131" s="82"/>
      <c r="BF131" s="82"/>
      <c r="BG131" s="82"/>
      <c r="BH131" s="82"/>
      <c r="BI131" s="82"/>
      <c r="BJ131" s="82"/>
      <c r="BK131" s="63"/>
      <c r="BL131" s="82"/>
      <c r="BM131" s="133"/>
      <c r="BN131" s="133"/>
      <c r="BO131" s="82"/>
      <c r="BP131" s="82"/>
      <c r="BQ131" s="82"/>
      <c r="BR131" s="82"/>
      <c r="BS131" s="82"/>
      <c r="BT131" s="294"/>
      <c r="BU131" s="83"/>
    </row>
    <row r="132" spans="2:73">
      <c r="B132" s="140" t="s">
        <v>229</v>
      </c>
      <c r="C132" s="64"/>
      <c r="D132" s="61"/>
      <c r="E132" s="62"/>
      <c r="F132" s="66"/>
      <c r="G132" s="130"/>
      <c r="H132" s="67"/>
      <c r="I132" s="67"/>
      <c r="J132" s="131"/>
      <c r="K132" s="141" t="str">
        <f t="shared" ca="1" si="2"/>
        <v/>
      </c>
      <c r="L132" s="77"/>
      <c r="M132" s="78"/>
      <c r="N132" s="77"/>
      <c r="O132" s="77"/>
      <c r="P132" s="77"/>
      <c r="Q132" s="79"/>
      <c r="R132" s="79"/>
      <c r="S132" s="80"/>
      <c r="T132" s="80"/>
      <c r="U132" s="81"/>
      <c r="V132" s="129"/>
      <c r="W132" s="132"/>
      <c r="X132" s="82"/>
      <c r="Y132" s="77"/>
      <c r="Z132" s="75"/>
      <c r="AA132" s="142" t="str">
        <f t="shared" si="4"/>
        <v/>
      </c>
      <c r="AB132" s="82"/>
      <c r="AC132" s="82"/>
      <c r="AD132" s="76"/>
      <c r="AE132" s="82"/>
      <c r="AF132" s="82"/>
      <c r="AG132" s="82"/>
      <c r="AH132" s="82"/>
      <c r="AI132" s="82"/>
      <c r="AJ132" s="82"/>
      <c r="AK132" s="82"/>
      <c r="AL132" s="82"/>
      <c r="AM132" s="82"/>
      <c r="AN132" s="82"/>
      <c r="AO132" s="82"/>
      <c r="AP132" s="82"/>
      <c r="AQ132" s="82"/>
      <c r="AR132" s="82"/>
      <c r="AS132" s="97"/>
      <c r="AT132" s="82"/>
      <c r="AU132" s="82"/>
      <c r="AV132" s="82"/>
      <c r="AW132" s="82"/>
      <c r="AX132" s="82"/>
      <c r="AY132" s="82"/>
      <c r="AZ132" s="82"/>
      <c r="BA132" s="82"/>
      <c r="BB132" s="82"/>
      <c r="BC132" s="82"/>
      <c r="BD132" s="82"/>
      <c r="BE132" s="82"/>
      <c r="BF132" s="82"/>
      <c r="BG132" s="82"/>
      <c r="BH132" s="82"/>
      <c r="BI132" s="82"/>
      <c r="BJ132" s="82"/>
      <c r="BK132" s="63"/>
      <c r="BL132" s="82"/>
      <c r="BM132" s="133"/>
      <c r="BN132" s="133"/>
      <c r="BO132" s="82"/>
      <c r="BP132" s="82"/>
      <c r="BQ132" s="82"/>
      <c r="BR132" s="82"/>
      <c r="BS132" s="82"/>
      <c r="BT132" s="294"/>
      <c r="BU132" s="83"/>
    </row>
    <row r="133" spans="2:73">
      <c r="B133" s="140" t="s">
        <v>230</v>
      </c>
      <c r="C133" s="64"/>
      <c r="D133" s="61"/>
      <c r="E133" s="62"/>
      <c r="F133" s="66"/>
      <c r="G133" s="130"/>
      <c r="H133" s="67"/>
      <c r="I133" s="67"/>
      <c r="J133" s="131"/>
      <c r="K133" s="141" t="str">
        <f t="shared" ca="1" si="2"/>
        <v/>
      </c>
      <c r="L133" s="77"/>
      <c r="M133" s="78"/>
      <c r="N133" s="77"/>
      <c r="O133" s="77"/>
      <c r="P133" s="77"/>
      <c r="Q133" s="79"/>
      <c r="R133" s="79"/>
      <c r="S133" s="80"/>
      <c r="T133" s="80"/>
      <c r="U133" s="81"/>
      <c r="V133" s="129"/>
      <c r="W133" s="132"/>
      <c r="X133" s="82"/>
      <c r="Y133" s="77"/>
      <c r="Z133" s="75"/>
      <c r="AA133" s="142" t="str">
        <f t="shared" si="4"/>
        <v/>
      </c>
      <c r="AB133" s="82"/>
      <c r="AC133" s="82"/>
      <c r="AD133" s="76"/>
      <c r="AE133" s="82"/>
      <c r="AF133" s="82"/>
      <c r="AG133" s="82"/>
      <c r="AH133" s="82"/>
      <c r="AI133" s="82"/>
      <c r="AJ133" s="82"/>
      <c r="AK133" s="82"/>
      <c r="AL133" s="82"/>
      <c r="AM133" s="82"/>
      <c r="AN133" s="82"/>
      <c r="AO133" s="82"/>
      <c r="AP133" s="82"/>
      <c r="AQ133" s="82"/>
      <c r="AR133" s="82"/>
      <c r="AS133" s="97"/>
      <c r="AT133" s="82"/>
      <c r="AU133" s="82"/>
      <c r="AV133" s="82"/>
      <c r="AW133" s="82"/>
      <c r="AX133" s="82"/>
      <c r="AY133" s="82"/>
      <c r="AZ133" s="82"/>
      <c r="BA133" s="82"/>
      <c r="BB133" s="82"/>
      <c r="BC133" s="82"/>
      <c r="BD133" s="82"/>
      <c r="BE133" s="82"/>
      <c r="BF133" s="82"/>
      <c r="BG133" s="82"/>
      <c r="BH133" s="82"/>
      <c r="BI133" s="82"/>
      <c r="BJ133" s="82"/>
      <c r="BK133" s="63"/>
      <c r="BL133" s="82"/>
      <c r="BM133" s="133"/>
      <c r="BN133" s="133"/>
      <c r="BO133" s="82"/>
      <c r="BP133" s="82"/>
      <c r="BQ133" s="82"/>
      <c r="BR133" s="82"/>
      <c r="BS133" s="82"/>
      <c r="BT133" s="294"/>
      <c r="BU133" s="83"/>
    </row>
    <row r="134" spans="2:73">
      <c r="B134" s="140" t="s">
        <v>231</v>
      </c>
      <c r="C134" s="64"/>
      <c r="D134" s="61"/>
      <c r="E134" s="62"/>
      <c r="F134" s="66"/>
      <c r="G134" s="130"/>
      <c r="H134" s="67"/>
      <c r="I134" s="67"/>
      <c r="J134" s="131"/>
      <c r="K134" s="141" t="str">
        <f t="shared" ca="1" si="2"/>
        <v/>
      </c>
      <c r="L134" s="77"/>
      <c r="M134" s="78"/>
      <c r="N134" s="77"/>
      <c r="O134" s="77"/>
      <c r="P134" s="77"/>
      <c r="Q134" s="79"/>
      <c r="R134" s="79"/>
      <c r="S134" s="80"/>
      <c r="T134" s="80"/>
      <c r="U134" s="81"/>
      <c r="V134" s="129"/>
      <c r="W134" s="132"/>
      <c r="X134" s="82"/>
      <c r="Y134" s="77"/>
      <c r="Z134" s="75"/>
      <c r="AA134" s="142" t="str">
        <f t="shared" si="4"/>
        <v/>
      </c>
      <c r="AB134" s="82"/>
      <c r="AC134" s="82"/>
      <c r="AD134" s="76"/>
      <c r="AE134" s="82"/>
      <c r="AF134" s="82"/>
      <c r="AG134" s="82"/>
      <c r="AH134" s="82"/>
      <c r="AI134" s="82"/>
      <c r="AJ134" s="82"/>
      <c r="AK134" s="82"/>
      <c r="AL134" s="82"/>
      <c r="AM134" s="82"/>
      <c r="AN134" s="82"/>
      <c r="AO134" s="82"/>
      <c r="AP134" s="82"/>
      <c r="AQ134" s="82"/>
      <c r="AR134" s="82"/>
      <c r="AS134" s="97"/>
      <c r="AT134" s="82"/>
      <c r="AU134" s="82"/>
      <c r="AV134" s="82"/>
      <c r="AW134" s="82"/>
      <c r="AX134" s="82"/>
      <c r="AY134" s="82"/>
      <c r="AZ134" s="82"/>
      <c r="BA134" s="82"/>
      <c r="BB134" s="82"/>
      <c r="BC134" s="82"/>
      <c r="BD134" s="82"/>
      <c r="BE134" s="82"/>
      <c r="BF134" s="82"/>
      <c r="BG134" s="82"/>
      <c r="BH134" s="82"/>
      <c r="BI134" s="82"/>
      <c r="BJ134" s="82"/>
      <c r="BK134" s="63"/>
      <c r="BL134" s="82"/>
      <c r="BM134" s="133"/>
      <c r="BN134" s="133"/>
      <c r="BO134" s="82"/>
      <c r="BP134" s="82"/>
      <c r="BQ134" s="82"/>
      <c r="BR134" s="82"/>
      <c r="BS134" s="82"/>
      <c r="BT134" s="294"/>
      <c r="BU134" s="83"/>
    </row>
    <row r="135" spans="2:73">
      <c r="B135" s="140" t="s">
        <v>232</v>
      </c>
      <c r="C135" s="64"/>
      <c r="D135" s="61"/>
      <c r="E135" s="62"/>
      <c r="F135" s="66"/>
      <c r="G135" s="130"/>
      <c r="H135" s="67"/>
      <c r="I135" s="67"/>
      <c r="J135" s="131"/>
      <c r="K135" s="141" t="str">
        <f t="shared" ca="1" si="2"/>
        <v/>
      </c>
      <c r="L135" s="77"/>
      <c r="M135" s="78"/>
      <c r="N135" s="77"/>
      <c r="O135" s="77"/>
      <c r="P135" s="77"/>
      <c r="Q135" s="79"/>
      <c r="R135" s="79"/>
      <c r="S135" s="80"/>
      <c r="T135" s="80"/>
      <c r="U135" s="81"/>
      <c r="V135" s="129"/>
      <c r="W135" s="132"/>
      <c r="X135" s="82"/>
      <c r="Y135" s="77"/>
      <c r="Z135" s="75"/>
      <c r="AA135" s="142" t="str">
        <f t="shared" si="4"/>
        <v/>
      </c>
      <c r="AB135" s="82"/>
      <c r="AC135" s="82"/>
      <c r="AD135" s="76"/>
      <c r="AE135" s="82"/>
      <c r="AF135" s="82"/>
      <c r="AG135" s="82"/>
      <c r="AH135" s="82"/>
      <c r="AI135" s="82"/>
      <c r="AJ135" s="82"/>
      <c r="AK135" s="82"/>
      <c r="AL135" s="82"/>
      <c r="AM135" s="82"/>
      <c r="AN135" s="82"/>
      <c r="AO135" s="82"/>
      <c r="AP135" s="82"/>
      <c r="AQ135" s="82"/>
      <c r="AR135" s="82"/>
      <c r="AS135" s="97"/>
      <c r="AT135" s="82"/>
      <c r="AU135" s="82"/>
      <c r="AV135" s="82"/>
      <c r="AW135" s="82"/>
      <c r="AX135" s="82"/>
      <c r="AY135" s="82"/>
      <c r="AZ135" s="82"/>
      <c r="BA135" s="82"/>
      <c r="BB135" s="82"/>
      <c r="BC135" s="82"/>
      <c r="BD135" s="82"/>
      <c r="BE135" s="82"/>
      <c r="BF135" s="82"/>
      <c r="BG135" s="82"/>
      <c r="BH135" s="82"/>
      <c r="BI135" s="82"/>
      <c r="BJ135" s="82"/>
      <c r="BK135" s="63"/>
      <c r="BL135" s="82"/>
      <c r="BM135" s="133"/>
      <c r="BN135" s="133"/>
      <c r="BO135" s="82"/>
      <c r="BP135" s="82"/>
      <c r="BQ135" s="82"/>
      <c r="BR135" s="82"/>
      <c r="BS135" s="82"/>
      <c r="BT135" s="294"/>
      <c r="BU135" s="83"/>
    </row>
    <row r="136" spans="2:73">
      <c r="B136" s="140" t="s">
        <v>233</v>
      </c>
      <c r="C136" s="64"/>
      <c r="D136" s="64"/>
      <c r="E136" s="65"/>
      <c r="F136" s="69"/>
      <c r="G136" s="130"/>
      <c r="H136" s="67"/>
      <c r="I136" s="67"/>
      <c r="J136" s="131"/>
      <c r="K136" s="141" t="str">
        <f t="shared" ca="1" si="2"/>
        <v/>
      </c>
      <c r="L136" s="77"/>
      <c r="M136" s="78"/>
      <c r="N136" s="77"/>
      <c r="O136" s="77"/>
      <c r="P136" s="77"/>
      <c r="Q136" s="79"/>
      <c r="R136" s="79"/>
      <c r="S136" s="80"/>
      <c r="T136" s="80"/>
      <c r="U136" s="81"/>
      <c r="V136" s="129"/>
      <c r="W136" s="132"/>
      <c r="X136" s="82"/>
      <c r="Y136" s="77"/>
      <c r="Z136" s="75"/>
      <c r="AA136" s="142" t="str">
        <f t="shared" si="4"/>
        <v/>
      </c>
      <c r="AB136" s="82"/>
      <c r="AC136" s="82"/>
      <c r="AD136" s="76"/>
      <c r="AE136" s="82"/>
      <c r="AF136" s="82"/>
      <c r="AG136" s="82"/>
      <c r="AH136" s="82"/>
      <c r="AI136" s="82"/>
      <c r="AJ136" s="82"/>
      <c r="AK136" s="82"/>
      <c r="AL136" s="82"/>
      <c r="AM136" s="82"/>
      <c r="AN136" s="82"/>
      <c r="AO136" s="82"/>
      <c r="AP136" s="82"/>
      <c r="AQ136" s="82"/>
      <c r="AR136" s="82"/>
      <c r="AS136" s="97"/>
      <c r="AT136" s="82"/>
      <c r="AU136" s="82"/>
      <c r="AV136" s="82"/>
      <c r="AW136" s="82"/>
      <c r="AX136" s="82"/>
      <c r="AY136" s="82"/>
      <c r="AZ136" s="82"/>
      <c r="BA136" s="82"/>
      <c r="BB136" s="82"/>
      <c r="BC136" s="82"/>
      <c r="BD136" s="82"/>
      <c r="BE136" s="82"/>
      <c r="BF136" s="82"/>
      <c r="BG136" s="82"/>
      <c r="BH136" s="82"/>
      <c r="BI136" s="82"/>
      <c r="BJ136" s="82"/>
      <c r="BK136" s="64"/>
      <c r="BL136" s="82"/>
      <c r="BM136" s="133"/>
      <c r="BN136" s="133"/>
      <c r="BO136" s="82"/>
      <c r="BP136" s="82"/>
      <c r="BQ136" s="82"/>
      <c r="BR136" s="82"/>
      <c r="BS136" s="82"/>
      <c r="BT136" s="294"/>
      <c r="BU136" s="83"/>
    </row>
    <row r="137" spans="2:73">
      <c r="B137" s="140" t="s">
        <v>234</v>
      </c>
      <c r="C137" s="64"/>
      <c r="D137" s="61"/>
      <c r="E137" s="62"/>
      <c r="F137" s="66"/>
      <c r="G137" s="130"/>
      <c r="H137" s="67"/>
      <c r="I137" s="67"/>
      <c r="J137" s="131"/>
      <c r="K137" s="141" t="str">
        <f t="shared" ca="1" si="2"/>
        <v/>
      </c>
      <c r="L137" s="77"/>
      <c r="M137" s="78"/>
      <c r="N137" s="77"/>
      <c r="O137" s="77"/>
      <c r="P137" s="77"/>
      <c r="Q137" s="79"/>
      <c r="R137" s="79"/>
      <c r="S137" s="80"/>
      <c r="T137" s="80"/>
      <c r="U137" s="81"/>
      <c r="V137" s="129"/>
      <c r="W137" s="132"/>
      <c r="X137" s="82"/>
      <c r="Y137" s="77"/>
      <c r="Z137" s="75"/>
      <c r="AA137" s="142" t="str">
        <f t="shared" si="4"/>
        <v/>
      </c>
      <c r="AB137" s="82"/>
      <c r="AC137" s="82"/>
      <c r="AD137" s="76"/>
      <c r="AE137" s="82"/>
      <c r="AF137" s="82"/>
      <c r="AG137" s="82"/>
      <c r="AH137" s="82"/>
      <c r="AI137" s="82"/>
      <c r="AJ137" s="82"/>
      <c r="AK137" s="82"/>
      <c r="AL137" s="82"/>
      <c r="AM137" s="82"/>
      <c r="AN137" s="82"/>
      <c r="AO137" s="82"/>
      <c r="AP137" s="82"/>
      <c r="AQ137" s="82"/>
      <c r="AR137" s="82"/>
      <c r="AS137" s="97"/>
      <c r="AT137" s="82"/>
      <c r="AU137" s="82"/>
      <c r="AV137" s="82"/>
      <c r="AW137" s="82"/>
      <c r="AX137" s="82"/>
      <c r="AY137" s="82"/>
      <c r="AZ137" s="82"/>
      <c r="BA137" s="82"/>
      <c r="BB137" s="82"/>
      <c r="BC137" s="82"/>
      <c r="BD137" s="82"/>
      <c r="BE137" s="82"/>
      <c r="BF137" s="82"/>
      <c r="BG137" s="82"/>
      <c r="BH137" s="82"/>
      <c r="BI137" s="82"/>
      <c r="BJ137" s="82"/>
      <c r="BK137" s="63"/>
      <c r="BL137" s="82"/>
      <c r="BM137" s="133"/>
      <c r="BN137" s="133"/>
      <c r="BO137" s="82"/>
      <c r="BP137" s="82"/>
      <c r="BQ137" s="82"/>
      <c r="BR137" s="82"/>
      <c r="BS137" s="82"/>
      <c r="BT137" s="294"/>
      <c r="BU137" s="83"/>
    </row>
    <row r="138" spans="2:73">
      <c r="B138" s="140" t="s">
        <v>235</v>
      </c>
      <c r="C138" s="64"/>
      <c r="D138" s="61"/>
      <c r="E138" s="62"/>
      <c r="F138" s="66"/>
      <c r="G138" s="130"/>
      <c r="H138" s="134"/>
      <c r="I138" s="134"/>
      <c r="J138" s="131"/>
      <c r="K138" s="141" t="str">
        <f t="shared" ca="1" si="2"/>
        <v/>
      </c>
      <c r="L138" s="77"/>
      <c r="M138" s="78"/>
      <c r="N138" s="77"/>
      <c r="O138" s="77"/>
      <c r="P138" s="77"/>
      <c r="Q138" s="79"/>
      <c r="R138" s="79"/>
      <c r="S138" s="80"/>
      <c r="T138" s="80"/>
      <c r="U138" s="81"/>
      <c r="V138" s="129"/>
      <c r="W138" s="132"/>
      <c r="X138" s="82"/>
      <c r="Y138" s="77"/>
      <c r="Z138" s="75"/>
      <c r="AA138" s="142" t="str">
        <f t="shared" si="4"/>
        <v/>
      </c>
      <c r="AB138" s="82"/>
      <c r="AC138" s="82"/>
      <c r="AD138" s="76"/>
      <c r="AE138" s="82"/>
      <c r="AF138" s="82"/>
      <c r="AG138" s="82"/>
      <c r="AH138" s="82"/>
      <c r="AI138" s="82"/>
      <c r="AJ138" s="82"/>
      <c r="AK138" s="82"/>
      <c r="AL138" s="82"/>
      <c r="AM138" s="82"/>
      <c r="AN138" s="82"/>
      <c r="AO138" s="82"/>
      <c r="AP138" s="82"/>
      <c r="AQ138" s="82"/>
      <c r="AR138" s="82"/>
      <c r="AS138" s="97"/>
      <c r="AT138" s="82"/>
      <c r="AU138" s="82"/>
      <c r="AV138" s="82"/>
      <c r="AW138" s="82"/>
      <c r="AX138" s="82"/>
      <c r="AY138" s="82"/>
      <c r="AZ138" s="82"/>
      <c r="BA138" s="82"/>
      <c r="BB138" s="82"/>
      <c r="BC138" s="82"/>
      <c r="BD138" s="82"/>
      <c r="BE138" s="82"/>
      <c r="BF138" s="82"/>
      <c r="BG138" s="82"/>
      <c r="BH138" s="82"/>
      <c r="BI138" s="82"/>
      <c r="BJ138" s="82"/>
      <c r="BK138" s="63"/>
      <c r="BL138" s="82"/>
      <c r="BM138" s="133"/>
      <c r="BN138" s="133"/>
      <c r="BO138" s="82"/>
      <c r="BP138" s="82"/>
      <c r="BQ138" s="82"/>
      <c r="BR138" s="82"/>
      <c r="BS138" s="82"/>
      <c r="BT138" s="294"/>
      <c r="BU138" s="83"/>
    </row>
    <row r="139" spans="2:73">
      <c r="B139" s="140" t="s">
        <v>236</v>
      </c>
      <c r="C139" s="64"/>
      <c r="D139" s="61"/>
      <c r="E139" s="62"/>
      <c r="F139" s="66"/>
      <c r="G139" s="130"/>
      <c r="H139" s="134"/>
      <c r="I139" s="134"/>
      <c r="J139" s="131"/>
      <c r="K139" s="141" t="str">
        <f t="shared" ca="1" si="2"/>
        <v/>
      </c>
      <c r="L139" s="77"/>
      <c r="M139" s="78"/>
      <c r="N139" s="77"/>
      <c r="O139" s="77"/>
      <c r="P139" s="77"/>
      <c r="Q139" s="79"/>
      <c r="R139" s="79"/>
      <c r="S139" s="80"/>
      <c r="T139" s="80"/>
      <c r="U139" s="81"/>
      <c r="V139" s="129"/>
      <c r="W139" s="132"/>
      <c r="X139" s="82"/>
      <c r="Y139" s="77"/>
      <c r="Z139" s="75"/>
      <c r="AA139" s="142" t="str">
        <f t="shared" si="4"/>
        <v/>
      </c>
      <c r="AB139" s="82"/>
      <c r="AC139" s="82"/>
      <c r="AD139" s="76"/>
      <c r="AE139" s="82"/>
      <c r="AF139" s="82"/>
      <c r="AG139" s="82"/>
      <c r="AH139" s="82"/>
      <c r="AI139" s="82"/>
      <c r="AJ139" s="82"/>
      <c r="AK139" s="82"/>
      <c r="AL139" s="82"/>
      <c r="AM139" s="82"/>
      <c r="AN139" s="82"/>
      <c r="AO139" s="82"/>
      <c r="AP139" s="82"/>
      <c r="AQ139" s="82"/>
      <c r="AR139" s="82"/>
      <c r="AS139" s="97"/>
      <c r="AT139" s="82"/>
      <c r="AU139" s="82"/>
      <c r="AV139" s="82"/>
      <c r="AW139" s="82"/>
      <c r="AX139" s="82"/>
      <c r="AY139" s="82"/>
      <c r="AZ139" s="82"/>
      <c r="BA139" s="82"/>
      <c r="BB139" s="82"/>
      <c r="BC139" s="82"/>
      <c r="BD139" s="82"/>
      <c r="BE139" s="82"/>
      <c r="BF139" s="82"/>
      <c r="BG139" s="82"/>
      <c r="BH139" s="82"/>
      <c r="BI139" s="82"/>
      <c r="BJ139" s="82"/>
      <c r="BK139" s="63"/>
      <c r="BL139" s="82"/>
      <c r="BM139" s="133"/>
      <c r="BN139" s="133"/>
      <c r="BO139" s="82"/>
      <c r="BP139" s="82"/>
      <c r="BQ139" s="82"/>
      <c r="BR139" s="82"/>
      <c r="BS139" s="82"/>
      <c r="BT139" s="294"/>
      <c r="BU139" s="83"/>
    </row>
    <row r="140" spans="2:73">
      <c r="B140" s="140" t="s">
        <v>237</v>
      </c>
      <c r="C140" s="64"/>
      <c r="D140" s="61"/>
      <c r="E140" s="62"/>
      <c r="F140" s="66"/>
      <c r="G140" s="130"/>
      <c r="H140" s="134"/>
      <c r="I140" s="134"/>
      <c r="J140" s="131"/>
      <c r="K140" s="141" t="str">
        <f t="shared" ca="1" si="2"/>
        <v/>
      </c>
      <c r="L140" s="77"/>
      <c r="M140" s="78"/>
      <c r="N140" s="77"/>
      <c r="O140" s="77"/>
      <c r="P140" s="77"/>
      <c r="Q140" s="79"/>
      <c r="R140" s="79"/>
      <c r="S140" s="80"/>
      <c r="T140" s="80"/>
      <c r="U140" s="81"/>
      <c r="V140" s="129"/>
      <c r="W140" s="132"/>
      <c r="X140" s="82"/>
      <c r="Y140" s="77"/>
      <c r="Z140" s="75"/>
      <c r="AA140" s="142" t="str">
        <f t="shared" si="4"/>
        <v/>
      </c>
      <c r="AB140" s="82"/>
      <c r="AC140" s="82"/>
      <c r="AD140" s="76"/>
      <c r="AE140" s="82"/>
      <c r="AF140" s="82"/>
      <c r="AG140" s="82"/>
      <c r="AH140" s="82"/>
      <c r="AI140" s="82"/>
      <c r="AJ140" s="82"/>
      <c r="AK140" s="82"/>
      <c r="AL140" s="82"/>
      <c r="AM140" s="82"/>
      <c r="AN140" s="82"/>
      <c r="AO140" s="82"/>
      <c r="AP140" s="82"/>
      <c r="AQ140" s="82"/>
      <c r="AR140" s="82"/>
      <c r="AS140" s="97"/>
      <c r="AT140" s="82"/>
      <c r="AU140" s="82"/>
      <c r="AV140" s="82"/>
      <c r="AW140" s="82"/>
      <c r="AX140" s="82"/>
      <c r="AY140" s="82"/>
      <c r="AZ140" s="82"/>
      <c r="BA140" s="82"/>
      <c r="BB140" s="82"/>
      <c r="BC140" s="82"/>
      <c r="BD140" s="82"/>
      <c r="BE140" s="82"/>
      <c r="BF140" s="82"/>
      <c r="BG140" s="82"/>
      <c r="BH140" s="82"/>
      <c r="BI140" s="82"/>
      <c r="BJ140" s="82"/>
      <c r="BK140" s="63"/>
      <c r="BL140" s="82"/>
      <c r="BM140" s="133"/>
      <c r="BN140" s="133"/>
      <c r="BO140" s="82"/>
      <c r="BP140" s="82"/>
      <c r="BQ140" s="82"/>
      <c r="BR140" s="82"/>
      <c r="BS140" s="82"/>
      <c r="BT140" s="294"/>
      <c r="BU140" s="83"/>
    </row>
    <row r="141" spans="2:73">
      <c r="B141" s="140" t="s">
        <v>238</v>
      </c>
      <c r="C141" s="64"/>
      <c r="D141" s="61"/>
      <c r="E141" s="62"/>
      <c r="F141" s="66"/>
      <c r="G141" s="130"/>
      <c r="H141" s="134"/>
      <c r="I141" s="134"/>
      <c r="J141" s="131"/>
      <c r="K141" s="141" t="str">
        <f t="shared" ca="1" si="2"/>
        <v/>
      </c>
      <c r="L141" s="77"/>
      <c r="M141" s="78"/>
      <c r="N141" s="77"/>
      <c r="O141" s="77"/>
      <c r="P141" s="77"/>
      <c r="Q141" s="79"/>
      <c r="R141" s="79"/>
      <c r="S141" s="80"/>
      <c r="T141" s="80"/>
      <c r="U141" s="81"/>
      <c r="V141" s="129"/>
      <c r="W141" s="132"/>
      <c r="X141" s="82"/>
      <c r="Y141" s="77"/>
      <c r="Z141" s="75"/>
      <c r="AA141" s="142" t="str">
        <f t="shared" si="4"/>
        <v/>
      </c>
      <c r="AB141" s="82"/>
      <c r="AC141" s="82"/>
      <c r="AD141" s="76"/>
      <c r="AE141" s="82"/>
      <c r="AF141" s="82"/>
      <c r="AG141" s="82"/>
      <c r="AH141" s="82"/>
      <c r="AI141" s="82"/>
      <c r="AJ141" s="82"/>
      <c r="AK141" s="82"/>
      <c r="AL141" s="82"/>
      <c r="AM141" s="82"/>
      <c r="AN141" s="82"/>
      <c r="AO141" s="82"/>
      <c r="AP141" s="82"/>
      <c r="AQ141" s="82"/>
      <c r="AR141" s="82"/>
      <c r="AS141" s="97"/>
      <c r="AT141" s="82"/>
      <c r="AU141" s="82"/>
      <c r="AV141" s="82"/>
      <c r="AW141" s="82"/>
      <c r="AX141" s="82"/>
      <c r="AY141" s="82"/>
      <c r="AZ141" s="82"/>
      <c r="BA141" s="82"/>
      <c r="BB141" s="82"/>
      <c r="BC141" s="82"/>
      <c r="BD141" s="82"/>
      <c r="BE141" s="82"/>
      <c r="BF141" s="82"/>
      <c r="BG141" s="82"/>
      <c r="BH141" s="82"/>
      <c r="BI141" s="82"/>
      <c r="BJ141" s="82"/>
      <c r="BK141" s="63"/>
      <c r="BL141" s="82"/>
      <c r="BM141" s="133"/>
      <c r="BN141" s="133"/>
      <c r="BO141" s="82"/>
      <c r="BP141" s="82"/>
      <c r="BQ141" s="82"/>
      <c r="BR141" s="82"/>
      <c r="BS141" s="82"/>
      <c r="BT141" s="294"/>
      <c r="BU141" s="83"/>
    </row>
    <row r="142" spans="2:73">
      <c r="B142" s="140" t="s">
        <v>239</v>
      </c>
      <c r="C142" s="64"/>
      <c r="D142" s="61"/>
      <c r="E142" s="62"/>
      <c r="F142" s="66"/>
      <c r="G142" s="130"/>
      <c r="H142" s="134"/>
      <c r="I142" s="134"/>
      <c r="J142" s="131"/>
      <c r="K142" s="141" t="str">
        <f t="shared" ca="1" si="2"/>
        <v/>
      </c>
      <c r="L142" s="77"/>
      <c r="M142" s="78"/>
      <c r="N142" s="77"/>
      <c r="O142" s="77"/>
      <c r="P142" s="77"/>
      <c r="Q142" s="79"/>
      <c r="R142" s="79"/>
      <c r="S142" s="80"/>
      <c r="T142" s="80"/>
      <c r="U142" s="81"/>
      <c r="V142" s="129"/>
      <c r="W142" s="132"/>
      <c r="X142" s="82"/>
      <c r="Y142" s="77"/>
      <c r="Z142" s="75"/>
      <c r="AA142" s="142" t="str">
        <f t="shared" si="4"/>
        <v/>
      </c>
      <c r="AB142" s="82"/>
      <c r="AC142" s="82"/>
      <c r="AD142" s="76"/>
      <c r="AE142" s="82"/>
      <c r="AF142" s="82"/>
      <c r="AG142" s="82"/>
      <c r="AH142" s="82"/>
      <c r="AI142" s="82"/>
      <c r="AJ142" s="82"/>
      <c r="AK142" s="82"/>
      <c r="AL142" s="82"/>
      <c r="AM142" s="82"/>
      <c r="AN142" s="82"/>
      <c r="AO142" s="82"/>
      <c r="AP142" s="82"/>
      <c r="AQ142" s="82"/>
      <c r="AR142" s="82"/>
      <c r="AS142" s="97"/>
      <c r="AT142" s="82"/>
      <c r="AU142" s="82"/>
      <c r="AV142" s="82"/>
      <c r="AW142" s="82"/>
      <c r="AX142" s="82"/>
      <c r="AY142" s="82"/>
      <c r="AZ142" s="82"/>
      <c r="BA142" s="82"/>
      <c r="BB142" s="82"/>
      <c r="BC142" s="82"/>
      <c r="BD142" s="82"/>
      <c r="BE142" s="82"/>
      <c r="BF142" s="82"/>
      <c r="BG142" s="82"/>
      <c r="BH142" s="82"/>
      <c r="BI142" s="82"/>
      <c r="BJ142" s="82"/>
      <c r="BK142" s="63"/>
      <c r="BL142" s="82"/>
      <c r="BM142" s="133"/>
      <c r="BN142" s="133"/>
      <c r="BO142" s="82"/>
      <c r="BP142" s="82"/>
      <c r="BQ142" s="82"/>
      <c r="BR142" s="82"/>
      <c r="BS142" s="82"/>
      <c r="BT142" s="294"/>
      <c r="BU142" s="83"/>
    </row>
    <row r="143" spans="2:73">
      <c r="B143" s="140" t="s">
        <v>240</v>
      </c>
      <c r="C143" s="64"/>
      <c r="D143" s="61"/>
      <c r="E143" s="62"/>
      <c r="F143" s="66"/>
      <c r="G143" s="130"/>
      <c r="H143" s="134"/>
      <c r="I143" s="134"/>
      <c r="J143" s="131"/>
      <c r="K143" s="141" t="str">
        <f t="shared" ca="1" si="2"/>
        <v/>
      </c>
      <c r="L143" s="77"/>
      <c r="M143" s="78"/>
      <c r="N143" s="77"/>
      <c r="O143" s="77"/>
      <c r="P143" s="77"/>
      <c r="Q143" s="79"/>
      <c r="R143" s="79"/>
      <c r="S143" s="80"/>
      <c r="T143" s="80"/>
      <c r="U143" s="81"/>
      <c r="V143" s="129"/>
      <c r="W143" s="132"/>
      <c r="X143" s="82"/>
      <c r="Y143" s="77"/>
      <c r="Z143" s="75"/>
      <c r="AA143" s="142" t="str">
        <f t="shared" si="4"/>
        <v/>
      </c>
      <c r="AB143" s="82"/>
      <c r="AC143" s="82"/>
      <c r="AD143" s="76"/>
      <c r="AE143" s="82"/>
      <c r="AF143" s="82"/>
      <c r="AG143" s="82"/>
      <c r="AH143" s="82"/>
      <c r="AI143" s="82"/>
      <c r="AJ143" s="82"/>
      <c r="AK143" s="82"/>
      <c r="AL143" s="82"/>
      <c r="AM143" s="82"/>
      <c r="AN143" s="82"/>
      <c r="AO143" s="82"/>
      <c r="AP143" s="82"/>
      <c r="AQ143" s="82"/>
      <c r="AR143" s="82"/>
      <c r="AS143" s="97"/>
      <c r="AT143" s="82"/>
      <c r="AU143" s="82"/>
      <c r="AV143" s="82"/>
      <c r="AW143" s="82"/>
      <c r="AX143" s="82"/>
      <c r="AY143" s="82"/>
      <c r="AZ143" s="82"/>
      <c r="BA143" s="82"/>
      <c r="BB143" s="82"/>
      <c r="BC143" s="82"/>
      <c r="BD143" s="82"/>
      <c r="BE143" s="82"/>
      <c r="BF143" s="82"/>
      <c r="BG143" s="82"/>
      <c r="BH143" s="82"/>
      <c r="BI143" s="82"/>
      <c r="BJ143" s="82"/>
      <c r="BK143" s="63"/>
      <c r="BL143" s="82"/>
      <c r="BM143" s="133"/>
      <c r="BN143" s="133"/>
      <c r="BO143" s="82"/>
      <c r="BP143" s="82"/>
      <c r="BQ143" s="82"/>
      <c r="BR143" s="82"/>
      <c r="BS143" s="82"/>
      <c r="BT143" s="294"/>
      <c r="BU143" s="83"/>
    </row>
    <row r="144" spans="2:73">
      <c r="B144" s="140" t="s">
        <v>241</v>
      </c>
      <c r="C144" s="64"/>
      <c r="D144" s="61"/>
      <c r="E144" s="62"/>
      <c r="F144" s="66"/>
      <c r="G144" s="130"/>
      <c r="H144" s="134"/>
      <c r="I144" s="134"/>
      <c r="J144" s="131"/>
      <c r="K144" s="141" t="str">
        <f t="shared" ca="1" si="2"/>
        <v/>
      </c>
      <c r="L144" s="77"/>
      <c r="M144" s="78"/>
      <c r="N144" s="77"/>
      <c r="O144" s="77"/>
      <c r="P144" s="77"/>
      <c r="Q144" s="79"/>
      <c r="R144" s="79"/>
      <c r="S144" s="80"/>
      <c r="T144" s="80"/>
      <c r="U144" s="81"/>
      <c r="V144" s="129"/>
      <c r="W144" s="132"/>
      <c r="X144" s="82"/>
      <c r="Y144" s="77"/>
      <c r="Z144" s="75"/>
      <c r="AA144" s="142" t="str">
        <f t="shared" si="4"/>
        <v/>
      </c>
      <c r="AB144" s="82"/>
      <c r="AC144" s="82"/>
      <c r="AD144" s="76"/>
      <c r="AE144" s="82"/>
      <c r="AF144" s="82"/>
      <c r="AG144" s="82"/>
      <c r="AH144" s="82"/>
      <c r="AI144" s="82"/>
      <c r="AJ144" s="82"/>
      <c r="AK144" s="82"/>
      <c r="AL144" s="82"/>
      <c r="AM144" s="82"/>
      <c r="AN144" s="82"/>
      <c r="AO144" s="82"/>
      <c r="AP144" s="82"/>
      <c r="AQ144" s="82"/>
      <c r="AR144" s="82"/>
      <c r="AS144" s="97"/>
      <c r="AT144" s="82"/>
      <c r="AU144" s="82"/>
      <c r="AV144" s="82"/>
      <c r="AW144" s="82"/>
      <c r="AX144" s="82"/>
      <c r="AY144" s="82"/>
      <c r="AZ144" s="82"/>
      <c r="BA144" s="82"/>
      <c r="BB144" s="82"/>
      <c r="BC144" s="82"/>
      <c r="BD144" s="82"/>
      <c r="BE144" s="82"/>
      <c r="BF144" s="82"/>
      <c r="BG144" s="82"/>
      <c r="BH144" s="82"/>
      <c r="BI144" s="82"/>
      <c r="BJ144" s="82"/>
      <c r="BK144" s="63"/>
      <c r="BL144" s="82"/>
      <c r="BM144" s="133"/>
      <c r="BN144" s="133"/>
      <c r="BO144" s="82"/>
      <c r="BP144" s="82"/>
      <c r="BQ144" s="82"/>
      <c r="BR144" s="82"/>
      <c r="BS144" s="82"/>
      <c r="BT144" s="294"/>
      <c r="BU144" s="83"/>
    </row>
    <row r="145" spans="2:73">
      <c r="B145" s="140" t="s">
        <v>242</v>
      </c>
      <c r="C145" s="64"/>
      <c r="D145" s="61"/>
      <c r="E145" s="62"/>
      <c r="F145" s="66"/>
      <c r="G145" s="130"/>
      <c r="H145" s="134"/>
      <c r="I145" s="134"/>
      <c r="J145" s="131"/>
      <c r="K145" s="141" t="str">
        <f t="shared" ca="1" si="2"/>
        <v/>
      </c>
      <c r="L145" s="77"/>
      <c r="M145" s="78"/>
      <c r="N145" s="77"/>
      <c r="O145" s="77"/>
      <c r="P145" s="77"/>
      <c r="Q145" s="79"/>
      <c r="R145" s="79"/>
      <c r="S145" s="80"/>
      <c r="T145" s="80"/>
      <c r="U145" s="81"/>
      <c r="V145" s="129"/>
      <c r="W145" s="132"/>
      <c r="X145" s="82"/>
      <c r="Y145" s="77"/>
      <c r="Z145" s="75"/>
      <c r="AA145" s="142" t="str">
        <f t="shared" si="4"/>
        <v/>
      </c>
      <c r="AB145" s="82"/>
      <c r="AC145" s="82"/>
      <c r="AD145" s="76"/>
      <c r="AE145" s="82"/>
      <c r="AF145" s="82"/>
      <c r="AG145" s="82"/>
      <c r="AH145" s="82"/>
      <c r="AI145" s="82"/>
      <c r="AJ145" s="82"/>
      <c r="AK145" s="82"/>
      <c r="AL145" s="82"/>
      <c r="AM145" s="82"/>
      <c r="AN145" s="82"/>
      <c r="AO145" s="82"/>
      <c r="AP145" s="82"/>
      <c r="AQ145" s="82"/>
      <c r="AR145" s="82"/>
      <c r="AS145" s="97"/>
      <c r="AT145" s="82"/>
      <c r="AU145" s="82"/>
      <c r="AV145" s="82"/>
      <c r="AW145" s="82"/>
      <c r="AX145" s="82"/>
      <c r="AY145" s="82"/>
      <c r="AZ145" s="82"/>
      <c r="BA145" s="82"/>
      <c r="BB145" s="82"/>
      <c r="BC145" s="82"/>
      <c r="BD145" s="82"/>
      <c r="BE145" s="82"/>
      <c r="BF145" s="82"/>
      <c r="BG145" s="82"/>
      <c r="BH145" s="82"/>
      <c r="BI145" s="82"/>
      <c r="BJ145" s="82"/>
      <c r="BK145" s="63"/>
      <c r="BL145" s="82"/>
      <c r="BM145" s="133"/>
      <c r="BN145" s="133"/>
      <c r="BO145" s="82"/>
      <c r="BP145" s="82"/>
      <c r="BQ145" s="82"/>
      <c r="BR145" s="82"/>
      <c r="BS145" s="82"/>
      <c r="BT145" s="294"/>
      <c r="BU145" s="83"/>
    </row>
    <row r="146" spans="2:73">
      <c r="B146" s="140" t="s">
        <v>243</v>
      </c>
      <c r="C146" s="64"/>
      <c r="D146" s="61"/>
      <c r="E146" s="62"/>
      <c r="F146" s="66"/>
      <c r="G146" s="130"/>
      <c r="H146" s="134"/>
      <c r="I146" s="134"/>
      <c r="J146" s="131"/>
      <c r="K146" s="141" t="str">
        <f t="shared" ca="1" si="2"/>
        <v/>
      </c>
      <c r="L146" s="77"/>
      <c r="M146" s="78"/>
      <c r="N146" s="77"/>
      <c r="O146" s="77"/>
      <c r="P146" s="77"/>
      <c r="Q146" s="79"/>
      <c r="R146" s="79"/>
      <c r="S146" s="80"/>
      <c r="T146" s="80"/>
      <c r="U146" s="81"/>
      <c r="V146" s="129"/>
      <c r="W146" s="132"/>
      <c r="X146" s="82"/>
      <c r="Y146" s="77"/>
      <c r="Z146" s="75"/>
      <c r="AA146" s="142" t="str">
        <f t="shared" si="4"/>
        <v/>
      </c>
      <c r="AB146" s="82"/>
      <c r="AC146" s="82"/>
      <c r="AD146" s="76"/>
      <c r="AE146" s="82"/>
      <c r="AF146" s="82"/>
      <c r="AG146" s="82"/>
      <c r="AH146" s="82"/>
      <c r="AI146" s="82"/>
      <c r="AJ146" s="82"/>
      <c r="AK146" s="82"/>
      <c r="AL146" s="82"/>
      <c r="AM146" s="82"/>
      <c r="AN146" s="82"/>
      <c r="AO146" s="82"/>
      <c r="AP146" s="82"/>
      <c r="AQ146" s="82"/>
      <c r="AR146" s="82"/>
      <c r="AS146" s="97"/>
      <c r="AT146" s="82"/>
      <c r="AU146" s="82"/>
      <c r="AV146" s="82"/>
      <c r="AW146" s="82"/>
      <c r="AX146" s="82"/>
      <c r="AY146" s="82"/>
      <c r="AZ146" s="82"/>
      <c r="BA146" s="82"/>
      <c r="BB146" s="82"/>
      <c r="BC146" s="82"/>
      <c r="BD146" s="82"/>
      <c r="BE146" s="82"/>
      <c r="BF146" s="82"/>
      <c r="BG146" s="82"/>
      <c r="BH146" s="82"/>
      <c r="BI146" s="82"/>
      <c r="BJ146" s="82"/>
      <c r="BK146" s="63"/>
      <c r="BL146" s="82"/>
      <c r="BM146" s="133"/>
      <c r="BN146" s="133"/>
      <c r="BO146" s="82"/>
      <c r="BP146" s="82"/>
      <c r="BQ146" s="82"/>
      <c r="BR146" s="82"/>
      <c r="BS146" s="82"/>
      <c r="BT146" s="294"/>
      <c r="BU146" s="83"/>
    </row>
    <row r="147" spans="2:73">
      <c r="B147" s="140" t="s">
        <v>244</v>
      </c>
      <c r="C147" s="64"/>
      <c r="D147" s="61"/>
      <c r="E147" s="62"/>
      <c r="F147" s="70"/>
      <c r="G147" s="130"/>
      <c r="H147" s="134"/>
      <c r="I147" s="134"/>
      <c r="J147" s="131"/>
      <c r="K147" s="141" t="str">
        <f t="shared" ca="1" si="2"/>
        <v/>
      </c>
      <c r="L147" s="77"/>
      <c r="M147" s="78"/>
      <c r="N147" s="77"/>
      <c r="O147" s="77"/>
      <c r="P147" s="77"/>
      <c r="Q147" s="79"/>
      <c r="R147" s="79"/>
      <c r="S147" s="80"/>
      <c r="T147" s="80"/>
      <c r="U147" s="81"/>
      <c r="V147" s="129"/>
      <c r="W147" s="132"/>
      <c r="X147" s="82"/>
      <c r="Y147" s="77"/>
      <c r="Z147" s="75"/>
      <c r="AA147" s="142" t="str">
        <f t="shared" si="4"/>
        <v/>
      </c>
      <c r="AB147" s="82"/>
      <c r="AC147" s="82"/>
      <c r="AD147" s="76"/>
      <c r="AE147" s="82"/>
      <c r="AF147" s="82"/>
      <c r="AG147" s="82"/>
      <c r="AH147" s="82"/>
      <c r="AI147" s="82"/>
      <c r="AJ147" s="82"/>
      <c r="AK147" s="82"/>
      <c r="AL147" s="82"/>
      <c r="AM147" s="82"/>
      <c r="AN147" s="82"/>
      <c r="AO147" s="82"/>
      <c r="AP147" s="82"/>
      <c r="AQ147" s="82"/>
      <c r="AR147" s="82"/>
      <c r="AS147" s="97"/>
      <c r="AT147" s="82"/>
      <c r="AU147" s="82"/>
      <c r="AV147" s="82"/>
      <c r="AW147" s="82"/>
      <c r="AX147" s="82"/>
      <c r="AY147" s="82"/>
      <c r="AZ147" s="82"/>
      <c r="BA147" s="82"/>
      <c r="BB147" s="82"/>
      <c r="BC147" s="82"/>
      <c r="BD147" s="82"/>
      <c r="BE147" s="82"/>
      <c r="BF147" s="82"/>
      <c r="BG147" s="82"/>
      <c r="BH147" s="82"/>
      <c r="BI147" s="82"/>
      <c r="BJ147" s="82"/>
      <c r="BK147" s="63"/>
      <c r="BL147" s="82"/>
      <c r="BM147" s="133"/>
      <c r="BN147" s="135"/>
      <c r="BO147" s="74"/>
      <c r="BP147" s="74"/>
      <c r="BQ147" s="74"/>
      <c r="BR147" s="74"/>
      <c r="BS147" s="74"/>
      <c r="BT147" s="295"/>
      <c r="BU147" s="136"/>
    </row>
    <row r="148" spans="2:73">
      <c r="B148" s="145" t="s">
        <v>499</v>
      </c>
      <c r="C148" s="145">
        <f>SUBTOTAL(103,MusarData[USAR])</f>
        <v>15</v>
      </c>
      <c r="D148" s="145">
        <f>SUBTOTAL(103,MusarData[Gpt])</f>
        <v>15</v>
      </c>
      <c r="E148" s="145">
        <f>SUBTOTAL(103,MusarData[CIS])</f>
        <v>15</v>
      </c>
      <c r="F148" s="71"/>
      <c r="G148" s="71"/>
      <c r="H148" s="72"/>
      <c r="I148" s="72"/>
      <c r="J148" s="146"/>
      <c r="K148" s="147">
        <f ca="1">SUBTOTAL(101,MusarData[Age])</f>
        <v>46.307692307692307</v>
      </c>
      <c r="L148" s="146"/>
      <c r="M148" s="146"/>
      <c r="N148" s="146"/>
      <c r="O148" s="146"/>
      <c r="P148" s="146"/>
      <c r="Q148" s="146"/>
      <c r="R148" s="146"/>
      <c r="S148" s="146"/>
      <c r="T148" s="146"/>
      <c r="U148" s="148"/>
      <c r="V148" s="149"/>
      <c r="W148" s="149"/>
      <c r="X148" s="150"/>
      <c r="Y148" s="146"/>
      <c r="Z148" s="151"/>
      <c r="AA148" s="146"/>
      <c r="AB148" s="150"/>
      <c r="AC148" s="150"/>
      <c r="AD148" s="150"/>
      <c r="AE148" s="150">
        <f>SUBTOTAL(103,MusarData[Permis AM])</f>
        <v>0</v>
      </c>
      <c r="AF148" s="150">
        <f>SUBTOTAL(103,MusarData[Permis A])</f>
        <v>0</v>
      </c>
      <c r="AG148" s="150">
        <f>SUBTOTAL(103,MusarData[Permis A1])</f>
        <v>0</v>
      </c>
      <c r="AH148" s="150">
        <f>SUBTOTAL(103,MusarData[Permis A2])</f>
        <v>0</v>
      </c>
      <c r="AI148" s="150">
        <f>SUBTOTAL(103,MusarData[Permis B])</f>
        <v>0</v>
      </c>
      <c r="AJ148" s="150">
        <f>SUBTOTAL(103,MusarData[Permis B1])</f>
        <v>0</v>
      </c>
      <c r="AK148" s="150">
        <f>SUBTOTAL(103,MusarData[Permis C])</f>
        <v>0</v>
      </c>
      <c r="AL148" s="150">
        <f>SUBTOTAL(103,MusarData[Permis C1])</f>
        <v>0</v>
      </c>
      <c r="AM148" s="150">
        <f>SUBTOTAL(103,MusarData[Permis C1E])</f>
        <v>0</v>
      </c>
      <c r="AN148" s="150">
        <f>SUBTOTAL(103,MusarData[Permis D])</f>
        <v>0</v>
      </c>
      <c r="AO148" s="150">
        <f>SUBTOTAL(103,MusarData[Permis D1])</f>
        <v>0</v>
      </c>
      <c r="AP148" s="150">
        <f>SUBTOTAL(103,MusarData[Permis D1E])</f>
        <v>0</v>
      </c>
      <c r="AQ148" s="150">
        <f>SUBTOTAL(103,MusarData[Permis E])</f>
        <v>0</v>
      </c>
      <c r="AR148" s="150">
        <f>SUBTOTAL(103,MusarData[Permis International])</f>
        <v>0</v>
      </c>
      <c r="AS148" s="150"/>
      <c r="AT148" s="150">
        <f>SUBTOTAL(103,MusarData[BSITF II*  BSAFE])</f>
        <v>0</v>
      </c>
      <c r="AU148" s="150"/>
      <c r="AV148" s="150"/>
      <c r="AW148" s="150"/>
      <c r="AX148" s="150"/>
      <c r="AY148" s="150"/>
      <c r="AZ148" s="150"/>
      <c r="BA148" s="150"/>
      <c r="BB148" s="150"/>
      <c r="BC148" s="150"/>
      <c r="BD148" s="150"/>
      <c r="BE148" s="150"/>
      <c r="BF148" s="150"/>
      <c r="BG148" s="150"/>
      <c r="BH148" s="150"/>
      <c r="BI148" s="150"/>
      <c r="BJ148" s="150"/>
      <c r="BK148" s="150"/>
      <c r="BL148" s="150"/>
      <c r="BM148" s="152"/>
      <c r="BN148" s="152"/>
      <c r="BO148" s="150">
        <f>SUBTOTAL(103,MusarData[OPEX])</f>
        <v>14</v>
      </c>
      <c r="BP148" s="150"/>
      <c r="BQ148" s="150"/>
      <c r="BR148" s="150"/>
      <c r="BS148" s="150"/>
      <c r="BT148" s="296">
        <f>SUBTOTAL(103,MusarData[Pré-NAP])</f>
        <v>4</v>
      </c>
      <c r="BU148" s="150"/>
    </row>
  </sheetData>
  <sheetProtection insertColumns="0" selectLockedCells="1" autoFilter="0" pivotTables="0"/>
  <phoneticPr fontId="10" type="noConversion"/>
  <conditionalFormatting sqref="AA2:AA30 AA32:AA147">
    <cfRule type="expression" dxfId="47" priority="95">
      <formula>AND(AA2&gt;0,AA2&lt;DATE(YEAR($A$1),MONTH($A$1)+6,DAY($A$1)))</formula>
    </cfRule>
  </conditionalFormatting>
  <conditionalFormatting sqref="AA31">
    <cfRule type="expression" dxfId="46" priority="1">
      <formula>AND(AA31&gt;0,AA31&lt;DATE(YEAR($A$1),MONTH($A$1)+6,DAY($A$1)))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&amp;R&amp;"Century Gothic,Gras italique"&amp;8&amp;K01+049Adc Jacques DONZEL-GARGAND - SDIS74</oddFooter>
  </headerFooter>
  <ignoredErrors>
    <ignoredError sqref="Z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209550</xdr:colOff>
                    <xdr:row>0</xdr:row>
                    <xdr:rowOff>38100</xdr:rowOff>
                  </from>
                  <to>
                    <xdr:col>0</xdr:col>
                    <xdr:colOff>657225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25"/>
  <sheetViews>
    <sheetView showGridLines="0" showZeros="0" workbookViewId="0">
      <selection activeCell="E14" sqref="E14"/>
    </sheetView>
  </sheetViews>
  <sheetFormatPr baseColWidth="10" defaultColWidth="10.7109375" defaultRowHeight="15"/>
  <cols>
    <col min="1" max="1" width="3.140625" customWidth="1"/>
    <col min="2" max="3" width="23.85546875" bestFit="1" customWidth="1"/>
    <col min="4" max="4" width="5.7109375" bestFit="1" customWidth="1"/>
    <col min="5" max="5" width="12.5703125" bestFit="1" customWidth="1"/>
    <col min="6" max="6" width="2.140625" bestFit="1" customWidth="1"/>
    <col min="7" max="7" width="12.5703125" bestFit="1" customWidth="1"/>
    <col min="8" max="8" width="2.140625" bestFit="1" customWidth="1"/>
    <col min="9" max="9" width="23.85546875" bestFit="1" customWidth="1"/>
    <col min="10" max="10" width="16.28515625" bestFit="1" customWidth="1"/>
    <col min="11" max="11" width="1.7109375" customWidth="1"/>
    <col min="12" max="12" width="23.85546875" bestFit="1" customWidth="1"/>
    <col min="13" max="13" width="17.85546875" bestFit="1" customWidth="1"/>
    <col min="14" max="14" width="19.140625" bestFit="1" customWidth="1"/>
    <col min="15" max="15" width="16.28515625" bestFit="1" customWidth="1"/>
    <col min="16" max="16" width="12.5703125" bestFit="1" customWidth="1"/>
    <col min="17" max="17" width="4.28515625" bestFit="1" customWidth="1"/>
    <col min="18" max="18" width="2" bestFit="1" customWidth="1"/>
    <col min="19" max="19" width="3.5703125" bestFit="1" customWidth="1"/>
    <col min="20" max="20" width="12.5703125" bestFit="1" customWidth="1"/>
    <col min="21" max="21" width="9.5703125" bestFit="1" customWidth="1"/>
    <col min="22" max="22" width="7.85546875" bestFit="1" customWidth="1"/>
    <col min="23" max="23" width="8.42578125" bestFit="1" customWidth="1"/>
    <col min="24" max="24" width="8" bestFit="1" customWidth="1"/>
    <col min="25" max="25" width="11.7109375" bestFit="1" customWidth="1"/>
    <col min="26" max="26" width="9.5703125" bestFit="1" customWidth="1"/>
    <col min="27" max="27" width="11.5703125" bestFit="1" customWidth="1"/>
    <col min="28" max="28" width="11.85546875" bestFit="1" customWidth="1"/>
    <col min="29" max="29" width="7.5703125" bestFit="1" customWidth="1"/>
    <col min="30" max="30" width="8.42578125" bestFit="1" customWidth="1"/>
    <col min="31" max="31" width="12.5703125" bestFit="1" customWidth="1"/>
    <col min="32" max="32" width="7.140625" bestFit="1" customWidth="1"/>
    <col min="33" max="33" width="6.5703125" bestFit="1" customWidth="1"/>
    <col min="34" max="34" width="7.28515625" bestFit="1" customWidth="1"/>
    <col min="35" max="35" width="11.28515625" bestFit="1" customWidth="1"/>
    <col min="36" max="36" width="10.140625" bestFit="1" customWidth="1"/>
    <col min="37" max="37" width="8.5703125" bestFit="1" customWidth="1"/>
    <col min="38" max="38" width="11" bestFit="1" customWidth="1"/>
    <col min="39" max="39" width="9.42578125" bestFit="1" customWidth="1"/>
    <col min="40" max="40" width="9.28515625" bestFit="1" customWidth="1"/>
    <col min="41" max="41" width="8.5703125" bestFit="1" customWidth="1"/>
    <col min="42" max="42" width="9.28515625" bestFit="1" customWidth="1"/>
    <col min="43" max="43" width="9.140625" bestFit="1" customWidth="1"/>
    <col min="44" max="44" width="7.7109375" bestFit="1" customWidth="1"/>
    <col min="45" max="45" width="11.85546875" bestFit="1" customWidth="1"/>
    <col min="46" max="46" width="7.140625" bestFit="1" customWidth="1"/>
    <col min="47" max="47" width="7.85546875" bestFit="1" customWidth="1"/>
    <col min="48" max="48" width="10.28515625" bestFit="1" customWidth="1"/>
    <col min="49" max="49" width="14.5703125" bestFit="1" customWidth="1"/>
    <col min="51" max="51" width="8.5703125" bestFit="1" customWidth="1"/>
    <col min="52" max="52" width="6.140625" bestFit="1" customWidth="1"/>
    <col min="53" max="53" width="10.28515625" bestFit="1" customWidth="1"/>
    <col min="54" max="54" width="9.7109375" bestFit="1" customWidth="1"/>
    <col min="55" max="55" width="8.140625" bestFit="1" customWidth="1"/>
    <col min="56" max="56" width="7.5703125" bestFit="1" customWidth="1"/>
    <col min="57" max="57" width="11" bestFit="1" customWidth="1"/>
    <col min="58" max="58" width="12.28515625" bestFit="1" customWidth="1"/>
    <col min="59" max="59" width="10" bestFit="1" customWidth="1"/>
    <col min="60" max="60" width="10.28515625" bestFit="1" customWidth="1"/>
    <col min="61" max="61" width="11" bestFit="1" customWidth="1"/>
    <col min="62" max="62" width="8.42578125" bestFit="1" customWidth="1"/>
    <col min="63" max="63" width="9.140625" bestFit="1" customWidth="1"/>
    <col min="64" max="65" width="9" bestFit="1" customWidth="1"/>
    <col min="66" max="66" width="7.7109375" bestFit="1" customWidth="1"/>
    <col min="67" max="67" width="10.5703125" bestFit="1" customWidth="1"/>
    <col min="68" max="68" width="8" bestFit="1" customWidth="1"/>
    <col min="69" max="69" width="18.140625" bestFit="1" customWidth="1"/>
    <col min="70" max="70" width="10.28515625" bestFit="1" customWidth="1"/>
    <col min="71" max="71" width="9.140625" bestFit="1" customWidth="1"/>
    <col min="72" max="72" width="6.5703125" bestFit="1" customWidth="1"/>
    <col min="73" max="73" width="15.42578125" bestFit="1" customWidth="1"/>
    <col min="74" max="74" width="11.5703125" bestFit="1" customWidth="1"/>
    <col min="75" max="75" width="8.7109375" bestFit="1" customWidth="1"/>
    <col min="76" max="76" width="8" bestFit="1" customWidth="1"/>
    <col min="77" max="77" width="7" bestFit="1" customWidth="1"/>
    <col min="78" max="78" width="6.5703125" bestFit="1" customWidth="1"/>
    <col min="79" max="79" width="5.85546875" bestFit="1" customWidth="1"/>
    <col min="80" max="80" width="9" bestFit="1" customWidth="1"/>
    <col min="81" max="81" width="6.7109375" bestFit="1" customWidth="1"/>
    <col min="82" max="82" width="11.5703125" bestFit="1" customWidth="1"/>
    <col min="83" max="83" width="12" bestFit="1" customWidth="1"/>
    <col min="84" max="84" width="8.85546875" bestFit="1" customWidth="1"/>
    <col min="85" max="85" width="8.140625" bestFit="1" customWidth="1"/>
    <col min="86" max="86" width="9.7109375" bestFit="1" customWidth="1"/>
    <col min="87" max="87" width="6.85546875" bestFit="1" customWidth="1"/>
    <col min="88" max="88" width="14.28515625" bestFit="1" customWidth="1"/>
    <col min="89" max="89" width="7.7109375" bestFit="1" customWidth="1"/>
    <col min="90" max="90" width="12" bestFit="1" customWidth="1"/>
    <col min="91" max="91" width="10.28515625" bestFit="1" customWidth="1"/>
    <col min="92" max="92" width="9.42578125" bestFit="1" customWidth="1"/>
    <col min="93" max="93" width="11.28515625" bestFit="1" customWidth="1"/>
    <col min="94" max="94" width="9.42578125" bestFit="1" customWidth="1"/>
    <col min="95" max="95" width="4.85546875" bestFit="1" customWidth="1"/>
    <col min="96" max="96" width="9.7109375" bestFit="1" customWidth="1"/>
    <col min="97" max="97" width="8.28515625" bestFit="1" customWidth="1"/>
    <col min="98" max="98" width="19.28515625" bestFit="1" customWidth="1"/>
    <col min="99" max="99" width="8.140625" bestFit="1" customWidth="1"/>
    <col min="100" max="100" width="8.5703125" bestFit="1" customWidth="1"/>
    <col min="101" max="101" width="7.5703125" bestFit="1" customWidth="1"/>
    <col min="102" max="102" width="6.85546875" bestFit="1" customWidth="1"/>
    <col min="103" max="103" width="11.28515625" bestFit="1" customWidth="1"/>
    <col min="104" max="104" width="10.140625" bestFit="1" customWidth="1"/>
    <col min="105" max="105" width="21.42578125" bestFit="1" customWidth="1"/>
    <col min="106" max="106" width="7.5703125" bestFit="1" customWidth="1"/>
    <col min="107" max="107" width="10.140625" bestFit="1" customWidth="1"/>
    <col min="108" max="108" width="7.85546875" bestFit="1" customWidth="1"/>
    <col min="109" max="109" width="9" bestFit="1" customWidth="1"/>
    <col min="110" max="110" width="10.28515625" bestFit="1" customWidth="1"/>
    <col min="111" max="111" width="6.5703125" bestFit="1" customWidth="1"/>
    <col min="112" max="112" width="11.28515625" bestFit="1" customWidth="1"/>
    <col min="113" max="113" width="5.5703125" bestFit="1" customWidth="1"/>
    <col min="114" max="115" width="8.140625" bestFit="1" customWidth="1"/>
    <col min="116" max="116" width="9.140625" bestFit="1" customWidth="1"/>
    <col min="117" max="117" width="8.7109375" bestFit="1" customWidth="1"/>
    <col min="118" max="118" width="13" bestFit="1" customWidth="1"/>
    <col min="119" max="119" width="6.7109375" bestFit="1" customWidth="1"/>
    <col min="120" max="120" width="12" bestFit="1" customWidth="1"/>
    <col min="121" max="121" width="9.42578125" bestFit="1" customWidth="1"/>
    <col min="122" max="122" width="8.7109375" bestFit="1" customWidth="1"/>
    <col min="123" max="123" width="10" bestFit="1" customWidth="1"/>
    <col min="124" max="124" width="8.140625" bestFit="1" customWidth="1"/>
    <col min="125" max="125" width="8" bestFit="1" customWidth="1"/>
    <col min="126" max="126" width="8.140625" bestFit="1" customWidth="1"/>
    <col min="127" max="127" width="6.85546875" bestFit="1" customWidth="1"/>
    <col min="128" max="128" width="8.7109375" bestFit="1" customWidth="1"/>
    <col min="129" max="129" width="6.7109375" bestFit="1" customWidth="1"/>
    <col min="130" max="130" width="7.5703125" bestFit="1" customWidth="1"/>
    <col min="131" max="131" width="7.85546875" bestFit="1" customWidth="1"/>
    <col min="132" max="132" width="12.42578125" bestFit="1" customWidth="1"/>
    <col min="133" max="133" width="11.7109375" bestFit="1" customWidth="1"/>
    <col min="134" max="134" width="8.28515625" bestFit="1" customWidth="1"/>
    <col min="135" max="135" width="12" bestFit="1" customWidth="1"/>
    <col min="136" max="136" width="7.7109375" bestFit="1" customWidth="1"/>
    <col min="137" max="137" width="8.28515625" bestFit="1" customWidth="1"/>
    <col min="138" max="138" width="8.140625" bestFit="1" customWidth="1"/>
    <col min="139" max="139" width="8.7109375" bestFit="1" customWidth="1"/>
    <col min="140" max="141" width="7.28515625" bestFit="1" customWidth="1"/>
    <col min="142" max="142" width="7.7109375" bestFit="1" customWidth="1"/>
    <col min="143" max="143" width="10.5703125" bestFit="1" customWidth="1"/>
    <col min="144" max="144" width="6.28515625" bestFit="1" customWidth="1"/>
    <col min="145" max="145" width="7.42578125" bestFit="1" customWidth="1"/>
    <col min="146" max="146" width="7.140625" bestFit="1" customWidth="1"/>
    <col min="147" max="147" width="6.28515625" bestFit="1" customWidth="1"/>
    <col min="148" max="148" width="10.28515625" bestFit="1" customWidth="1"/>
    <col min="149" max="149" width="7" bestFit="1" customWidth="1"/>
    <col min="150" max="150" width="6.28515625" bestFit="1" customWidth="1"/>
    <col min="151" max="152" width="9.7109375" bestFit="1" customWidth="1"/>
    <col min="153" max="153" width="6.28515625" bestFit="1" customWidth="1"/>
    <col min="154" max="154" width="9.140625" bestFit="1" customWidth="1"/>
    <col min="155" max="155" width="7.85546875" bestFit="1" customWidth="1"/>
    <col min="156" max="156" width="17.42578125" bestFit="1" customWidth="1"/>
    <col min="157" max="157" width="6.140625" bestFit="1" customWidth="1"/>
    <col min="158" max="158" width="10.140625" bestFit="1" customWidth="1"/>
    <col min="159" max="159" width="8.5703125" bestFit="1" customWidth="1"/>
    <col min="160" max="160" width="6.140625" bestFit="1" customWidth="1"/>
    <col min="161" max="161" width="8.7109375" bestFit="1" customWidth="1"/>
    <col min="162" max="162" width="6.28515625" bestFit="1" customWidth="1"/>
    <col min="163" max="163" width="7.28515625" bestFit="1" customWidth="1"/>
    <col min="164" max="164" width="7.5703125" bestFit="1" customWidth="1"/>
    <col min="165" max="165" width="9.28515625" bestFit="1" customWidth="1"/>
    <col min="166" max="166" width="8" bestFit="1" customWidth="1"/>
    <col min="167" max="167" width="7.85546875" bestFit="1" customWidth="1"/>
    <col min="168" max="168" width="10" bestFit="1" customWidth="1"/>
    <col min="169" max="169" width="8.28515625" bestFit="1" customWidth="1"/>
    <col min="170" max="170" width="9.42578125" bestFit="1" customWidth="1"/>
    <col min="171" max="171" width="8.7109375" bestFit="1" customWidth="1"/>
    <col min="172" max="172" width="10.5703125" bestFit="1" customWidth="1"/>
    <col min="173" max="173" width="8" bestFit="1" customWidth="1"/>
    <col min="174" max="174" width="4.7109375" bestFit="1" customWidth="1"/>
    <col min="175" max="175" width="8" bestFit="1" customWidth="1"/>
    <col min="176" max="176" width="8.28515625" bestFit="1" customWidth="1"/>
    <col min="177" max="177" width="11" bestFit="1" customWidth="1"/>
    <col min="178" max="178" width="7.85546875" bestFit="1" customWidth="1"/>
    <col min="179" max="179" width="8.85546875" bestFit="1" customWidth="1"/>
    <col min="180" max="180" width="9.5703125" bestFit="1" customWidth="1"/>
    <col min="181" max="181" width="9.85546875" bestFit="1" customWidth="1"/>
    <col min="182" max="182" width="7.28515625" bestFit="1" customWidth="1"/>
    <col min="183" max="183" width="13.85546875" bestFit="1" customWidth="1"/>
    <col min="184" max="184" width="11.85546875" bestFit="1" customWidth="1"/>
    <col min="185" max="185" width="7.85546875" bestFit="1" customWidth="1"/>
    <col min="186" max="186" width="12.42578125" bestFit="1" customWidth="1"/>
    <col min="187" max="187" width="11" bestFit="1" customWidth="1"/>
    <col min="188" max="188" width="13.140625" bestFit="1" customWidth="1"/>
    <col min="189" max="189" width="9" bestFit="1" customWidth="1"/>
    <col min="190" max="190" width="8.85546875" bestFit="1" customWidth="1"/>
    <col min="191" max="191" width="9.28515625" bestFit="1" customWidth="1"/>
    <col min="192" max="192" width="18.42578125" bestFit="1" customWidth="1"/>
    <col min="193" max="193" width="8.140625" bestFit="1" customWidth="1"/>
    <col min="194" max="194" width="6.85546875" bestFit="1" customWidth="1"/>
    <col min="195" max="195" width="7.7109375" bestFit="1" customWidth="1"/>
    <col min="196" max="196" width="8.5703125" bestFit="1" customWidth="1"/>
    <col min="197" max="197" width="6.42578125" bestFit="1" customWidth="1"/>
    <col min="198" max="198" width="9.140625" bestFit="1" customWidth="1"/>
    <col min="199" max="199" width="15.42578125" bestFit="1" customWidth="1"/>
    <col min="200" max="200" width="9.85546875" bestFit="1" customWidth="1"/>
    <col min="201" max="201" width="8.140625" bestFit="1" customWidth="1"/>
    <col min="202" max="202" width="9.140625" bestFit="1" customWidth="1"/>
    <col min="203" max="203" width="8.42578125" bestFit="1" customWidth="1"/>
    <col min="204" max="204" width="10.28515625" bestFit="1" customWidth="1"/>
    <col min="205" max="205" width="5.7109375" bestFit="1" customWidth="1"/>
    <col min="206" max="206" width="6" bestFit="1" customWidth="1"/>
    <col min="207" max="207" width="12.28515625" bestFit="1" customWidth="1"/>
    <col min="208" max="208" width="8.28515625" bestFit="1" customWidth="1"/>
    <col min="209" max="209" width="6" bestFit="1" customWidth="1"/>
    <col min="210" max="210" width="9.7109375" bestFit="1" customWidth="1"/>
    <col min="211" max="211" width="5.7109375" bestFit="1" customWidth="1"/>
    <col min="213" max="213" width="6.28515625" bestFit="1" customWidth="1"/>
    <col min="214" max="214" width="12.5703125" bestFit="1" customWidth="1"/>
  </cols>
  <sheetData>
    <row r="1" spans="2:15">
      <c r="C1" s="5"/>
    </row>
    <row r="2" spans="2:15">
      <c r="C2" s="5"/>
    </row>
    <row r="3" spans="2:15">
      <c r="C3" s="5"/>
    </row>
    <row r="4" spans="2:15">
      <c r="C4" s="5"/>
    </row>
    <row r="5" spans="2:15">
      <c r="C5" s="5"/>
    </row>
    <row r="6" spans="2:15">
      <c r="B6" s="1" t="s">
        <v>1</v>
      </c>
      <c r="C6" t="s">
        <v>97</v>
      </c>
      <c r="I6" s="1" t="s">
        <v>1</v>
      </c>
      <c r="J6" t="s">
        <v>97</v>
      </c>
      <c r="L6" s="1" t="s">
        <v>1</v>
      </c>
      <c r="M6" t="s">
        <v>97</v>
      </c>
    </row>
    <row r="7" spans="2:15">
      <c r="C7" s="5"/>
    </row>
    <row r="8" spans="2:15">
      <c r="B8" s="1" t="s">
        <v>96</v>
      </c>
      <c r="C8" s="1" t="s">
        <v>91</v>
      </c>
      <c r="I8" s="1" t="s">
        <v>94</v>
      </c>
      <c r="J8" t="s">
        <v>95</v>
      </c>
      <c r="L8" s="1" t="s">
        <v>94</v>
      </c>
      <c r="M8" t="s">
        <v>504</v>
      </c>
      <c r="N8" t="s">
        <v>505</v>
      </c>
      <c r="O8" t="s">
        <v>506</v>
      </c>
    </row>
    <row r="9" spans="2:15">
      <c r="B9" s="1" t="s">
        <v>94</v>
      </c>
      <c r="C9" s="5" t="s">
        <v>60</v>
      </c>
      <c r="D9" s="5" t="s">
        <v>65</v>
      </c>
      <c r="E9" t="s">
        <v>93</v>
      </c>
      <c r="I9" s="2" t="s">
        <v>518</v>
      </c>
      <c r="J9" s="4">
        <v>56</v>
      </c>
      <c r="L9" s="2" t="s">
        <v>518</v>
      </c>
      <c r="M9" s="3">
        <v>1</v>
      </c>
      <c r="N9" s="3"/>
      <c r="O9" s="3">
        <v>1</v>
      </c>
    </row>
    <row r="10" spans="2:15">
      <c r="B10" s="2" t="s">
        <v>518</v>
      </c>
      <c r="C10" s="6"/>
      <c r="D10" s="6">
        <v>1</v>
      </c>
      <c r="E10" s="6">
        <v>1</v>
      </c>
      <c r="I10" s="2" t="s">
        <v>563</v>
      </c>
      <c r="J10" s="4">
        <v>48</v>
      </c>
      <c r="L10" s="2" t="s">
        <v>563</v>
      </c>
      <c r="M10" s="3">
        <v>1</v>
      </c>
      <c r="N10" s="3"/>
      <c r="O10" s="3">
        <v>1</v>
      </c>
    </row>
    <row r="11" spans="2:15">
      <c r="B11" s="2" t="s">
        <v>563</v>
      </c>
      <c r="C11" s="6">
        <v>1</v>
      </c>
      <c r="D11" s="6"/>
      <c r="E11" s="6">
        <v>1</v>
      </c>
      <c r="I11" s="2" t="s">
        <v>523</v>
      </c>
      <c r="J11" s="4" t="e">
        <v>#DIV/0!</v>
      </c>
      <c r="L11" s="2" t="s">
        <v>523</v>
      </c>
      <c r="M11" s="3">
        <v>1</v>
      </c>
      <c r="N11" s="3"/>
      <c r="O11" s="3">
        <v>1</v>
      </c>
    </row>
    <row r="12" spans="2:15">
      <c r="B12" s="2" t="s">
        <v>523</v>
      </c>
      <c r="C12" s="6"/>
      <c r="D12" s="6">
        <v>1</v>
      </c>
      <c r="E12" s="6">
        <v>1</v>
      </c>
      <c r="I12" s="2" t="s">
        <v>583</v>
      </c>
      <c r="J12" s="4">
        <v>48</v>
      </c>
      <c r="L12" s="2" t="s">
        <v>583</v>
      </c>
      <c r="M12" s="3">
        <v>1</v>
      </c>
      <c r="N12" s="3"/>
      <c r="O12" s="3">
        <v>1</v>
      </c>
    </row>
    <row r="13" spans="2:15">
      <c r="B13" s="2" t="s">
        <v>583</v>
      </c>
      <c r="C13" s="6">
        <v>1</v>
      </c>
      <c r="D13" s="6"/>
      <c r="E13" s="6">
        <v>1</v>
      </c>
      <c r="I13" s="2" t="s">
        <v>558</v>
      </c>
      <c r="J13" s="4">
        <v>44</v>
      </c>
      <c r="L13" s="2" t="s">
        <v>558</v>
      </c>
      <c r="M13" s="3">
        <v>1</v>
      </c>
      <c r="N13" s="3"/>
      <c r="O13" s="3">
        <v>1</v>
      </c>
    </row>
    <row r="14" spans="2:15">
      <c r="B14" s="2" t="s">
        <v>558</v>
      </c>
      <c r="C14" s="6">
        <v>1</v>
      </c>
      <c r="D14" s="6"/>
      <c r="E14" s="6">
        <v>1</v>
      </c>
      <c r="I14" s="2" t="s">
        <v>538</v>
      </c>
      <c r="J14" s="4">
        <v>34</v>
      </c>
      <c r="L14" s="2" t="s">
        <v>538</v>
      </c>
      <c r="M14" s="3"/>
      <c r="N14" s="3"/>
      <c r="O14" s="3">
        <v>1</v>
      </c>
    </row>
    <row r="15" spans="2:15">
      <c r="B15" s="2" t="s">
        <v>538</v>
      </c>
      <c r="C15" s="6"/>
      <c r="D15" s="6">
        <v>1</v>
      </c>
      <c r="E15" s="6">
        <v>1</v>
      </c>
      <c r="I15" s="2" t="s">
        <v>528</v>
      </c>
      <c r="J15" s="4">
        <v>57</v>
      </c>
      <c r="L15" s="2" t="s">
        <v>528</v>
      </c>
      <c r="M15" s="3">
        <v>1</v>
      </c>
      <c r="N15" s="3"/>
      <c r="O15" s="3">
        <v>1</v>
      </c>
    </row>
    <row r="16" spans="2:15">
      <c r="B16" s="2" t="s">
        <v>528</v>
      </c>
      <c r="C16" s="6"/>
      <c r="D16" s="6">
        <v>1</v>
      </c>
      <c r="E16" s="6">
        <v>1</v>
      </c>
      <c r="I16" s="2" t="s">
        <v>553</v>
      </c>
      <c r="J16" s="4" t="e">
        <v>#DIV/0!</v>
      </c>
      <c r="L16" s="2" t="s">
        <v>553</v>
      </c>
      <c r="M16" s="3">
        <v>1</v>
      </c>
      <c r="N16" s="3"/>
      <c r="O16" s="3"/>
    </row>
    <row r="17" spans="2:15">
      <c r="B17" s="2" t="s">
        <v>553</v>
      </c>
      <c r="C17" s="6">
        <v>1</v>
      </c>
      <c r="D17" s="6"/>
      <c r="E17" s="6">
        <v>1</v>
      </c>
      <c r="I17" s="2" t="s">
        <v>568</v>
      </c>
      <c r="J17" s="4">
        <v>51</v>
      </c>
      <c r="L17" s="2" t="s">
        <v>568</v>
      </c>
      <c r="M17" s="3">
        <v>1</v>
      </c>
      <c r="N17" s="3"/>
      <c r="O17" s="3">
        <v>1</v>
      </c>
    </row>
    <row r="18" spans="2:15">
      <c r="B18" s="2" t="s">
        <v>568</v>
      </c>
      <c r="C18" s="6">
        <v>1</v>
      </c>
      <c r="D18" s="6"/>
      <c r="E18" s="6">
        <v>1</v>
      </c>
      <c r="I18" s="2" t="s">
        <v>573</v>
      </c>
      <c r="J18" s="4">
        <v>34</v>
      </c>
      <c r="L18" s="2" t="s">
        <v>573</v>
      </c>
      <c r="M18" s="3"/>
      <c r="N18" s="3"/>
      <c r="O18" s="3">
        <v>1</v>
      </c>
    </row>
    <row r="19" spans="2:15">
      <c r="B19" s="2" t="s">
        <v>573</v>
      </c>
      <c r="C19" s="6">
        <v>1</v>
      </c>
      <c r="D19" s="6"/>
      <c r="E19" s="6">
        <v>1</v>
      </c>
      <c r="I19" s="2" t="s">
        <v>578</v>
      </c>
      <c r="J19" s="4">
        <v>37</v>
      </c>
      <c r="L19" s="2" t="s">
        <v>578</v>
      </c>
      <c r="M19" s="3">
        <v>1</v>
      </c>
      <c r="N19" s="3"/>
      <c r="O19" s="3">
        <v>1</v>
      </c>
    </row>
    <row r="20" spans="2:15">
      <c r="B20" s="2" t="s">
        <v>578</v>
      </c>
      <c r="C20" s="6">
        <v>1</v>
      </c>
      <c r="D20" s="6"/>
      <c r="E20" s="6">
        <v>1</v>
      </c>
      <c r="I20" s="2" t="s">
        <v>548</v>
      </c>
      <c r="J20" s="4">
        <v>46</v>
      </c>
      <c r="L20" s="2" t="s">
        <v>548</v>
      </c>
      <c r="M20" s="3">
        <v>1</v>
      </c>
      <c r="N20" s="3"/>
      <c r="O20" s="3">
        <v>1</v>
      </c>
    </row>
    <row r="21" spans="2:15">
      <c r="B21" s="2" t="s">
        <v>548</v>
      </c>
      <c r="C21" s="6"/>
      <c r="D21" s="6">
        <v>1</v>
      </c>
      <c r="E21" s="6">
        <v>1</v>
      </c>
      <c r="I21" s="2" t="s">
        <v>543</v>
      </c>
      <c r="J21" s="4">
        <v>50</v>
      </c>
      <c r="L21" s="2" t="s">
        <v>543</v>
      </c>
      <c r="M21" s="3">
        <v>1</v>
      </c>
      <c r="N21" s="3"/>
      <c r="O21" s="3">
        <v>1</v>
      </c>
    </row>
    <row r="22" spans="2:15">
      <c r="B22" s="2" t="s">
        <v>543</v>
      </c>
      <c r="C22" s="6"/>
      <c r="D22" s="6">
        <v>1</v>
      </c>
      <c r="E22" s="6">
        <v>1</v>
      </c>
      <c r="I22" s="2" t="s">
        <v>533</v>
      </c>
      <c r="J22" s="4">
        <v>49</v>
      </c>
      <c r="L22" s="2" t="s">
        <v>533</v>
      </c>
      <c r="M22" s="3">
        <v>1</v>
      </c>
      <c r="N22" s="3"/>
      <c r="O22" s="3">
        <v>1</v>
      </c>
    </row>
    <row r="23" spans="2:15">
      <c r="B23" s="2" t="s">
        <v>533</v>
      </c>
      <c r="C23" s="6"/>
      <c r="D23" s="6">
        <v>1</v>
      </c>
      <c r="E23" s="6">
        <v>1</v>
      </c>
      <c r="I23" s="2" t="s">
        <v>513</v>
      </c>
      <c r="J23" s="4">
        <v>48</v>
      </c>
      <c r="L23" s="2" t="s">
        <v>513</v>
      </c>
      <c r="M23" s="3">
        <v>1</v>
      </c>
      <c r="N23" s="3"/>
      <c r="O23" s="3">
        <v>1</v>
      </c>
    </row>
    <row r="24" spans="2:15">
      <c r="B24" s="2" t="s">
        <v>513</v>
      </c>
      <c r="C24" s="6"/>
      <c r="D24" s="6">
        <v>1</v>
      </c>
      <c r="E24" s="6">
        <v>1</v>
      </c>
      <c r="I24" s="2" t="s">
        <v>92</v>
      </c>
      <c r="J24" s="4" t="e">
        <v>#DIV/0!</v>
      </c>
      <c r="L24" s="2" t="s">
        <v>92</v>
      </c>
      <c r="M24" s="3"/>
      <c r="N24" s="3"/>
      <c r="O24" s="3"/>
    </row>
    <row r="25" spans="2:15">
      <c r="B25" s="5" t="s">
        <v>93</v>
      </c>
      <c r="C25" s="6">
        <v>7</v>
      </c>
      <c r="D25" s="6">
        <v>8</v>
      </c>
      <c r="E25" s="6">
        <v>15</v>
      </c>
      <c r="I25" s="2" t="s">
        <v>93</v>
      </c>
      <c r="J25" s="4">
        <v>46.307692307692307</v>
      </c>
      <c r="L25" s="2" t="s">
        <v>93</v>
      </c>
      <c r="M25" s="3">
        <v>13</v>
      </c>
      <c r="N25" s="3"/>
      <c r="O25" s="3">
        <v>14</v>
      </c>
    </row>
  </sheetData>
  <pageMargins left="0.7" right="0.7" top="0.75" bottom="0.75" header="0.3" footer="0.3"/>
  <pageSetup paperSize="9" orientation="portrait" horizontalDpi="1200" verticalDpi="1200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31"/>
  <sheetViews>
    <sheetView showGridLines="0" showZeros="0" workbookViewId="0">
      <pane xSplit="4" topLeftCell="E1" activePane="topRight" state="frozen"/>
      <selection activeCell="A27" sqref="A27"/>
      <selection pane="topRight" activeCell="A4" sqref="A4"/>
    </sheetView>
  </sheetViews>
  <sheetFormatPr baseColWidth="10" defaultColWidth="11.5703125" defaultRowHeight="13.5"/>
  <cols>
    <col min="1" max="1" width="14.28515625" style="7" customWidth="1"/>
    <col min="2" max="2" width="11.42578125" style="14" customWidth="1"/>
    <col min="3" max="3" width="24.42578125" style="14" customWidth="1"/>
    <col min="4" max="4" width="19.85546875" style="14" customWidth="1"/>
    <col min="5" max="5" width="13.5703125" style="14" customWidth="1"/>
    <col min="6" max="6" width="26.28515625" style="17" customWidth="1"/>
    <col min="7" max="7" width="20.5703125" style="14" customWidth="1"/>
    <col min="8" max="8" width="14.28515625" style="14" customWidth="1"/>
    <col min="9" max="9" width="17.85546875" style="14" customWidth="1"/>
    <col min="10" max="10" width="15.85546875" style="18" customWidth="1"/>
    <col min="11" max="11" width="24.7109375" style="19" customWidth="1"/>
    <col min="12" max="12" width="33.28515625" style="14" customWidth="1"/>
    <col min="13" max="13" width="22.140625" style="19" customWidth="1"/>
    <col min="14" max="14" width="14.85546875" style="14" customWidth="1"/>
    <col min="15" max="15" width="31" style="14" customWidth="1"/>
    <col min="16" max="16" width="26.28515625" style="14" customWidth="1"/>
    <col min="17" max="17" width="11.42578125" style="20" customWidth="1"/>
    <col min="18" max="234" width="11.5703125" style="8"/>
    <col min="235" max="235" width="14.28515625" style="8" customWidth="1"/>
    <col min="236" max="236" width="11.42578125" style="8" customWidth="1"/>
    <col min="237" max="237" width="24.42578125" style="8" customWidth="1"/>
    <col min="238" max="238" width="19.85546875" style="8" customWidth="1"/>
    <col min="239" max="239" width="13.5703125" style="8" customWidth="1"/>
    <col min="240" max="240" width="26.28515625" style="8" customWidth="1"/>
    <col min="241" max="241" width="20.5703125" style="8" customWidth="1"/>
    <col min="242" max="242" width="14.28515625" style="8" customWidth="1"/>
    <col min="243" max="243" width="17.85546875" style="8" customWidth="1"/>
    <col min="244" max="244" width="15.85546875" style="8" customWidth="1"/>
    <col min="245" max="245" width="24.7109375" style="8" customWidth="1"/>
    <col min="246" max="246" width="33.28515625" style="8" customWidth="1"/>
    <col min="247" max="247" width="22.140625" style="8" customWidth="1"/>
    <col min="248" max="248" width="14.85546875" style="8" customWidth="1"/>
    <col min="249" max="249" width="31" style="8" customWidth="1"/>
    <col min="250" max="251" width="26.28515625" style="8" customWidth="1"/>
    <col min="252" max="252" width="30.140625" style="8" customWidth="1"/>
    <col min="253" max="253" width="32.5703125" style="8" customWidth="1"/>
    <col min="254" max="254" width="30.140625" style="8" customWidth="1"/>
    <col min="255" max="255" width="12.140625" style="8" customWidth="1"/>
    <col min="256" max="256" width="14.85546875" style="8" customWidth="1"/>
    <col min="257" max="257" width="14.42578125" style="8" customWidth="1"/>
    <col min="258" max="258" width="15" style="8" customWidth="1"/>
    <col min="259" max="259" width="14.42578125" style="8" customWidth="1"/>
    <col min="260" max="260" width="14.7109375" style="8" customWidth="1"/>
    <col min="261" max="261" width="10.7109375" style="8" customWidth="1"/>
    <col min="262" max="262" width="14" style="8" customWidth="1"/>
    <col min="263" max="264" width="11.42578125" style="8" customWidth="1"/>
    <col min="265" max="265" width="10.7109375" style="8" customWidth="1"/>
    <col min="266" max="266" width="13.7109375" style="8" customWidth="1"/>
    <col min="267" max="267" width="12.42578125" style="8" customWidth="1"/>
    <col min="268" max="269" width="13" style="8" customWidth="1"/>
    <col min="270" max="271" width="10.28515625" style="8" customWidth="1"/>
    <col min="272" max="272" width="10.140625" style="8" customWidth="1"/>
    <col min="273" max="273" width="11.42578125" style="8" customWidth="1"/>
    <col min="274" max="490" width="11.5703125" style="8"/>
    <col min="491" max="491" width="14.28515625" style="8" customWidth="1"/>
    <col min="492" max="492" width="11.42578125" style="8" customWidth="1"/>
    <col min="493" max="493" width="24.42578125" style="8" customWidth="1"/>
    <col min="494" max="494" width="19.85546875" style="8" customWidth="1"/>
    <col min="495" max="495" width="13.5703125" style="8" customWidth="1"/>
    <col min="496" max="496" width="26.28515625" style="8" customWidth="1"/>
    <col min="497" max="497" width="20.5703125" style="8" customWidth="1"/>
    <col min="498" max="498" width="14.28515625" style="8" customWidth="1"/>
    <col min="499" max="499" width="17.85546875" style="8" customWidth="1"/>
    <col min="500" max="500" width="15.85546875" style="8" customWidth="1"/>
    <col min="501" max="501" width="24.7109375" style="8" customWidth="1"/>
    <col min="502" max="502" width="33.28515625" style="8" customWidth="1"/>
    <col min="503" max="503" width="22.140625" style="8" customWidth="1"/>
    <col min="504" max="504" width="14.85546875" style="8" customWidth="1"/>
    <col min="505" max="505" width="31" style="8" customWidth="1"/>
    <col min="506" max="507" width="26.28515625" style="8" customWidth="1"/>
    <col min="508" max="508" width="30.140625" style="8" customWidth="1"/>
    <col min="509" max="509" width="32.5703125" style="8" customWidth="1"/>
    <col min="510" max="510" width="30.140625" style="8" customWidth="1"/>
    <col min="511" max="511" width="12.140625" style="8" customWidth="1"/>
    <col min="512" max="512" width="14.85546875" style="8" customWidth="1"/>
    <col min="513" max="513" width="14.42578125" style="8" customWidth="1"/>
    <col min="514" max="514" width="15" style="8" customWidth="1"/>
    <col min="515" max="515" width="14.42578125" style="8" customWidth="1"/>
    <col min="516" max="516" width="14.7109375" style="8" customWidth="1"/>
    <col min="517" max="517" width="10.7109375" style="8" customWidth="1"/>
    <col min="518" max="518" width="14" style="8" customWidth="1"/>
    <col min="519" max="520" width="11.42578125" style="8" customWidth="1"/>
    <col min="521" max="521" width="10.7109375" style="8" customWidth="1"/>
    <col min="522" max="522" width="13.7109375" style="8" customWidth="1"/>
    <col min="523" max="523" width="12.42578125" style="8" customWidth="1"/>
    <col min="524" max="525" width="13" style="8" customWidth="1"/>
    <col min="526" max="527" width="10.28515625" style="8" customWidth="1"/>
    <col min="528" max="528" width="10.140625" style="8" customWidth="1"/>
    <col min="529" max="529" width="11.42578125" style="8" customWidth="1"/>
    <col min="530" max="746" width="11.5703125" style="8"/>
    <col min="747" max="747" width="14.28515625" style="8" customWidth="1"/>
    <col min="748" max="748" width="11.42578125" style="8" customWidth="1"/>
    <col min="749" max="749" width="24.42578125" style="8" customWidth="1"/>
    <col min="750" max="750" width="19.85546875" style="8" customWidth="1"/>
    <col min="751" max="751" width="13.5703125" style="8" customWidth="1"/>
    <col min="752" max="752" width="26.28515625" style="8" customWidth="1"/>
    <col min="753" max="753" width="20.5703125" style="8" customWidth="1"/>
    <col min="754" max="754" width="14.28515625" style="8" customWidth="1"/>
    <col min="755" max="755" width="17.85546875" style="8" customWidth="1"/>
    <col min="756" max="756" width="15.85546875" style="8" customWidth="1"/>
    <col min="757" max="757" width="24.7109375" style="8" customWidth="1"/>
    <col min="758" max="758" width="33.28515625" style="8" customWidth="1"/>
    <col min="759" max="759" width="22.140625" style="8" customWidth="1"/>
    <col min="760" max="760" width="14.85546875" style="8" customWidth="1"/>
    <col min="761" max="761" width="31" style="8" customWidth="1"/>
    <col min="762" max="763" width="26.28515625" style="8" customWidth="1"/>
    <col min="764" max="764" width="30.140625" style="8" customWidth="1"/>
    <col min="765" max="765" width="32.5703125" style="8" customWidth="1"/>
    <col min="766" max="766" width="30.140625" style="8" customWidth="1"/>
    <col min="767" max="767" width="12.140625" style="8" customWidth="1"/>
    <col min="768" max="768" width="14.85546875" style="8" customWidth="1"/>
    <col min="769" max="769" width="14.42578125" style="8" customWidth="1"/>
    <col min="770" max="770" width="15" style="8" customWidth="1"/>
    <col min="771" max="771" width="14.42578125" style="8" customWidth="1"/>
    <col min="772" max="772" width="14.7109375" style="8" customWidth="1"/>
    <col min="773" max="773" width="10.7109375" style="8" customWidth="1"/>
    <col min="774" max="774" width="14" style="8" customWidth="1"/>
    <col min="775" max="776" width="11.42578125" style="8" customWidth="1"/>
    <col min="777" max="777" width="10.7109375" style="8" customWidth="1"/>
    <col min="778" max="778" width="13.7109375" style="8" customWidth="1"/>
    <col min="779" max="779" width="12.42578125" style="8" customWidth="1"/>
    <col min="780" max="781" width="13" style="8" customWidth="1"/>
    <col min="782" max="783" width="10.28515625" style="8" customWidth="1"/>
    <col min="784" max="784" width="10.140625" style="8" customWidth="1"/>
    <col min="785" max="785" width="11.42578125" style="8" customWidth="1"/>
    <col min="786" max="1002" width="11.5703125" style="8"/>
    <col min="1003" max="1003" width="14.28515625" style="8" customWidth="1"/>
    <col min="1004" max="1004" width="11.42578125" style="8" customWidth="1"/>
    <col min="1005" max="1005" width="24.42578125" style="8" customWidth="1"/>
    <col min="1006" max="1006" width="19.85546875" style="8" customWidth="1"/>
    <col min="1007" max="1007" width="13.5703125" style="8" customWidth="1"/>
    <col min="1008" max="1008" width="26.28515625" style="8" customWidth="1"/>
    <col min="1009" max="1009" width="20.5703125" style="8" customWidth="1"/>
    <col min="1010" max="1010" width="14.28515625" style="8" customWidth="1"/>
    <col min="1011" max="1011" width="17.85546875" style="8" customWidth="1"/>
    <col min="1012" max="1012" width="15.85546875" style="8" customWidth="1"/>
    <col min="1013" max="1013" width="24.7109375" style="8" customWidth="1"/>
    <col min="1014" max="1014" width="33.28515625" style="8" customWidth="1"/>
    <col min="1015" max="1015" width="22.140625" style="8" customWidth="1"/>
    <col min="1016" max="1016" width="14.85546875" style="8" customWidth="1"/>
    <col min="1017" max="1017" width="31" style="8" customWidth="1"/>
    <col min="1018" max="1019" width="26.28515625" style="8" customWidth="1"/>
    <col min="1020" max="1020" width="30.140625" style="8" customWidth="1"/>
    <col min="1021" max="1021" width="32.5703125" style="8" customWidth="1"/>
    <col min="1022" max="1022" width="30.140625" style="8" customWidth="1"/>
    <col min="1023" max="1023" width="12.140625" style="8" customWidth="1"/>
    <col min="1024" max="1024" width="14.85546875" style="8" customWidth="1"/>
    <col min="1025" max="1025" width="14.42578125" style="8" customWidth="1"/>
    <col min="1026" max="1026" width="15" style="8" customWidth="1"/>
    <col min="1027" max="1027" width="14.42578125" style="8" customWidth="1"/>
    <col min="1028" max="1028" width="14.7109375" style="8" customWidth="1"/>
    <col min="1029" max="1029" width="10.7109375" style="8" customWidth="1"/>
    <col min="1030" max="1030" width="14" style="8" customWidth="1"/>
    <col min="1031" max="1032" width="11.42578125" style="8" customWidth="1"/>
    <col min="1033" max="1033" width="10.7109375" style="8" customWidth="1"/>
    <col min="1034" max="1034" width="13.7109375" style="8" customWidth="1"/>
    <col min="1035" max="1035" width="12.42578125" style="8" customWidth="1"/>
    <col min="1036" max="1037" width="13" style="8" customWidth="1"/>
    <col min="1038" max="1039" width="10.28515625" style="8" customWidth="1"/>
    <col min="1040" max="1040" width="10.140625" style="8" customWidth="1"/>
    <col min="1041" max="1041" width="11.42578125" style="8" customWidth="1"/>
    <col min="1042" max="1258" width="11.5703125" style="8"/>
    <col min="1259" max="1259" width="14.28515625" style="8" customWidth="1"/>
    <col min="1260" max="1260" width="11.42578125" style="8" customWidth="1"/>
    <col min="1261" max="1261" width="24.42578125" style="8" customWidth="1"/>
    <col min="1262" max="1262" width="19.85546875" style="8" customWidth="1"/>
    <col min="1263" max="1263" width="13.5703125" style="8" customWidth="1"/>
    <col min="1264" max="1264" width="26.28515625" style="8" customWidth="1"/>
    <col min="1265" max="1265" width="20.5703125" style="8" customWidth="1"/>
    <col min="1266" max="1266" width="14.28515625" style="8" customWidth="1"/>
    <col min="1267" max="1267" width="17.85546875" style="8" customWidth="1"/>
    <col min="1268" max="1268" width="15.85546875" style="8" customWidth="1"/>
    <col min="1269" max="1269" width="24.7109375" style="8" customWidth="1"/>
    <col min="1270" max="1270" width="33.28515625" style="8" customWidth="1"/>
    <col min="1271" max="1271" width="22.140625" style="8" customWidth="1"/>
    <col min="1272" max="1272" width="14.85546875" style="8" customWidth="1"/>
    <col min="1273" max="1273" width="31" style="8" customWidth="1"/>
    <col min="1274" max="1275" width="26.28515625" style="8" customWidth="1"/>
    <col min="1276" max="1276" width="30.140625" style="8" customWidth="1"/>
    <col min="1277" max="1277" width="32.5703125" style="8" customWidth="1"/>
    <col min="1278" max="1278" width="30.140625" style="8" customWidth="1"/>
    <col min="1279" max="1279" width="12.140625" style="8" customWidth="1"/>
    <col min="1280" max="1280" width="14.85546875" style="8" customWidth="1"/>
    <col min="1281" max="1281" width="14.42578125" style="8" customWidth="1"/>
    <col min="1282" max="1282" width="15" style="8" customWidth="1"/>
    <col min="1283" max="1283" width="14.42578125" style="8" customWidth="1"/>
    <col min="1284" max="1284" width="14.7109375" style="8" customWidth="1"/>
    <col min="1285" max="1285" width="10.7109375" style="8" customWidth="1"/>
    <col min="1286" max="1286" width="14" style="8" customWidth="1"/>
    <col min="1287" max="1288" width="11.42578125" style="8" customWidth="1"/>
    <col min="1289" max="1289" width="10.7109375" style="8" customWidth="1"/>
    <col min="1290" max="1290" width="13.7109375" style="8" customWidth="1"/>
    <col min="1291" max="1291" width="12.42578125" style="8" customWidth="1"/>
    <col min="1292" max="1293" width="13" style="8" customWidth="1"/>
    <col min="1294" max="1295" width="10.28515625" style="8" customWidth="1"/>
    <col min="1296" max="1296" width="10.140625" style="8" customWidth="1"/>
    <col min="1297" max="1297" width="11.42578125" style="8" customWidth="1"/>
    <col min="1298" max="1514" width="11.5703125" style="8"/>
    <col min="1515" max="1515" width="14.28515625" style="8" customWidth="1"/>
    <col min="1516" max="1516" width="11.42578125" style="8" customWidth="1"/>
    <col min="1517" max="1517" width="24.42578125" style="8" customWidth="1"/>
    <col min="1518" max="1518" width="19.85546875" style="8" customWidth="1"/>
    <col min="1519" max="1519" width="13.5703125" style="8" customWidth="1"/>
    <col min="1520" max="1520" width="26.28515625" style="8" customWidth="1"/>
    <col min="1521" max="1521" width="20.5703125" style="8" customWidth="1"/>
    <col min="1522" max="1522" width="14.28515625" style="8" customWidth="1"/>
    <col min="1523" max="1523" width="17.85546875" style="8" customWidth="1"/>
    <col min="1524" max="1524" width="15.85546875" style="8" customWidth="1"/>
    <col min="1525" max="1525" width="24.7109375" style="8" customWidth="1"/>
    <col min="1526" max="1526" width="33.28515625" style="8" customWidth="1"/>
    <col min="1527" max="1527" width="22.140625" style="8" customWidth="1"/>
    <col min="1528" max="1528" width="14.85546875" style="8" customWidth="1"/>
    <col min="1529" max="1529" width="31" style="8" customWidth="1"/>
    <col min="1530" max="1531" width="26.28515625" style="8" customWidth="1"/>
    <col min="1532" max="1532" width="30.140625" style="8" customWidth="1"/>
    <col min="1533" max="1533" width="32.5703125" style="8" customWidth="1"/>
    <col min="1534" max="1534" width="30.140625" style="8" customWidth="1"/>
    <col min="1535" max="1535" width="12.140625" style="8" customWidth="1"/>
    <col min="1536" max="1536" width="14.85546875" style="8" customWidth="1"/>
    <col min="1537" max="1537" width="14.42578125" style="8" customWidth="1"/>
    <col min="1538" max="1538" width="15" style="8" customWidth="1"/>
    <col min="1539" max="1539" width="14.42578125" style="8" customWidth="1"/>
    <col min="1540" max="1540" width="14.7109375" style="8" customWidth="1"/>
    <col min="1541" max="1541" width="10.7109375" style="8" customWidth="1"/>
    <col min="1542" max="1542" width="14" style="8" customWidth="1"/>
    <col min="1543" max="1544" width="11.42578125" style="8" customWidth="1"/>
    <col min="1545" max="1545" width="10.7109375" style="8" customWidth="1"/>
    <col min="1546" max="1546" width="13.7109375" style="8" customWidth="1"/>
    <col min="1547" max="1547" width="12.42578125" style="8" customWidth="1"/>
    <col min="1548" max="1549" width="13" style="8" customWidth="1"/>
    <col min="1550" max="1551" width="10.28515625" style="8" customWidth="1"/>
    <col min="1552" max="1552" width="10.140625" style="8" customWidth="1"/>
    <col min="1553" max="1553" width="11.42578125" style="8" customWidth="1"/>
    <col min="1554" max="1770" width="11.5703125" style="8"/>
    <col min="1771" max="1771" width="14.28515625" style="8" customWidth="1"/>
    <col min="1772" max="1772" width="11.42578125" style="8" customWidth="1"/>
    <col min="1773" max="1773" width="24.42578125" style="8" customWidth="1"/>
    <col min="1774" max="1774" width="19.85546875" style="8" customWidth="1"/>
    <col min="1775" max="1775" width="13.5703125" style="8" customWidth="1"/>
    <col min="1776" max="1776" width="26.28515625" style="8" customWidth="1"/>
    <col min="1777" max="1777" width="20.5703125" style="8" customWidth="1"/>
    <col min="1778" max="1778" width="14.28515625" style="8" customWidth="1"/>
    <col min="1779" max="1779" width="17.85546875" style="8" customWidth="1"/>
    <col min="1780" max="1780" width="15.85546875" style="8" customWidth="1"/>
    <col min="1781" max="1781" width="24.7109375" style="8" customWidth="1"/>
    <col min="1782" max="1782" width="33.28515625" style="8" customWidth="1"/>
    <col min="1783" max="1783" width="22.140625" style="8" customWidth="1"/>
    <col min="1784" max="1784" width="14.85546875" style="8" customWidth="1"/>
    <col min="1785" max="1785" width="31" style="8" customWidth="1"/>
    <col min="1786" max="1787" width="26.28515625" style="8" customWidth="1"/>
    <col min="1788" max="1788" width="30.140625" style="8" customWidth="1"/>
    <col min="1789" max="1789" width="32.5703125" style="8" customWidth="1"/>
    <col min="1790" max="1790" width="30.140625" style="8" customWidth="1"/>
    <col min="1791" max="1791" width="12.140625" style="8" customWidth="1"/>
    <col min="1792" max="1792" width="14.85546875" style="8" customWidth="1"/>
    <col min="1793" max="1793" width="14.42578125" style="8" customWidth="1"/>
    <col min="1794" max="1794" width="15" style="8" customWidth="1"/>
    <col min="1795" max="1795" width="14.42578125" style="8" customWidth="1"/>
    <col min="1796" max="1796" width="14.7109375" style="8" customWidth="1"/>
    <col min="1797" max="1797" width="10.7109375" style="8" customWidth="1"/>
    <col min="1798" max="1798" width="14" style="8" customWidth="1"/>
    <col min="1799" max="1800" width="11.42578125" style="8" customWidth="1"/>
    <col min="1801" max="1801" width="10.7109375" style="8" customWidth="1"/>
    <col min="1802" max="1802" width="13.7109375" style="8" customWidth="1"/>
    <col min="1803" max="1803" width="12.42578125" style="8" customWidth="1"/>
    <col min="1804" max="1805" width="13" style="8" customWidth="1"/>
    <col min="1806" max="1807" width="10.28515625" style="8" customWidth="1"/>
    <col min="1808" max="1808" width="10.140625" style="8" customWidth="1"/>
    <col min="1809" max="1809" width="11.42578125" style="8" customWidth="1"/>
    <col min="1810" max="2026" width="11.5703125" style="8"/>
    <col min="2027" max="2027" width="14.28515625" style="8" customWidth="1"/>
    <col min="2028" max="2028" width="11.42578125" style="8" customWidth="1"/>
    <col min="2029" max="2029" width="24.42578125" style="8" customWidth="1"/>
    <col min="2030" max="2030" width="19.85546875" style="8" customWidth="1"/>
    <col min="2031" max="2031" width="13.5703125" style="8" customWidth="1"/>
    <col min="2032" max="2032" width="26.28515625" style="8" customWidth="1"/>
    <col min="2033" max="2033" width="20.5703125" style="8" customWidth="1"/>
    <col min="2034" max="2034" width="14.28515625" style="8" customWidth="1"/>
    <col min="2035" max="2035" width="17.85546875" style="8" customWidth="1"/>
    <col min="2036" max="2036" width="15.85546875" style="8" customWidth="1"/>
    <col min="2037" max="2037" width="24.7109375" style="8" customWidth="1"/>
    <col min="2038" max="2038" width="33.28515625" style="8" customWidth="1"/>
    <col min="2039" max="2039" width="22.140625" style="8" customWidth="1"/>
    <col min="2040" max="2040" width="14.85546875" style="8" customWidth="1"/>
    <col min="2041" max="2041" width="31" style="8" customWidth="1"/>
    <col min="2042" max="2043" width="26.28515625" style="8" customWidth="1"/>
    <col min="2044" max="2044" width="30.140625" style="8" customWidth="1"/>
    <col min="2045" max="2045" width="32.5703125" style="8" customWidth="1"/>
    <col min="2046" max="2046" width="30.140625" style="8" customWidth="1"/>
    <col min="2047" max="2047" width="12.140625" style="8" customWidth="1"/>
    <col min="2048" max="2048" width="14.85546875" style="8" customWidth="1"/>
    <col min="2049" max="2049" width="14.42578125" style="8" customWidth="1"/>
    <col min="2050" max="2050" width="15" style="8" customWidth="1"/>
    <col min="2051" max="2051" width="14.42578125" style="8" customWidth="1"/>
    <col min="2052" max="2052" width="14.7109375" style="8" customWidth="1"/>
    <col min="2053" max="2053" width="10.7109375" style="8" customWidth="1"/>
    <col min="2054" max="2054" width="14" style="8" customWidth="1"/>
    <col min="2055" max="2056" width="11.42578125" style="8" customWidth="1"/>
    <col min="2057" max="2057" width="10.7109375" style="8" customWidth="1"/>
    <col min="2058" max="2058" width="13.7109375" style="8" customWidth="1"/>
    <col min="2059" max="2059" width="12.42578125" style="8" customWidth="1"/>
    <col min="2060" max="2061" width="13" style="8" customWidth="1"/>
    <col min="2062" max="2063" width="10.28515625" style="8" customWidth="1"/>
    <col min="2064" max="2064" width="10.140625" style="8" customWidth="1"/>
    <col min="2065" max="2065" width="11.42578125" style="8" customWidth="1"/>
    <col min="2066" max="2282" width="11.5703125" style="8"/>
    <col min="2283" max="2283" width="14.28515625" style="8" customWidth="1"/>
    <col min="2284" max="2284" width="11.42578125" style="8" customWidth="1"/>
    <col min="2285" max="2285" width="24.42578125" style="8" customWidth="1"/>
    <col min="2286" max="2286" width="19.85546875" style="8" customWidth="1"/>
    <col min="2287" max="2287" width="13.5703125" style="8" customWidth="1"/>
    <col min="2288" max="2288" width="26.28515625" style="8" customWidth="1"/>
    <col min="2289" max="2289" width="20.5703125" style="8" customWidth="1"/>
    <col min="2290" max="2290" width="14.28515625" style="8" customWidth="1"/>
    <col min="2291" max="2291" width="17.85546875" style="8" customWidth="1"/>
    <col min="2292" max="2292" width="15.85546875" style="8" customWidth="1"/>
    <col min="2293" max="2293" width="24.7109375" style="8" customWidth="1"/>
    <col min="2294" max="2294" width="33.28515625" style="8" customWidth="1"/>
    <col min="2295" max="2295" width="22.140625" style="8" customWidth="1"/>
    <col min="2296" max="2296" width="14.85546875" style="8" customWidth="1"/>
    <col min="2297" max="2297" width="31" style="8" customWidth="1"/>
    <col min="2298" max="2299" width="26.28515625" style="8" customWidth="1"/>
    <col min="2300" max="2300" width="30.140625" style="8" customWidth="1"/>
    <col min="2301" max="2301" width="32.5703125" style="8" customWidth="1"/>
    <col min="2302" max="2302" width="30.140625" style="8" customWidth="1"/>
    <col min="2303" max="2303" width="12.140625" style="8" customWidth="1"/>
    <col min="2304" max="2304" width="14.85546875" style="8" customWidth="1"/>
    <col min="2305" max="2305" width="14.42578125" style="8" customWidth="1"/>
    <col min="2306" max="2306" width="15" style="8" customWidth="1"/>
    <col min="2307" max="2307" width="14.42578125" style="8" customWidth="1"/>
    <col min="2308" max="2308" width="14.7109375" style="8" customWidth="1"/>
    <col min="2309" max="2309" width="10.7109375" style="8" customWidth="1"/>
    <col min="2310" max="2310" width="14" style="8" customWidth="1"/>
    <col min="2311" max="2312" width="11.42578125" style="8" customWidth="1"/>
    <col min="2313" max="2313" width="10.7109375" style="8" customWidth="1"/>
    <col min="2314" max="2314" width="13.7109375" style="8" customWidth="1"/>
    <col min="2315" max="2315" width="12.42578125" style="8" customWidth="1"/>
    <col min="2316" max="2317" width="13" style="8" customWidth="1"/>
    <col min="2318" max="2319" width="10.28515625" style="8" customWidth="1"/>
    <col min="2320" max="2320" width="10.140625" style="8" customWidth="1"/>
    <col min="2321" max="2321" width="11.42578125" style="8" customWidth="1"/>
    <col min="2322" max="2538" width="11.5703125" style="8"/>
    <col min="2539" max="2539" width="14.28515625" style="8" customWidth="1"/>
    <col min="2540" max="2540" width="11.42578125" style="8" customWidth="1"/>
    <col min="2541" max="2541" width="24.42578125" style="8" customWidth="1"/>
    <col min="2542" max="2542" width="19.85546875" style="8" customWidth="1"/>
    <col min="2543" max="2543" width="13.5703125" style="8" customWidth="1"/>
    <col min="2544" max="2544" width="26.28515625" style="8" customWidth="1"/>
    <col min="2545" max="2545" width="20.5703125" style="8" customWidth="1"/>
    <col min="2546" max="2546" width="14.28515625" style="8" customWidth="1"/>
    <col min="2547" max="2547" width="17.85546875" style="8" customWidth="1"/>
    <col min="2548" max="2548" width="15.85546875" style="8" customWidth="1"/>
    <col min="2549" max="2549" width="24.7109375" style="8" customWidth="1"/>
    <col min="2550" max="2550" width="33.28515625" style="8" customWidth="1"/>
    <col min="2551" max="2551" width="22.140625" style="8" customWidth="1"/>
    <col min="2552" max="2552" width="14.85546875" style="8" customWidth="1"/>
    <col min="2553" max="2553" width="31" style="8" customWidth="1"/>
    <col min="2554" max="2555" width="26.28515625" style="8" customWidth="1"/>
    <col min="2556" max="2556" width="30.140625" style="8" customWidth="1"/>
    <col min="2557" max="2557" width="32.5703125" style="8" customWidth="1"/>
    <col min="2558" max="2558" width="30.140625" style="8" customWidth="1"/>
    <col min="2559" max="2559" width="12.140625" style="8" customWidth="1"/>
    <col min="2560" max="2560" width="14.85546875" style="8" customWidth="1"/>
    <col min="2561" max="2561" width="14.42578125" style="8" customWidth="1"/>
    <col min="2562" max="2562" width="15" style="8" customWidth="1"/>
    <col min="2563" max="2563" width="14.42578125" style="8" customWidth="1"/>
    <col min="2564" max="2564" width="14.7109375" style="8" customWidth="1"/>
    <col min="2565" max="2565" width="10.7109375" style="8" customWidth="1"/>
    <col min="2566" max="2566" width="14" style="8" customWidth="1"/>
    <col min="2567" max="2568" width="11.42578125" style="8" customWidth="1"/>
    <col min="2569" max="2569" width="10.7109375" style="8" customWidth="1"/>
    <col min="2570" max="2570" width="13.7109375" style="8" customWidth="1"/>
    <col min="2571" max="2571" width="12.42578125" style="8" customWidth="1"/>
    <col min="2572" max="2573" width="13" style="8" customWidth="1"/>
    <col min="2574" max="2575" width="10.28515625" style="8" customWidth="1"/>
    <col min="2576" max="2576" width="10.140625" style="8" customWidth="1"/>
    <col min="2577" max="2577" width="11.42578125" style="8" customWidth="1"/>
    <col min="2578" max="2794" width="11.5703125" style="8"/>
    <col min="2795" max="2795" width="14.28515625" style="8" customWidth="1"/>
    <col min="2796" max="2796" width="11.42578125" style="8" customWidth="1"/>
    <col min="2797" max="2797" width="24.42578125" style="8" customWidth="1"/>
    <col min="2798" max="2798" width="19.85546875" style="8" customWidth="1"/>
    <col min="2799" max="2799" width="13.5703125" style="8" customWidth="1"/>
    <col min="2800" max="2800" width="26.28515625" style="8" customWidth="1"/>
    <col min="2801" max="2801" width="20.5703125" style="8" customWidth="1"/>
    <col min="2802" max="2802" width="14.28515625" style="8" customWidth="1"/>
    <col min="2803" max="2803" width="17.85546875" style="8" customWidth="1"/>
    <col min="2804" max="2804" width="15.85546875" style="8" customWidth="1"/>
    <col min="2805" max="2805" width="24.7109375" style="8" customWidth="1"/>
    <col min="2806" max="2806" width="33.28515625" style="8" customWidth="1"/>
    <col min="2807" max="2807" width="22.140625" style="8" customWidth="1"/>
    <col min="2808" max="2808" width="14.85546875" style="8" customWidth="1"/>
    <col min="2809" max="2809" width="31" style="8" customWidth="1"/>
    <col min="2810" max="2811" width="26.28515625" style="8" customWidth="1"/>
    <col min="2812" max="2812" width="30.140625" style="8" customWidth="1"/>
    <col min="2813" max="2813" width="32.5703125" style="8" customWidth="1"/>
    <col min="2814" max="2814" width="30.140625" style="8" customWidth="1"/>
    <col min="2815" max="2815" width="12.140625" style="8" customWidth="1"/>
    <col min="2816" max="2816" width="14.85546875" style="8" customWidth="1"/>
    <col min="2817" max="2817" width="14.42578125" style="8" customWidth="1"/>
    <col min="2818" max="2818" width="15" style="8" customWidth="1"/>
    <col min="2819" max="2819" width="14.42578125" style="8" customWidth="1"/>
    <col min="2820" max="2820" width="14.7109375" style="8" customWidth="1"/>
    <col min="2821" max="2821" width="10.7109375" style="8" customWidth="1"/>
    <col min="2822" max="2822" width="14" style="8" customWidth="1"/>
    <col min="2823" max="2824" width="11.42578125" style="8" customWidth="1"/>
    <col min="2825" max="2825" width="10.7109375" style="8" customWidth="1"/>
    <col min="2826" max="2826" width="13.7109375" style="8" customWidth="1"/>
    <col min="2827" max="2827" width="12.42578125" style="8" customWidth="1"/>
    <col min="2828" max="2829" width="13" style="8" customWidth="1"/>
    <col min="2830" max="2831" width="10.28515625" style="8" customWidth="1"/>
    <col min="2832" max="2832" width="10.140625" style="8" customWidth="1"/>
    <col min="2833" max="2833" width="11.42578125" style="8" customWidth="1"/>
    <col min="2834" max="3050" width="11.5703125" style="8"/>
    <col min="3051" max="3051" width="14.28515625" style="8" customWidth="1"/>
    <col min="3052" max="3052" width="11.42578125" style="8" customWidth="1"/>
    <col min="3053" max="3053" width="24.42578125" style="8" customWidth="1"/>
    <col min="3054" max="3054" width="19.85546875" style="8" customWidth="1"/>
    <col min="3055" max="3055" width="13.5703125" style="8" customWidth="1"/>
    <col min="3056" max="3056" width="26.28515625" style="8" customWidth="1"/>
    <col min="3057" max="3057" width="20.5703125" style="8" customWidth="1"/>
    <col min="3058" max="3058" width="14.28515625" style="8" customWidth="1"/>
    <col min="3059" max="3059" width="17.85546875" style="8" customWidth="1"/>
    <col min="3060" max="3060" width="15.85546875" style="8" customWidth="1"/>
    <col min="3061" max="3061" width="24.7109375" style="8" customWidth="1"/>
    <col min="3062" max="3062" width="33.28515625" style="8" customWidth="1"/>
    <col min="3063" max="3063" width="22.140625" style="8" customWidth="1"/>
    <col min="3064" max="3064" width="14.85546875" style="8" customWidth="1"/>
    <col min="3065" max="3065" width="31" style="8" customWidth="1"/>
    <col min="3066" max="3067" width="26.28515625" style="8" customWidth="1"/>
    <col min="3068" max="3068" width="30.140625" style="8" customWidth="1"/>
    <col min="3069" max="3069" width="32.5703125" style="8" customWidth="1"/>
    <col min="3070" max="3070" width="30.140625" style="8" customWidth="1"/>
    <col min="3071" max="3071" width="12.140625" style="8" customWidth="1"/>
    <col min="3072" max="3072" width="14.85546875" style="8" customWidth="1"/>
    <col min="3073" max="3073" width="14.42578125" style="8" customWidth="1"/>
    <col min="3074" max="3074" width="15" style="8" customWidth="1"/>
    <col min="3075" max="3075" width="14.42578125" style="8" customWidth="1"/>
    <col min="3076" max="3076" width="14.7109375" style="8" customWidth="1"/>
    <col min="3077" max="3077" width="10.7109375" style="8" customWidth="1"/>
    <col min="3078" max="3078" width="14" style="8" customWidth="1"/>
    <col min="3079" max="3080" width="11.42578125" style="8" customWidth="1"/>
    <col min="3081" max="3081" width="10.7109375" style="8" customWidth="1"/>
    <col min="3082" max="3082" width="13.7109375" style="8" customWidth="1"/>
    <col min="3083" max="3083" width="12.42578125" style="8" customWidth="1"/>
    <col min="3084" max="3085" width="13" style="8" customWidth="1"/>
    <col min="3086" max="3087" width="10.28515625" style="8" customWidth="1"/>
    <col min="3088" max="3088" width="10.140625" style="8" customWidth="1"/>
    <col min="3089" max="3089" width="11.42578125" style="8" customWidth="1"/>
    <col min="3090" max="3306" width="11.5703125" style="8"/>
    <col min="3307" max="3307" width="14.28515625" style="8" customWidth="1"/>
    <col min="3308" max="3308" width="11.42578125" style="8" customWidth="1"/>
    <col min="3309" max="3309" width="24.42578125" style="8" customWidth="1"/>
    <col min="3310" max="3310" width="19.85546875" style="8" customWidth="1"/>
    <col min="3311" max="3311" width="13.5703125" style="8" customWidth="1"/>
    <col min="3312" max="3312" width="26.28515625" style="8" customWidth="1"/>
    <col min="3313" max="3313" width="20.5703125" style="8" customWidth="1"/>
    <col min="3314" max="3314" width="14.28515625" style="8" customWidth="1"/>
    <col min="3315" max="3315" width="17.85546875" style="8" customWidth="1"/>
    <col min="3316" max="3316" width="15.85546875" style="8" customWidth="1"/>
    <col min="3317" max="3317" width="24.7109375" style="8" customWidth="1"/>
    <col min="3318" max="3318" width="33.28515625" style="8" customWidth="1"/>
    <col min="3319" max="3319" width="22.140625" style="8" customWidth="1"/>
    <col min="3320" max="3320" width="14.85546875" style="8" customWidth="1"/>
    <col min="3321" max="3321" width="31" style="8" customWidth="1"/>
    <col min="3322" max="3323" width="26.28515625" style="8" customWidth="1"/>
    <col min="3324" max="3324" width="30.140625" style="8" customWidth="1"/>
    <col min="3325" max="3325" width="32.5703125" style="8" customWidth="1"/>
    <col min="3326" max="3326" width="30.140625" style="8" customWidth="1"/>
    <col min="3327" max="3327" width="12.140625" style="8" customWidth="1"/>
    <col min="3328" max="3328" width="14.85546875" style="8" customWidth="1"/>
    <col min="3329" max="3329" width="14.42578125" style="8" customWidth="1"/>
    <col min="3330" max="3330" width="15" style="8" customWidth="1"/>
    <col min="3331" max="3331" width="14.42578125" style="8" customWidth="1"/>
    <col min="3332" max="3332" width="14.7109375" style="8" customWidth="1"/>
    <col min="3333" max="3333" width="10.7109375" style="8" customWidth="1"/>
    <col min="3334" max="3334" width="14" style="8" customWidth="1"/>
    <col min="3335" max="3336" width="11.42578125" style="8" customWidth="1"/>
    <col min="3337" max="3337" width="10.7109375" style="8" customWidth="1"/>
    <col min="3338" max="3338" width="13.7109375" style="8" customWidth="1"/>
    <col min="3339" max="3339" width="12.42578125" style="8" customWidth="1"/>
    <col min="3340" max="3341" width="13" style="8" customWidth="1"/>
    <col min="3342" max="3343" width="10.28515625" style="8" customWidth="1"/>
    <col min="3344" max="3344" width="10.140625" style="8" customWidth="1"/>
    <col min="3345" max="3345" width="11.42578125" style="8" customWidth="1"/>
    <col min="3346" max="3562" width="11.5703125" style="8"/>
    <col min="3563" max="3563" width="14.28515625" style="8" customWidth="1"/>
    <col min="3564" max="3564" width="11.42578125" style="8" customWidth="1"/>
    <col min="3565" max="3565" width="24.42578125" style="8" customWidth="1"/>
    <col min="3566" max="3566" width="19.85546875" style="8" customWidth="1"/>
    <col min="3567" max="3567" width="13.5703125" style="8" customWidth="1"/>
    <col min="3568" max="3568" width="26.28515625" style="8" customWidth="1"/>
    <col min="3569" max="3569" width="20.5703125" style="8" customWidth="1"/>
    <col min="3570" max="3570" width="14.28515625" style="8" customWidth="1"/>
    <col min="3571" max="3571" width="17.85546875" style="8" customWidth="1"/>
    <col min="3572" max="3572" width="15.85546875" style="8" customWidth="1"/>
    <col min="3573" max="3573" width="24.7109375" style="8" customWidth="1"/>
    <col min="3574" max="3574" width="33.28515625" style="8" customWidth="1"/>
    <col min="3575" max="3575" width="22.140625" style="8" customWidth="1"/>
    <col min="3576" max="3576" width="14.85546875" style="8" customWidth="1"/>
    <col min="3577" max="3577" width="31" style="8" customWidth="1"/>
    <col min="3578" max="3579" width="26.28515625" style="8" customWidth="1"/>
    <col min="3580" max="3580" width="30.140625" style="8" customWidth="1"/>
    <col min="3581" max="3581" width="32.5703125" style="8" customWidth="1"/>
    <col min="3582" max="3582" width="30.140625" style="8" customWidth="1"/>
    <col min="3583" max="3583" width="12.140625" style="8" customWidth="1"/>
    <col min="3584" max="3584" width="14.85546875" style="8" customWidth="1"/>
    <col min="3585" max="3585" width="14.42578125" style="8" customWidth="1"/>
    <col min="3586" max="3586" width="15" style="8" customWidth="1"/>
    <col min="3587" max="3587" width="14.42578125" style="8" customWidth="1"/>
    <col min="3588" max="3588" width="14.7109375" style="8" customWidth="1"/>
    <col min="3589" max="3589" width="10.7109375" style="8" customWidth="1"/>
    <col min="3590" max="3590" width="14" style="8" customWidth="1"/>
    <col min="3591" max="3592" width="11.42578125" style="8" customWidth="1"/>
    <col min="3593" max="3593" width="10.7109375" style="8" customWidth="1"/>
    <col min="3594" max="3594" width="13.7109375" style="8" customWidth="1"/>
    <col min="3595" max="3595" width="12.42578125" style="8" customWidth="1"/>
    <col min="3596" max="3597" width="13" style="8" customWidth="1"/>
    <col min="3598" max="3599" width="10.28515625" style="8" customWidth="1"/>
    <col min="3600" max="3600" width="10.140625" style="8" customWidth="1"/>
    <col min="3601" max="3601" width="11.42578125" style="8" customWidth="1"/>
    <col min="3602" max="3818" width="11.5703125" style="8"/>
    <col min="3819" max="3819" width="14.28515625" style="8" customWidth="1"/>
    <col min="3820" max="3820" width="11.42578125" style="8" customWidth="1"/>
    <col min="3821" max="3821" width="24.42578125" style="8" customWidth="1"/>
    <col min="3822" max="3822" width="19.85546875" style="8" customWidth="1"/>
    <col min="3823" max="3823" width="13.5703125" style="8" customWidth="1"/>
    <col min="3824" max="3824" width="26.28515625" style="8" customWidth="1"/>
    <col min="3825" max="3825" width="20.5703125" style="8" customWidth="1"/>
    <col min="3826" max="3826" width="14.28515625" style="8" customWidth="1"/>
    <col min="3827" max="3827" width="17.85546875" style="8" customWidth="1"/>
    <col min="3828" max="3828" width="15.85546875" style="8" customWidth="1"/>
    <col min="3829" max="3829" width="24.7109375" style="8" customWidth="1"/>
    <col min="3830" max="3830" width="33.28515625" style="8" customWidth="1"/>
    <col min="3831" max="3831" width="22.140625" style="8" customWidth="1"/>
    <col min="3832" max="3832" width="14.85546875" style="8" customWidth="1"/>
    <col min="3833" max="3833" width="31" style="8" customWidth="1"/>
    <col min="3834" max="3835" width="26.28515625" style="8" customWidth="1"/>
    <col min="3836" max="3836" width="30.140625" style="8" customWidth="1"/>
    <col min="3837" max="3837" width="32.5703125" style="8" customWidth="1"/>
    <col min="3838" max="3838" width="30.140625" style="8" customWidth="1"/>
    <col min="3839" max="3839" width="12.140625" style="8" customWidth="1"/>
    <col min="3840" max="3840" width="14.85546875" style="8" customWidth="1"/>
    <col min="3841" max="3841" width="14.42578125" style="8" customWidth="1"/>
    <col min="3842" max="3842" width="15" style="8" customWidth="1"/>
    <col min="3843" max="3843" width="14.42578125" style="8" customWidth="1"/>
    <col min="3844" max="3844" width="14.7109375" style="8" customWidth="1"/>
    <col min="3845" max="3845" width="10.7109375" style="8" customWidth="1"/>
    <col min="3846" max="3846" width="14" style="8" customWidth="1"/>
    <col min="3847" max="3848" width="11.42578125" style="8" customWidth="1"/>
    <col min="3849" max="3849" width="10.7109375" style="8" customWidth="1"/>
    <col min="3850" max="3850" width="13.7109375" style="8" customWidth="1"/>
    <col min="3851" max="3851" width="12.42578125" style="8" customWidth="1"/>
    <col min="3852" max="3853" width="13" style="8" customWidth="1"/>
    <col min="3854" max="3855" width="10.28515625" style="8" customWidth="1"/>
    <col min="3856" max="3856" width="10.140625" style="8" customWidth="1"/>
    <col min="3857" max="3857" width="11.42578125" style="8" customWidth="1"/>
    <col min="3858" max="4074" width="11.5703125" style="8"/>
    <col min="4075" max="4075" width="14.28515625" style="8" customWidth="1"/>
    <col min="4076" max="4076" width="11.42578125" style="8" customWidth="1"/>
    <col min="4077" max="4077" width="24.42578125" style="8" customWidth="1"/>
    <col min="4078" max="4078" width="19.85546875" style="8" customWidth="1"/>
    <col min="4079" max="4079" width="13.5703125" style="8" customWidth="1"/>
    <col min="4080" max="4080" width="26.28515625" style="8" customWidth="1"/>
    <col min="4081" max="4081" width="20.5703125" style="8" customWidth="1"/>
    <col min="4082" max="4082" width="14.28515625" style="8" customWidth="1"/>
    <col min="4083" max="4083" width="17.85546875" style="8" customWidth="1"/>
    <col min="4084" max="4084" width="15.85546875" style="8" customWidth="1"/>
    <col min="4085" max="4085" width="24.7109375" style="8" customWidth="1"/>
    <col min="4086" max="4086" width="33.28515625" style="8" customWidth="1"/>
    <col min="4087" max="4087" width="22.140625" style="8" customWidth="1"/>
    <col min="4088" max="4088" width="14.85546875" style="8" customWidth="1"/>
    <col min="4089" max="4089" width="31" style="8" customWidth="1"/>
    <col min="4090" max="4091" width="26.28515625" style="8" customWidth="1"/>
    <col min="4092" max="4092" width="30.140625" style="8" customWidth="1"/>
    <col min="4093" max="4093" width="32.5703125" style="8" customWidth="1"/>
    <col min="4094" max="4094" width="30.140625" style="8" customWidth="1"/>
    <col min="4095" max="4095" width="12.140625" style="8" customWidth="1"/>
    <col min="4096" max="4096" width="14.85546875" style="8" customWidth="1"/>
    <col min="4097" max="4097" width="14.42578125" style="8" customWidth="1"/>
    <col min="4098" max="4098" width="15" style="8" customWidth="1"/>
    <col min="4099" max="4099" width="14.42578125" style="8" customWidth="1"/>
    <col min="4100" max="4100" width="14.7109375" style="8" customWidth="1"/>
    <col min="4101" max="4101" width="10.7109375" style="8" customWidth="1"/>
    <col min="4102" max="4102" width="14" style="8" customWidth="1"/>
    <col min="4103" max="4104" width="11.42578125" style="8" customWidth="1"/>
    <col min="4105" max="4105" width="10.7109375" style="8" customWidth="1"/>
    <col min="4106" max="4106" width="13.7109375" style="8" customWidth="1"/>
    <col min="4107" max="4107" width="12.42578125" style="8" customWidth="1"/>
    <col min="4108" max="4109" width="13" style="8" customWidth="1"/>
    <col min="4110" max="4111" width="10.28515625" style="8" customWidth="1"/>
    <col min="4112" max="4112" width="10.140625" style="8" customWidth="1"/>
    <col min="4113" max="4113" width="11.42578125" style="8" customWidth="1"/>
    <col min="4114" max="4330" width="11.5703125" style="8"/>
    <col min="4331" max="4331" width="14.28515625" style="8" customWidth="1"/>
    <col min="4332" max="4332" width="11.42578125" style="8" customWidth="1"/>
    <col min="4333" max="4333" width="24.42578125" style="8" customWidth="1"/>
    <col min="4334" max="4334" width="19.85546875" style="8" customWidth="1"/>
    <col min="4335" max="4335" width="13.5703125" style="8" customWidth="1"/>
    <col min="4336" max="4336" width="26.28515625" style="8" customWidth="1"/>
    <col min="4337" max="4337" width="20.5703125" style="8" customWidth="1"/>
    <col min="4338" max="4338" width="14.28515625" style="8" customWidth="1"/>
    <col min="4339" max="4339" width="17.85546875" style="8" customWidth="1"/>
    <col min="4340" max="4340" width="15.85546875" style="8" customWidth="1"/>
    <col min="4341" max="4341" width="24.7109375" style="8" customWidth="1"/>
    <col min="4342" max="4342" width="33.28515625" style="8" customWidth="1"/>
    <col min="4343" max="4343" width="22.140625" style="8" customWidth="1"/>
    <col min="4344" max="4344" width="14.85546875" style="8" customWidth="1"/>
    <col min="4345" max="4345" width="31" style="8" customWidth="1"/>
    <col min="4346" max="4347" width="26.28515625" style="8" customWidth="1"/>
    <col min="4348" max="4348" width="30.140625" style="8" customWidth="1"/>
    <col min="4349" max="4349" width="32.5703125" style="8" customWidth="1"/>
    <col min="4350" max="4350" width="30.140625" style="8" customWidth="1"/>
    <col min="4351" max="4351" width="12.140625" style="8" customWidth="1"/>
    <col min="4352" max="4352" width="14.85546875" style="8" customWidth="1"/>
    <col min="4353" max="4353" width="14.42578125" style="8" customWidth="1"/>
    <col min="4354" max="4354" width="15" style="8" customWidth="1"/>
    <col min="4355" max="4355" width="14.42578125" style="8" customWidth="1"/>
    <col min="4356" max="4356" width="14.7109375" style="8" customWidth="1"/>
    <col min="4357" max="4357" width="10.7109375" style="8" customWidth="1"/>
    <col min="4358" max="4358" width="14" style="8" customWidth="1"/>
    <col min="4359" max="4360" width="11.42578125" style="8" customWidth="1"/>
    <col min="4361" max="4361" width="10.7109375" style="8" customWidth="1"/>
    <col min="4362" max="4362" width="13.7109375" style="8" customWidth="1"/>
    <col min="4363" max="4363" width="12.42578125" style="8" customWidth="1"/>
    <col min="4364" max="4365" width="13" style="8" customWidth="1"/>
    <col min="4366" max="4367" width="10.28515625" style="8" customWidth="1"/>
    <col min="4368" max="4368" width="10.140625" style="8" customWidth="1"/>
    <col min="4369" max="4369" width="11.42578125" style="8" customWidth="1"/>
    <col min="4370" max="4586" width="11.5703125" style="8"/>
    <col min="4587" max="4587" width="14.28515625" style="8" customWidth="1"/>
    <col min="4588" max="4588" width="11.42578125" style="8" customWidth="1"/>
    <col min="4589" max="4589" width="24.42578125" style="8" customWidth="1"/>
    <col min="4590" max="4590" width="19.85546875" style="8" customWidth="1"/>
    <col min="4591" max="4591" width="13.5703125" style="8" customWidth="1"/>
    <col min="4592" max="4592" width="26.28515625" style="8" customWidth="1"/>
    <col min="4593" max="4593" width="20.5703125" style="8" customWidth="1"/>
    <col min="4594" max="4594" width="14.28515625" style="8" customWidth="1"/>
    <col min="4595" max="4595" width="17.85546875" style="8" customWidth="1"/>
    <col min="4596" max="4596" width="15.85546875" style="8" customWidth="1"/>
    <col min="4597" max="4597" width="24.7109375" style="8" customWidth="1"/>
    <col min="4598" max="4598" width="33.28515625" style="8" customWidth="1"/>
    <col min="4599" max="4599" width="22.140625" style="8" customWidth="1"/>
    <col min="4600" max="4600" width="14.85546875" style="8" customWidth="1"/>
    <col min="4601" max="4601" width="31" style="8" customWidth="1"/>
    <col min="4602" max="4603" width="26.28515625" style="8" customWidth="1"/>
    <col min="4604" max="4604" width="30.140625" style="8" customWidth="1"/>
    <col min="4605" max="4605" width="32.5703125" style="8" customWidth="1"/>
    <col min="4606" max="4606" width="30.140625" style="8" customWidth="1"/>
    <col min="4607" max="4607" width="12.140625" style="8" customWidth="1"/>
    <col min="4608" max="4608" width="14.85546875" style="8" customWidth="1"/>
    <col min="4609" max="4609" width="14.42578125" style="8" customWidth="1"/>
    <col min="4610" max="4610" width="15" style="8" customWidth="1"/>
    <col min="4611" max="4611" width="14.42578125" style="8" customWidth="1"/>
    <col min="4612" max="4612" width="14.7109375" style="8" customWidth="1"/>
    <col min="4613" max="4613" width="10.7109375" style="8" customWidth="1"/>
    <col min="4614" max="4614" width="14" style="8" customWidth="1"/>
    <col min="4615" max="4616" width="11.42578125" style="8" customWidth="1"/>
    <col min="4617" max="4617" width="10.7109375" style="8" customWidth="1"/>
    <col min="4618" max="4618" width="13.7109375" style="8" customWidth="1"/>
    <col min="4619" max="4619" width="12.42578125" style="8" customWidth="1"/>
    <col min="4620" max="4621" width="13" style="8" customWidth="1"/>
    <col min="4622" max="4623" width="10.28515625" style="8" customWidth="1"/>
    <col min="4624" max="4624" width="10.140625" style="8" customWidth="1"/>
    <col min="4625" max="4625" width="11.42578125" style="8" customWidth="1"/>
    <col min="4626" max="4842" width="11.5703125" style="8"/>
    <col min="4843" max="4843" width="14.28515625" style="8" customWidth="1"/>
    <col min="4844" max="4844" width="11.42578125" style="8" customWidth="1"/>
    <col min="4845" max="4845" width="24.42578125" style="8" customWidth="1"/>
    <col min="4846" max="4846" width="19.85546875" style="8" customWidth="1"/>
    <col min="4847" max="4847" width="13.5703125" style="8" customWidth="1"/>
    <col min="4848" max="4848" width="26.28515625" style="8" customWidth="1"/>
    <col min="4849" max="4849" width="20.5703125" style="8" customWidth="1"/>
    <col min="4850" max="4850" width="14.28515625" style="8" customWidth="1"/>
    <col min="4851" max="4851" width="17.85546875" style="8" customWidth="1"/>
    <col min="4852" max="4852" width="15.85546875" style="8" customWidth="1"/>
    <col min="4853" max="4853" width="24.7109375" style="8" customWidth="1"/>
    <col min="4854" max="4854" width="33.28515625" style="8" customWidth="1"/>
    <col min="4855" max="4855" width="22.140625" style="8" customWidth="1"/>
    <col min="4856" max="4856" width="14.85546875" style="8" customWidth="1"/>
    <col min="4857" max="4857" width="31" style="8" customWidth="1"/>
    <col min="4858" max="4859" width="26.28515625" style="8" customWidth="1"/>
    <col min="4860" max="4860" width="30.140625" style="8" customWidth="1"/>
    <col min="4861" max="4861" width="32.5703125" style="8" customWidth="1"/>
    <col min="4862" max="4862" width="30.140625" style="8" customWidth="1"/>
    <col min="4863" max="4863" width="12.140625" style="8" customWidth="1"/>
    <col min="4864" max="4864" width="14.85546875" style="8" customWidth="1"/>
    <col min="4865" max="4865" width="14.42578125" style="8" customWidth="1"/>
    <col min="4866" max="4866" width="15" style="8" customWidth="1"/>
    <col min="4867" max="4867" width="14.42578125" style="8" customWidth="1"/>
    <col min="4868" max="4868" width="14.7109375" style="8" customWidth="1"/>
    <col min="4869" max="4869" width="10.7109375" style="8" customWidth="1"/>
    <col min="4870" max="4870" width="14" style="8" customWidth="1"/>
    <col min="4871" max="4872" width="11.42578125" style="8" customWidth="1"/>
    <col min="4873" max="4873" width="10.7109375" style="8" customWidth="1"/>
    <col min="4874" max="4874" width="13.7109375" style="8" customWidth="1"/>
    <col min="4875" max="4875" width="12.42578125" style="8" customWidth="1"/>
    <col min="4876" max="4877" width="13" style="8" customWidth="1"/>
    <col min="4878" max="4879" width="10.28515625" style="8" customWidth="1"/>
    <col min="4880" max="4880" width="10.140625" style="8" customWidth="1"/>
    <col min="4881" max="4881" width="11.42578125" style="8" customWidth="1"/>
    <col min="4882" max="5098" width="11.5703125" style="8"/>
    <col min="5099" max="5099" width="14.28515625" style="8" customWidth="1"/>
    <col min="5100" max="5100" width="11.42578125" style="8" customWidth="1"/>
    <col min="5101" max="5101" width="24.42578125" style="8" customWidth="1"/>
    <col min="5102" max="5102" width="19.85546875" style="8" customWidth="1"/>
    <col min="5103" max="5103" width="13.5703125" style="8" customWidth="1"/>
    <col min="5104" max="5104" width="26.28515625" style="8" customWidth="1"/>
    <col min="5105" max="5105" width="20.5703125" style="8" customWidth="1"/>
    <col min="5106" max="5106" width="14.28515625" style="8" customWidth="1"/>
    <col min="5107" max="5107" width="17.85546875" style="8" customWidth="1"/>
    <col min="5108" max="5108" width="15.85546875" style="8" customWidth="1"/>
    <col min="5109" max="5109" width="24.7109375" style="8" customWidth="1"/>
    <col min="5110" max="5110" width="33.28515625" style="8" customWidth="1"/>
    <col min="5111" max="5111" width="22.140625" style="8" customWidth="1"/>
    <col min="5112" max="5112" width="14.85546875" style="8" customWidth="1"/>
    <col min="5113" max="5113" width="31" style="8" customWidth="1"/>
    <col min="5114" max="5115" width="26.28515625" style="8" customWidth="1"/>
    <col min="5116" max="5116" width="30.140625" style="8" customWidth="1"/>
    <col min="5117" max="5117" width="32.5703125" style="8" customWidth="1"/>
    <col min="5118" max="5118" width="30.140625" style="8" customWidth="1"/>
    <col min="5119" max="5119" width="12.140625" style="8" customWidth="1"/>
    <col min="5120" max="5120" width="14.85546875" style="8" customWidth="1"/>
    <col min="5121" max="5121" width="14.42578125" style="8" customWidth="1"/>
    <col min="5122" max="5122" width="15" style="8" customWidth="1"/>
    <col min="5123" max="5123" width="14.42578125" style="8" customWidth="1"/>
    <col min="5124" max="5124" width="14.7109375" style="8" customWidth="1"/>
    <col min="5125" max="5125" width="10.7109375" style="8" customWidth="1"/>
    <col min="5126" max="5126" width="14" style="8" customWidth="1"/>
    <col min="5127" max="5128" width="11.42578125" style="8" customWidth="1"/>
    <col min="5129" max="5129" width="10.7109375" style="8" customWidth="1"/>
    <col min="5130" max="5130" width="13.7109375" style="8" customWidth="1"/>
    <col min="5131" max="5131" width="12.42578125" style="8" customWidth="1"/>
    <col min="5132" max="5133" width="13" style="8" customWidth="1"/>
    <col min="5134" max="5135" width="10.28515625" style="8" customWidth="1"/>
    <col min="5136" max="5136" width="10.140625" style="8" customWidth="1"/>
    <col min="5137" max="5137" width="11.42578125" style="8" customWidth="1"/>
    <col min="5138" max="5354" width="11.5703125" style="8"/>
    <col min="5355" max="5355" width="14.28515625" style="8" customWidth="1"/>
    <col min="5356" max="5356" width="11.42578125" style="8" customWidth="1"/>
    <col min="5357" max="5357" width="24.42578125" style="8" customWidth="1"/>
    <col min="5358" max="5358" width="19.85546875" style="8" customWidth="1"/>
    <col min="5359" max="5359" width="13.5703125" style="8" customWidth="1"/>
    <col min="5360" max="5360" width="26.28515625" style="8" customWidth="1"/>
    <col min="5361" max="5361" width="20.5703125" style="8" customWidth="1"/>
    <col min="5362" max="5362" width="14.28515625" style="8" customWidth="1"/>
    <col min="5363" max="5363" width="17.85546875" style="8" customWidth="1"/>
    <col min="5364" max="5364" width="15.85546875" style="8" customWidth="1"/>
    <col min="5365" max="5365" width="24.7109375" style="8" customWidth="1"/>
    <col min="5366" max="5366" width="33.28515625" style="8" customWidth="1"/>
    <col min="5367" max="5367" width="22.140625" style="8" customWidth="1"/>
    <col min="5368" max="5368" width="14.85546875" style="8" customWidth="1"/>
    <col min="5369" max="5369" width="31" style="8" customWidth="1"/>
    <col min="5370" max="5371" width="26.28515625" style="8" customWidth="1"/>
    <col min="5372" max="5372" width="30.140625" style="8" customWidth="1"/>
    <col min="5373" max="5373" width="32.5703125" style="8" customWidth="1"/>
    <col min="5374" max="5374" width="30.140625" style="8" customWidth="1"/>
    <col min="5375" max="5375" width="12.140625" style="8" customWidth="1"/>
    <col min="5376" max="5376" width="14.85546875" style="8" customWidth="1"/>
    <col min="5377" max="5377" width="14.42578125" style="8" customWidth="1"/>
    <col min="5378" max="5378" width="15" style="8" customWidth="1"/>
    <col min="5379" max="5379" width="14.42578125" style="8" customWidth="1"/>
    <col min="5380" max="5380" width="14.7109375" style="8" customWidth="1"/>
    <col min="5381" max="5381" width="10.7109375" style="8" customWidth="1"/>
    <col min="5382" max="5382" width="14" style="8" customWidth="1"/>
    <col min="5383" max="5384" width="11.42578125" style="8" customWidth="1"/>
    <col min="5385" max="5385" width="10.7109375" style="8" customWidth="1"/>
    <col min="5386" max="5386" width="13.7109375" style="8" customWidth="1"/>
    <col min="5387" max="5387" width="12.42578125" style="8" customWidth="1"/>
    <col min="5388" max="5389" width="13" style="8" customWidth="1"/>
    <col min="5390" max="5391" width="10.28515625" style="8" customWidth="1"/>
    <col min="5392" max="5392" width="10.140625" style="8" customWidth="1"/>
    <col min="5393" max="5393" width="11.42578125" style="8" customWidth="1"/>
    <col min="5394" max="5610" width="11.5703125" style="8"/>
    <col min="5611" max="5611" width="14.28515625" style="8" customWidth="1"/>
    <col min="5612" max="5612" width="11.42578125" style="8" customWidth="1"/>
    <col min="5613" max="5613" width="24.42578125" style="8" customWidth="1"/>
    <col min="5614" max="5614" width="19.85546875" style="8" customWidth="1"/>
    <col min="5615" max="5615" width="13.5703125" style="8" customWidth="1"/>
    <col min="5616" max="5616" width="26.28515625" style="8" customWidth="1"/>
    <col min="5617" max="5617" width="20.5703125" style="8" customWidth="1"/>
    <col min="5618" max="5618" width="14.28515625" style="8" customWidth="1"/>
    <col min="5619" max="5619" width="17.85546875" style="8" customWidth="1"/>
    <col min="5620" max="5620" width="15.85546875" style="8" customWidth="1"/>
    <col min="5621" max="5621" width="24.7109375" style="8" customWidth="1"/>
    <col min="5622" max="5622" width="33.28515625" style="8" customWidth="1"/>
    <col min="5623" max="5623" width="22.140625" style="8" customWidth="1"/>
    <col min="5624" max="5624" width="14.85546875" style="8" customWidth="1"/>
    <col min="5625" max="5625" width="31" style="8" customWidth="1"/>
    <col min="5626" max="5627" width="26.28515625" style="8" customWidth="1"/>
    <col min="5628" max="5628" width="30.140625" style="8" customWidth="1"/>
    <col min="5629" max="5629" width="32.5703125" style="8" customWidth="1"/>
    <col min="5630" max="5630" width="30.140625" style="8" customWidth="1"/>
    <col min="5631" max="5631" width="12.140625" style="8" customWidth="1"/>
    <col min="5632" max="5632" width="14.85546875" style="8" customWidth="1"/>
    <col min="5633" max="5633" width="14.42578125" style="8" customWidth="1"/>
    <col min="5634" max="5634" width="15" style="8" customWidth="1"/>
    <col min="5635" max="5635" width="14.42578125" style="8" customWidth="1"/>
    <col min="5636" max="5636" width="14.7109375" style="8" customWidth="1"/>
    <col min="5637" max="5637" width="10.7109375" style="8" customWidth="1"/>
    <col min="5638" max="5638" width="14" style="8" customWidth="1"/>
    <col min="5639" max="5640" width="11.42578125" style="8" customWidth="1"/>
    <col min="5641" max="5641" width="10.7109375" style="8" customWidth="1"/>
    <col min="5642" max="5642" width="13.7109375" style="8" customWidth="1"/>
    <col min="5643" max="5643" width="12.42578125" style="8" customWidth="1"/>
    <col min="5644" max="5645" width="13" style="8" customWidth="1"/>
    <col min="5646" max="5647" width="10.28515625" style="8" customWidth="1"/>
    <col min="5648" max="5648" width="10.140625" style="8" customWidth="1"/>
    <col min="5649" max="5649" width="11.42578125" style="8" customWidth="1"/>
    <col min="5650" max="5866" width="11.5703125" style="8"/>
    <col min="5867" max="5867" width="14.28515625" style="8" customWidth="1"/>
    <col min="5868" max="5868" width="11.42578125" style="8" customWidth="1"/>
    <col min="5869" max="5869" width="24.42578125" style="8" customWidth="1"/>
    <col min="5870" max="5870" width="19.85546875" style="8" customWidth="1"/>
    <col min="5871" max="5871" width="13.5703125" style="8" customWidth="1"/>
    <col min="5872" max="5872" width="26.28515625" style="8" customWidth="1"/>
    <col min="5873" max="5873" width="20.5703125" style="8" customWidth="1"/>
    <col min="5874" max="5874" width="14.28515625" style="8" customWidth="1"/>
    <col min="5875" max="5875" width="17.85546875" style="8" customWidth="1"/>
    <col min="5876" max="5876" width="15.85546875" style="8" customWidth="1"/>
    <col min="5877" max="5877" width="24.7109375" style="8" customWidth="1"/>
    <col min="5878" max="5878" width="33.28515625" style="8" customWidth="1"/>
    <col min="5879" max="5879" width="22.140625" style="8" customWidth="1"/>
    <col min="5880" max="5880" width="14.85546875" style="8" customWidth="1"/>
    <col min="5881" max="5881" width="31" style="8" customWidth="1"/>
    <col min="5882" max="5883" width="26.28515625" style="8" customWidth="1"/>
    <col min="5884" max="5884" width="30.140625" style="8" customWidth="1"/>
    <col min="5885" max="5885" width="32.5703125" style="8" customWidth="1"/>
    <col min="5886" max="5886" width="30.140625" style="8" customWidth="1"/>
    <col min="5887" max="5887" width="12.140625" style="8" customWidth="1"/>
    <col min="5888" max="5888" width="14.85546875" style="8" customWidth="1"/>
    <col min="5889" max="5889" width="14.42578125" style="8" customWidth="1"/>
    <col min="5890" max="5890" width="15" style="8" customWidth="1"/>
    <col min="5891" max="5891" width="14.42578125" style="8" customWidth="1"/>
    <col min="5892" max="5892" width="14.7109375" style="8" customWidth="1"/>
    <col min="5893" max="5893" width="10.7109375" style="8" customWidth="1"/>
    <col min="5894" max="5894" width="14" style="8" customWidth="1"/>
    <col min="5895" max="5896" width="11.42578125" style="8" customWidth="1"/>
    <col min="5897" max="5897" width="10.7109375" style="8" customWidth="1"/>
    <col min="5898" max="5898" width="13.7109375" style="8" customWidth="1"/>
    <col min="5899" max="5899" width="12.42578125" style="8" customWidth="1"/>
    <col min="5900" max="5901" width="13" style="8" customWidth="1"/>
    <col min="5902" max="5903" width="10.28515625" style="8" customWidth="1"/>
    <col min="5904" max="5904" width="10.140625" style="8" customWidth="1"/>
    <col min="5905" max="5905" width="11.42578125" style="8" customWidth="1"/>
    <col min="5906" max="6122" width="11.5703125" style="8"/>
    <col min="6123" max="6123" width="14.28515625" style="8" customWidth="1"/>
    <col min="6124" max="6124" width="11.42578125" style="8" customWidth="1"/>
    <col min="6125" max="6125" width="24.42578125" style="8" customWidth="1"/>
    <col min="6126" max="6126" width="19.85546875" style="8" customWidth="1"/>
    <col min="6127" max="6127" width="13.5703125" style="8" customWidth="1"/>
    <col min="6128" max="6128" width="26.28515625" style="8" customWidth="1"/>
    <col min="6129" max="6129" width="20.5703125" style="8" customWidth="1"/>
    <col min="6130" max="6130" width="14.28515625" style="8" customWidth="1"/>
    <col min="6131" max="6131" width="17.85546875" style="8" customWidth="1"/>
    <col min="6132" max="6132" width="15.85546875" style="8" customWidth="1"/>
    <col min="6133" max="6133" width="24.7109375" style="8" customWidth="1"/>
    <col min="6134" max="6134" width="33.28515625" style="8" customWidth="1"/>
    <col min="6135" max="6135" width="22.140625" style="8" customWidth="1"/>
    <col min="6136" max="6136" width="14.85546875" style="8" customWidth="1"/>
    <col min="6137" max="6137" width="31" style="8" customWidth="1"/>
    <col min="6138" max="6139" width="26.28515625" style="8" customWidth="1"/>
    <col min="6140" max="6140" width="30.140625" style="8" customWidth="1"/>
    <col min="6141" max="6141" width="32.5703125" style="8" customWidth="1"/>
    <col min="6142" max="6142" width="30.140625" style="8" customWidth="1"/>
    <col min="6143" max="6143" width="12.140625" style="8" customWidth="1"/>
    <col min="6144" max="6144" width="14.85546875" style="8" customWidth="1"/>
    <col min="6145" max="6145" width="14.42578125" style="8" customWidth="1"/>
    <col min="6146" max="6146" width="15" style="8" customWidth="1"/>
    <col min="6147" max="6147" width="14.42578125" style="8" customWidth="1"/>
    <col min="6148" max="6148" width="14.7109375" style="8" customWidth="1"/>
    <col min="6149" max="6149" width="10.7109375" style="8" customWidth="1"/>
    <col min="6150" max="6150" width="14" style="8" customWidth="1"/>
    <col min="6151" max="6152" width="11.42578125" style="8" customWidth="1"/>
    <col min="6153" max="6153" width="10.7109375" style="8" customWidth="1"/>
    <col min="6154" max="6154" width="13.7109375" style="8" customWidth="1"/>
    <col min="6155" max="6155" width="12.42578125" style="8" customWidth="1"/>
    <col min="6156" max="6157" width="13" style="8" customWidth="1"/>
    <col min="6158" max="6159" width="10.28515625" style="8" customWidth="1"/>
    <col min="6160" max="6160" width="10.140625" style="8" customWidth="1"/>
    <col min="6161" max="6161" width="11.42578125" style="8" customWidth="1"/>
    <col min="6162" max="6378" width="11.5703125" style="8"/>
    <col min="6379" max="6379" width="14.28515625" style="8" customWidth="1"/>
    <col min="6380" max="6380" width="11.42578125" style="8" customWidth="1"/>
    <col min="6381" max="6381" width="24.42578125" style="8" customWidth="1"/>
    <col min="6382" max="6382" width="19.85546875" style="8" customWidth="1"/>
    <col min="6383" max="6383" width="13.5703125" style="8" customWidth="1"/>
    <col min="6384" max="6384" width="26.28515625" style="8" customWidth="1"/>
    <col min="6385" max="6385" width="20.5703125" style="8" customWidth="1"/>
    <col min="6386" max="6386" width="14.28515625" style="8" customWidth="1"/>
    <col min="6387" max="6387" width="17.85546875" style="8" customWidth="1"/>
    <col min="6388" max="6388" width="15.85546875" style="8" customWidth="1"/>
    <col min="6389" max="6389" width="24.7109375" style="8" customWidth="1"/>
    <col min="6390" max="6390" width="33.28515625" style="8" customWidth="1"/>
    <col min="6391" max="6391" width="22.140625" style="8" customWidth="1"/>
    <col min="6392" max="6392" width="14.85546875" style="8" customWidth="1"/>
    <col min="6393" max="6393" width="31" style="8" customWidth="1"/>
    <col min="6394" max="6395" width="26.28515625" style="8" customWidth="1"/>
    <col min="6396" max="6396" width="30.140625" style="8" customWidth="1"/>
    <col min="6397" max="6397" width="32.5703125" style="8" customWidth="1"/>
    <col min="6398" max="6398" width="30.140625" style="8" customWidth="1"/>
    <col min="6399" max="6399" width="12.140625" style="8" customWidth="1"/>
    <col min="6400" max="6400" width="14.85546875" style="8" customWidth="1"/>
    <col min="6401" max="6401" width="14.42578125" style="8" customWidth="1"/>
    <col min="6402" max="6402" width="15" style="8" customWidth="1"/>
    <col min="6403" max="6403" width="14.42578125" style="8" customWidth="1"/>
    <col min="6404" max="6404" width="14.7109375" style="8" customWidth="1"/>
    <col min="6405" max="6405" width="10.7109375" style="8" customWidth="1"/>
    <col min="6406" max="6406" width="14" style="8" customWidth="1"/>
    <col min="6407" max="6408" width="11.42578125" style="8" customWidth="1"/>
    <col min="6409" max="6409" width="10.7109375" style="8" customWidth="1"/>
    <col min="6410" max="6410" width="13.7109375" style="8" customWidth="1"/>
    <col min="6411" max="6411" width="12.42578125" style="8" customWidth="1"/>
    <col min="6412" max="6413" width="13" style="8" customWidth="1"/>
    <col min="6414" max="6415" width="10.28515625" style="8" customWidth="1"/>
    <col min="6416" max="6416" width="10.140625" style="8" customWidth="1"/>
    <col min="6417" max="6417" width="11.42578125" style="8" customWidth="1"/>
    <col min="6418" max="6634" width="11.5703125" style="8"/>
    <col min="6635" max="6635" width="14.28515625" style="8" customWidth="1"/>
    <col min="6636" max="6636" width="11.42578125" style="8" customWidth="1"/>
    <col min="6637" max="6637" width="24.42578125" style="8" customWidth="1"/>
    <col min="6638" max="6638" width="19.85546875" style="8" customWidth="1"/>
    <col min="6639" max="6639" width="13.5703125" style="8" customWidth="1"/>
    <col min="6640" max="6640" width="26.28515625" style="8" customWidth="1"/>
    <col min="6641" max="6641" width="20.5703125" style="8" customWidth="1"/>
    <col min="6642" max="6642" width="14.28515625" style="8" customWidth="1"/>
    <col min="6643" max="6643" width="17.85546875" style="8" customWidth="1"/>
    <col min="6644" max="6644" width="15.85546875" style="8" customWidth="1"/>
    <col min="6645" max="6645" width="24.7109375" style="8" customWidth="1"/>
    <col min="6646" max="6646" width="33.28515625" style="8" customWidth="1"/>
    <col min="6647" max="6647" width="22.140625" style="8" customWidth="1"/>
    <col min="6648" max="6648" width="14.85546875" style="8" customWidth="1"/>
    <col min="6649" max="6649" width="31" style="8" customWidth="1"/>
    <col min="6650" max="6651" width="26.28515625" style="8" customWidth="1"/>
    <col min="6652" max="6652" width="30.140625" style="8" customWidth="1"/>
    <col min="6653" max="6653" width="32.5703125" style="8" customWidth="1"/>
    <col min="6654" max="6654" width="30.140625" style="8" customWidth="1"/>
    <col min="6655" max="6655" width="12.140625" style="8" customWidth="1"/>
    <col min="6656" max="6656" width="14.85546875" style="8" customWidth="1"/>
    <col min="6657" max="6657" width="14.42578125" style="8" customWidth="1"/>
    <col min="6658" max="6658" width="15" style="8" customWidth="1"/>
    <col min="6659" max="6659" width="14.42578125" style="8" customWidth="1"/>
    <col min="6660" max="6660" width="14.7109375" style="8" customWidth="1"/>
    <col min="6661" max="6661" width="10.7109375" style="8" customWidth="1"/>
    <col min="6662" max="6662" width="14" style="8" customWidth="1"/>
    <col min="6663" max="6664" width="11.42578125" style="8" customWidth="1"/>
    <col min="6665" max="6665" width="10.7109375" style="8" customWidth="1"/>
    <col min="6666" max="6666" width="13.7109375" style="8" customWidth="1"/>
    <col min="6667" max="6667" width="12.42578125" style="8" customWidth="1"/>
    <col min="6668" max="6669" width="13" style="8" customWidth="1"/>
    <col min="6670" max="6671" width="10.28515625" style="8" customWidth="1"/>
    <col min="6672" max="6672" width="10.140625" style="8" customWidth="1"/>
    <col min="6673" max="6673" width="11.42578125" style="8" customWidth="1"/>
    <col min="6674" max="6890" width="11.5703125" style="8"/>
    <col min="6891" max="6891" width="14.28515625" style="8" customWidth="1"/>
    <col min="6892" max="6892" width="11.42578125" style="8" customWidth="1"/>
    <col min="6893" max="6893" width="24.42578125" style="8" customWidth="1"/>
    <col min="6894" max="6894" width="19.85546875" style="8" customWidth="1"/>
    <col min="6895" max="6895" width="13.5703125" style="8" customWidth="1"/>
    <col min="6896" max="6896" width="26.28515625" style="8" customWidth="1"/>
    <col min="6897" max="6897" width="20.5703125" style="8" customWidth="1"/>
    <col min="6898" max="6898" width="14.28515625" style="8" customWidth="1"/>
    <col min="6899" max="6899" width="17.85546875" style="8" customWidth="1"/>
    <col min="6900" max="6900" width="15.85546875" style="8" customWidth="1"/>
    <col min="6901" max="6901" width="24.7109375" style="8" customWidth="1"/>
    <col min="6902" max="6902" width="33.28515625" style="8" customWidth="1"/>
    <col min="6903" max="6903" width="22.140625" style="8" customWidth="1"/>
    <col min="6904" max="6904" width="14.85546875" style="8" customWidth="1"/>
    <col min="6905" max="6905" width="31" style="8" customWidth="1"/>
    <col min="6906" max="6907" width="26.28515625" style="8" customWidth="1"/>
    <col min="6908" max="6908" width="30.140625" style="8" customWidth="1"/>
    <col min="6909" max="6909" width="32.5703125" style="8" customWidth="1"/>
    <col min="6910" max="6910" width="30.140625" style="8" customWidth="1"/>
    <col min="6911" max="6911" width="12.140625" style="8" customWidth="1"/>
    <col min="6912" max="6912" width="14.85546875" style="8" customWidth="1"/>
    <col min="6913" max="6913" width="14.42578125" style="8" customWidth="1"/>
    <col min="6914" max="6914" width="15" style="8" customWidth="1"/>
    <col min="6915" max="6915" width="14.42578125" style="8" customWidth="1"/>
    <col min="6916" max="6916" width="14.7109375" style="8" customWidth="1"/>
    <col min="6917" max="6917" width="10.7109375" style="8" customWidth="1"/>
    <col min="6918" max="6918" width="14" style="8" customWidth="1"/>
    <col min="6919" max="6920" width="11.42578125" style="8" customWidth="1"/>
    <col min="6921" max="6921" width="10.7109375" style="8" customWidth="1"/>
    <col min="6922" max="6922" width="13.7109375" style="8" customWidth="1"/>
    <col min="6923" max="6923" width="12.42578125" style="8" customWidth="1"/>
    <col min="6924" max="6925" width="13" style="8" customWidth="1"/>
    <col min="6926" max="6927" width="10.28515625" style="8" customWidth="1"/>
    <col min="6928" max="6928" width="10.140625" style="8" customWidth="1"/>
    <col min="6929" max="6929" width="11.42578125" style="8" customWidth="1"/>
    <col min="6930" max="7146" width="11.5703125" style="8"/>
    <col min="7147" max="7147" width="14.28515625" style="8" customWidth="1"/>
    <col min="7148" max="7148" width="11.42578125" style="8" customWidth="1"/>
    <col min="7149" max="7149" width="24.42578125" style="8" customWidth="1"/>
    <col min="7150" max="7150" width="19.85546875" style="8" customWidth="1"/>
    <col min="7151" max="7151" width="13.5703125" style="8" customWidth="1"/>
    <col min="7152" max="7152" width="26.28515625" style="8" customWidth="1"/>
    <col min="7153" max="7153" width="20.5703125" style="8" customWidth="1"/>
    <col min="7154" max="7154" width="14.28515625" style="8" customWidth="1"/>
    <col min="7155" max="7155" width="17.85546875" style="8" customWidth="1"/>
    <col min="7156" max="7156" width="15.85546875" style="8" customWidth="1"/>
    <col min="7157" max="7157" width="24.7109375" style="8" customWidth="1"/>
    <col min="7158" max="7158" width="33.28515625" style="8" customWidth="1"/>
    <col min="7159" max="7159" width="22.140625" style="8" customWidth="1"/>
    <col min="7160" max="7160" width="14.85546875" style="8" customWidth="1"/>
    <col min="7161" max="7161" width="31" style="8" customWidth="1"/>
    <col min="7162" max="7163" width="26.28515625" style="8" customWidth="1"/>
    <col min="7164" max="7164" width="30.140625" style="8" customWidth="1"/>
    <col min="7165" max="7165" width="32.5703125" style="8" customWidth="1"/>
    <col min="7166" max="7166" width="30.140625" style="8" customWidth="1"/>
    <col min="7167" max="7167" width="12.140625" style="8" customWidth="1"/>
    <col min="7168" max="7168" width="14.85546875" style="8" customWidth="1"/>
    <col min="7169" max="7169" width="14.42578125" style="8" customWidth="1"/>
    <col min="7170" max="7170" width="15" style="8" customWidth="1"/>
    <col min="7171" max="7171" width="14.42578125" style="8" customWidth="1"/>
    <col min="7172" max="7172" width="14.7109375" style="8" customWidth="1"/>
    <col min="7173" max="7173" width="10.7109375" style="8" customWidth="1"/>
    <col min="7174" max="7174" width="14" style="8" customWidth="1"/>
    <col min="7175" max="7176" width="11.42578125" style="8" customWidth="1"/>
    <col min="7177" max="7177" width="10.7109375" style="8" customWidth="1"/>
    <col min="7178" max="7178" width="13.7109375" style="8" customWidth="1"/>
    <col min="7179" max="7179" width="12.42578125" style="8" customWidth="1"/>
    <col min="7180" max="7181" width="13" style="8" customWidth="1"/>
    <col min="7182" max="7183" width="10.28515625" style="8" customWidth="1"/>
    <col min="7184" max="7184" width="10.140625" style="8" customWidth="1"/>
    <col min="7185" max="7185" width="11.42578125" style="8" customWidth="1"/>
    <col min="7186" max="7402" width="11.5703125" style="8"/>
    <col min="7403" max="7403" width="14.28515625" style="8" customWidth="1"/>
    <col min="7404" max="7404" width="11.42578125" style="8" customWidth="1"/>
    <col min="7405" max="7405" width="24.42578125" style="8" customWidth="1"/>
    <col min="7406" max="7406" width="19.85546875" style="8" customWidth="1"/>
    <col min="7407" max="7407" width="13.5703125" style="8" customWidth="1"/>
    <col min="7408" max="7408" width="26.28515625" style="8" customWidth="1"/>
    <col min="7409" max="7409" width="20.5703125" style="8" customWidth="1"/>
    <col min="7410" max="7410" width="14.28515625" style="8" customWidth="1"/>
    <col min="7411" max="7411" width="17.85546875" style="8" customWidth="1"/>
    <col min="7412" max="7412" width="15.85546875" style="8" customWidth="1"/>
    <col min="7413" max="7413" width="24.7109375" style="8" customWidth="1"/>
    <col min="7414" max="7414" width="33.28515625" style="8" customWidth="1"/>
    <col min="7415" max="7415" width="22.140625" style="8" customWidth="1"/>
    <col min="7416" max="7416" width="14.85546875" style="8" customWidth="1"/>
    <col min="7417" max="7417" width="31" style="8" customWidth="1"/>
    <col min="7418" max="7419" width="26.28515625" style="8" customWidth="1"/>
    <col min="7420" max="7420" width="30.140625" style="8" customWidth="1"/>
    <col min="7421" max="7421" width="32.5703125" style="8" customWidth="1"/>
    <col min="7422" max="7422" width="30.140625" style="8" customWidth="1"/>
    <col min="7423" max="7423" width="12.140625" style="8" customWidth="1"/>
    <col min="7424" max="7424" width="14.85546875" style="8" customWidth="1"/>
    <col min="7425" max="7425" width="14.42578125" style="8" customWidth="1"/>
    <col min="7426" max="7426" width="15" style="8" customWidth="1"/>
    <col min="7427" max="7427" width="14.42578125" style="8" customWidth="1"/>
    <col min="7428" max="7428" width="14.7109375" style="8" customWidth="1"/>
    <col min="7429" max="7429" width="10.7109375" style="8" customWidth="1"/>
    <col min="7430" max="7430" width="14" style="8" customWidth="1"/>
    <col min="7431" max="7432" width="11.42578125" style="8" customWidth="1"/>
    <col min="7433" max="7433" width="10.7109375" style="8" customWidth="1"/>
    <col min="7434" max="7434" width="13.7109375" style="8" customWidth="1"/>
    <col min="7435" max="7435" width="12.42578125" style="8" customWidth="1"/>
    <col min="7436" max="7437" width="13" style="8" customWidth="1"/>
    <col min="7438" max="7439" width="10.28515625" style="8" customWidth="1"/>
    <col min="7440" max="7440" width="10.140625" style="8" customWidth="1"/>
    <col min="7441" max="7441" width="11.42578125" style="8" customWidth="1"/>
    <col min="7442" max="7658" width="11.5703125" style="8"/>
    <col min="7659" max="7659" width="14.28515625" style="8" customWidth="1"/>
    <col min="7660" max="7660" width="11.42578125" style="8" customWidth="1"/>
    <col min="7661" max="7661" width="24.42578125" style="8" customWidth="1"/>
    <col min="7662" max="7662" width="19.85546875" style="8" customWidth="1"/>
    <col min="7663" max="7663" width="13.5703125" style="8" customWidth="1"/>
    <col min="7664" max="7664" width="26.28515625" style="8" customWidth="1"/>
    <col min="7665" max="7665" width="20.5703125" style="8" customWidth="1"/>
    <col min="7666" max="7666" width="14.28515625" style="8" customWidth="1"/>
    <col min="7667" max="7667" width="17.85546875" style="8" customWidth="1"/>
    <col min="7668" max="7668" width="15.85546875" style="8" customWidth="1"/>
    <col min="7669" max="7669" width="24.7109375" style="8" customWidth="1"/>
    <col min="7670" max="7670" width="33.28515625" style="8" customWidth="1"/>
    <col min="7671" max="7671" width="22.140625" style="8" customWidth="1"/>
    <col min="7672" max="7672" width="14.85546875" style="8" customWidth="1"/>
    <col min="7673" max="7673" width="31" style="8" customWidth="1"/>
    <col min="7674" max="7675" width="26.28515625" style="8" customWidth="1"/>
    <col min="7676" max="7676" width="30.140625" style="8" customWidth="1"/>
    <col min="7677" max="7677" width="32.5703125" style="8" customWidth="1"/>
    <col min="7678" max="7678" width="30.140625" style="8" customWidth="1"/>
    <col min="7679" max="7679" width="12.140625" style="8" customWidth="1"/>
    <col min="7680" max="7680" width="14.85546875" style="8" customWidth="1"/>
    <col min="7681" max="7681" width="14.42578125" style="8" customWidth="1"/>
    <col min="7682" max="7682" width="15" style="8" customWidth="1"/>
    <col min="7683" max="7683" width="14.42578125" style="8" customWidth="1"/>
    <col min="7684" max="7684" width="14.7109375" style="8" customWidth="1"/>
    <col min="7685" max="7685" width="10.7109375" style="8" customWidth="1"/>
    <col min="7686" max="7686" width="14" style="8" customWidth="1"/>
    <col min="7687" max="7688" width="11.42578125" style="8" customWidth="1"/>
    <col min="7689" max="7689" width="10.7109375" style="8" customWidth="1"/>
    <col min="7690" max="7690" width="13.7109375" style="8" customWidth="1"/>
    <col min="7691" max="7691" width="12.42578125" style="8" customWidth="1"/>
    <col min="7692" max="7693" width="13" style="8" customWidth="1"/>
    <col min="7694" max="7695" width="10.28515625" style="8" customWidth="1"/>
    <col min="7696" max="7696" width="10.140625" style="8" customWidth="1"/>
    <col min="7697" max="7697" width="11.42578125" style="8" customWidth="1"/>
    <col min="7698" max="7914" width="11.5703125" style="8"/>
    <col min="7915" max="7915" width="14.28515625" style="8" customWidth="1"/>
    <col min="7916" max="7916" width="11.42578125" style="8" customWidth="1"/>
    <col min="7917" max="7917" width="24.42578125" style="8" customWidth="1"/>
    <col min="7918" max="7918" width="19.85546875" style="8" customWidth="1"/>
    <col min="7919" max="7919" width="13.5703125" style="8" customWidth="1"/>
    <col min="7920" max="7920" width="26.28515625" style="8" customWidth="1"/>
    <col min="7921" max="7921" width="20.5703125" style="8" customWidth="1"/>
    <col min="7922" max="7922" width="14.28515625" style="8" customWidth="1"/>
    <col min="7923" max="7923" width="17.85546875" style="8" customWidth="1"/>
    <col min="7924" max="7924" width="15.85546875" style="8" customWidth="1"/>
    <col min="7925" max="7925" width="24.7109375" style="8" customWidth="1"/>
    <col min="7926" max="7926" width="33.28515625" style="8" customWidth="1"/>
    <col min="7927" max="7927" width="22.140625" style="8" customWidth="1"/>
    <col min="7928" max="7928" width="14.85546875" style="8" customWidth="1"/>
    <col min="7929" max="7929" width="31" style="8" customWidth="1"/>
    <col min="7930" max="7931" width="26.28515625" style="8" customWidth="1"/>
    <col min="7932" max="7932" width="30.140625" style="8" customWidth="1"/>
    <col min="7933" max="7933" width="32.5703125" style="8" customWidth="1"/>
    <col min="7934" max="7934" width="30.140625" style="8" customWidth="1"/>
    <col min="7935" max="7935" width="12.140625" style="8" customWidth="1"/>
    <col min="7936" max="7936" width="14.85546875" style="8" customWidth="1"/>
    <col min="7937" max="7937" width="14.42578125" style="8" customWidth="1"/>
    <col min="7938" max="7938" width="15" style="8" customWidth="1"/>
    <col min="7939" max="7939" width="14.42578125" style="8" customWidth="1"/>
    <col min="7940" max="7940" width="14.7109375" style="8" customWidth="1"/>
    <col min="7941" max="7941" width="10.7109375" style="8" customWidth="1"/>
    <col min="7942" max="7942" width="14" style="8" customWidth="1"/>
    <col min="7943" max="7944" width="11.42578125" style="8" customWidth="1"/>
    <col min="7945" max="7945" width="10.7109375" style="8" customWidth="1"/>
    <col min="7946" max="7946" width="13.7109375" style="8" customWidth="1"/>
    <col min="7947" max="7947" width="12.42578125" style="8" customWidth="1"/>
    <col min="7948" max="7949" width="13" style="8" customWidth="1"/>
    <col min="7950" max="7951" width="10.28515625" style="8" customWidth="1"/>
    <col min="7952" max="7952" width="10.140625" style="8" customWidth="1"/>
    <col min="7953" max="7953" width="11.42578125" style="8" customWidth="1"/>
    <col min="7954" max="8170" width="11.5703125" style="8"/>
    <col min="8171" max="8171" width="14.28515625" style="8" customWidth="1"/>
    <col min="8172" max="8172" width="11.42578125" style="8" customWidth="1"/>
    <col min="8173" max="8173" width="24.42578125" style="8" customWidth="1"/>
    <col min="8174" max="8174" width="19.85546875" style="8" customWidth="1"/>
    <col min="8175" max="8175" width="13.5703125" style="8" customWidth="1"/>
    <col min="8176" max="8176" width="26.28515625" style="8" customWidth="1"/>
    <col min="8177" max="8177" width="20.5703125" style="8" customWidth="1"/>
    <col min="8178" max="8178" width="14.28515625" style="8" customWidth="1"/>
    <col min="8179" max="8179" width="17.85546875" style="8" customWidth="1"/>
    <col min="8180" max="8180" width="15.85546875" style="8" customWidth="1"/>
    <col min="8181" max="8181" width="24.7109375" style="8" customWidth="1"/>
    <col min="8182" max="8182" width="33.28515625" style="8" customWidth="1"/>
    <col min="8183" max="8183" width="22.140625" style="8" customWidth="1"/>
    <col min="8184" max="8184" width="14.85546875" style="8" customWidth="1"/>
    <col min="8185" max="8185" width="31" style="8" customWidth="1"/>
    <col min="8186" max="8187" width="26.28515625" style="8" customWidth="1"/>
    <col min="8188" max="8188" width="30.140625" style="8" customWidth="1"/>
    <col min="8189" max="8189" width="32.5703125" style="8" customWidth="1"/>
    <col min="8190" max="8190" width="30.140625" style="8" customWidth="1"/>
    <col min="8191" max="8191" width="12.140625" style="8" customWidth="1"/>
    <col min="8192" max="8192" width="14.85546875" style="8" customWidth="1"/>
    <col min="8193" max="8193" width="14.42578125" style="8" customWidth="1"/>
    <col min="8194" max="8194" width="15" style="8" customWidth="1"/>
    <col min="8195" max="8195" width="14.42578125" style="8" customWidth="1"/>
    <col min="8196" max="8196" width="14.7109375" style="8" customWidth="1"/>
    <col min="8197" max="8197" width="10.7109375" style="8" customWidth="1"/>
    <col min="8198" max="8198" width="14" style="8" customWidth="1"/>
    <col min="8199" max="8200" width="11.42578125" style="8" customWidth="1"/>
    <col min="8201" max="8201" width="10.7109375" style="8" customWidth="1"/>
    <col min="8202" max="8202" width="13.7109375" style="8" customWidth="1"/>
    <col min="8203" max="8203" width="12.42578125" style="8" customWidth="1"/>
    <col min="8204" max="8205" width="13" style="8" customWidth="1"/>
    <col min="8206" max="8207" width="10.28515625" style="8" customWidth="1"/>
    <col min="8208" max="8208" width="10.140625" style="8" customWidth="1"/>
    <col min="8209" max="8209" width="11.42578125" style="8" customWidth="1"/>
    <col min="8210" max="8426" width="11.5703125" style="8"/>
    <col min="8427" max="8427" width="14.28515625" style="8" customWidth="1"/>
    <col min="8428" max="8428" width="11.42578125" style="8" customWidth="1"/>
    <col min="8429" max="8429" width="24.42578125" style="8" customWidth="1"/>
    <col min="8430" max="8430" width="19.85546875" style="8" customWidth="1"/>
    <col min="8431" max="8431" width="13.5703125" style="8" customWidth="1"/>
    <col min="8432" max="8432" width="26.28515625" style="8" customWidth="1"/>
    <col min="8433" max="8433" width="20.5703125" style="8" customWidth="1"/>
    <col min="8434" max="8434" width="14.28515625" style="8" customWidth="1"/>
    <col min="8435" max="8435" width="17.85546875" style="8" customWidth="1"/>
    <col min="8436" max="8436" width="15.85546875" style="8" customWidth="1"/>
    <col min="8437" max="8437" width="24.7109375" style="8" customWidth="1"/>
    <col min="8438" max="8438" width="33.28515625" style="8" customWidth="1"/>
    <col min="8439" max="8439" width="22.140625" style="8" customWidth="1"/>
    <col min="8440" max="8440" width="14.85546875" style="8" customWidth="1"/>
    <col min="8441" max="8441" width="31" style="8" customWidth="1"/>
    <col min="8442" max="8443" width="26.28515625" style="8" customWidth="1"/>
    <col min="8444" max="8444" width="30.140625" style="8" customWidth="1"/>
    <col min="8445" max="8445" width="32.5703125" style="8" customWidth="1"/>
    <col min="8446" max="8446" width="30.140625" style="8" customWidth="1"/>
    <col min="8447" max="8447" width="12.140625" style="8" customWidth="1"/>
    <col min="8448" max="8448" width="14.85546875" style="8" customWidth="1"/>
    <col min="8449" max="8449" width="14.42578125" style="8" customWidth="1"/>
    <col min="8450" max="8450" width="15" style="8" customWidth="1"/>
    <col min="8451" max="8451" width="14.42578125" style="8" customWidth="1"/>
    <col min="8452" max="8452" width="14.7109375" style="8" customWidth="1"/>
    <col min="8453" max="8453" width="10.7109375" style="8" customWidth="1"/>
    <col min="8454" max="8454" width="14" style="8" customWidth="1"/>
    <col min="8455" max="8456" width="11.42578125" style="8" customWidth="1"/>
    <col min="8457" max="8457" width="10.7109375" style="8" customWidth="1"/>
    <col min="8458" max="8458" width="13.7109375" style="8" customWidth="1"/>
    <col min="8459" max="8459" width="12.42578125" style="8" customWidth="1"/>
    <col min="8460" max="8461" width="13" style="8" customWidth="1"/>
    <col min="8462" max="8463" width="10.28515625" style="8" customWidth="1"/>
    <col min="8464" max="8464" width="10.140625" style="8" customWidth="1"/>
    <col min="8465" max="8465" width="11.42578125" style="8" customWidth="1"/>
    <col min="8466" max="8682" width="11.5703125" style="8"/>
    <col min="8683" max="8683" width="14.28515625" style="8" customWidth="1"/>
    <col min="8684" max="8684" width="11.42578125" style="8" customWidth="1"/>
    <col min="8685" max="8685" width="24.42578125" style="8" customWidth="1"/>
    <col min="8686" max="8686" width="19.85546875" style="8" customWidth="1"/>
    <col min="8687" max="8687" width="13.5703125" style="8" customWidth="1"/>
    <col min="8688" max="8688" width="26.28515625" style="8" customWidth="1"/>
    <col min="8689" max="8689" width="20.5703125" style="8" customWidth="1"/>
    <col min="8690" max="8690" width="14.28515625" style="8" customWidth="1"/>
    <col min="8691" max="8691" width="17.85546875" style="8" customWidth="1"/>
    <col min="8692" max="8692" width="15.85546875" style="8" customWidth="1"/>
    <col min="8693" max="8693" width="24.7109375" style="8" customWidth="1"/>
    <col min="8694" max="8694" width="33.28515625" style="8" customWidth="1"/>
    <col min="8695" max="8695" width="22.140625" style="8" customWidth="1"/>
    <col min="8696" max="8696" width="14.85546875" style="8" customWidth="1"/>
    <col min="8697" max="8697" width="31" style="8" customWidth="1"/>
    <col min="8698" max="8699" width="26.28515625" style="8" customWidth="1"/>
    <col min="8700" max="8700" width="30.140625" style="8" customWidth="1"/>
    <col min="8701" max="8701" width="32.5703125" style="8" customWidth="1"/>
    <col min="8702" max="8702" width="30.140625" style="8" customWidth="1"/>
    <col min="8703" max="8703" width="12.140625" style="8" customWidth="1"/>
    <col min="8704" max="8704" width="14.85546875" style="8" customWidth="1"/>
    <col min="8705" max="8705" width="14.42578125" style="8" customWidth="1"/>
    <col min="8706" max="8706" width="15" style="8" customWidth="1"/>
    <col min="8707" max="8707" width="14.42578125" style="8" customWidth="1"/>
    <col min="8708" max="8708" width="14.7109375" style="8" customWidth="1"/>
    <col min="8709" max="8709" width="10.7109375" style="8" customWidth="1"/>
    <col min="8710" max="8710" width="14" style="8" customWidth="1"/>
    <col min="8711" max="8712" width="11.42578125" style="8" customWidth="1"/>
    <col min="8713" max="8713" width="10.7109375" style="8" customWidth="1"/>
    <col min="8714" max="8714" width="13.7109375" style="8" customWidth="1"/>
    <col min="8715" max="8715" width="12.42578125" style="8" customWidth="1"/>
    <col min="8716" max="8717" width="13" style="8" customWidth="1"/>
    <col min="8718" max="8719" width="10.28515625" style="8" customWidth="1"/>
    <col min="8720" max="8720" width="10.140625" style="8" customWidth="1"/>
    <col min="8721" max="8721" width="11.42578125" style="8" customWidth="1"/>
    <col min="8722" max="8938" width="11.5703125" style="8"/>
    <col min="8939" max="8939" width="14.28515625" style="8" customWidth="1"/>
    <col min="8940" max="8940" width="11.42578125" style="8" customWidth="1"/>
    <col min="8941" max="8941" width="24.42578125" style="8" customWidth="1"/>
    <col min="8942" max="8942" width="19.85546875" style="8" customWidth="1"/>
    <col min="8943" max="8943" width="13.5703125" style="8" customWidth="1"/>
    <col min="8944" max="8944" width="26.28515625" style="8" customWidth="1"/>
    <col min="8945" max="8945" width="20.5703125" style="8" customWidth="1"/>
    <col min="8946" max="8946" width="14.28515625" style="8" customWidth="1"/>
    <col min="8947" max="8947" width="17.85546875" style="8" customWidth="1"/>
    <col min="8948" max="8948" width="15.85546875" style="8" customWidth="1"/>
    <col min="8949" max="8949" width="24.7109375" style="8" customWidth="1"/>
    <col min="8950" max="8950" width="33.28515625" style="8" customWidth="1"/>
    <col min="8951" max="8951" width="22.140625" style="8" customWidth="1"/>
    <col min="8952" max="8952" width="14.85546875" style="8" customWidth="1"/>
    <col min="8953" max="8953" width="31" style="8" customWidth="1"/>
    <col min="8954" max="8955" width="26.28515625" style="8" customWidth="1"/>
    <col min="8956" max="8956" width="30.140625" style="8" customWidth="1"/>
    <col min="8957" max="8957" width="32.5703125" style="8" customWidth="1"/>
    <col min="8958" max="8958" width="30.140625" style="8" customWidth="1"/>
    <col min="8959" max="8959" width="12.140625" style="8" customWidth="1"/>
    <col min="8960" max="8960" width="14.85546875" style="8" customWidth="1"/>
    <col min="8961" max="8961" width="14.42578125" style="8" customWidth="1"/>
    <col min="8962" max="8962" width="15" style="8" customWidth="1"/>
    <col min="8963" max="8963" width="14.42578125" style="8" customWidth="1"/>
    <col min="8964" max="8964" width="14.7109375" style="8" customWidth="1"/>
    <col min="8965" max="8965" width="10.7109375" style="8" customWidth="1"/>
    <col min="8966" max="8966" width="14" style="8" customWidth="1"/>
    <col min="8967" max="8968" width="11.42578125" style="8" customWidth="1"/>
    <col min="8969" max="8969" width="10.7109375" style="8" customWidth="1"/>
    <col min="8970" max="8970" width="13.7109375" style="8" customWidth="1"/>
    <col min="8971" max="8971" width="12.42578125" style="8" customWidth="1"/>
    <col min="8972" max="8973" width="13" style="8" customWidth="1"/>
    <col min="8974" max="8975" width="10.28515625" style="8" customWidth="1"/>
    <col min="8976" max="8976" width="10.140625" style="8" customWidth="1"/>
    <col min="8977" max="8977" width="11.42578125" style="8" customWidth="1"/>
    <col min="8978" max="9194" width="11.5703125" style="8"/>
    <col min="9195" max="9195" width="14.28515625" style="8" customWidth="1"/>
    <col min="9196" max="9196" width="11.42578125" style="8" customWidth="1"/>
    <col min="9197" max="9197" width="24.42578125" style="8" customWidth="1"/>
    <col min="9198" max="9198" width="19.85546875" style="8" customWidth="1"/>
    <col min="9199" max="9199" width="13.5703125" style="8" customWidth="1"/>
    <col min="9200" max="9200" width="26.28515625" style="8" customWidth="1"/>
    <col min="9201" max="9201" width="20.5703125" style="8" customWidth="1"/>
    <col min="9202" max="9202" width="14.28515625" style="8" customWidth="1"/>
    <col min="9203" max="9203" width="17.85546875" style="8" customWidth="1"/>
    <col min="9204" max="9204" width="15.85546875" style="8" customWidth="1"/>
    <col min="9205" max="9205" width="24.7109375" style="8" customWidth="1"/>
    <col min="9206" max="9206" width="33.28515625" style="8" customWidth="1"/>
    <col min="9207" max="9207" width="22.140625" style="8" customWidth="1"/>
    <col min="9208" max="9208" width="14.85546875" style="8" customWidth="1"/>
    <col min="9209" max="9209" width="31" style="8" customWidth="1"/>
    <col min="9210" max="9211" width="26.28515625" style="8" customWidth="1"/>
    <col min="9212" max="9212" width="30.140625" style="8" customWidth="1"/>
    <col min="9213" max="9213" width="32.5703125" style="8" customWidth="1"/>
    <col min="9214" max="9214" width="30.140625" style="8" customWidth="1"/>
    <col min="9215" max="9215" width="12.140625" style="8" customWidth="1"/>
    <col min="9216" max="9216" width="14.85546875" style="8" customWidth="1"/>
    <col min="9217" max="9217" width="14.42578125" style="8" customWidth="1"/>
    <col min="9218" max="9218" width="15" style="8" customWidth="1"/>
    <col min="9219" max="9219" width="14.42578125" style="8" customWidth="1"/>
    <col min="9220" max="9220" width="14.7109375" style="8" customWidth="1"/>
    <col min="9221" max="9221" width="10.7109375" style="8" customWidth="1"/>
    <col min="9222" max="9222" width="14" style="8" customWidth="1"/>
    <col min="9223" max="9224" width="11.42578125" style="8" customWidth="1"/>
    <col min="9225" max="9225" width="10.7109375" style="8" customWidth="1"/>
    <col min="9226" max="9226" width="13.7109375" style="8" customWidth="1"/>
    <col min="9227" max="9227" width="12.42578125" style="8" customWidth="1"/>
    <col min="9228" max="9229" width="13" style="8" customWidth="1"/>
    <col min="9230" max="9231" width="10.28515625" style="8" customWidth="1"/>
    <col min="9232" max="9232" width="10.140625" style="8" customWidth="1"/>
    <col min="9233" max="9233" width="11.42578125" style="8" customWidth="1"/>
    <col min="9234" max="9450" width="11.5703125" style="8"/>
    <col min="9451" max="9451" width="14.28515625" style="8" customWidth="1"/>
    <col min="9452" max="9452" width="11.42578125" style="8" customWidth="1"/>
    <col min="9453" max="9453" width="24.42578125" style="8" customWidth="1"/>
    <col min="9454" max="9454" width="19.85546875" style="8" customWidth="1"/>
    <col min="9455" max="9455" width="13.5703125" style="8" customWidth="1"/>
    <col min="9456" max="9456" width="26.28515625" style="8" customWidth="1"/>
    <col min="9457" max="9457" width="20.5703125" style="8" customWidth="1"/>
    <col min="9458" max="9458" width="14.28515625" style="8" customWidth="1"/>
    <col min="9459" max="9459" width="17.85546875" style="8" customWidth="1"/>
    <col min="9460" max="9460" width="15.85546875" style="8" customWidth="1"/>
    <col min="9461" max="9461" width="24.7109375" style="8" customWidth="1"/>
    <col min="9462" max="9462" width="33.28515625" style="8" customWidth="1"/>
    <col min="9463" max="9463" width="22.140625" style="8" customWidth="1"/>
    <col min="9464" max="9464" width="14.85546875" style="8" customWidth="1"/>
    <col min="9465" max="9465" width="31" style="8" customWidth="1"/>
    <col min="9466" max="9467" width="26.28515625" style="8" customWidth="1"/>
    <col min="9468" max="9468" width="30.140625" style="8" customWidth="1"/>
    <col min="9469" max="9469" width="32.5703125" style="8" customWidth="1"/>
    <col min="9470" max="9470" width="30.140625" style="8" customWidth="1"/>
    <col min="9471" max="9471" width="12.140625" style="8" customWidth="1"/>
    <col min="9472" max="9472" width="14.85546875" style="8" customWidth="1"/>
    <col min="9473" max="9473" width="14.42578125" style="8" customWidth="1"/>
    <col min="9474" max="9474" width="15" style="8" customWidth="1"/>
    <col min="9475" max="9475" width="14.42578125" style="8" customWidth="1"/>
    <col min="9476" max="9476" width="14.7109375" style="8" customWidth="1"/>
    <col min="9477" max="9477" width="10.7109375" style="8" customWidth="1"/>
    <col min="9478" max="9478" width="14" style="8" customWidth="1"/>
    <col min="9479" max="9480" width="11.42578125" style="8" customWidth="1"/>
    <col min="9481" max="9481" width="10.7109375" style="8" customWidth="1"/>
    <col min="9482" max="9482" width="13.7109375" style="8" customWidth="1"/>
    <col min="9483" max="9483" width="12.42578125" style="8" customWidth="1"/>
    <col min="9484" max="9485" width="13" style="8" customWidth="1"/>
    <col min="9486" max="9487" width="10.28515625" style="8" customWidth="1"/>
    <col min="9488" max="9488" width="10.140625" style="8" customWidth="1"/>
    <col min="9489" max="9489" width="11.42578125" style="8" customWidth="1"/>
    <col min="9490" max="9706" width="11.5703125" style="8"/>
    <col min="9707" max="9707" width="14.28515625" style="8" customWidth="1"/>
    <col min="9708" max="9708" width="11.42578125" style="8" customWidth="1"/>
    <col min="9709" max="9709" width="24.42578125" style="8" customWidth="1"/>
    <col min="9710" max="9710" width="19.85546875" style="8" customWidth="1"/>
    <col min="9711" max="9711" width="13.5703125" style="8" customWidth="1"/>
    <col min="9712" max="9712" width="26.28515625" style="8" customWidth="1"/>
    <col min="9713" max="9713" width="20.5703125" style="8" customWidth="1"/>
    <col min="9714" max="9714" width="14.28515625" style="8" customWidth="1"/>
    <col min="9715" max="9715" width="17.85546875" style="8" customWidth="1"/>
    <col min="9716" max="9716" width="15.85546875" style="8" customWidth="1"/>
    <col min="9717" max="9717" width="24.7109375" style="8" customWidth="1"/>
    <col min="9718" max="9718" width="33.28515625" style="8" customWidth="1"/>
    <col min="9719" max="9719" width="22.140625" style="8" customWidth="1"/>
    <col min="9720" max="9720" width="14.85546875" style="8" customWidth="1"/>
    <col min="9721" max="9721" width="31" style="8" customWidth="1"/>
    <col min="9722" max="9723" width="26.28515625" style="8" customWidth="1"/>
    <col min="9724" max="9724" width="30.140625" style="8" customWidth="1"/>
    <col min="9725" max="9725" width="32.5703125" style="8" customWidth="1"/>
    <col min="9726" max="9726" width="30.140625" style="8" customWidth="1"/>
    <col min="9727" max="9727" width="12.140625" style="8" customWidth="1"/>
    <col min="9728" max="9728" width="14.85546875" style="8" customWidth="1"/>
    <col min="9729" max="9729" width="14.42578125" style="8" customWidth="1"/>
    <col min="9730" max="9730" width="15" style="8" customWidth="1"/>
    <col min="9731" max="9731" width="14.42578125" style="8" customWidth="1"/>
    <col min="9732" max="9732" width="14.7109375" style="8" customWidth="1"/>
    <col min="9733" max="9733" width="10.7109375" style="8" customWidth="1"/>
    <col min="9734" max="9734" width="14" style="8" customWidth="1"/>
    <col min="9735" max="9736" width="11.42578125" style="8" customWidth="1"/>
    <col min="9737" max="9737" width="10.7109375" style="8" customWidth="1"/>
    <col min="9738" max="9738" width="13.7109375" style="8" customWidth="1"/>
    <col min="9739" max="9739" width="12.42578125" style="8" customWidth="1"/>
    <col min="9740" max="9741" width="13" style="8" customWidth="1"/>
    <col min="9742" max="9743" width="10.28515625" style="8" customWidth="1"/>
    <col min="9744" max="9744" width="10.140625" style="8" customWidth="1"/>
    <col min="9745" max="9745" width="11.42578125" style="8" customWidth="1"/>
    <col min="9746" max="9962" width="11.5703125" style="8"/>
    <col min="9963" max="9963" width="14.28515625" style="8" customWidth="1"/>
    <col min="9964" max="9964" width="11.42578125" style="8" customWidth="1"/>
    <col min="9965" max="9965" width="24.42578125" style="8" customWidth="1"/>
    <col min="9966" max="9966" width="19.85546875" style="8" customWidth="1"/>
    <col min="9967" max="9967" width="13.5703125" style="8" customWidth="1"/>
    <col min="9968" max="9968" width="26.28515625" style="8" customWidth="1"/>
    <col min="9969" max="9969" width="20.5703125" style="8" customWidth="1"/>
    <col min="9970" max="9970" width="14.28515625" style="8" customWidth="1"/>
    <col min="9971" max="9971" width="17.85546875" style="8" customWidth="1"/>
    <col min="9972" max="9972" width="15.85546875" style="8" customWidth="1"/>
    <col min="9973" max="9973" width="24.7109375" style="8" customWidth="1"/>
    <col min="9974" max="9974" width="33.28515625" style="8" customWidth="1"/>
    <col min="9975" max="9975" width="22.140625" style="8" customWidth="1"/>
    <col min="9976" max="9976" width="14.85546875" style="8" customWidth="1"/>
    <col min="9977" max="9977" width="31" style="8" customWidth="1"/>
    <col min="9978" max="9979" width="26.28515625" style="8" customWidth="1"/>
    <col min="9980" max="9980" width="30.140625" style="8" customWidth="1"/>
    <col min="9981" max="9981" width="32.5703125" style="8" customWidth="1"/>
    <col min="9982" max="9982" width="30.140625" style="8" customWidth="1"/>
    <col min="9983" max="9983" width="12.140625" style="8" customWidth="1"/>
    <col min="9984" max="9984" width="14.85546875" style="8" customWidth="1"/>
    <col min="9985" max="9985" width="14.42578125" style="8" customWidth="1"/>
    <col min="9986" max="9986" width="15" style="8" customWidth="1"/>
    <col min="9987" max="9987" width="14.42578125" style="8" customWidth="1"/>
    <col min="9988" max="9988" width="14.7109375" style="8" customWidth="1"/>
    <col min="9989" max="9989" width="10.7109375" style="8" customWidth="1"/>
    <col min="9990" max="9990" width="14" style="8" customWidth="1"/>
    <col min="9991" max="9992" width="11.42578125" style="8" customWidth="1"/>
    <col min="9993" max="9993" width="10.7109375" style="8" customWidth="1"/>
    <col min="9994" max="9994" width="13.7109375" style="8" customWidth="1"/>
    <col min="9995" max="9995" width="12.42578125" style="8" customWidth="1"/>
    <col min="9996" max="9997" width="13" style="8" customWidth="1"/>
    <col min="9998" max="9999" width="10.28515625" style="8" customWidth="1"/>
    <col min="10000" max="10000" width="10.140625" style="8" customWidth="1"/>
    <col min="10001" max="10001" width="11.42578125" style="8" customWidth="1"/>
    <col min="10002" max="10218" width="11.5703125" style="8"/>
    <col min="10219" max="10219" width="14.28515625" style="8" customWidth="1"/>
    <col min="10220" max="10220" width="11.42578125" style="8" customWidth="1"/>
    <col min="10221" max="10221" width="24.42578125" style="8" customWidth="1"/>
    <col min="10222" max="10222" width="19.85546875" style="8" customWidth="1"/>
    <col min="10223" max="10223" width="13.5703125" style="8" customWidth="1"/>
    <col min="10224" max="10224" width="26.28515625" style="8" customWidth="1"/>
    <col min="10225" max="10225" width="20.5703125" style="8" customWidth="1"/>
    <col min="10226" max="10226" width="14.28515625" style="8" customWidth="1"/>
    <col min="10227" max="10227" width="17.85546875" style="8" customWidth="1"/>
    <col min="10228" max="10228" width="15.85546875" style="8" customWidth="1"/>
    <col min="10229" max="10229" width="24.7109375" style="8" customWidth="1"/>
    <col min="10230" max="10230" width="33.28515625" style="8" customWidth="1"/>
    <col min="10231" max="10231" width="22.140625" style="8" customWidth="1"/>
    <col min="10232" max="10232" width="14.85546875" style="8" customWidth="1"/>
    <col min="10233" max="10233" width="31" style="8" customWidth="1"/>
    <col min="10234" max="10235" width="26.28515625" style="8" customWidth="1"/>
    <col min="10236" max="10236" width="30.140625" style="8" customWidth="1"/>
    <col min="10237" max="10237" width="32.5703125" style="8" customWidth="1"/>
    <col min="10238" max="10238" width="30.140625" style="8" customWidth="1"/>
    <col min="10239" max="10239" width="12.140625" style="8" customWidth="1"/>
    <col min="10240" max="10240" width="14.85546875" style="8" customWidth="1"/>
    <col min="10241" max="10241" width="14.42578125" style="8" customWidth="1"/>
    <col min="10242" max="10242" width="15" style="8" customWidth="1"/>
    <col min="10243" max="10243" width="14.42578125" style="8" customWidth="1"/>
    <col min="10244" max="10244" width="14.7109375" style="8" customWidth="1"/>
    <col min="10245" max="10245" width="10.7109375" style="8" customWidth="1"/>
    <col min="10246" max="10246" width="14" style="8" customWidth="1"/>
    <col min="10247" max="10248" width="11.42578125" style="8" customWidth="1"/>
    <col min="10249" max="10249" width="10.7109375" style="8" customWidth="1"/>
    <col min="10250" max="10250" width="13.7109375" style="8" customWidth="1"/>
    <col min="10251" max="10251" width="12.42578125" style="8" customWidth="1"/>
    <col min="10252" max="10253" width="13" style="8" customWidth="1"/>
    <col min="10254" max="10255" width="10.28515625" style="8" customWidth="1"/>
    <col min="10256" max="10256" width="10.140625" style="8" customWidth="1"/>
    <col min="10257" max="10257" width="11.42578125" style="8" customWidth="1"/>
    <col min="10258" max="10474" width="11.5703125" style="8"/>
    <col min="10475" max="10475" width="14.28515625" style="8" customWidth="1"/>
    <col min="10476" max="10476" width="11.42578125" style="8" customWidth="1"/>
    <col min="10477" max="10477" width="24.42578125" style="8" customWidth="1"/>
    <col min="10478" max="10478" width="19.85546875" style="8" customWidth="1"/>
    <col min="10479" max="10479" width="13.5703125" style="8" customWidth="1"/>
    <col min="10480" max="10480" width="26.28515625" style="8" customWidth="1"/>
    <col min="10481" max="10481" width="20.5703125" style="8" customWidth="1"/>
    <col min="10482" max="10482" width="14.28515625" style="8" customWidth="1"/>
    <col min="10483" max="10483" width="17.85546875" style="8" customWidth="1"/>
    <col min="10484" max="10484" width="15.85546875" style="8" customWidth="1"/>
    <col min="10485" max="10485" width="24.7109375" style="8" customWidth="1"/>
    <col min="10486" max="10486" width="33.28515625" style="8" customWidth="1"/>
    <col min="10487" max="10487" width="22.140625" style="8" customWidth="1"/>
    <col min="10488" max="10488" width="14.85546875" style="8" customWidth="1"/>
    <col min="10489" max="10489" width="31" style="8" customWidth="1"/>
    <col min="10490" max="10491" width="26.28515625" style="8" customWidth="1"/>
    <col min="10492" max="10492" width="30.140625" style="8" customWidth="1"/>
    <col min="10493" max="10493" width="32.5703125" style="8" customWidth="1"/>
    <col min="10494" max="10494" width="30.140625" style="8" customWidth="1"/>
    <col min="10495" max="10495" width="12.140625" style="8" customWidth="1"/>
    <col min="10496" max="10496" width="14.85546875" style="8" customWidth="1"/>
    <col min="10497" max="10497" width="14.42578125" style="8" customWidth="1"/>
    <col min="10498" max="10498" width="15" style="8" customWidth="1"/>
    <col min="10499" max="10499" width="14.42578125" style="8" customWidth="1"/>
    <col min="10500" max="10500" width="14.7109375" style="8" customWidth="1"/>
    <col min="10501" max="10501" width="10.7109375" style="8" customWidth="1"/>
    <col min="10502" max="10502" width="14" style="8" customWidth="1"/>
    <col min="10503" max="10504" width="11.42578125" style="8" customWidth="1"/>
    <col min="10505" max="10505" width="10.7109375" style="8" customWidth="1"/>
    <col min="10506" max="10506" width="13.7109375" style="8" customWidth="1"/>
    <col min="10507" max="10507" width="12.42578125" style="8" customWidth="1"/>
    <col min="10508" max="10509" width="13" style="8" customWidth="1"/>
    <col min="10510" max="10511" width="10.28515625" style="8" customWidth="1"/>
    <col min="10512" max="10512" width="10.140625" style="8" customWidth="1"/>
    <col min="10513" max="10513" width="11.42578125" style="8" customWidth="1"/>
    <col min="10514" max="10730" width="11.5703125" style="8"/>
    <col min="10731" max="10731" width="14.28515625" style="8" customWidth="1"/>
    <col min="10732" max="10732" width="11.42578125" style="8" customWidth="1"/>
    <col min="10733" max="10733" width="24.42578125" style="8" customWidth="1"/>
    <col min="10734" max="10734" width="19.85546875" style="8" customWidth="1"/>
    <col min="10735" max="10735" width="13.5703125" style="8" customWidth="1"/>
    <col min="10736" max="10736" width="26.28515625" style="8" customWidth="1"/>
    <col min="10737" max="10737" width="20.5703125" style="8" customWidth="1"/>
    <col min="10738" max="10738" width="14.28515625" style="8" customWidth="1"/>
    <col min="10739" max="10739" width="17.85546875" style="8" customWidth="1"/>
    <col min="10740" max="10740" width="15.85546875" style="8" customWidth="1"/>
    <col min="10741" max="10741" width="24.7109375" style="8" customWidth="1"/>
    <col min="10742" max="10742" width="33.28515625" style="8" customWidth="1"/>
    <col min="10743" max="10743" width="22.140625" style="8" customWidth="1"/>
    <col min="10744" max="10744" width="14.85546875" style="8" customWidth="1"/>
    <col min="10745" max="10745" width="31" style="8" customWidth="1"/>
    <col min="10746" max="10747" width="26.28515625" style="8" customWidth="1"/>
    <col min="10748" max="10748" width="30.140625" style="8" customWidth="1"/>
    <col min="10749" max="10749" width="32.5703125" style="8" customWidth="1"/>
    <col min="10750" max="10750" width="30.140625" style="8" customWidth="1"/>
    <col min="10751" max="10751" width="12.140625" style="8" customWidth="1"/>
    <col min="10752" max="10752" width="14.85546875" style="8" customWidth="1"/>
    <col min="10753" max="10753" width="14.42578125" style="8" customWidth="1"/>
    <col min="10754" max="10754" width="15" style="8" customWidth="1"/>
    <col min="10755" max="10755" width="14.42578125" style="8" customWidth="1"/>
    <col min="10756" max="10756" width="14.7109375" style="8" customWidth="1"/>
    <col min="10757" max="10757" width="10.7109375" style="8" customWidth="1"/>
    <col min="10758" max="10758" width="14" style="8" customWidth="1"/>
    <col min="10759" max="10760" width="11.42578125" style="8" customWidth="1"/>
    <col min="10761" max="10761" width="10.7109375" style="8" customWidth="1"/>
    <col min="10762" max="10762" width="13.7109375" style="8" customWidth="1"/>
    <col min="10763" max="10763" width="12.42578125" style="8" customWidth="1"/>
    <col min="10764" max="10765" width="13" style="8" customWidth="1"/>
    <col min="10766" max="10767" width="10.28515625" style="8" customWidth="1"/>
    <col min="10768" max="10768" width="10.140625" style="8" customWidth="1"/>
    <col min="10769" max="10769" width="11.42578125" style="8" customWidth="1"/>
    <col min="10770" max="10986" width="11.5703125" style="8"/>
    <col min="10987" max="10987" width="14.28515625" style="8" customWidth="1"/>
    <col min="10988" max="10988" width="11.42578125" style="8" customWidth="1"/>
    <col min="10989" max="10989" width="24.42578125" style="8" customWidth="1"/>
    <col min="10990" max="10990" width="19.85546875" style="8" customWidth="1"/>
    <col min="10991" max="10991" width="13.5703125" style="8" customWidth="1"/>
    <col min="10992" max="10992" width="26.28515625" style="8" customWidth="1"/>
    <col min="10993" max="10993" width="20.5703125" style="8" customWidth="1"/>
    <col min="10994" max="10994" width="14.28515625" style="8" customWidth="1"/>
    <col min="10995" max="10995" width="17.85546875" style="8" customWidth="1"/>
    <col min="10996" max="10996" width="15.85546875" style="8" customWidth="1"/>
    <col min="10997" max="10997" width="24.7109375" style="8" customWidth="1"/>
    <col min="10998" max="10998" width="33.28515625" style="8" customWidth="1"/>
    <col min="10999" max="10999" width="22.140625" style="8" customWidth="1"/>
    <col min="11000" max="11000" width="14.85546875" style="8" customWidth="1"/>
    <col min="11001" max="11001" width="31" style="8" customWidth="1"/>
    <col min="11002" max="11003" width="26.28515625" style="8" customWidth="1"/>
    <col min="11004" max="11004" width="30.140625" style="8" customWidth="1"/>
    <col min="11005" max="11005" width="32.5703125" style="8" customWidth="1"/>
    <col min="11006" max="11006" width="30.140625" style="8" customWidth="1"/>
    <col min="11007" max="11007" width="12.140625" style="8" customWidth="1"/>
    <col min="11008" max="11008" width="14.85546875" style="8" customWidth="1"/>
    <col min="11009" max="11009" width="14.42578125" style="8" customWidth="1"/>
    <col min="11010" max="11010" width="15" style="8" customWidth="1"/>
    <col min="11011" max="11011" width="14.42578125" style="8" customWidth="1"/>
    <col min="11012" max="11012" width="14.7109375" style="8" customWidth="1"/>
    <col min="11013" max="11013" width="10.7109375" style="8" customWidth="1"/>
    <col min="11014" max="11014" width="14" style="8" customWidth="1"/>
    <col min="11015" max="11016" width="11.42578125" style="8" customWidth="1"/>
    <col min="11017" max="11017" width="10.7109375" style="8" customWidth="1"/>
    <col min="11018" max="11018" width="13.7109375" style="8" customWidth="1"/>
    <col min="11019" max="11019" width="12.42578125" style="8" customWidth="1"/>
    <col min="11020" max="11021" width="13" style="8" customWidth="1"/>
    <col min="11022" max="11023" width="10.28515625" style="8" customWidth="1"/>
    <col min="11024" max="11024" width="10.140625" style="8" customWidth="1"/>
    <col min="11025" max="11025" width="11.42578125" style="8" customWidth="1"/>
    <col min="11026" max="11242" width="11.5703125" style="8"/>
    <col min="11243" max="11243" width="14.28515625" style="8" customWidth="1"/>
    <col min="11244" max="11244" width="11.42578125" style="8" customWidth="1"/>
    <col min="11245" max="11245" width="24.42578125" style="8" customWidth="1"/>
    <col min="11246" max="11246" width="19.85546875" style="8" customWidth="1"/>
    <col min="11247" max="11247" width="13.5703125" style="8" customWidth="1"/>
    <col min="11248" max="11248" width="26.28515625" style="8" customWidth="1"/>
    <col min="11249" max="11249" width="20.5703125" style="8" customWidth="1"/>
    <col min="11250" max="11250" width="14.28515625" style="8" customWidth="1"/>
    <col min="11251" max="11251" width="17.85546875" style="8" customWidth="1"/>
    <col min="11252" max="11252" width="15.85546875" style="8" customWidth="1"/>
    <col min="11253" max="11253" width="24.7109375" style="8" customWidth="1"/>
    <col min="11254" max="11254" width="33.28515625" style="8" customWidth="1"/>
    <col min="11255" max="11255" width="22.140625" style="8" customWidth="1"/>
    <col min="11256" max="11256" width="14.85546875" style="8" customWidth="1"/>
    <col min="11257" max="11257" width="31" style="8" customWidth="1"/>
    <col min="11258" max="11259" width="26.28515625" style="8" customWidth="1"/>
    <col min="11260" max="11260" width="30.140625" style="8" customWidth="1"/>
    <col min="11261" max="11261" width="32.5703125" style="8" customWidth="1"/>
    <col min="11262" max="11262" width="30.140625" style="8" customWidth="1"/>
    <col min="11263" max="11263" width="12.140625" style="8" customWidth="1"/>
    <col min="11264" max="11264" width="14.85546875" style="8" customWidth="1"/>
    <col min="11265" max="11265" width="14.42578125" style="8" customWidth="1"/>
    <col min="11266" max="11266" width="15" style="8" customWidth="1"/>
    <col min="11267" max="11267" width="14.42578125" style="8" customWidth="1"/>
    <col min="11268" max="11268" width="14.7109375" style="8" customWidth="1"/>
    <col min="11269" max="11269" width="10.7109375" style="8" customWidth="1"/>
    <col min="11270" max="11270" width="14" style="8" customWidth="1"/>
    <col min="11271" max="11272" width="11.42578125" style="8" customWidth="1"/>
    <col min="11273" max="11273" width="10.7109375" style="8" customWidth="1"/>
    <col min="11274" max="11274" width="13.7109375" style="8" customWidth="1"/>
    <col min="11275" max="11275" width="12.42578125" style="8" customWidth="1"/>
    <col min="11276" max="11277" width="13" style="8" customWidth="1"/>
    <col min="11278" max="11279" width="10.28515625" style="8" customWidth="1"/>
    <col min="11280" max="11280" width="10.140625" style="8" customWidth="1"/>
    <col min="11281" max="11281" width="11.42578125" style="8" customWidth="1"/>
    <col min="11282" max="11498" width="11.5703125" style="8"/>
    <col min="11499" max="11499" width="14.28515625" style="8" customWidth="1"/>
    <col min="11500" max="11500" width="11.42578125" style="8" customWidth="1"/>
    <col min="11501" max="11501" width="24.42578125" style="8" customWidth="1"/>
    <col min="11502" max="11502" width="19.85546875" style="8" customWidth="1"/>
    <col min="11503" max="11503" width="13.5703125" style="8" customWidth="1"/>
    <col min="11504" max="11504" width="26.28515625" style="8" customWidth="1"/>
    <col min="11505" max="11505" width="20.5703125" style="8" customWidth="1"/>
    <col min="11506" max="11506" width="14.28515625" style="8" customWidth="1"/>
    <col min="11507" max="11507" width="17.85546875" style="8" customWidth="1"/>
    <col min="11508" max="11508" width="15.85546875" style="8" customWidth="1"/>
    <col min="11509" max="11509" width="24.7109375" style="8" customWidth="1"/>
    <col min="11510" max="11510" width="33.28515625" style="8" customWidth="1"/>
    <col min="11511" max="11511" width="22.140625" style="8" customWidth="1"/>
    <col min="11512" max="11512" width="14.85546875" style="8" customWidth="1"/>
    <col min="11513" max="11513" width="31" style="8" customWidth="1"/>
    <col min="11514" max="11515" width="26.28515625" style="8" customWidth="1"/>
    <col min="11516" max="11516" width="30.140625" style="8" customWidth="1"/>
    <col min="11517" max="11517" width="32.5703125" style="8" customWidth="1"/>
    <col min="11518" max="11518" width="30.140625" style="8" customWidth="1"/>
    <col min="11519" max="11519" width="12.140625" style="8" customWidth="1"/>
    <col min="11520" max="11520" width="14.85546875" style="8" customWidth="1"/>
    <col min="11521" max="11521" width="14.42578125" style="8" customWidth="1"/>
    <col min="11522" max="11522" width="15" style="8" customWidth="1"/>
    <col min="11523" max="11523" width="14.42578125" style="8" customWidth="1"/>
    <col min="11524" max="11524" width="14.7109375" style="8" customWidth="1"/>
    <col min="11525" max="11525" width="10.7109375" style="8" customWidth="1"/>
    <col min="11526" max="11526" width="14" style="8" customWidth="1"/>
    <col min="11527" max="11528" width="11.42578125" style="8" customWidth="1"/>
    <col min="11529" max="11529" width="10.7109375" style="8" customWidth="1"/>
    <col min="11530" max="11530" width="13.7109375" style="8" customWidth="1"/>
    <col min="11531" max="11531" width="12.42578125" style="8" customWidth="1"/>
    <col min="11532" max="11533" width="13" style="8" customWidth="1"/>
    <col min="11534" max="11535" width="10.28515625" style="8" customWidth="1"/>
    <col min="11536" max="11536" width="10.140625" style="8" customWidth="1"/>
    <col min="11537" max="11537" width="11.42578125" style="8" customWidth="1"/>
    <col min="11538" max="11754" width="11.5703125" style="8"/>
    <col min="11755" max="11755" width="14.28515625" style="8" customWidth="1"/>
    <col min="11756" max="11756" width="11.42578125" style="8" customWidth="1"/>
    <col min="11757" max="11757" width="24.42578125" style="8" customWidth="1"/>
    <col min="11758" max="11758" width="19.85546875" style="8" customWidth="1"/>
    <col min="11759" max="11759" width="13.5703125" style="8" customWidth="1"/>
    <col min="11760" max="11760" width="26.28515625" style="8" customWidth="1"/>
    <col min="11761" max="11761" width="20.5703125" style="8" customWidth="1"/>
    <col min="11762" max="11762" width="14.28515625" style="8" customWidth="1"/>
    <col min="11763" max="11763" width="17.85546875" style="8" customWidth="1"/>
    <col min="11764" max="11764" width="15.85546875" style="8" customWidth="1"/>
    <col min="11765" max="11765" width="24.7109375" style="8" customWidth="1"/>
    <col min="11766" max="11766" width="33.28515625" style="8" customWidth="1"/>
    <col min="11767" max="11767" width="22.140625" style="8" customWidth="1"/>
    <col min="11768" max="11768" width="14.85546875" style="8" customWidth="1"/>
    <col min="11769" max="11769" width="31" style="8" customWidth="1"/>
    <col min="11770" max="11771" width="26.28515625" style="8" customWidth="1"/>
    <col min="11772" max="11772" width="30.140625" style="8" customWidth="1"/>
    <col min="11773" max="11773" width="32.5703125" style="8" customWidth="1"/>
    <col min="11774" max="11774" width="30.140625" style="8" customWidth="1"/>
    <col min="11775" max="11775" width="12.140625" style="8" customWidth="1"/>
    <col min="11776" max="11776" width="14.85546875" style="8" customWidth="1"/>
    <col min="11777" max="11777" width="14.42578125" style="8" customWidth="1"/>
    <col min="11778" max="11778" width="15" style="8" customWidth="1"/>
    <col min="11779" max="11779" width="14.42578125" style="8" customWidth="1"/>
    <col min="11780" max="11780" width="14.7109375" style="8" customWidth="1"/>
    <col min="11781" max="11781" width="10.7109375" style="8" customWidth="1"/>
    <col min="11782" max="11782" width="14" style="8" customWidth="1"/>
    <col min="11783" max="11784" width="11.42578125" style="8" customWidth="1"/>
    <col min="11785" max="11785" width="10.7109375" style="8" customWidth="1"/>
    <col min="11786" max="11786" width="13.7109375" style="8" customWidth="1"/>
    <col min="11787" max="11787" width="12.42578125" style="8" customWidth="1"/>
    <col min="11788" max="11789" width="13" style="8" customWidth="1"/>
    <col min="11790" max="11791" width="10.28515625" style="8" customWidth="1"/>
    <col min="11792" max="11792" width="10.140625" style="8" customWidth="1"/>
    <col min="11793" max="11793" width="11.42578125" style="8" customWidth="1"/>
    <col min="11794" max="12010" width="11.5703125" style="8"/>
    <col min="12011" max="12011" width="14.28515625" style="8" customWidth="1"/>
    <col min="12012" max="12012" width="11.42578125" style="8" customWidth="1"/>
    <col min="12013" max="12013" width="24.42578125" style="8" customWidth="1"/>
    <col min="12014" max="12014" width="19.85546875" style="8" customWidth="1"/>
    <col min="12015" max="12015" width="13.5703125" style="8" customWidth="1"/>
    <col min="12016" max="12016" width="26.28515625" style="8" customWidth="1"/>
    <col min="12017" max="12017" width="20.5703125" style="8" customWidth="1"/>
    <col min="12018" max="12018" width="14.28515625" style="8" customWidth="1"/>
    <col min="12019" max="12019" width="17.85546875" style="8" customWidth="1"/>
    <col min="12020" max="12020" width="15.85546875" style="8" customWidth="1"/>
    <col min="12021" max="12021" width="24.7109375" style="8" customWidth="1"/>
    <col min="12022" max="12022" width="33.28515625" style="8" customWidth="1"/>
    <col min="12023" max="12023" width="22.140625" style="8" customWidth="1"/>
    <col min="12024" max="12024" width="14.85546875" style="8" customWidth="1"/>
    <col min="12025" max="12025" width="31" style="8" customWidth="1"/>
    <col min="12026" max="12027" width="26.28515625" style="8" customWidth="1"/>
    <col min="12028" max="12028" width="30.140625" style="8" customWidth="1"/>
    <col min="12029" max="12029" width="32.5703125" style="8" customWidth="1"/>
    <col min="12030" max="12030" width="30.140625" style="8" customWidth="1"/>
    <col min="12031" max="12031" width="12.140625" style="8" customWidth="1"/>
    <col min="12032" max="12032" width="14.85546875" style="8" customWidth="1"/>
    <col min="12033" max="12033" width="14.42578125" style="8" customWidth="1"/>
    <col min="12034" max="12034" width="15" style="8" customWidth="1"/>
    <col min="12035" max="12035" width="14.42578125" style="8" customWidth="1"/>
    <col min="12036" max="12036" width="14.7109375" style="8" customWidth="1"/>
    <col min="12037" max="12037" width="10.7109375" style="8" customWidth="1"/>
    <col min="12038" max="12038" width="14" style="8" customWidth="1"/>
    <col min="12039" max="12040" width="11.42578125" style="8" customWidth="1"/>
    <col min="12041" max="12041" width="10.7109375" style="8" customWidth="1"/>
    <col min="12042" max="12042" width="13.7109375" style="8" customWidth="1"/>
    <col min="12043" max="12043" width="12.42578125" style="8" customWidth="1"/>
    <col min="12044" max="12045" width="13" style="8" customWidth="1"/>
    <col min="12046" max="12047" width="10.28515625" style="8" customWidth="1"/>
    <col min="12048" max="12048" width="10.140625" style="8" customWidth="1"/>
    <col min="12049" max="12049" width="11.42578125" style="8" customWidth="1"/>
    <col min="12050" max="12266" width="11.5703125" style="8"/>
    <col min="12267" max="12267" width="14.28515625" style="8" customWidth="1"/>
    <col min="12268" max="12268" width="11.42578125" style="8" customWidth="1"/>
    <col min="12269" max="12269" width="24.42578125" style="8" customWidth="1"/>
    <col min="12270" max="12270" width="19.85546875" style="8" customWidth="1"/>
    <col min="12271" max="12271" width="13.5703125" style="8" customWidth="1"/>
    <col min="12272" max="12272" width="26.28515625" style="8" customWidth="1"/>
    <col min="12273" max="12273" width="20.5703125" style="8" customWidth="1"/>
    <col min="12274" max="12274" width="14.28515625" style="8" customWidth="1"/>
    <col min="12275" max="12275" width="17.85546875" style="8" customWidth="1"/>
    <col min="12276" max="12276" width="15.85546875" style="8" customWidth="1"/>
    <col min="12277" max="12277" width="24.7109375" style="8" customWidth="1"/>
    <col min="12278" max="12278" width="33.28515625" style="8" customWidth="1"/>
    <col min="12279" max="12279" width="22.140625" style="8" customWidth="1"/>
    <col min="12280" max="12280" width="14.85546875" style="8" customWidth="1"/>
    <col min="12281" max="12281" width="31" style="8" customWidth="1"/>
    <col min="12282" max="12283" width="26.28515625" style="8" customWidth="1"/>
    <col min="12284" max="12284" width="30.140625" style="8" customWidth="1"/>
    <col min="12285" max="12285" width="32.5703125" style="8" customWidth="1"/>
    <col min="12286" max="12286" width="30.140625" style="8" customWidth="1"/>
    <col min="12287" max="12287" width="12.140625" style="8" customWidth="1"/>
    <col min="12288" max="12288" width="14.85546875" style="8" customWidth="1"/>
    <col min="12289" max="12289" width="14.42578125" style="8" customWidth="1"/>
    <col min="12290" max="12290" width="15" style="8" customWidth="1"/>
    <col min="12291" max="12291" width="14.42578125" style="8" customWidth="1"/>
    <col min="12292" max="12292" width="14.7109375" style="8" customWidth="1"/>
    <col min="12293" max="12293" width="10.7109375" style="8" customWidth="1"/>
    <col min="12294" max="12294" width="14" style="8" customWidth="1"/>
    <col min="12295" max="12296" width="11.42578125" style="8" customWidth="1"/>
    <col min="12297" max="12297" width="10.7109375" style="8" customWidth="1"/>
    <col min="12298" max="12298" width="13.7109375" style="8" customWidth="1"/>
    <col min="12299" max="12299" width="12.42578125" style="8" customWidth="1"/>
    <col min="12300" max="12301" width="13" style="8" customWidth="1"/>
    <col min="12302" max="12303" width="10.28515625" style="8" customWidth="1"/>
    <col min="12304" max="12304" width="10.140625" style="8" customWidth="1"/>
    <col min="12305" max="12305" width="11.42578125" style="8" customWidth="1"/>
    <col min="12306" max="12522" width="11.5703125" style="8"/>
    <col min="12523" max="12523" width="14.28515625" style="8" customWidth="1"/>
    <col min="12524" max="12524" width="11.42578125" style="8" customWidth="1"/>
    <col min="12525" max="12525" width="24.42578125" style="8" customWidth="1"/>
    <col min="12526" max="12526" width="19.85546875" style="8" customWidth="1"/>
    <col min="12527" max="12527" width="13.5703125" style="8" customWidth="1"/>
    <col min="12528" max="12528" width="26.28515625" style="8" customWidth="1"/>
    <col min="12529" max="12529" width="20.5703125" style="8" customWidth="1"/>
    <col min="12530" max="12530" width="14.28515625" style="8" customWidth="1"/>
    <col min="12531" max="12531" width="17.85546875" style="8" customWidth="1"/>
    <col min="12532" max="12532" width="15.85546875" style="8" customWidth="1"/>
    <col min="12533" max="12533" width="24.7109375" style="8" customWidth="1"/>
    <col min="12534" max="12534" width="33.28515625" style="8" customWidth="1"/>
    <col min="12535" max="12535" width="22.140625" style="8" customWidth="1"/>
    <col min="12536" max="12536" width="14.85546875" style="8" customWidth="1"/>
    <col min="12537" max="12537" width="31" style="8" customWidth="1"/>
    <col min="12538" max="12539" width="26.28515625" style="8" customWidth="1"/>
    <col min="12540" max="12540" width="30.140625" style="8" customWidth="1"/>
    <col min="12541" max="12541" width="32.5703125" style="8" customWidth="1"/>
    <col min="12542" max="12542" width="30.140625" style="8" customWidth="1"/>
    <col min="12543" max="12543" width="12.140625" style="8" customWidth="1"/>
    <col min="12544" max="12544" width="14.85546875" style="8" customWidth="1"/>
    <col min="12545" max="12545" width="14.42578125" style="8" customWidth="1"/>
    <col min="12546" max="12546" width="15" style="8" customWidth="1"/>
    <col min="12547" max="12547" width="14.42578125" style="8" customWidth="1"/>
    <col min="12548" max="12548" width="14.7109375" style="8" customWidth="1"/>
    <col min="12549" max="12549" width="10.7109375" style="8" customWidth="1"/>
    <col min="12550" max="12550" width="14" style="8" customWidth="1"/>
    <col min="12551" max="12552" width="11.42578125" style="8" customWidth="1"/>
    <col min="12553" max="12553" width="10.7109375" style="8" customWidth="1"/>
    <col min="12554" max="12554" width="13.7109375" style="8" customWidth="1"/>
    <col min="12555" max="12555" width="12.42578125" style="8" customWidth="1"/>
    <col min="12556" max="12557" width="13" style="8" customWidth="1"/>
    <col min="12558" max="12559" width="10.28515625" style="8" customWidth="1"/>
    <col min="12560" max="12560" width="10.140625" style="8" customWidth="1"/>
    <col min="12561" max="12561" width="11.42578125" style="8" customWidth="1"/>
    <col min="12562" max="12778" width="11.5703125" style="8"/>
    <col min="12779" max="12779" width="14.28515625" style="8" customWidth="1"/>
    <col min="12780" max="12780" width="11.42578125" style="8" customWidth="1"/>
    <col min="12781" max="12781" width="24.42578125" style="8" customWidth="1"/>
    <col min="12782" max="12782" width="19.85546875" style="8" customWidth="1"/>
    <col min="12783" max="12783" width="13.5703125" style="8" customWidth="1"/>
    <col min="12784" max="12784" width="26.28515625" style="8" customWidth="1"/>
    <col min="12785" max="12785" width="20.5703125" style="8" customWidth="1"/>
    <col min="12786" max="12786" width="14.28515625" style="8" customWidth="1"/>
    <col min="12787" max="12787" width="17.85546875" style="8" customWidth="1"/>
    <col min="12788" max="12788" width="15.85546875" style="8" customWidth="1"/>
    <col min="12789" max="12789" width="24.7109375" style="8" customWidth="1"/>
    <col min="12790" max="12790" width="33.28515625" style="8" customWidth="1"/>
    <col min="12791" max="12791" width="22.140625" style="8" customWidth="1"/>
    <col min="12792" max="12792" width="14.85546875" style="8" customWidth="1"/>
    <col min="12793" max="12793" width="31" style="8" customWidth="1"/>
    <col min="12794" max="12795" width="26.28515625" style="8" customWidth="1"/>
    <col min="12796" max="12796" width="30.140625" style="8" customWidth="1"/>
    <col min="12797" max="12797" width="32.5703125" style="8" customWidth="1"/>
    <col min="12798" max="12798" width="30.140625" style="8" customWidth="1"/>
    <col min="12799" max="12799" width="12.140625" style="8" customWidth="1"/>
    <col min="12800" max="12800" width="14.85546875" style="8" customWidth="1"/>
    <col min="12801" max="12801" width="14.42578125" style="8" customWidth="1"/>
    <col min="12802" max="12802" width="15" style="8" customWidth="1"/>
    <col min="12803" max="12803" width="14.42578125" style="8" customWidth="1"/>
    <col min="12804" max="12804" width="14.7109375" style="8" customWidth="1"/>
    <col min="12805" max="12805" width="10.7109375" style="8" customWidth="1"/>
    <col min="12806" max="12806" width="14" style="8" customWidth="1"/>
    <col min="12807" max="12808" width="11.42578125" style="8" customWidth="1"/>
    <col min="12809" max="12809" width="10.7109375" style="8" customWidth="1"/>
    <col min="12810" max="12810" width="13.7109375" style="8" customWidth="1"/>
    <col min="12811" max="12811" width="12.42578125" style="8" customWidth="1"/>
    <col min="12812" max="12813" width="13" style="8" customWidth="1"/>
    <col min="12814" max="12815" width="10.28515625" style="8" customWidth="1"/>
    <col min="12816" max="12816" width="10.140625" style="8" customWidth="1"/>
    <col min="12817" max="12817" width="11.42578125" style="8" customWidth="1"/>
    <col min="12818" max="13034" width="11.5703125" style="8"/>
    <col min="13035" max="13035" width="14.28515625" style="8" customWidth="1"/>
    <col min="13036" max="13036" width="11.42578125" style="8" customWidth="1"/>
    <col min="13037" max="13037" width="24.42578125" style="8" customWidth="1"/>
    <col min="13038" max="13038" width="19.85546875" style="8" customWidth="1"/>
    <col min="13039" max="13039" width="13.5703125" style="8" customWidth="1"/>
    <col min="13040" max="13040" width="26.28515625" style="8" customWidth="1"/>
    <col min="13041" max="13041" width="20.5703125" style="8" customWidth="1"/>
    <col min="13042" max="13042" width="14.28515625" style="8" customWidth="1"/>
    <col min="13043" max="13043" width="17.85546875" style="8" customWidth="1"/>
    <col min="13044" max="13044" width="15.85546875" style="8" customWidth="1"/>
    <col min="13045" max="13045" width="24.7109375" style="8" customWidth="1"/>
    <col min="13046" max="13046" width="33.28515625" style="8" customWidth="1"/>
    <col min="13047" max="13047" width="22.140625" style="8" customWidth="1"/>
    <col min="13048" max="13048" width="14.85546875" style="8" customWidth="1"/>
    <col min="13049" max="13049" width="31" style="8" customWidth="1"/>
    <col min="13050" max="13051" width="26.28515625" style="8" customWidth="1"/>
    <col min="13052" max="13052" width="30.140625" style="8" customWidth="1"/>
    <col min="13053" max="13053" width="32.5703125" style="8" customWidth="1"/>
    <col min="13054" max="13054" width="30.140625" style="8" customWidth="1"/>
    <col min="13055" max="13055" width="12.140625" style="8" customWidth="1"/>
    <col min="13056" max="13056" width="14.85546875" style="8" customWidth="1"/>
    <col min="13057" max="13057" width="14.42578125" style="8" customWidth="1"/>
    <col min="13058" max="13058" width="15" style="8" customWidth="1"/>
    <col min="13059" max="13059" width="14.42578125" style="8" customWidth="1"/>
    <col min="13060" max="13060" width="14.7109375" style="8" customWidth="1"/>
    <col min="13061" max="13061" width="10.7109375" style="8" customWidth="1"/>
    <col min="13062" max="13062" width="14" style="8" customWidth="1"/>
    <col min="13063" max="13064" width="11.42578125" style="8" customWidth="1"/>
    <col min="13065" max="13065" width="10.7109375" style="8" customWidth="1"/>
    <col min="13066" max="13066" width="13.7109375" style="8" customWidth="1"/>
    <col min="13067" max="13067" width="12.42578125" style="8" customWidth="1"/>
    <col min="13068" max="13069" width="13" style="8" customWidth="1"/>
    <col min="13070" max="13071" width="10.28515625" style="8" customWidth="1"/>
    <col min="13072" max="13072" width="10.140625" style="8" customWidth="1"/>
    <col min="13073" max="13073" width="11.42578125" style="8" customWidth="1"/>
    <col min="13074" max="13290" width="11.5703125" style="8"/>
    <col min="13291" max="13291" width="14.28515625" style="8" customWidth="1"/>
    <col min="13292" max="13292" width="11.42578125" style="8" customWidth="1"/>
    <col min="13293" max="13293" width="24.42578125" style="8" customWidth="1"/>
    <col min="13294" max="13294" width="19.85546875" style="8" customWidth="1"/>
    <col min="13295" max="13295" width="13.5703125" style="8" customWidth="1"/>
    <col min="13296" max="13296" width="26.28515625" style="8" customWidth="1"/>
    <col min="13297" max="13297" width="20.5703125" style="8" customWidth="1"/>
    <col min="13298" max="13298" width="14.28515625" style="8" customWidth="1"/>
    <col min="13299" max="13299" width="17.85546875" style="8" customWidth="1"/>
    <col min="13300" max="13300" width="15.85546875" style="8" customWidth="1"/>
    <col min="13301" max="13301" width="24.7109375" style="8" customWidth="1"/>
    <col min="13302" max="13302" width="33.28515625" style="8" customWidth="1"/>
    <col min="13303" max="13303" width="22.140625" style="8" customWidth="1"/>
    <col min="13304" max="13304" width="14.85546875" style="8" customWidth="1"/>
    <col min="13305" max="13305" width="31" style="8" customWidth="1"/>
    <col min="13306" max="13307" width="26.28515625" style="8" customWidth="1"/>
    <col min="13308" max="13308" width="30.140625" style="8" customWidth="1"/>
    <col min="13309" max="13309" width="32.5703125" style="8" customWidth="1"/>
    <col min="13310" max="13310" width="30.140625" style="8" customWidth="1"/>
    <col min="13311" max="13311" width="12.140625" style="8" customWidth="1"/>
    <col min="13312" max="13312" width="14.85546875" style="8" customWidth="1"/>
    <col min="13313" max="13313" width="14.42578125" style="8" customWidth="1"/>
    <col min="13314" max="13314" width="15" style="8" customWidth="1"/>
    <col min="13315" max="13315" width="14.42578125" style="8" customWidth="1"/>
    <col min="13316" max="13316" width="14.7109375" style="8" customWidth="1"/>
    <col min="13317" max="13317" width="10.7109375" style="8" customWidth="1"/>
    <col min="13318" max="13318" width="14" style="8" customWidth="1"/>
    <col min="13319" max="13320" width="11.42578125" style="8" customWidth="1"/>
    <col min="13321" max="13321" width="10.7109375" style="8" customWidth="1"/>
    <col min="13322" max="13322" width="13.7109375" style="8" customWidth="1"/>
    <col min="13323" max="13323" width="12.42578125" style="8" customWidth="1"/>
    <col min="13324" max="13325" width="13" style="8" customWidth="1"/>
    <col min="13326" max="13327" width="10.28515625" style="8" customWidth="1"/>
    <col min="13328" max="13328" width="10.140625" style="8" customWidth="1"/>
    <col min="13329" max="13329" width="11.42578125" style="8" customWidth="1"/>
    <col min="13330" max="13546" width="11.5703125" style="8"/>
    <col min="13547" max="13547" width="14.28515625" style="8" customWidth="1"/>
    <col min="13548" max="13548" width="11.42578125" style="8" customWidth="1"/>
    <col min="13549" max="13549" width="24.42578125" style="8" customWidth="1"/>
    <col min="13550" max="13550" width="19.85546875" style="8" customWidth="1"/>
    <col min="13551" max="13551" width="13.5703125" style="8" customWidth="1"/>
    <col min="13552" max="13552" width="26.28515625" style="8" customWidth="1"/>
    <col min="13553" max="13553" width="20.5703125" style="8" customWidth="1"/>
    <col min="13554" max="13554" width="14.28515625" style="8" customWidth="1"/>
    <col min="13555" max="13555" width="17.85546875" style="8" customWidth="1"/>
    <col min="13556" max="13556" width="15.85546875" style="8" customWidth="1"/>
    <col min="13557" max="13557" width="24.7109375" style="8" customWidth="1"/>
    <col min="13558" max="13558" width="33.28515625" style="8" customWidth="1"/>
    <col min="13559" max="13559" width="22.140625" style="8" customWidth="1"/>
    <col min="13560" max="13560" width="14.85546875" style="8" customWidth="1"/>
    <col min="13561" max="13561" width="31" style="8" customWidth="1"/>
    <col min="13562" max="13563" width="26.28515625" style="8" customWidth="1"/>
    <col min="13564" max="13564" width="30.140625" style="8" customWidth="1"/>
    <col min="13565" max="13565" width="32.5703125" style="8" customWidth="1"/>
    <col min="13566" max="13566" width="30.140625" style="8" customWidth="1"/>
    <col min="13567" max="13567" width="12.140625" style="8" customWidth="1"/>
    <col min="13568" max="13568" width="14.85546875" style="8" customWidth="1"/>
    <col min="13569" max="13569" width="14.42578125" style="8" customWidth="1"/>
    <col min="13570" max="13570" width="15" style="8" customWidth="1"/>
    <col min="13571" max="13571" width="14.42578125" style="8" customWidth="1"/>
    <col min="13572" max="13572" width="14.7109375" style="8" customWidth="1"/>
    <col min="13573" max="13573" width="10.7109375" style="8" customWidth="1"/>
    <col min="13574" max="13574" width="14" style="8" customWidth="1"/>
    <col min="13575" max="13576" width="11.42578125" style="8" customWidth="1"/>
    <col min="13577" max="13577" width="10.7109375" style="8" customWidth="1"/>
    <col min="13578" max="13578" width="13.7109375" style="8" customWidth="1"/>
    <col min="13579" max="13579" width="12.42578125" style="8" customWidth="1"/>
    <col min="13580" max="13581" width="13" style="8" customWidth="1"/>
    <col min="13582" max="13583" width="10.28515625" style="8" customWidth="1"/>
    <col min="13584" max="13584" width="10.140625" style="8" customWidth="1"/>
    <col min="13585" max="13585" width="11.42578125" style="8" customWidth="1"/>
    <col min="13586" max="13802" width="11.5703125" style="8"/>
    <col min="13803" max="13803" width="14.28515625" style="8" customWidth="1"/>
    <col min="13804" max="13804" width="11.42578125" style="8" customWidth="1"/>
    <col min="13805" max="13805" width="24.42578125" style="8" customWidth="1"/>
    <col min="13806" max="13806" width="19.85546875" style="8" customWidth="1"/>
    <col min="13807" max="13807" width="13.5703125" style="8" customWidth="1"/>
    <col min="13808" max="13808" width="26.28515625" style="8" customWidth="1"/>
    <col min="13809" max="13809" width="20.5703125" style="8" customWidth="1"/>
    <col min="13810" max="13810" width="14.28515625" style="8" customWidth="1"/>
    <col min="13811" max="13811" width="17.85546875" style="8" customWidth="1"/>
    <col min="13812" max="13812" width="15.85546875" style="8" customWidth="1"/>
    <col min="13813" max="13813" width="24.7109375" style="8" customWidth="1"/>
    <col min="13814" max="13814" width="33.28515625" style="8" customWidth="1"/>
    <col min="13815" max="13815" width="22.140625" style="8" customWidth="1"/>
    <col min="13816" max="13816" width="14.85546875" style="8" customWidth="1"/>
    <col min="13817" max="13817" width="31" style="8" customWidth="1"/>
    <col min="13818" max="13819" width="26.28515625" style="8" customWidth="1"/>
    <col min="13820" max="13820" width="30.140625" style="8" customWidth="1"/>
    <col min="13821" max="13821" width="32.5703125" style="8" customWidth="1"/>
    <col min="13822" max="13822" width="30.140625" style="8" customWidth="1"/>
    <col min="13823" max="13823" width="12.140625" style="8" customWidth="1"/>
    <col min="13824" max="13824" width="14.85546875" style="8" customWidth="1"/>
    <col min="13825" max="13825" width="14.42578125" style="8" customWidth="1"/>
    <col min="13826" max="13826" width="15" style="8" customWidth="1"/>
    <col min="13827" max="13827" width="14.42578125" style="8" customWidth="1"/>
    <col min="13828" max="13828" width="14.7109375" style="8" customWidth="1"/>
    <col min="13829" max="13829" width="10.7109375" style="8" customWidth="1"/>
    <col min="13830" max="13830" width="14" style="8" customWidth="1"/>
    <col min="13831" max="13832" width="11.42578125" style="8" customWidth="1"/>
    <col min="13833" max="13833" width="10.7109375" style="8" customWidth="1"/>
    <col min="13834" max="13834" width="13.7109375" style="8" customWidth="1"/>
    <col min="13835" max="13835" width="12.42578125" style="8" customWidth="1"/>
    <col min="13836" max="13837" width="13" style="8" customWidth="1"/>
    <col min="13838" max="13839" width="10.28515625" style="8" customWidth="1"/>
    <col min="13840" max="13840" width="10.140625" style="8" customWidth="1"/>
    <col min="13841" max="13841" width="11.42578125" style="8" customWidth="1"/>
    <col min="13842" max="14058" width="11.5703125" style="8"/>
    <col min="14059" max="14059" width="14.28515625" style="8" customWidth="1"/>
    <col min="14060" max="14060" width="11.42578125" style="8" customWidth="1"/>
    <col min="14061" max="14061" width="24.42578125" style="8" customWidth="1"/>
    <col min="14062" max="14062" width="19.85546875" style="8" customWidth="1"/>
    <col min="14063" max="14063" width="13.5703125" style="8" customWidth="1"/>
    <col min="14064" max="14064" width="26.28515625" style="8" customWidth="1"/>
    <col min="14065" max="14065" width="20.5703125" style="8" customWidth="1"/>
    <col min="14066" max="14066" width="14.28515625" style="8" customWidth="1"/>
    <col min="14067" max="14067" width="17.85546875" style="8" customWidth="1"/>
    <col min="14068" max="14068" width="15.85546875" style="8" customWidth="1"/>
    <col min="14069" max="14069" width="24.7109375" style="8" customWidth="1"/>
    <col min="14070" max="14070" width="33.28515625" style="8" customWidth="1"/>
    <col min="14071" max="14071" width="22.140625" style="8" customWidth="1"/>
    <col min="14072" max="14072" width="14.85546875" style="8" customWidth="1"/>
    <col min="14073" max="14073" width="31" style="8" customWidth="1"/>
    <col min="14074" max="14075" width="26.28515625" style="8" customWidth="1"/>
    <col min="14076" max="14076" width="30.140625" style="8" customWidth="1"/>
    <col min="14077" max="14077" width="32.5703125" style="8" customWidth="1"/>
    <col min="14078" max="14078" width="30.140625" style="8" customWidth="1"/>
    <col min="14079" max="14079" width="12.140625" style="8" customWidth="1"/>
    <col min="14080" max="14080" width="14.85546875" style="8" customWidth="1"/>
    <col min="14081" max="14081" width="14.42578125" style="8" customWidth="1"/>
    <col min="14082" max="14082" width="15" style="8" customWidth="1"/>
    <col min="14083" max="14083" width="14.42578125" style="8" customWidth="1"/>
    <col min="14084" max="14084" width="14.7109375" style="8" customWidth="1"/>
    <col min="14085" max="14085" width="10.7109375" style="8" customWidth="1"/>
    <col min="14086" max="14086" width="14" style="8" customWidth="1"/>
    <col min="14087" max="14088" width="11.42578125" style="8" customWidth="1"/>
    <col min="14089" max="14089" width="10.7109375" style="8" customWidth="1"/>
    <col min="14090" max="14090" width="13.7109375" style="8" customWidth="1"/>
    <col min="14091" max="14091" width="12.42578125" style="8" customWidth="1"/>
    <col min="14092" max="14093" width="13" style="8" customWidth="1"/>
    <col min="14094" max="14095" width="10.28515625" style="8" customWidth="1"/>
    <col min="14096" max="14096" width="10.140625" style="8" customWidth="1"/>
    <col min="14097" max="14097" width="11.42578125" style="8" customWidth="1"/>
    <col min="14098" max="14314" width="11.5703125" style="8"/>
    <col min="14315" max="14315" width="14.28515625" style="8" customWidth="1"/>
    <col min="14316" max="14316" width="11.42578125" style="8" customWidth="1"/>
    <col min="14317" max="14317" width="24.42578125" style="8" customWidth="1"/>
    <col min="14318" max="14318" width="19.85546875" style="8" customWidth="1"/>
    <col min="14319" max="14319" width="13.5703125" style="8" customWidth="1"/>
    <col min="14320" max="14320" width="26.28515625" style="8" customWidth="1"/>
    <col min="14321" max="14321" width="20.5703125" style="8" customWidth="1"/>
    <col min="14322" max="14322" width="14.28515625" style="8" customWidth="1"/>
    <col min="14323" max="14323" width="17.85546875" style="8" customWidth="1"/>
    <col min="14324" max="14324" width="15.85546875" style="8" customWidth="1"/>
    <col min="14325" max="14325" width="24.7109375" style="8" customWidth="1"/>
    <col min="14326" max="14326" width="33.28515625" style="8" customWidth="1"/>
    <col min="14327" max="14327" width="22.140625" style="8" customWidth="1"/>
    <col min="14328" max="14328" width="14.85546875" style="8" customWidth="1"/>
    <col min="14329" max="14329" width="31" style="8" customWidth="1"/>
    <col min="14330" max="14331" width="26.28515625" style="8" customWidth="1"/>
    <col min="14332" max="14332" width="30.140625" style="8" customWidth="1"/>
    <col min="14333" max="14333" width="32.5703125" style="8" customWidth="1"/>
    <col min="14334" max="14334" width="30.140625" style="8" customWidth="1"/>
    <col min="14335" max="14335" width="12.140625" style="8" customWidth="1"/>
    <col min="14336" max="14336" width="14.85546875" style="8" customWidth="1"/>
    <col min="14337" max="14337" width="14.42578125" style="8" customWidth="1"/>
    <col min="14338" max="14338" width="15" style="8" customWidth="1"/>
    <col min="14339" max="14339" width="14.42578125" style="8" customWidth="1"/>
    <col min="14340" max="14340" width="14.7109375" style="8" customWidth="1"/>
    <col min="14341" max="14341" width="10.7109375" style="8" customWidth="1"/>
    <col min="14342" max="14342" width="14" style="8" customWidth="1"/>
    <col min="14343" max="14344" width="11.42578125" style="8" customWidth="1"/>
    <col min="14345" max="14345" width="10.7109375" style="8" customWidth="1"/>
    <col min="14346" max="14346" width="13.7109375" style="8" customWidth="1"/>
    <col min="14347" max="14347" width="12.42578125" style="8" customWidth="1"/>
    <col min="14348" max="14349" width="13" style="8" customWidth="1"/>
    <col min="14350" max="14351" width="10.28515625" style="8" customWidth="1"/>
    <col min="14352" max="14352" width="10.140625" style="8" customWidth="1"/>
    <col min="14353" max="14353" width="11.42578125" style="8" customWidth="1"/>
    <col min="14354" max="14570" width="11.5703125" style="8"/>
    <col min="14571" max="14571" width="14.28515625" style="8" customWidth="1"/>
    <col min="14572" max="14572" width="11.42578125" style="8" customWidth="1"/>
    <col min="14573" max="14573" width="24.42578125" style="8" customWidth="1"/>
    <col min="14574" max="14574" width="19.85546875" style="8" customWidth="1"/>
    <col min="14575" max="14575" width="13.5703125" style="8" customWidth="1"/>
    <col min="14576" max="14576" width="26.28515625" style="8" customWidth="1"/>
    <col min="14577" max="14577" width="20.5703125" style="8" customWidth="1"/>
    <col min="14578" max="14578" width="14.28515625" style="8" customWidth="1"/>
    <col min="14579" max="14579" width="17.85546875" style="8" customWidth="1"/>
    <col min="14580" max="14580" width="15.85546875" style="8" customWidth="1"/>
    <col min="14581" max="14581" width="24.7109375" style="8" customWidth="1"/>
    <col min="14582" max="14582" width="33.28515625" style="8" customWidth="1"/>
    <col min="14583" max="14583" width="22.140625" style="8" customWidth="1"/>
    <col min="14584" max="14584" width="14.85546875" style="8" customWidth="1"/>
    <col min="14585" max="14585" width="31" style="8" customWidth="1"/>
    <col min="14586" max="14587" width="26.28515625" style="8" customWidth="1"/>
    <col min="14588" max="14588" width="30.140625" style="8" customWidth="1"/>
    <col min="14589" max="14589" width="32.5703125" style="8" customWidth="1"/>
    <col min="14590" max="14590" width="30.140625" style="8" customWidth="1"/>
    <col min="14591" max="14591" width="12.140625" style="8" customWidth="1"/>
    <col min="14592" max="14592" width="14.85546875" style="8" customWidth="1"/>
    <col min="14593" max="14593" width="14.42578125" style="8" customWidth="1"/>
    <col min="14594" max="14594" width="15" style="8" customWidth="1"/>
    <col min="14595" max="14595" width="14.42578125" style="8" customWidth="1"/>
    <col min="14596" max="14596" width="14.7109375" style="8" customWidth="1"/>
    <col min="14597" max="14597" width="10.7109375" style="8" customWidth="1"/>
    <col min="14598" max="14598" width="14" style="8" customWidth="1"/>
    <col min="14599" max="14600" width="11.42578125" style="8" customWidth="1"/>
    <col min="14601" max="14601" width="10.7109375" style="8" customWidth="1"/>
    <col min="14602" max="14602" width="13.7109375" style="8" customWidth="1"/>
    <col min="14603" max="14603" width="12.42578125" style="8" customWidth="1"/>
    <col min="14604" max="14605" width="13" style="8" customWidth="1"/>
    <col min="14606" max="14607" width="10.28515625" style="8" customWidth="1"/>
    <col min="14608" max="14608" width="10.140625" style="8" customWidth="1"/>
    <col min="14609" max="14609" width="11.42578125" style="8" customWidth="1"/>
    <col min="14610" max="14826" width="11.5703125" style="8"/>
    <col min="14827" max="14827" width="14.28515625" style="8" customWidth="1"/>
    <col min="14828" max="14828" width="11.42578125" style="8" customWidth="1"/>
    <col min="14829" max="14829" width="24.42578125" style="8" customWidth="1"/>
    <col min="14830" max="14830" width="19.85546875" style="8" customWidth="1"/>
    <col min="14831" max="14831" width="13.5703125" style="8" customWidth="1"/>
    <col min="14832" max="14832" width="26.28515625" style="8" customWidth="1"/>
    <col min="14833" max="14833" width="20.5703125" style="8" customWidth="1"/>
    <col min="14834" max="14834" width="14.28515625" style="8" customWidth="1"/>
    <col min="14835" max="14835" width="17.85546875" style="8" customWidth="1"/>
    <col min="14836" max="14836" width="15.85546875" style="8" customWidth="1"/>
    <col min="14837" max="14837" width="24.7109375" style="8" customWidth="1"/>
    <col min="14838" max="14838" width="33.28515625" style="8" customWidth="1"/>
    <col min="14839" max="14839" width="22.140625" style="8" customWidth="1"/>
    <col min="14840" max="14840" width="14.85546875" style="8" customWidth="1"/>
    <col min="14841" max="14841" width="31" style="8" customWidth="1"/>
    <col min="14842" max="14843" width="26.28515625" style="8" customWidth="1"/>
    <col min="14844" max="14844" width="30.140625" style="8" customWidth="1"/>
    <col min="14845" max="14845" width="32.5703125" style="8" customWidth="1"/>
    <col min="14846" max="14846" width="30.140625" style="8" customWidth="1"/>
    <col min="14847" max="14847" width="12.140625" style="8" customWidth="1"/>
    <col min="14848" max="14848" width="14.85546875" style="8" customWidth="1"/>
    <col min="14849" max="14849" width="14.42578125" style="8" customWidth="1"/>
    <col min="14850" max="14850" width="15" style="8" customWidth="1"/>
    <col min="14851" max="14851" width="14.42578125" style="8" customWidth="1"/>
    <col min="14852" max="14852" width="14.7109375" style="8" customWidth="1"/>
    <col min="14853" max="14853" width="10.7109375" style="8" customWidth="1"/>
    <col min="14854" max="14854" width="14" style="8" customWidth="1"/>
    <col min="14855" max="14856" width="11.42578125" style="8" customWidth="1"/>
    <col min="14857" max="14857" width="10.7109375" style="8" customWidth="1"/>
    <col min="14858" max="14858" width="13.7109375" style="8" customWidth="1"/>
    <col min="14859" max="14859" width="12.42578125" style="8" customWidth="1"/>
    <col min="14860" max="14861" width="13" style="8" customWidth="1"/>
    <col min="14862" max="14863" width="10.28515625" style="8" customWidth="1"/>
    <col min="14864" max="14864" width="10.140625" style="8" customWidth="1"/>
    <col min="14865" max="14865" width="11.42578125" style="8" customWidth="1"/>
    <col min="14866" max="15082" width="11.5703125" style="8"/>
    <col min="15083" max="15083" width="14.28515625" style="8" customWidth="1"/>
    <col min="15084" max="15084" width="11.42578125" style="8" customWidth="1"/>
    <col min="15085" max="15085" width="24.42578125" style="8" customWidth="1"/>
    <col min="15086" max="15086" width="19.85546875" style="8" customWidth="1"/>
    <col min="15087" max="15087" width="13.5703125" style="8" customWidth="1"/>
    <col min="15088" max="15088" width="26.28515625" style="8" customWidth="1"/>
    <col min="15089" max="15089" width="20.5703125" style="8" customWidth="1"/>
    <col min="15090" max="15090" width="14.28515625" style="8" customWidth="1"/>
    <col min="15091" max="15091" width="17.85546875" style="8" customWidth="1"/>
    <col min="15092" max="15092" width="15.85546875" style="8" customWidth="1"/>
    <col min="15093" max="15093" width="24.7109375" style="8" customWidth="1"/>
    <col min="15094" max="15094" width="33.28515625" style="8" customWidth="1"/>
    <col min="15095" max="15095" width="22.140625" style="8" customWidth="1"/>
    <col min="15096" max="15096" width="14.85546875" style="8" customWidth="1"/>
    <col min="15097" max="15097" width="31" style="8" customWidth="1"/>
    <col min="15098" max="15099" width="26.28515625" style="8" customWidth="1"/>
    <col min="15100" max="15100" width="30.140625" style="8" customWidth="1"/>
    <col min="15101" max="15101" width="32.5703125" style="8" customWidth="1"/>
    <col min="15102" max="15102" width="30.140625" style="8" customWidth="1"/>
    <col min="15103" max="15103" width="12.140625" style="8" customWidth="1"/>
    <col min="15104" max="15104" width="14.85546875" style="8" customWidth="1"/>
    <col min="15105" max="15105" width="14.42578125" style="8" customWidth="1"/>
    <col min="15106" max="15106" width="15" style="8" customWidth="1"/>
    <col min="15107" max="15107" width="14.42578125" style="8" customWidth="1"/>
    <col min="15108" max="15108" width="14.7109375" style="8" customWidth="1"/>
    <col min="15109" max="15109" width="10.7109375" style="8" customWidth="1"/>
    <col min="15110" max="15110" width="14" style="8" customWidth="1"/>
    <col min="15111" max="15112" width="11.42578125" style="8" customWidth="1"/>
    <col min="15113" max="15113" width="10.7109375" style="8" customWidth="1"/>
    <col min="15114" max="15114" width="13.7109375" style="8" customWidth="1"/>
    <col min="15115" max="15115" width="12.42578125" style="8" customWidth="1"/>
    <col min="15116" max="15117" width="13" style="8" customWidth="1"/>
    <col min="15118" max="15119" width="10.28515625" style="8" customWidth="1"/>
    <col min="15120" max="15120" width="10.140625" style="8" customWidth="1"/>
    <col min="15121" max="15121" width="11.42578125" style="8" customWidth="1"/>
    <col min="15122" max="15338" width="11.5703125" style="8"/>
    <col min="15339" max="15339" width="14.28515625" style="8" customWidth="1"/>
    <col min="15340" max="15340" width="11.42578125" style="8" customWidth="1"/>
    <col min="15341" max="15341" width="24.42578125" style="8" customWidth="1"/>
    <col min="15342" max="15342" width="19.85546875" style="8" customWidth="1"/>
    <col min="15343" max="15343" width="13.5703125" style="8" customWidth="1"/>
    <col min="15344" max="15344" width="26.28515625" style="8" customWidth="1"/>
    <col min="15345" max="15345" width="20.5703125" style="8" customWidth="1"/>
    <col min="15346" max="15346" width="14.28515625" style="8" customWidth="1"/>
    <col min="15347" max="15347" width="17.85546875" style="8" customWidth="1"/>
    <col min="15348" max="15348" width="15.85546875" style="8" customWidth="1"/>
    <col min="15349" max="15349" width="24.7109375" style="8" customWidth="1"/>
    <col min="15350" max="15350" width="33.28515625" style="8" customWidth="1"/>
    <col min="15351" max="15351" width="22.140625" style="8" customWidth="1"/>
    <col min="15352" max="15352" width="14.85546875" style="8" customWidth="1"/>
    <col min="15353" max="15353" width="31" style="8" customWidth="1"/>
    <col min="15354" max="15355" width="26.28515625" style="8" customWidth="1"/>
    <col min="15356" max="15356" width="30.140625" style="8" customWidth="1"/>
    <col min="15357" max="15357" width="32.5703125" style="8" customWidth="1"/>
    <col min="15358" max="15358" width="30.140625" style="8" customWidth="1"/>
    <col min="15359" max="15359" width="12.140625" style="8" customWidth="1"/>
    <col min="15360" max="15360" width="14.85546875" style="8" customWidth="1"/>
    <col min="15361" max="15361" width="14.42578125" style="8" customWidth="1"/>
    <col min="15362" max="15362" width="15" style="8" customWidth="1"/>
    <col min="15363" max="15363" width="14.42578125" style="8" customWidth="1"/>
    <col min="15364" max="15364" width="14.7109375" style="8" customWidth="1"/>
    <col min="15365" max="15365" width="10.7109375" style="8" customWidth="1"/>
    <col min="15366" max="15366" width="14" style="8" customWidth="1"/>
    <col min="15367" max="15368" width="11.42578125" style="8" customWidth="1"/>
    <col min="15369" max="15369" width="10.7109375" style="8" customWidth="1"/>
    <col min="15370" max="15370" width="13.7109375" style="8" customWidth="1"/>
    <col min="15371" max="15371" width="12.42578125" style="8" customWidth="1"/>
    <col min="15372" max="15373" width="13" style="8" customWidth="1"/>
    <col min="15374" max="15375" width="10.28515625" style="8" customWidth="1"/>
    <col min="15376" max="15376" width="10.140625" style="8" customWidth="1"/>
    <col min="15377" max="15377" width="11.42578125" style="8" customWidth="1"/>
    <col min="15378" max="15594" width="11.5703125" style="8"/>
    <col min="15595" max="15595" width="14.28515625" style="8" customWidth="1"/>
    <col min="15596" max="15596" width="11.42578125" style="8" customWidth="1"/>
    <col min="15597" max="15597" width="24.42578125" style="8" customWidth="1"/>
    <col min="15598" max="15598" width="19.85546875" style="8" customWidth="1"/>
    <col min="15599" max="15599" width="13.5703125" style="8" customWidth="1"/>
    <col min="15600" max="15600" width="26.28515625" style="8" customWidth="1"/>
    <col min="15601" max="15601" width="20.5703125" style="8" customWidth="1"/>
    <col min="15602" max="15602" width="14.28515625" style="8" customWidth="1"/>
    <col min="15603" max="15603" width="17.85546875" style="8" customWidth="1"/>
    <col min="15604" max="15604" width="15.85546875" style="8" customWidth="1"/>
    <col min="15605" max="15605" width="24.7109375" style="8" customWidth="1"/>
    <col min="15606" max="15606" width="33.28515625" style="8" customWidth="1"/>
    <col min="15607" max="15607" width="22.140625" style="8" customWidth="1"/>
    <col min="15608" max="15608" width="14.85546875" style="8" customWidth="1"/>
    <col min="15609" max="15609" width="31" style="8" customWidth="1"/>
    <col min="15610" max="15611" width="26.28515625" style="8" customWidth="1"/>
    <col min="15612" max="15612" width="30.140625" style="8" customWidth="1"/>
    <col min="15613" max="15613" width="32.5703125" style="8" customWidth="1"/>
    <col min="15614" max="15614" width="30.140625" style="8" customWidth="1"/>
    <col min="15615" max="15615" width="12.140625" style="8" customWidth="1"/>
    <col min="15616" max="15616" width="14.85546875" style="8" customWidth="1"/>
    <col min="15617" max="15617" width="14.42578125" style="8" customWidth="1"/>
    <col min="15618" max="15618" width="15" style="8" customWidth="1"/>
    <col min="15619" max="15619" width="14.42578125" style="8" customWidth="1"/>
    <col min="15620" max="15620" width="14.7109375" style="8" customWidth="1"/>
    <col min="15621" max="15621" width="10.7109375" style="8" customWidth="1"/>
    <col min="15622" max="15622" width="14" style="8" customWidth="1"/>
    <col min="15623" max="15624" width="11.42578125" style="8" customWidth="1"/>
    <col min="15625" max="15625" width="10.7109375" style="8" customWidth="1"/>
    <col min="15626" max="15626" width="13.7109375" style="8" customWidth="1"/>
    <col min="15627" max="15627" width="12.42578125" style="8" customWidth="1"/>
    <col min="15628" max="15629" width="13" style="8" customWidth="1"/>
    <col min="15630" max="15631" width="10.28515625" style="8" customWidth="1"/>
    <col min="15632" max="15632" width="10.140625" style="8" customWidth="1"/>
    <col min="15633" max="15633" width="11.42578125" style="8" customWidth="1"/>
    <col min="15634" max="15850" width="11.5703125" style="8"/>
    <col min="15851" max="15851" width="14.28515625" style="8" customWidth="1"/>
    <col min="15852" max="15852" width="11.42578125" style="8" customWidth="1"/>
    <col min="15853" max="15853" width="24.42578125" style="8" customWidth="1"/>
    <col min="15854" max="15854" width="19.85546875" style="8" customWidth="1"/>
    <col min="15855" max="15855" width="13.5703125" style="8" customWidth="1"/>
    <col min="15856" max="15856" width="26.28515625" style="8" customWidth="1"/>
    <col min="15857" max="15857" width="20.5703125" style="8" customWidth="1"/>
    <col min="15858" max="15858" width="14.28515625" style="8" customWidth="1"/>
    <col min="15859" max="15859" width="17.85546875" style="8" customWidth="1"/>
    <col min="15860" max="15860" width="15.85546875" style="8" customWidth="1"/>
    <col min="15861" max="15861" width="24.7109375" style="8" customWidth="1"/>
    <col min="15862" max="15862" width="33.28515625" style="8" customWidth="1"/>
    <col min="15863" max="15863" width="22.140625" style="8" customWidth="1"/>
    <col min="15864" max="15864" width="14.85546875" style="8" customWidth="1"/>
    <col min="15865" max="15865" width="31" style="8" customWidth="1"/>
    <col min="15866" max="15867" width="26.28515625" style="8" customWidth="1"/>
    <col min="15868" max="15868" width="30.140625" style="8" customWidth="1"/>
    <col min="15869" max="15869" width="32.5703125" style="8" customWidth="1"/>
    <col min="15870" max="15870" width="30.140625" style="8" customWidth="1"/>
    <col min="15871" max="15871" width="12.140625" style="8" customWidth="1"/>
    <col min="15872" max="15872" width="14.85546875" style="8" customWidth="1"/>
    <col min="15873" max="15873" width="14.42578125" style="8" customWidth="1"/>
    <col min="15874" max="15874" width="15" style="8" customWidth="1"/>
    <col min="15875" max="15875" width="14.42578125" style="8" customWidth="1"/>
    <col min="15876" max="15876" width="14.7109375" style="8" customWidth="1"/>
    <col min="15877" max="15877" width="10.7109375" style="8" customWidth="1"/>
    <col min="15878" max="15878" width="14" style="8" customWidth="1"/>
    <col min="15879" max="15880" width="11.42578125" style="8" customWidth="1"/>
    <col min="15881" max="15881" width="10.7109375" style="8" customWidth="1"/>
    <col min="15882" max="15882" width="13.7109375" style="8" customWidth="1"/>
    <col min="15883" max="15883" width="12.42578125" style="8" customWidth="1"/>
    <col min="15884" max="15885" width="13" style="8" customWidth="1"/>
    <col min="15886" max="15887" width="10.28515625" style="8" customWidth="1"/>
    <col min="15888" max="15888" width="10.140625" style="8" customWidth="1"/>
    <col min="15889" max="15889" width="11.42578125" style="8" customWidth="1"/>
    <col min="15890" max="16106" width="11.5703125" style="8"/>
    <col min="16107" max="16107" width="14.28515625" style="8" customWidth="1"/>
    <col min="16108" max="16108" width="11.42578125" style="8" customWidth="1"/>
    <col min="16109" max="16109" width="24.42578125" style="8" customWidth="1"/>
    <col min="16110" max="16110" width="19.85546875" style="8" customWidth="1"/>
    <col min="16111" max="16111" width="13.5703125" style="8" customWidth="1"/>
    <col min="16112" max="16112" width="26.28515625" style="8" customWidth="1"/>
    <col min="16113" max="16113" width="20.5703125" style="8" customWidth="1"/>
    <col min="16114" max="16114" width="14.28515625" style="8" customWidth="1"/>
    <col min="16115" max="16115" width="17.85546875" style="8" customWidth="1"/>
    <col min="16116" max="16116" width="15.85546875" style="8" customWidth="1"/>
    <col min="16117" max="16117" width="24.7109375" style="8" customWidth="1"/>
    <col min="16118" max="16118" width="33.28515625" style="8" customWidth="1"/>
    <col min="16119" max="16119" width="22.140625" style="8" customWidth="1"/>
    <col min="16120" max="16120" width="14.85546875" style="8" customWidth="1"/>
    <col min="16121" max="16121" width="31" style="8" customWidth="1"/>
    <col min="16122" max="16123" width="26.28515625" style="8" customWidth="1"/>
    <col min="16124" max="16124" width="30.140625" style="8" customWidth="1"/>
    <col min="16125" max="16125" width="32.5703125" style="8" customWidth="1"/>
    <col min="16126" max="16126" width="30.140625" style="8" customWidth="1"/>
    <col min="16127" max="16127" width="12.140625" style="8" customWidth="1"/>
    <col min="16128" max="16128" width="14.85546875" style="8" customWidth="1"/>
    <col min="16129" max="16129" width="14.42578125" style="8" customWidth="1"/>
    <col min="16130" max="16130" width="15" style="8" customWidth="1"/>
    <col min="16131" max="16131" width="14.42578125" style="8" customWidth="1"/>
    <col min="16132" max="16132" width="14.7109375" style="8" customWidth="1"/>
    <col min="16133" max="16133" width="10.7109375" style="8" customWidth="1"/>
    <col min="16134" max="16134" width="14" style="8" customWidth="1"/>
    <col min="16135" max="16136" width="11.42578125" style="8" customWidth="1"/>
    <col min="16137" max="16137" width="10.7109375" style="8" customWidth="1"/>
    <col min="16138" max="16138" width="13.7109375" style="8" customWidth="1"/>
    <col min="16139" max="16139" width="12.42578125" style="8" customWidth="1"/>
    <col min="16140" max="16141" width="13" style="8" customWidth="1"/>
    <col min="16142" max="16143" width="10.28515625" style="8" customWidth="1"/>
    <col min="16144" max="16144" width="10.140625" style="8" customWidth="1"/>
    <col min="16145" max="16145" width="11.42578125" style="8" customWidth="1"/>
    <col min="16146" max="16384" width="11.5703125" style="8"/>
  </cols>
  <sheetData>
    <row r="1" spans="1:17" ht="12.75" customHeight="1"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1:17" ht="53.1" customHeight="1"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17" ht="56.45" customHeight="1"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17" ht="21.95" customHeight="1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</row>
    <row r="5" spans="1:17" ht="86.45" customHeight="1">
      <c r="A5" s="9"/>
      <c r="B5" s="288" t="s">
        <v>264</v>
      </c>
      <c r="C5" s="288"/>
      <c r="D5" s="288"/>
      <c r="E5" s="288"/>
      <c r="F5" s="288"/>
      <c r="G5" s="288"/>
      <c r="H5" s="288"/>
      <c r="I5" s="288"/>
      <c r="J5" s="288"/>
      <c r="K5" s="288"/>
      <c r="L5" s="288"/>
      <c r="M5" s="10"/>
      <c r="N5" s="8"/>
      <c r="O5" s="8"/>
      <c r="P5" s="8"/>
      <c r="Q5" s="8"/>
    </row>
    <row r="6" spans="1:17" ht="40.35" customHeight="1">
      <c r="B6" s="8"/>
      <c r="C6" s="11" t="s">
        <v>265</v>
      </c>
      <c r="D6" s="289"/>
      <c r="E6" s="289"/>
      <c r="F6" s="289"/>
      <c r="G6" s="12" t="s">
        <v>266</v>
      </c>
      <c r="H6" s="290"/>
      <c r="I6" s="290"/>
      <c r="J6" s="290"/>
      <c r="K6" s="8"/>
      <c r="L6" s="8"/>
      <c r="M6" s="8"/>
      <c r="N6" s="8"/>
      <c r="O6" s="8"/>
      <c r="P6" s="8"/>
      <c r="Q6" s="8"/>
    </row>
    <row r="7" spans="1:17" ht="11.45" customHeight="1">
      <c r="B7" s="8"/>
      <c r="C7" s="11"/>
      <c r="D7" s="13"/>
      <c r="E7" s="13"/>
      <c r="F7" s="13"/>
      <c r="G7" s="12"/>
      <c r="H7" s="13"/>
      <c r="I7" s="13"/>
      <c r="J7" s="13"/>
      <c r="K7" s="8"/>
      <c r="L7" s="8"/>
      <c r="M7" s="8"/>
      <c r="N7" s="8"/>
      <c r="O7" s="8"/>
      <c r="P7" s="8"/>
      <c r="Q7" s="8"/>
    </row>
    <row r="8" spans="1:17" ht="24.2" customHeight="1" thickBot="1">
      <c r="C8" s="15" t="s">
        <v>267</v>
      </c>
      <c r="D8" s="16">
        <f ca="1">TODAY()</f>
        <v>44113</v>
      </c>
    </row>
    <row r="9" spans="1:17" ht="46.5" customHeight="1" thickBot="1">
      <c r="A9" s="163"/>
      <c r="B9" s="281" t="s">
        <v>268</v>
      </c>
      <c r="C9" s="285" t="s">
        <v>269</v>
      </c>
      <c r="D9" s="285" t="s">
        <v>270</v>
      </c>
      <c r="E9" s="285" t="s">
        <v>271</v>
      </c>
      <c r="F9" s="285" t="s">
        <v>272</v>
      </c>
      <c r="G9" s="285" t="s">
        <v>273</v>
      </c>
      <c r="H9" s="285" t="s">
        <v>274</v>
      </c>
      <c r="I9" s="285" t="s">
        <v>275</v>
      </c>
      <c r="J9" s="282" t="s">
        <v>276</v>
      </c>
      <c r="K9" s="285" t="s">
        <v>277</v>
      </c>
      <c r="L9" s="291" t="s">
        <v>278</v>
      </c>
      <c r="M9" s="291"/>
      <c r="N9" s="283" t="s">
        <v>279</v>
      </c>
      <c r="O9" s="292" t="s">
        <v>280</v>
      </c>
      <c r="P9" s="293"/>
    </row>
    <row r="10" spans="1:17" ht="15">
      <c r="A10" s="273"/>
      <c r="B10" s="164"/>
      <c r="C10" s="172"/>
      <c r="D10" s="172"/>
      <c r="E10" s="175"/>
      <c r="F10" s="166"/>
      <c r="G10" s="175"/>
      <c r="H10" s="174"/>
      <c r="I10" s="175"/>
      <c r="J10" s="169"/>
      <c r="K10" s="174"/>
      <c r="L10" s="166"/>
      <c r="M10" s="166"/>
      <c r="N10" s="166"/>
      <c r="O10" s="170"/>
      <c r="P10" s="171"/>
    </row>
    <row r="11" spans="1:17" ht="15">
      <c r="A11" s="274"/>
      <c r="B11" s="202"/>
      <c r="C11" s="203"/>
      <c r="D11" s="203"/>
      <c r="E11" s="204"/>
      <c r="F11" s="205"/>
      <c r="G11" s="204"/>
      <c r="H11" s="206"/>
      <c r="I11" s="204"/>
      <c r="J11" s="207"/>
      <c r="K11" s="206"/>
      <c r="L11" s="204"/>
      <c r="M11" s="204"/>
      <c r="N11" s="205"/>
      <c r="O11" s="208"/>
      <c r="P11" s="209"/>
    </row>
    <row r="12" spans="1:17" ht="15">
      <c r="A12" s="272"/>
      <c r="B12" s="210"/>
      <c r="C12" s="165"/>
      <c r="D12" s="165"/>
      <c r="E12" s="166"/>
      <c r="F12" s="166"/>
      <c r="G12" s="166"/>
      <c r="H12" s="168"/>
      <c r="I12" s="166"/>
      <c r="J12" s="169"/>
      <c r="K12" s="166"/>
      <c r="L12" s="166"/>
      <c r="M12" s="166"/>
      <c r="N12" s="166"/>
      <c r="O12" s="170"/>
      <c r="P12" s="171"/>
      <c r="Q12" s="21"/>
    </row>
    <row r="13" spans="1:17" ht="15">
      <c r="A13" s="271"/>
      <c r="B13" s="164"/>
      <c r="C13" s="172"/>
      <c r="D13" s="172"/>
      <c r="E13" s="167"/>
      <c r="F13" s="167"/>
      <c r="G13" s="173"/>
      <c r="H13" s="174"/>
      <c r="I13" s="166"/>
      <c r="J13" s="169"/>
      <c r="K13" s="174"/>
      <c r="L13" s="166"/>
      <c r="M13" s="166"/>
      <c r="N13" s="166"/>
      <c r="O13" s="170"/>
      <c r="P13" s="171"/>
    </row>
    <row r="14" spans="1:17" s="36" customFormat="1" ht="15">
      <c r="A14" s="275"/>
      <c r="B14" s="211"/>
      <c r="C14" s="212"/>
      <c r="D14" s="212"/>
      <c r="E14" s="213"/>
      <c r="F14" s="213"/>
      <c r="G14" s="214"/>
      <c r="H14" s="214"/>
      <c r="I14" s="214"/>
      <c r="J14" s="215"/>
      <c r="K14" s="214"/>
      <c r="L14" s="216"/>
      <c r="M14" s="216"/>
      <c r="N14" s="214"/>
      <c r="O14" s="217"/>
      <c r="P14" s="218"/>
      <c r="Q14" s="35"/>
    </row>
    <row r="15" spans="1:17" s="36" customFormat="1" ht="15">
      <c r="A15" s="271"/>
      <c r="B15" s="179"/>
      <c r="C15" s="180"/>
      <c r="D15" s="180"/>
      <c r="E15" s="181"/>
      <c r="F15" s="181"/>
      <c r="G15" s="183"/>
      <c r="H15" s="183"/>
      <c r="I15" s="182"/>
      <c r="J15" s="184"/>
      <c r="K15" s="182"/>
      <c r="L15" s="185"/>
      <c r="M15" s="186"/>
      <c r="N15" s="183"/>
      <c r="O15" s="181"/>
      <c r="P15" s="191"/>
      <c r="Q15" s="35"/>
    </row>
    <row r="16" spans="1:17" s="36" customFormat="1" ht="15">
      <c r="A16" s="272"/>
      <c r="B16" s="179"/>
      <c r="C16" s="180"/>
      <c r="D16" s="180"/>
      <c r="E16" s="181"/>
      <c r="F16" s="181"/>
      <c r="G16" s="182"/>
      <c r="H16" s="183"/>
      <c r="I16" s="182"/>
      <c r="J16" s="184"/>
      <c r="K16" s="182"/>
      <c r="L16" s="185"/>
      <c r="M16" s="186"/>
      <c r="N16" s="183"/>
      <c r="O16" s="187"/>
      <c r="P16" s="188"/>
      <c r="Q16" s="35"/>
    </row>
    <row r="17" spans="1:17" s="36" customFormat="1" ht="38.1" customHeight="1">
      <c r="A17" s="272"/>
      <c r="B17" s="179"/>
      <c r="C17" s="180"/>
      <c r="D17" s="180"/>
      <c r="E17" s="181"/>
      <c r="F17" s="181"/>
      <c r="G17" s="183"/>
      <c r="H17" s="183"/>
      <c r="I17" s="185"/>
      <c r="J17" s="184"/>
      <c r="K17" s="183"/>
      <c r="L17" s="185"/>
      <c r="M17" s="185"/>
      <c r="N17" s="185"/>
      <c r="O17" s="189"/>
      <c r="P17" s="188"/>
      <c r="Q17" s="35"/>
    </row>
    <row r="18" spans="1:17" s="36" customFormat="1" ht="15">
      <c r="A18" s="272"/>
      <c r="B18" s="179"/>
      <c r="C18" s="180"/>
      <c r="D18" s="180"/>
      <c r="E18" s="181"/>
      <c r="F18" s="181"/>
      <c r="G18" s="183"/>
      <c r="H18" s="183"/>
      <c r="I18" s="182"/>
      <c r="J18" s="184"/>
      <c r="K18" s="183"/>
      <c r="L18" s="185"/>
      <c r="M18" s="190"/>
      <c r="N18" s="181"/>
      <c r="O18" s="181"/>
      <c r="P18" s="191"/>
      <c r="Q18" s="35"/>
    </row>
    <row r="19" spans="1:17" s="36" customFormat="1" ht="15">
      <c r="A19" s="272"/>
      <c r="B19" s="179"/>
      <c r="C19" s="180"/>
      <c r="D19" s="180"/>
      <c r="E19" s="181"/>
      <c r="F19" s="181"/>
      <c r="G19" s="183"/>
      <c r="H19" s="183"/>
      <c r="I19" s="219"/>
      <c r="J19" s="184"/>
      <c r="K19" s="183"/>
      <c r="L19" s="185"/>
      <c r="M19" s="190"/>
      <c r="N19" s="181"/>
      <c r="O19" s="187"/>
      <c r="P19" s="191"/>
      <c r="Q19" s="35"/>
    </row>
    <row r="20" spans="1:17" s="36" customFormat="1" ht="15">
      <c r="A20" s="276"/>
      <c r="B20" s="211"/>
      <c r="C20" s="212"/>
      <c r="D20" s="212"/>
      <c r="E20" s="213"/>
      <c r="F20" s="213"/>
      <c r="G20" s="214"/>
      <c r="H20" s="214"/>
      <c r="I20" s="220"/>
      <c r="J20" s="215"/>
      <c r="K20" s="220"/>
      <c r="L20" s="220"/>
      <c r="M20" s="221"/>
      <c r="N20" s="213"/>
      <c r="O20" s="222"/>
      <c r="P20" s="223"/>
      <c r="Q20" s="35"/>
    </row>
    <row r="21" spans="1:17" s="36" customFormat="1" ht="15">
      <c r="A21" s="276"/>
      <c r="B21" s="211"/>
      <c r="C21" s="212"/>
      <c r="D21" s="212"/>
      <c r="E21" s="213"/>
      <c r="F21" s="213"/>
      <c r="G21" s="214"/>
      <c r="H21" s="214"/>
      <c r="I21" s="220"/>
      <c r="J21" s="215"/>
      <c r="K21" s="214"/>
      <c r="L21" s="216"/>
      <c r="M21" s="221"/>
      <c r="N21" s="214"/>
      <c r="O21" s="222"/>
      <c r="P21" s="223"/>
      <c r="Q21" s="35"/>
    </row>
    <row r="22" spans="1:17" s="36" customFormat="1" ht="15">
      <c r="A22" s="272"/>
      <c r="B22" s="179"/>
      <c r="C22" s="180"/>
      <c r="D22" s="180"/>
      <c r="E22" s="181"/>
      <c r="F22" s="185"/>
      <c r="G22" s="183"/>
      <c r="H22" s="183"/>
      <c r="I22" s="182"/>
      <c r="J22" s="184"/>
      <c r="K22" s="183"/>
      <c r="L22" s="224"/>
      <c r="M22" s="185"/>
      <c r="N22" s="183"/>
      <c r="O22" s="181"/>
      <c r="P22" s="191"/>
      <c r="Q22" s="38"/>
    </row>
    <row r="23" spans="1:17" s="36" customFormat="1" ht="15">
      <c r="A23" s="272"/>
      <c r="B23" s="179"/>
      <c r="C23" s="180"/>
      <c r="D23" s="180"/>
      <c r="E23" s="181"/>
      <c r="F23" s="181"/>
      <c r="G23" s="183"/>
      <c r="H23" s="183"/>
      <c r="I23" s="182"/>
      <c r="J23" s="184"/>
      <c r="K23" s="182"/>
      <c r="L23" s="185"/>
      <c r="M23" s="186"/>
      <c r="N23" s="183"/>
      <c r="O23" s="181"/>
      <c r="P23" s="191"/>
      <c r="Q23" s="35"/>
    </row>
    <row r="24" spans="1:17" ht="15">
      <c r="A24" s="271"/>
      <c r="B24" s="164"/>
      <c r="C24" s="172"/>
      <c r="D24" s="172"/>
      <c r="E24" s="167"/>
      <c r="F24" s="167"/>
      <c r="G24" s="173"/>
      <c r="H24" s="174"/>
      <c r="I24" s="175"/>
      <c r="J24" s="169"/>
      <c r="K24" s="174"/>
      <c r="L24" s="166"/>
      <c r="M24" s="176"/>
      <c r="N24" s="174"/>
      <c r="O24" s="170"/>
      <c r="P24" s="171"/>
    </row>
    <row r="25" spans="1:17" ht="15">
      <c r="A25" s="277"/>
      <c r="B25" s="164"/>
      <c r="C25" s="172"/>
      <c r="D25" s="172"/>
      <c r="E25" s="167"/>
      <c r="F25" s="167"/>
      <c r="G25" s="173"/>
      <c r="H25" s="174"/>
      <c r="I25" s="175"/>
      <c r="J25" s="169"/>
      <c r="K25" s="175"/>
      <c r="L25" s="166"/>
      <c r="M25" s="176"/>
      <c r="N25" s="174"/>
      <c r="O25" s="192"/>
      <c r="P25" s="193"/>
    </row>
    <row r="26" spans="1:17" ht="15">
      <c r="A26" s="278"/>
      <c r="B26" s="202"/>
      <c r="C26" s="225"/>
      <c r="D26" s="225"/>
      <c r="E26" s="226"/>
      <c r="F26" s="205"/>
      <c r="G26" s="204"/>
      <c r="H26" s="227"/>
      <c r="I26" s="204"/>
      <c r="J26" s="207"/>
      <c r="K26" s="204"/>
      <c r="L26" s="205"/>
      <c r="M26" s="204"/>
      <c r="N26" s="208"/>
      <c r="O26" s="208"/>
      <c r="P26" s="209"/>
      <c r="Q26" s="41"/>
    </row>
    <row r="27" spans="1:17" ht="15">
      <c r="A27" s="272"/>
      <c r="B27" s="164"/>
      <c r="C27" s="172"/>
      <c r="D27" s="172"/>
      <c r="E27" s="167"/>
      <c r="F27" s="228"/>
      <c r="G27" s="173"/>
      <c r="H27" s="174"/>
      <c r="I27" s="175"/>
      <c r="J27" s="169"/>
      <c r="K27" s="174"/>
      <c r="L27" s="166"/>
      <c r="M27" s="176"/>
      <c r="N27" s="174"/>
      <c r="O27" s="192"/>
      <c r="P27" s="229"/>
    </row>
    <row r="28" spans="1:17" ht="15">
      <c r="A28" s="277"/>
      <c r="B28" s="164"/>
      <c r="C28" s="172"/>
      <c r="D28" s="172"/>
      <c r="E28" s="167"/>
      <c r="F28" s="167"/>
      <c r="G28" s="173"/>
      <c r="H28" s="174"/>
      <c r="I28" s="175"/>
      <c r="J28" s="169"/>
      <c r="K28" s="175"/>
      <c r="L28" s="166"/>
      <c r="M28" s="176"/>
      <c r="N28" s="174"/>
      <c r="O28" s="177"/>
      <c r="P28" s="178"/>
    </row>
    <row r="29" spans="1:17" ht="15">
      <c r="A29" s="272"/>
      <c r="B29" s="210"/>
      <c r="C29" s="165"/>
      <c r="D29" s="165"/>
      <c r="E29" s="166"/>
      <c r="F29" s="166"/>
      <c r="G29" s="166"/>
      <c r="H29" s="168"/>
      <c r="I29" s="166"/>
      <c r="J29" s="169"/>
      <c r="K29" s="166"/>
      <c r="L29" s="166"/>
      <c r="M29" s="166"/>
      <c r="N29" s="166"/>
      <c r="O29" s="170"/>
      <c r="P29" s="171"/>
      <c r="Q29" s="21"/>
    </row>
    <row r="30" spans="1:17" ht="15">
      <c r="A30" s="274"/>
      <c r="B30" s="202"/>
      <c r="C30" s="203"/>
      <c r="D30" s="203"/>
      <c r="E30" s="226"/>
      <c r="F30" s="226"/>
      <c r="G30" s="230"/>
      <c r="H30" s="206"/>
      <c r="I30" s="204"/>
      <c r="J30" s="207"/>
      <c r="K30" s="204"/>
      <c r="L30" s="205"/>
      <c r="M30" s="231"/>
      <c r="N30" s="208"/>
      <c r="O30" s="232"/>
      <c r="P30" s="233"/>
    </row>
    <row r="31" spans="1:17" ht="15">
      <c r="A31" s="274"/>
      <c r="B31" s="202"/>
      <c r="C31" s="203"/>
      <c r="D31" s="203"/>
      <c r="E31" s="226"/>
      <c r="F31" s="226"/>
      <c r="G31" s="230"/>
      <c r="H31" s="206"/>
      <c r="I31" s="204"/>
      <c r="J31" s="207"/>
      <c r="K31" s="204"/>
      <c r="L31" s="205"/>
      <c r="M31" s="231"/>
      <c r="N31" s="234"/>
      <c r="O31" s="232"/>
      <c r="P31" s="233"/>
    </row>
    <row r="32" spans="1:17" ht="15">
      <c r="A32" s="272"/>
      <c r="B32" s="164"/>
      <c r="C32" s="172"/>
      <c r="D32" s="172"/>
      <c r="E32" s="167"/>
      <c r="F32" s="167"/>
      <c r="G32" s="173"/>
      <c r="H32" s="174"/>
      <c r="I32" s="175"/>
      <c r="J32" s="169"/>
      <c r="K32" s="175"/>
      <c r="L32" s="166"/>
      <c r="M32" s="176"/>
      <c r="N32" s="174"/>
      <c r="O32" s="192"/>
      <c r="P32" s="229"/>
    </row>
    <row r="33" spans="1:17" ht="15">
      <c r="A33" s="277"/>
      <c r="B33" s="164"/>
      <c r="C33" s="172"/>
      <c r="D33" s="172"/>
      <c r="E33" s="167"/>
      <c r="F33" s="167"/>
      <c r="G33" s="173"/>
      <c r="H33" s="174"/>
      <c r="I33" s="235"/>
      <c r="J33" s="169"/>
      <c r="K33" s="175"/>
      <c r="L33" s="166"/>
      <c r="M33" s="176"/>
      <c r="N33" s="174"/>
      <c r="O33" s="192"/>
      <c r="P33" s="193"/>
    </row>
    <row r="34" spans="1:17" ht="15">
      <c r="A34" s="274"/>
      <c r="B34" s="202"/>
      <c r="C34" s="203"/>
      <c r="D34" s="203"/>
      <c r="E34" s="226"/>
      <c r="F34" s="205"/>
      <c r="G34" s="230"/>
      <c r="H34" s="206"/>
      <c r="I34" s="204"/>
      <c r="J34" s="207"/>
      <c r="K34" s="204"/>
      <c r="L34" s="205"/>
      <c r="M34" s="231"/>
      <c r="N34" s="206"/>
      <c r="O34" s="232"/>
      <c r="P34" s="233"/>
    </row>
    <row r="35" spans="1:17" ht="15">
      <c r="A35" s="272"/>
      <c r="B35" s="164"/>
      <c r="C35" s="172"/>
      <c r="D35" s="172"/>
      <c r="E35" s="167"/>
      <c r="F35" s="167"/>
      <c r="G35" s="173"/>
      <c r="H35" s="174"/>
      <c r="I35" s="175"/>
      <c r="J35" s="169"/>
      <c r="K35" s="175"/>
      <c r="L35" s="166"/>
      <c r="M35" s="176"/>
      <c r="N35" s="174"/>
      <c r="O35" s="236"/>
      <c r="P35" s="237"/>
    </row>
    <row r="36" spans="1:17" ht="15">
      <c r="A36" s="277"/>
      <c r="B36" s="164"/>
      <c r="C36" s="172"/>
      <c r="D36" s="172"/>
      <c r="E36" s="167"/>
      <c r="F36" s="167"/>
      <c r="G36" s="173"/>
      <c r="H36" s="174"/>
      <c r="I36" s="175"/>
      <c r="J36" s="169"/>
      <c r="K36" s="175"/>
      <c r="L36" s="166"/>
      <c r="M36" s="176"/>
      <c r="N36" s="174"/>
      <c r="O36" s="192"/>
      <c r="P36" s="193"/>
    </row>
    <row r="37" spans="1:17" ht="15">
      <c r="A37" s="277"/>
      <c r="B37" s="164"/>
      <c r="C37" s="172"/>
      <c r="D37" s="172"/>
      <c r="E37" s="167"/>
      <c r="F37" s="167"/>
      <c r="G37" s="173"/>
      <c r="H37" s="174"/>
      <c r="I37" s="175"/>
      <c r="J37" s="169"/>
      <c r="K37" s="175"/>
      <c r="L37" s="166"/>
      <c r="M37" s="176"/>
      <c r="N37" s="174"/>
      <c r="O37" s="177"/>
      <c r="P37" s="178"/>
    </row>
    <row r="38" spans="1:17" ht="15">
      <c r="A38" s="272"/>
      <c r="B38" s="164"/>
      <c r="C38" s="172"/>
      <c r="D38" s="172"/>
      <c r="E38" s="167"/>
      <c r="F38" s="167"/>
      <c r="G38" s="173"/>
      <c r="H38" s="174"/>
      <c r="I38" s="175"/>
      <c r="J38" s="169"/>
      <c r="K38" s="175"/>
      <c r="L38" s="166"/>
      <c r="M38" s="176"/>
      <c r="N38" s="174"/>
      <c r="O38" s="238"/>
      <c r="P38" s="193"/>
    </row>
    <row r="39" spans="1:17" ht="15">
      <c r="A39" s="274"/>
      <c r="B39" s="202"/>
      <c r="C39" s="203"/>
      <c r="D39" s="203"/>
      <c r="E39" s="226"/>
      <c r="F39" s="226"/>
      <c r="G39" s="230"/>
      <c r="H39" s="206"/>
      <c r="I39" s="239"/>
      <c r="J39" s="207"/>
      <c r="K39" s="204"/>
      <c r="L39" s="205"/>
      <c r="M39" s="204"/>
      <c r="N39" s="208"/>
      <c r="O39" s="232"/>
      <c r="P39" s="233"/>
    </row>
    <row r="40" spans="1:17" ht="15">
      <c r="A40" s="274"/>
      <c r="B40" s="202"/>
      <c r="C40" s="203"/>
      <c r="D40" s="203"/>
      <c r="E40" s="204"/>
      <c r="F40" s="205"/>
      <c r="G40" s="230"/>
      <c r="H40" s="206"/>
      <c r="I40" s="204"/>
      <c r="J40" s="207"/>
      <c r="K40" s="206"/>
      <c r="L40" s="205"/>
      <c r="M40" s="231"/>
      <c r="N40" s="204"/>
      <c r="O40" s="232"/>
      <c r="P40" s="240"/>
    </row>
    <row r="41" spans="1:17" ht="15">
      <c r="A41" s="272"/>
      <c r="B41" s="164"/>
      <c r="C41" s="172"/>
      <c r="D41" s="172"/>
      <c r="E41" s="167"/>
      <c r="F41" s="167"/>
      <c r="G41" s="173"/>
      <c r="H41" s="174"/>
      <c r="I41" s="175"/>
      <c r="J41" s="169"/>
      <c r="K41" s="174"/>
      <c r="L41" s="166"/>
      <c r="M41" s="176"/>
      <c r="N41" s="174"/>
      <c r="O41" s="192"/>
      <c r="P41" s="193"/>
    </row>
    <row r="42" spans="1:17" ht="15">
      <c r="A42" s="272"/>
      <c r="B42" s="164"/>
      <c r="C42" s="172"/>
      <c r="D42" s="172"/>
      <c r="E42" s="167"/>
      <c r="F42" s="166"/>
      <c r="G42" s="173"/>
      <c r="H42" s="174"/>
      <c r="I42" s="175"/>
      <c r="J42" s="169"/>
      <c r="K42" s="174"/>
      <c r="L42" s="166"/>
      <c r="M42" s="176"/>
      <c r="N42" s="177"/>
      <c r="O42" s="177"/>
      <c r="P42" s="178"/>
    </row>
    <row r="43" spans="1:17" ht="17.25">
      <c r="A43" s="274"/>
      <c r="B43" s="202"/>
      <c r="C43" s="203"/>
      <c r="D43" s="203"/>
      <c r="E43" s="226"/>
      <c r="F43" s="226"/>
      <c r="G43" s="230"/>
      <c r="H43" s="206"/>
      <c r="I43" s="204"/>
      <c r="J43" s="207"/>
      <c r="K43" s="206"/>
      <c r="L43" s="205"/>
      <c r="M43" s="231"/>
      <c r="N43" s="206"/>
      <c r="O43" s="232"/>
      <c r="P43" s="240"/>
      <c r="Q43" s="43"/>
    </row>
    <row r="44" spans="1:17" ht="15">
      <c r="A44" s="277"/>
      <c r="B44" s="164"/>
      <c r="C44" s="241"/>
      <c r="D44" s="172"/>
      <c r="E44" s="167"/>
      <c r="F44" s="167"/>
      <c r="G44" s="173"/>
      <c r="H44" s="174"/>
      <c r="I44" s="175"/>
      <c r="J44" s="169"/>
      <c r="K44" s="174"/>
      <c r="L44" s="166"/>
      <c r="M44" s="176"/>
      <c r="N44" s="177"/>
      <c r="O44" s="192"/>
      <c r="P44" s="193"/>
    </row>
    <row r="45" spans="1:17" ht="15">
      <c r="A45" s="272"/>
      <c r="B45" s="164"/>
      <c r="C45" s="172"/>
      <c r="D45" s="172"/>
      <c r="E45" s="167"/>
      <c r="F45" s="167"/>
      <c r="G45" s="173"/>
      <c r="H45" s="174"/>
      <c r="I45" s="175"/>
      <c r="J45" s="169"/>
      <c r="K45" s="175"/>
      <c r="L45" s="166"/>
      <c r="M45" s="176"/>
      <c r="N45" s="174"/>
      <c r="O45" s="177"/>
      <c r="P45" s="178"/>
    </row>
    <row r="46" spans="1:17" ht="15">
      <c r="A46" s="279"/>
      <c r="B46" s="242"/>
      <c r="C46" s="243"/>
      <c r="D46" s="243"/>
      <c r="E46" s="205"/>
      <c r="F46" s="205"/>
      <c r="G46" s="205"/>
      <c r="H46" s="244"/>
      <c r="I46" s="205"/>
      <c r="J46" s="207"/>
      <c r="K46" s="205"/>
      <c r="L46" s="205"/>
      <c r="M46" s="205"/>
      <c r="N46" s="205"/>
      <c r="O46" s="245"/>
      <c r="P46" s="246"/>
      <c r="Q46" s="21"/>
    </row>
    <row r="47" spans="1:17" ht="15">
      <c r="A47" s="279"/>
      <c r="B47" s="242"/>
      <c r="C47" s="243"/>
      <c r="D47" s="243"/>
      <c r="E47" s="205"/>
      <c r="F47" s="205"/>
      <c r="G47" s="205"/>
      <c r="H47" s="244"/>
      <c r="I47" s="205"/>
      <c r="J47" s="245"/>
      <c r="K47" s="205"/>
      <c r="L47" s="205"/>
      <c r="M47" s="205"/>
      <c r="N47" s="205"/>
      <c r="O47" s="245"/>
      <c r="P47" s="246"/>
      <c r="Q47" s="21"/>
    </row>
    <row r="48" spans="1:17" ht="15">
      <c r="A48" s="279"/>
      <c r="B48" s="242"/>
      <c r="C48" s="243"/>
      <c r="D48" s="243"/>
      <c r="E48" s="205"/>
      <c r="F48" s="205"/>
      <c r="G48" s="205"/>
      <c r="H48" s="244"/>
      <c r="I48" s="205"/>
      <c r="J48" s="245"/>
      <c r="K48" s="205"/>
      <c r="L48" s="205"/>
      <c r="M48" s="205"/>
      <c r="N48" s="205"/>
      <c r="O48" s="245"/>
      <c r="P48" s="246"/>
      <c r="Q48" s="21"/>
    </row>
    <row r="49" spans="1:17" ht="15">
      <c r="A49" s="279"/>
      <c r="B49" s="242"/>
      <c r="C49" s="243"/>
      <c r="D49" s="243"/>
      <c r="E49" s="205"/>
      <c r="F49" s="205"/>
      <c r="G49" s="205"/>
      <c r="H49" s="244"/>
      <c r="I49" s="205"/>
      <c r="J49" s="245"/>
      <c r="K49" s="205"/>
      <c r="L49" s="205"/>
      <c r="M49" s="205"/>
      <c r="N49" s="205"/>
      <c r="O49" s="245"/>
      <c r="P49" s="246"/>
      <c r="Q49" s="21"/>
    </row>
    <row r="50" spans="1:17" ht="15">
      <c r="A50" s="279"/>
      <c r="B50" s="242"/>
      <c r="C50" s="243"/>
      <c r="D50" s="243"/>
      <c r="E50" s="205"/>
      <c r="F50" s="205"/>
      <c r="G50" s="205"/>
      <c r="H50" s="244"/>
      <c r="I50" s="205"/>
      <c r="J50" s="245"/>
      <c r="K50" s="205"/>
      <c r="L50" s="205"/>
      <c r="M50" s="205"/>
      <c r="N50" s="205"/>
      <c r="O50" s="245"/>
      <c r="P50" s="246"/>
      <c r="Q50" s="21"/>
    </row>
    <row r="51" spans="1:17" ht="15">
      <c r="A51" s="279"/>
      <c r="B51" s="242"/>
      <c r="C51" s="243"/>
      <c r="D51" s="243"/>
      <c r="E51" s="205"/>
      <c r="F51" s="205"/>
      <c r="G51" s="205"/>
      <c r="H51" s="244"/>
      <c r="I51" s="205"/>
      <c r="J51" s="245"/>
      <c r="K51" s="205"/>
      <c r="L51" s="205"/>
      <c r="M51" s="205"/>
      <c r="N51" s="205"/>
      <c r="O51" s="245"/>
      <c r="P51" s="246"/>
      <c r="Q51" s="21"/>
    </row>
    <row r="52" spans="1:17" ht="15">
      <c r="A52" s="279"/>
      <c r="B52" s="242"/>
      <c r="C52" s="243"/>
      <c r="D52" s="243"/>
      <c r="E52" s="205"/>
      <c r="F52" s="205"/>
      <c r="G52" s="205"/>
      <c r="H52" s="244"/>
      <c r="I52" s="205"/>
      <c r="J52" s="245"/>
      <c r="K52" s="205"/>
      <c r="L52" s="205"/>
      <c r="M52" s="205"/>
      <c r="N52" s="205"/>
      <c r="O52" s="245"/>
      <c r="P52" s="246"/>
      <c r="Q52" s="21"/>
    </row>
    <row r="53" spans="1:17" ht="15">
      <c r="A53" s="279"/>
      <c r="B53" s="242"/>
      <c r="C53" s="243"/>
      <c r="D53" s="243"/>
      <c r="E53" s="205"/>
      <c r="F53" s="205"/>
      <c r="G53" s="205"/>
      <c r="H53" s="244"/>
      <c r="I53" s="205"/>
      <c r="J53" s="245"/>
      <c r="K53" s="205"/>
      <c r="L53" s="205"/>
      <c r="M53" s="205"/>
      <c r="N53" s="205"/>
      <c r="O53" s="245"/>
      <c r="P53" s="246"/>
      <c r="Q53" s="21"/>
    </row>
    <row r="54" spans="1:17" ht="15">
      <c r="A54" s="279"/>
      <c r="B54" s="242"/>
      <c r="C54" s="243"/>
      <c r="D54" s="243"/>
      <c r="E54" s="205"/>
      <c r="F54" s="205"/>
      <c r="G54" s="205"/>
      <c r="H54" s="244"/>
      <c r="I54" s="205"/>
      <c r="J54" s="245"/>
      <c r="K54" s="205"/>
      <c r="L54" s="205"/>
      <c r="M54" s="205"/>
      <c r="N54" s="205"/>
      <c r="O54" s="245"/>
      <c r="P54" s="246"/>
      <c r="Q54" s="21"/>
    </row>
    <row r="55" spans="1:17" ht="15">
      <c r="A55" s="279"/>
      <c r="B55" s="242"/>
      <c r="C55" s="243"/>
      <c r="D55" s="243"/>
      <c r="E55" s="205"/>
      <c r="F55" s="205"/>
      <c r="G55" s="205"/>
      <c r="H55" s="244"/>
      <c r="I55" s="205"/>
      <c r="J55" s="245"/>
      <c r="K55" s="205"/>
      <c r="L55" s="205"/>
      <c r="M55" s="205"/>
      <c r="N55" s="205"/>
      <c r="O55" s="245"/>
      <c r="P55" s="246"/>
      <c r="Q55" s="21"/>
    </row>
    <row r="56" spans="1:17" ht="15">
      <c r="A56" s="277"/>
      <c r="B56" s="210"/>
      <c r="C56" s="165"/>
      <c r="D56" s="165"/>
      <c r="E56" s="166"/>
      <c r="F56" s="166"/>
      <c r="G56" s="166"/>
      <c r="H56" s="168"/>
      <c r="I56" s="166"/>
      <c r="J56" s="170"/>
      <c r="K56" s="166"/>
      <c r="L56" s="166"/>
      <c r="M56" s="166"/>
      <c r="N56" s="166"/>
      <c r="O56" s="170"/>
      <c r="P56" s="171"/>
      <c r="Q56" s="21"/>
    </row>
    <row r="57" spans="1:17" ht="15">
      <c r="A57" s="279"/>
      <c r="B57" s="242"/>
      <c r="C57" s="243"/>
      <c r="D57" s="243"/>
      <c r="E57" s="205"/>
      <c r="F57" s="205"/>
      <c r="G57" s="205"/>
      <c r="H57" s="244"/>
      <c r="I57" s="205"/>
      <c r="J57" s="245"/>
      <c r="K57" s="205"/>
      <c r="L57" s="205"/>
      <c r="M57" s="205"/>
      <c r="N57" s="205"/>
      <c r="O57" s="245"/>
      <c r="P57" s="246"/>
      <c r="Q57" s="21"/>
    </row>
    <row r="58" spans="1:17" ht="15">
      <c r="A58" s="277"/>
      <c r="B58" s="164"/>
      <c r="C58" s="172"/>
      <c r="D58" s="172"/>
      <c r="E58" s="167"/>
      <c r="F58" s="166"/>
      <c r="G58" s="173"/>
      <c r="H58" s="174"/>
      <c r="I58" s="175"/>
      <c r="J58" s="177"/>
      <c r="K58" s="175"/>
      <c r="L58" s="166"/>
      <c r="M58" s="176"/>
      <c r="N58" s="238"/>
      <c r="O58" s="192"/>
      <c r="P58" s="193"/>
    </row>
    <row r="59" spans="1:17" ht="15">
      <c r="A59" s="279"/>
      <c r="B59" s="242"/>
      <c r="C59" s="243"/>
      <c r="D59" s="243"/>
      <c r="E59" s="205"/>
      <c r="F59" s="205"/>
      <c r="G59" s="205"/>
      <c r="H59" s="244"/>
      <c r="I59" s="205"/>
      <c r="J59" s="245"/>
      <c r="K59" s="205"/>
      <c r="L59" s="205"/>
      <c r="M59" s="205"/>
      <c r="N59" s="205"/>
      <c r="O59" s="245"/>
      <c r="P59" s="246"/>
      <c r="Q59" s="21"/>
    </row>
    <row r="60" spans="1:17" ht="15">
      <c r="A60" s="279"/>
      <c r="B60" s="242"/>
      <c r="C60" s="243"/>
      <c r="D60" s="243"/>
      <c r="E60" s="205"/>
      <c r="F60" s="205"/>
      <c r="G60" s="204"/>
      <c r="H60" s="244"/>
      <c r="I60" s="205"/>
      <c r="J60" s="245"/>
      <c r="K60" s="205"/>
      <c r="L60" s="205"/>
      <c r="M60" s="205"/>
      <c r="N60" s="205"/>
      <c r="O60" s="245"/>
      <c r="P60" s="246"/>
      <c r="Q60" s="21"/>
    </row>
    <row r="61" spans="1:17" ht="15">
      <c r="A61" s="279"/>
      <c r="B61" s="242"/>
      <c r="C61" s="243"/>
      <c r="D61" s="243"/>
      <c r="E61" s="205"/>
      <c r="F61" s="205"/>
      <c r="G61" s="205"/>
      <c r="H61" s="244"/>
      <c r="I61" s="205"/>
      <c r="J61" s="245"/>
      <c r="K61" s="205"/>
      <c r="L61" s="205"/>
      <c r="M61" s="205"/>
      <c r="N61" s="205"/>
      <c r="O61" s="245"/>
      <c r="P61" s="246"/>
      <c r="Q61" s="21"/>
    </row>
    <row r="62" spans="1:17" ht="15">
      <c r="A62" s="279"/>
      <c r="B62" s="242"/>
      <c r="C62" s="243"/>
      <c r="D62" s="243"/>
      <c r="E62" s="205"/>
      <c r="F62" s="205"/>
      <c r="G62" s="205"/>
      <c r="H62" s="244"/>
      <c r="I62" s="205"/>
      <c r="J62" s="245"/>
      <c r="K62" s="205"/>
      <c r="L62" s="205"/>
      <c r="M62" s="205"/>
      <c r="N62" s="205"/>
      <c r="O62" s="245"/>
      <c r="P62" s="246"/>
      <c r="Q62" s="21"/>
    </row>
    <row r="63" spans="1:17" ht="15">
      <c r="A63" s="279"/>
      <c r="B63" s="242"/>
      <c r="C63" s="243"/>
      <c r="D63" s="243"/>
      <c r="E63" s="205"/>
      <c r="F63" s="205"/>
      <c r="G63" s="205"/>
      <c r="H63" s="244"/>
      <c r="I63" s="205"/>
      <c r="J63" s="245"/>
      <c r="K63" s="205"/>
      <c r="L63" s="205"/>
      <c r="M63" s="205"/>
      <c r="N63" s="205"/>
      <c r="O63" s="245"/>
      <c r="P63" s="246"/>
      <c r="Q63" s="21"/>
    </row>
    <row r="64" spans="1:17" ht="15">
      <c r="A64" s="279"/>
      <c r="B64" s="242"/>
      <c r="C64" s="243"/>
      <c r="D64" s="243"/>
      <c r="E64" s="205"/>
      <c r="F64" s="205"/>
      <c r="G64" s="205"/>
      <c r="H64" s="244"/>
      <c r="I64" s="247"/>
      <c r="J64" s="245"/>
      <c r="K64" s="205"/>
      <c r="L64" s="205"/>
      <c r="M64" s="205"/>
      <c r="N64" s="205"/>
      <c r="O64" s="245"/>
      <c r="P64" s="246"/>
      <c r="Q64" s="21"/>
    </row>
    <row r="65" spans="1:17" ht="15">
      <c r="A65" s="279"/>
      <c r="B65" s="242"/>
      <c r="C65" s="243"/>
      <c r="D65" s="243"/>
      <c r="E65" s="205"/>
      <c r="F65" s="205"/>
      <c r="G65" s="205"/>
      <c r="H65" s="244"/>
      <c r="I65" s="205"/>
      <c r="J65" s="245"/>
      <c r="K65" s="205"/>
      <c r="L65" s="205"/>
      <c r="M65" s="205"/>
      <c r="N65" s="205"/>
      <c r="O65" s="245"/>
      <c r="P65" s="246"/>
      <c r="Q65" s="21"/>
    </row>
    <row r="66" spans="1:17" ht="15">
      <c r="A66" s="272"/>
      <c r="B66" s="210"/>
      <c r="C66" s="165"/>
      <c r="D66" s="165"/>
      <c r="E66" s="166"/>
      <c r="F66" s="166"/>
      <c r="G66" s="175"/>
      <c r="H66" s="168"/>
      <c r="I66" s="166"/>
      <c r="J66" s="169"/>
      <c r="K66" s="166"/>
      <c r="L66" s="166"/>
      <c r="M66" s="166"/>
      <c r="N66" s="166"/>
      <c r="O66" s="170"/>
      <c r="P66" s="171"/>
      <c r="Q66" s="21"/>
    </row>
    <row r="67" spans="1:17" ht="15">
      <c r="A67" s="274"/>
      <c r="B67" s="202"/>
      <c r="C67" s="203"/>
      <c r="D67" s="203"/>
      <c r="E67" s="226"/>
      <c r="F67" s="226"/>
      <c r="G67" s="230"/>
      <c r="H67" s="206"/>
      <c r="I67" s="204"/>
      <c r="J67" s="207"/>
      <c r="K67" s="204"/>
      <c r="L67" s="205"/>
      <c r="M67" s="231"/>
      <c r="N67" s="206"/>
      <c r="O67" s="232"/>
      <c r="P67" s="233"/>
    </row>
    <row r="68" spans="1:17" ht="15">
      <c r="A68" s="277"/>
      <c r="B68" s="164"/>
      <c r="C68" s="172"/>
      <c r="D68" s="172"/>
      <c r="E68" s="167"/>
      <c r="F68" s="167"/>
      <c r="G68" s="173"/>
      <c r="H68" s="174"/>
      <c r="I68" s="175"/>
      <c r="J68" s="169"/>
      <c r="K68" s="175"/>
      <c r="L68" s="166"/>
      <c r="M68" s="176"/>
      <c r="N68" s="174"/>
      <c r="O68" s="192"/>
      <c r="P68" s="193"/>
    </row>
    <row r="69" spans="1:17" ht="15">
      <c r="A69" s="277"/>
      <c r="B69" s="248"/>
      <c r="C69" s="249"/>
      <c r="D69" s="249"/>
      <c r="E69" s="175"/>
      <c r="F69" s="166"/>
      <c r="G69" s="175"/>
      <c r="H69" s="250"/>
      <c r="I69" s="175"/>
      <c r="J69" s="169"/>
      <c r="K69" s="175"/>
      <c r="L69" s="175"/>
      <c r="M69" s="175"/>
      <c r="N69" s="175"/>
      <c r="O69" s="177"/>
      <c r="P69" s="178"/>
      <c r="Q69" s="46"/>
    </row>
    <row r="70" spans="1:17" ht="15">
      <c r="A70" s="274"/>
      <c r="B70" s="202"/>
      <c r="C70" s="203"/>
      <c r="D70" s="203"/>
      <c r="E70" s="226"/>
      <c r="F70" s="226"/>
      <c r="G70" s="230"/>
      <c r="H70" s="206"/>
      <c r="I70" s="204"/>
      <c r="J70" s="207"/>
      <c r="K70" s="204"/>
      <c r="L70" s="204"/>
      <c r="M70" s="231"/>
      <c r="N70" s="206"/>
      <c r="O70" s="232"/>
      <c r="P70" s="233"/>
    </row>
    <row r="71" spans="1:17" ht="15">
      <c r="A71" s="278"/>
      <c r="B71" s="251"/>
      <c r="C71" s="225"/>
      <c r="D71" s="225"/>
      <c r="E71" s="204"/>
      <c r="F71" s="205"/>
      <c r="G71" s="204"/>
      <c r="H71" s="227"/>
      <c r="I71" s="204"/>
      <c r="J71" s="207"/>
      <c r="K71" s="204"/>
      <c r="L71" s="204"/>
      <c r="M71" s="204"/>
      <c r="N71" s="204"/>
      <c r="O71" s="208"/>
      <c r="P71" s="209"/>
      <c r="Q71" s="46"/>
    </row>
    <row r="72" spans="1:17" s="36" customFormat="1" ht="15">
      <c r="A72" s="276"/>
      <c r="B72" s="211"/>
      <c r="C72" s="212"/>
      <c r="D72" s="212"/>
      <c r="E72" s="213"/>
      <c r="F72" s="213"/>
      <c r="G72" s="214"/>
      <c r="H72" s="214"/>
      <c r="I72" s="252"/>
      <c r="J72" s="215"/>
      <c r="K72" s="214"/>
      <c r="L72" s="216"/>
      <c r="M72" s="221"/>
      <c r="N72" s="214"/>
      <c r="O72" s="222"/>
      <c r="P72" s="253"/>
      <c r="Q72" s="35"/>
    </row>
    <row r="73" spans="1:17" s="36" customFormat="1" ht="15">
      <c r="A73" s="280"/>
      <c r="B73" s="254"/>
      <c r="C73" s="255"/>
      <c r="D73" s="255"/>
      <c r="E73" s="220"/>
      <c r="F73" s="216"/>
      <c r="G73" s="220"/>
      <c r="H73" s="256"/>
      <c r="I73" s="220"/>
      <c r="J73" s="215"/>
      <c r="K73" s="220"/>
      <c r="L73" s="220"/>
      <c r="M73" s="220"/>
      <c r="N73" s="220"/>
      <c r="O73" s="257"/>
      <c r="P73" s="258"/>
      <c r="Q73" s="51"/>
    </row>
    <row r="74" spans="1:17" s="36" customFormat="1" ht="15">
      <c r="A74" s="280"/>
      <c r="B74" s="254"/>
      <c r="C74" s="255"/>
      <c r="D74" s="255"/>
      <c r="E74" s="220"/>
      <c r="F74" s="216"/>
      <c r="G74" s="220"/>
      <c r="H74" s="256"/>
      <c r="I74" s="220"/>
      <c r="J74" s="215"/>
      <c r="K74" s="220"/>
      <c r="L74" s="220"/>
      <c r="M74" s="220"/>
      <c r="N74" s="220"/>
      <c r="O74" s="257"/>
      <c r="P74" s="258"/>
      <c r="Q74" s="51"/>
    </row>
    <row r="75" spans="1:17" s="36" customFormat="1" ht="15">
      <c r="A75" s="280"/>
      <c r="B75" s="254"/>
      <c r="C75" s="255"/>
      <c r="D75" s="255"/>
      <c r="E75" s="220"/>
      <c r="F75" s="216"/>
      <c r="G75" s="220"/>
      <c r="H75" s="256"/>
      <c r="I75" s="259"/>
      <c r="J75" s="215"/>
      <c r="K75" s="220"/>
      <c r="L75" s="220"/>
      <c r="M75" s="220"/>
      <c r="N75" s="220"/>
      <c r="O75" s="257"/>
      <c r="P75" s="258"/>
      <c r="Q75" s="51"/>
    </row>
    <row r="76" spans="1:17" s="36" customFormat="1" ht="15">
      <c r="A76" s="280"/>
      <c r="B76" s="254"/>
      <c r="C76" s="255"/>
      <c r="D76" s="255"/>
      <c r="E76" s="220"/>
      <c r="F76" s="216"/>
      <c r="G76" s="220"/>
      <c r="H76" s="256"/>
      <c r="I76" s="220"/>
      <c r="J76" s="215"/>
      <c r="K76" s="220"/>
      <c r="L76" s="220"/>
      <c r="M76" s="220"/>
      <c r="N76" s="220"/>
      <c r="O76" s="257"/>
      <c r="P76" s="258"/>
      <c r="Q76" s="51"/>
    </row>
    <row r="77" spans="1:17" ht="15">
      <c r="A77" s="274"/>
      <c r="B77" s="202"/>
      <c r="C77" s="203"/>
      <c r="D77" s="203"/>
      <c r="E77" s="226"/>
      <c r="F77" s="226"/>
      <c r="G77" s="230"/>
      <c r="H77" s="206"/>
      <c r="I77" s="204"/>
      <c r="J77" s="207"/>
      <c r="K77" s="204"/>
      <c r="L77" s="205"/>
      <c r="M77" s="231"/>
      <c r="N77" s="206"/>
      <c r="O77" s="232"/>
      <c r="P77" s="233"/>
    </row>
    <row r="78" spans="1:17" ht="15.75" thickBot="1">
      <c r="A78" s="274"/>
      <c r="B78" s="260"/>
      <c r="C78" s="261"/>
      <c r="D78" s="261"/>
      <c r="E78" s="262"/>
      <c r="F78" s="262"/>
      <c r="G78" s="263"/>
      <c r="H78" s="264"/>
      <c r="I78" s="265"/>
      <c r="J78" s="266"/>
      <c r="K78" s="265"/>
      <c r="L78" s="267"/>
      <c r="M78" s="268"/>
      <c r="N78" s="264"/>
      <c r="O78" s="269"/>
      <c r="P78" s="270"/>
    </row>
    <row r="79" spans="1:17" ht="15.75" thickBot="1">
      <c r="A79" s="277"/>
      <c r="B79" s="197"/>
      <c r="C79" s="198"/>
      <c r="D79" s="198"/>
      <c r="E79" s="195"/>
      <c r="F79" s="194"/>
      <c r="G79" s="195"/>
      <c r="H79" s="199"/>
      <c r="I79" s="195"/>
      <c r="J79" s="200"/>
      <c r="K79" s="195"/>
      <c r="L79" s="195"/>
      <c r="M79" s="195"/>
      <c r="N79" s="195"/>
      <c r="O79" s="196"/>
      <c r="P79" s="201"/>
      <c r="Q79" s="46"/>
    </row>
    <row r="80" spans="1:17" hidden="1"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</row>
    <row r="81" spans="1:17" ht="30" hidden="1">
      <c r="A81" s="32"/>
      <c r="B81" s="24" t="s">
        <v>282</v>
      </c>
      <c r="C81" s="26" t="s">
        <v>312</v>
      </c>
      <c r="D81" s="44" t="s">
        <v>313</v>
      </c>
      <c r="E81" s="25" t="s">
        <v>284</v>
      </c>
      <c r="F81" s="25" t="s">
        <v>291</v>
      </c>
      <c r="G81" s="27" t="s">
        <v>314</v>
      </c>
      <c r="H81" s="28">
        <v>9540</v>
      </c>
      <c r="I81" s="29" t="s">
        <v>315</v>
      </c>
      <c r="J81" s="55">
        <v>47664</v>
      </c>
      <c r="K81" s="28" t="s">
        <v>316</v>
      </c>
      <c r="L81" s="22" t="s">
        <v>317</v>
      </c>
      <c r="M81" s="30" t="s">
        <v>318</v>
      </c>
      <c r="N81" s="29" t="s">
        <v>293</v>
      </c>
      <c r="O81" s="39">
        <v>25433</v>
      </c>
      <c r="P81" s="39" t="s">
        <v>319</v>
      </c>
    </row>
    <row r="82" spans="1:17" ht="25.5" hidden="1">
      <c r="B82" s="53" t="s">
        <v>98</v>
      </c>
      <c r="C82" s="40" t="s">
        <v>320</v>
      </c>
      <c r="D82" s="40" t="s">
        <v>321</v>
      </c>
      <c r="E82" s="29" t="s">
        <v>296</v>
      </c>
      <c r="F82" s="22" t="s">
        <v>285</v>
      </c>
      <c r="G82" s="29" t="s">
        <v>297</v>
      </c>
      <c r="H82" s="56">
        <v>1472</v>
      </c>
      <c r="I82" s="29" t="s">
        <v>305</v>
      </c>
      <c r="J82" s="29" t="s">
        <v>305</v>
      </c>
      <c r="K82" s="29" t="s">
        <v>322</v>
      </c>
      <c r="L82" s="29" t="s">
        <v>323</v>
      </c>
      <c r="M82" s="29" t="s">
        <v>324</v>
      </c>
      <c r="N82" s="29"/>
      <c r="O82" s="31"/>
      <c r="P82" s="31"/>
      <c r="Q82" s="46"/>
    </row>
    <row r="83" spans="1:17" ht="25.5" hidden="1">
      <c r="B83" s="53" t="s">
        <v>292</v>
      </c>
      <c r="C83" s="40" t="s">
        <v>325</v>
      </c>
      <c r="D83" s="40" t="s">
        <v>326</v>
      </c>
      <c r="E83" s="29" t="s">
        <v>83</v>
      </c>
      <c r="F83" s="22" t="s">
        <v>327</v>
      </c>
      <c r="G83" s="29" t="s">
        <v>328</v>
      </c>
      <c r="H83" s="56">
        <v>14300</v>
      </c>
      <c r="I83" s="29" t="s">
        <v>305</v>
      </c>
      <c r="J83" s="29" t="s">
        <v>305</v>
      </c>
      <c r="K83" s="29" t="e">
        <v>#REF!</v>
      </c>
      <c r="L83" s="29" t="e">
        <v>#REF!</v>
      </c>
      <c r="M83" s="29" t="e">
        <v>#REF!</v>
      </c>
      <c r="N83" s="29" t="s">
        <v>283</v>
      </c>
      <c r="O83" s="31">
        <v>34726</v>
      </c>
      <c r="P83" s="31" t="s">
        <v>303</v>
      </c>
      <c r="Q83" s="46"/>
    </row>
    <row r="84" spans="1:17" ht="25.5" hidden="1">
      <c r="B84" s="53" t="s">
        <v>289</v>
      </c>
      <c r="C84" s="40" t="s">
        <v>252</v>
      </c>
      <c r="D84" s="40" t="s">
        <v>69</v>
      </c>
      <c r="E84" s="29" t="s">
        <v>245</v>
      </c>
      <c r="F84" s="22" t="s">
        <v>311</v>
      </c>
      <c r="G84" s="29" t="s">
        <v>329</v>
      </c>
      <c r="H84" s="54">
        <v>4035</v>
      </c>
      <c r="I84" s="29" t="s">
        <v>305</v>
      </c>
      <c r="J84" s="31" t="s">
        <v>305</v>
      </c>
      <c r="K84" s="29" t="s">
        <v>330</v>
      </c>
      <c r="L84" s="29" t="s">
        <v>331</v>
      </c>
      <c r="M84" s="29" t="s">
        <v>332</v>
      </c>
      <c r="N84" s="29" t="s">
        <v>283</v>
      </c>
      <c r="O84" s="31">
        <v>25759</v>
      </c>
      <c r="P84" s="31" t="s">
        <v>333</v>
      </c>
      <c r="Q84" s="46"/>
    </row>
    <row r="85" spans="1:17" ht="25.5" hidden="1">
      <c r="B85" s="53" t="s">
        <v>289</v>
      </c>
      <c r="C85" s="40" t="s">
        <v>334</v>
      </c>
      <c r="D85" s="40" t="s">
        <v>256</v>
      </c>
      <c r="E85" s="29" t="s">
        <v>87</v>
      </c>
      <c r="F85" s="22" t="s">
        <v>335</v>
      </c>
      <c r="G85" s="29" t="s">
        <v>336</v>
      </c>
      <c r="H85" s="54">
        <v>3830</v>
      </c>
      <c r="I85" s="42" t="s">
        <v>305</v>
      </c>
      <c r="J85" s="31" t="s">
        <v>305</v>
      </c>
      <c r="K85" s="29" t="s">
        <v>337</v>
      </c>
      <c r="L85" s="29" t="s">
        <v>338</v>
      </c>
      <c r="M85" s="29" t="s">
        <v>339</v>
      </c>
      <c r="N85" s="29" t="s">
        <v>281</v>
      </c>
      <c r="O85" s="31">
        <v>27354</v>
      </c>
      <c r="P85" s="31" t="s">
        <v>309</v>
      </c>
      <c r="Q85" s="46"/>
    </row>
    <row r="86" spans="1:17" ht="25.5" hidden="1">
      <c r="B86" s="53" t="s">
        <v>301</v>
      </c>
      <c r="C86" s="40" t="s">
        <v>340</v>
      </c>
      <c r="D86" s="40" t="s">
        <v>259</v>
      </c>
      <c r="E86" s="29" t="s">
        <v>75</v>
      </c>
      <c r="F86" s="22" t="s">
        <v>288</v>
      </c>
      <c r="G86" s="29" t="s">
        <v>290</v>
      </c>
      <c r="H86" s="54">
        <v>8038</v>
      </c>
      <c r="I86" s="29" t="s">
        <v>305</v>
      </c>
      <c r="J86" s="29" t="s">
        <v>305</v>
      </c>
      <c r="K86" s="29" t="s">
        <v>341</v>
      </c>
      <c r="L86" s="29" t="s">
        <v>342</v>
      </c>
      <c r="M86" s="29" t="s">
        <v>343</v>
      </c>
      <c r="N86" s="29" t="s">
        <v>283</v>
      </c>
      <c r="O86" s="31">
        <v>31167</v>
      </c>
      <c r="P86" s="31" t="s">
        <v>304</v>
      </c>
      <c r="Q86" s="46"/>
    </row>
    <row r="87" spans="1:17" ht="25.5" hidden="1">
      <c r="B87" s="53" t="s">
        <v>289</v>
      </c>
      <c r="C87" s="40" t="s">
        <v>344</v>
      </c>
      <c r="D87" s="40" t="s">
        <v>63</v>
      </c>
      <c r="E87" s="29" t="s">
        <v>77</v>
      </c>
      <c r="F87" s="22" t="s">
        <v>345</v>
      </c>
      <c r="G87" s="37"/>
      <c r="H87" s="54">
        <v>3186</v>
      </c>
      <c r="I87" s="29" t="s">
        <v>305</v>
      </c>
      <c r="J87" s="31" t="s">
        <v>305</v>
      </c>
      <c r="K87" s="29" t="s">
        <v>346</v>
      </c>
      <c r="L87" s="29" t="s">
        <v>347</v>
      </c>
      <c r="M87" s="29" t="s">
        <v>348</v>
      </c>
      <c r="N87" s="29"/>
      <c r="O87" s="50"/>
      <c r="P87" s="50"/>
      <c r="Q87" s="46"/>
    </row>
    <row r="88" spans="1:17" ht="25.5" hidden="1">
      <c r="B88" s="53" t="s">
        <v>300</v>
      </c>
      <c r="C88" s="40" t="s">
        <v>349</v>
      </c>
      <c r="D88" s="40" t="s">
        <v>62</v>
      </c>
      <c r="E88" s="29" t="s">
        <v>295</v>
      </c>
      <c r="F88" s="22" t="s">
        <v>302</v>
      </c>
      <c r="G88" s="29" t="s">
        <v>350</v>
      </c>
      <c r="H88" s="54">
        <v>5498</v>
      </c>
      <c r="I88" s="29" t="s">
        <v>305</v>
      </c>
      <c r="J88" s="31" t="s">
        <v>305</v>
      </c>
      <c r="K88" s="29" t="s">
        <v>351</v>
      </c>
      <c r="L88" s="29" t="s">
        <v>352</v>
      </c>
      <c r="M88" s="29" t="s">
        <v>353</v>
      </c>
      <c r="N88" s="29" t="s">
        <v>281</v>
      </c>
      <c r="O88" s="31">
        <v>28436</v>
      </c>
      <c r="P88" s="31" t="s">
        <v>303</v>
      </c>
      <c r="Q88" s="46"/>
    </row>
    <row r="89" spans="1:17" ht="25.5" hidden="1">
      <c r="B89" s="53" t="s">
        <v>300</v>
      </c>
      <c r="C89" s="40" t="s">
        <v>349</v>
      </c>
      <c r="D89" s="40" t="s">
        <v>64</v>
      </c>
      <c r="E89" s="29" t="s">
        <v>89</v>
      </c>
      <c r="F89" s="22" t="s">
        <v>354</v>
      </c>
      <c r="G89" s="29" t="s">
        <v>355</v>
      </c>
      <c r="H89" s="54">
        <v>6776</v>
      </c>
      <c r="I89" s="29" t="s">
        <v>305</v>
      </c>
      <c r="J89" s="31" t="s">
        <v>305</v>
      </c>
      <c r="K89" s="29" t="s">
        <v>356</v>
      </c>
      <c r="L89" s="29" t="s">
        <v>357</v>
      </c>
      <c r="M89" s="29" t="s">
        <v>358</v>
      </c>
      <c r="N89" s="29" t="s">
        <v>281</v>
      </c>
      <c r="O89" s="31">
        <v>29770</v>
      </c>
      <c r="P89" s="31" t="s">
        <v>303</v>
      </c>
      <c r="Q89" s="46"/>
    </row>
    <row r="90" spans="1:17" ht="25.5" hidden="1">
      <c r="B90" s="53" t="s">
        <v>310</v>
      </c>
      <c r="C90" s="40" t="s">
        <v>359</v>
      </c>
      <c r="D90" s="40" t="s">
        <v>257</v>
      </c>
      <c r="E90" s="29" t="s">
        <v>360</v>
      </c>
      <c r="F90" s="22" t="s">
        <v>307</v>
      </c>
      <c r="G90" s="29" t="s">
        <v>308</v>
      </c>
      <c r="H90" s="54">
        <v>12730</v>
      </c>
      <c r="I90" s="29" t="s">
        <v>361</v>
      </c>
      <c r="J90" s="45">
        <v>45572</v>
      </c>
      <c r="K90" s="29" t="s">
        <v>362</v>
      </c>
      <c r="L90" s="29" t="s">
        <v>363</v>
      </c>
      <c r="M90" s="29" t="s">
        <v>364</v>
      </c>
      <c r="N90" s="29" t="s">
        <v>293</v>
      </c>
      <c r="O90" s="31">
        <v>4</v>
      </c>
      <c r="P90" s="31" t="s">
        <v>365</v>
      </c>
      <c r="Q90" s="46"/>
    </row>
    <row r="91" spans="1:17" ht="25.5" hidden="1">
      <c r="B91" s="53" t="s">
        <v>300</v>
      </c>
      <c r="C91" s="40" t="s">
        <v>366</v>
      </c>
      <c r="D91" s="40" t="s">
        <v>71</v>
      </c>
      <c r="E91" s="29" t="s">
        <v>75</v>
      </c>
      <c r="F91" s="22" t="s">
        <v>288</v>
      </c>
      <c r="G91" s="37"/>
      <c r="H91" s="54">
        <v>5867</v>
      </c>
      <c r="I91" s="37" t="s">
        <v>305</v>
      </c>
      <c r="J91" s="50" t="s">
        <v>305</v>
      </c>
      <c r="K91" s="29" t="s">
        <v>367</v>
      </c>
      <c r="L91" s="29" t="s">
        <v>368</v>
      </c>
      <c r="M91" s="29" t="s">
        <v>369</v>
      </c>
      <c r="N91" s="29" t="s">
        <v>283</v>
      </c>
      <c r="O91" s="50"/>
      <c r="P91" s="50"/>
      <c r="Q91" s="46"/>
    </row>
    <row r="92" spans="1:17" s="36" customFormat="1" ht="25.5" hidden="1">
      <c r="A92" s="47"/>
      <c r="B92" s="57" t="s">
        <v>289</v>
      </c>
      <c r="C92" s="48" t="s">
        <v>370</v>
      </c>
      <c r="D92" s="48" t="s">
        <v>58</v>
      </c>
      <c r="E92" s="37" t="s">
        <v>74</v>
      </c>
      <c r="F92" s="34" t="s">
        <v>371</v>
      </c>
      <c r="G92" s="37"/>
      <c r="H92" s="49">
        <v>4036</v>
      </c>
      <c r="I92" s="37" t="s">
        <v>305</v>
      </c>
      <c r="J92" s="37" t="s">
        <v>305</v>
      </c>
      <c r="K92" s="37"/>
      <c r="L92" s="37"/>
      <c r="M92" s="37"/>
      <c r="N92" s="37"/>
      <c r="O92" s="50"/>
      <c r="P92" s="50"/>
      <c r="Q92" s="51"/>
    </row>
    <row r="93" spans="1:17" s="36" customFormat="1" ht="25.5" hidden="1">
      <c r="A93" s="47"/>
      <c r="B93" s="57" t="s">
        <v>289</v>
      </c>
      <c r="C93" s="48" t="s">
        <v>372</v>
      </c>
      <c r="D93" s="48" t="s">
        <v>254</v>
      </c>
      <c r="E93" s="37" t="s">
        <v>88</v>
      </c>
      <c r="F93" s="34" t="s">
        <v>373</v>
      </c>
      <c r="G93" s="37"/>
      <c r="H93" s="49">
        <v>7346</v>
      </c>
      <c r="I93" s="37" t="s">
        <v>305</v>
      </c>
      <c r="J93" s="50" t="s">
        <v>305</v>
      </c>
      <c r="K93" s="37" t="s">
        <v>374</v>
      </c>
      <c r="L93" s="37" t="s">
        <v>375</v>
      </c>
      <c r="M93" s="37" t="s">
        <v>376</v>
      </c>
      <c r="N93" s="37"/>
      <c r="O93" s="50"/>
      <c r="P93" s="50"/>
      <c r="Q93" s="51"/>
    </row>
    <row r="94" spans="1:17" s="36" customFormat="1" ht="25.5" hidden="1">
      <c r="A94" s="47"/>
      <c r="B94" s="57" t="s">
        <v>298</v>
      </c>
      <c r="C94" s="48" t="s">
        <v>377</v>
      </c>
      <c r="D94" s="48" t="s">
        <v>321</v>
      </c>
      <c r="E94" s="37" t="s">
        <v>84</v>
      </c>
      <c r="F94" s="34" t="s">
        <v>378</v>
      </c>
      <c r="G94" s="37"/>
      <c r="H94" s="49">
        <v>9103</v>
      </c>
      <c r="I94" s="37" t="s">
        <v>379</v>
      </c>
      <c r="J94" s="50">
        <v>43153</v>
      </c>
      <c r="K94" s="37" t="s">
        <v>380</v>
      </c>
      <c r="L94" s="37" t="s">
        <v>381</v>
      </c>
      <c r="M94" s="37" t="s">
        <v>380</v>
      </c>
      <c r="N94" s="37"/>
      <c r="O94" s="50"/>
      <c r="P94" s="50"/>
      <c r="Q94" s="51"/>
    </row>
    <row r="95" spans="1:17" s="36" customFormat="1" ht="25.5" hidden="1">
      <c r="A95" s="47"/>
      <c r="B95" s="57" t="s">
        <v>289</v>
      </c>
      <c r="C95" s="48" t="s">
        <v>382</v>
      </c>
      <c r="D95" s="48" t="s">
        <v>59</v>
      </c>
      <c r="E95" s="37" t="s">
        <v>383</v>
      </c>
      <c r="F95" s="34" t="s">
        <v>384</v>
      </c>
      <c r="G95" s="37"/>
      <c r="H95" s="49">
        <v>5542</v>
      </c>
      <c r="I95" s="37" t="s">
        <v>385</v>
      </c>
      <c r="J95" s="50">
        <v>47084</v>
      </c>
      <c r="K95" s="37" t="s">
        <v>386</v>
      </c>
      <c r="L95" s="37" t="s">
        <v>387</v>
      </c>
      <c r="M95" s="37" t="s">
        <v>388</v>
      </c>
      <c r="N95" s="37"/>
      <c r="O95" s="50"/>
      <c r="P95" s="50"/>
      <c r="Q95" s="51"/>
    </row>
    <row r="96" spans="1:17" s="36" customFormat="1" ht="25.5" hidden="1">
      <c r="A96" s="47"/>
      <c r="B96" s="57" t="s">
        <v>298</v>
      </c>
      <c r="C96" s="48" t="s">
        <v>389</v>
      </c>
      <c r="D96" s="48" t="s">
        <v>69</v>
      </c>
      <c r="E96" s="37" t="s">
        <v>88</v>
      </c>
      <c r="F96" s="34" t="s">
        <v>373</v>
      </c>
      <c r="G96" s="37"/>
      <c r="H96" s="49">
        <v>6378</v>
      </c>
      <c r="I96" s="37" t="s">
        <v>390</v>
      </c>
      <c r="J96" s="50">
        <v>44845</v>
      </c>
      <c r="K96" s="37" t="s">
        <v>391</v>
      </c>
      <c r="L96" s="37" t="s">
        <v>392</v>
      </c>
      <c r="M96" s="37" t="s">
        <v>393</v>
      </c>
      <c r="N96" s="37"/>
      <c r="O96" s="50"/>
      <c r="P96" s="50"/>
      <c r="Q96" s="51"/>
    </row>
    <row r="97" spans="1:17" s="36" customFormat="1" ht="25.5" hidden="1">
      <c r="A97" s="47"/>
      <c r="B97" s="57" t="s">
        <v>298</v>
      </c>
      <c r="C97" s="48" t="s">
        <v>394</v>
      </c>
      <c r="D97" s="48" t="s">
        <v>249</v>
      </c>
      <c r="E97" s="37" t="s">
        <v>84</v>
      </c>
      <c r="F97" s="34" t="s">
        <v>294</v>
      </c>
      <c r="G97" s="37"/>
      <c r="H97" s="49">
        <v>6163</v>
      </c>
      <c r="I97" s="37" t="s">
        <v>395</v>
      </c>
      <c r="J97" s="50">
        <v>45221</v>
      </c>
      <c r="K97" s="37" t="s">
        <v>396</v>
      </c>
      <c r="L97" s="37" t="s">
        <v>397</v>
      </c>
      <c r="M97" s="37" t="s">
        <v>398</v>
      </c>
      <c r="N97" s="37"/>
      <c r="O97" s="50"/>
      <c r="P97" s="50"/>
      <c r="Q97" s="51"/>
    </row>
    <row r="98" spans="1:17" s="36" customFormat="1" ht="25.5" hidden="1">
      <c r="A98" s="47"/>
      <c r="B98" s="57" t="s">
        <v>289</v>
      </c>
      <c r="C98" s="48" t="s">
        <v>399</v>
      </c>
      <c r="D98" s="48" t="s">
        <v>261</v>
      </c>
      <c r="E98" s="37" t="s">
        <v>296</v>
      </c>
      <c r="F98" s="34" t="s">
        <v>400</v>
      </c>
      <c r="G98" s="37"/>
      <c r="H98" s="49">
        <v>1339</v>
      </c>
      <c r="I98" s="37" t="s">
        <v>305</v>
      </c>
      <c r="J98" s="37" t="s">
        <v>305</v>
      </c>
      <c r="K98" s="37" t="s">
        <v>401</v>
      </c>
      <c r="L98" s="37" t="s">
        <v>402</v>
      </c>
      <c r="M98" s="37" t="s">
        <v>403</v>
      </c>
      <c r="N98" s="37"/>
      <c r="O98" s="50"/>
      <c r="P98" s="50"/>
      <c r="Q98" s="51"/>
    </row>
    <row r="99" spans="1:17" s="36" customFormat="1" ht="25.5" hidden="1">
      <c r="A99" s="47"/>
      <c r="B99" s="57" t="s">
        <v>98</v>
      </c>
      <c r="C99" s="48" t="s">
        <v>404</v>
      </c>
      <c r="D99" s="48" t="s">
        <v>405</v>
      </c>
      <c r="E99" s="37" t="s">
        <v>295</v>
      </c>
      <c r="F99" s="34" t="s">
        <v>302</v>
      </c>
      <c r="G99" s="37"/>
      <c r="H99" s="49">
        <v>3354</v>
      </c>
      <c r="I99" s="50" t="s">
        <v>406</v>
      </c>
      <c r="J99" s="58">
        <v>45248</v>
      </c>
      <c r="K99" s="37" t="s">
        <v>407</v>
      </c>
      <c r="L99" s="37" t="s">
        <v>408</v>
      </c>
      <c r="M99" s="37" t="s">
        <v>409</v>
      </c>
      <c r="N99" s="37"/>
      <c r="O99" s="50"/>
      <c r="P99" s="50"/>
      <c r="Q99" s="51"/>
    </row>
    <row r="100" spans="1:17" s="36" customFormat="1" ht="25.5" hidden="1">
      <c r="A100" s="47"/>
      <c r="B100" s="57" t="s">
        <v>300</v>
      </c>
      <c r="C100" s="48" t="s">
        <v>410</v>
      </c>
      <c r="D100" s="48" t="s">
        <v>73</v>
      </c>
      <c r="E100" s="37" t="s">
        <v>74</v>
      </c>
      <c r="F100" s="34" t="s">
        <v>371</v>
      </c>
      <c r="G100" s="37"/>
      <c r="H100" s="49">
        <v>6384</v>
      </c>
      <c r="I100" s="37" t="s">
        <v>411</v>
      </c>
      <c r="J100" s="50">
        <v>47092</v>
      </c>
      <c r="K100" s="37" t="s">
        <v>412</v>
      </c>
      <c r="L100" s="37" t="s">
        <v>413</v>
      </c>
      <c r="M100" s="37" t="s">
        <v>414</v>
      </c>
      <c r="N100" s="37"/>
      <c r="O100" s="50"/>
      <c r="P100" s="50"/>
      <c r="Q100" s="51"/>
    </row>
    <row r="101" spans="1:17" s="36" customFormat="1" ht="15" hidden="1">
      <c r="A101" s="47"/>
      <c r="B101" s="57" t="s">
        <v>289</v>
      </c>
      <c r="C101" s="48" t="s">
        <v>415</v>
      </c>
      <c r="D101" s="48" t="s">
        <v>248</v>
      </c>
      <c r="E101" s="37" t="s">
        <v>86</v>
      </c>
      <c r="F101" s="34"/>
      <c r="G101" s="37"/>
      <c r="H101" s="49">
        <v>7426</v>
      </c>
      <c r="I101" s="37" t="s">
        <v>305</v>
      </c>
      <c r="J101" s="37" t="s">
        <v>305</v>
      </c>
      <c r="K101" s="37"/>
      <c r="L101" s="37"/>
      <c r="M101" s="37"/>
      <c r="N101" s="37"/>
      <c r="O101" s="50"/>
      <c r="P101" s="50"/>
      <c r="Q101" s="51"/>
    </row>
    <row r="102" spans="1:17" s="36" customFormat="1" ht="25.5" hidden="1">
      <c r="A102" s="47"/>
      <c r="B102" s="57" t="s">
        <v>300</v>
      </c>
      <c r="C102" s="48" t="s">
        <v>416</v>
      </c>
      <c r="D102" s="48" t="s">
        <v>263</v>
      </c>
      <c r="E102" s="37" t="s">
        <v>295</v>
      </c>
      <c r="F102" s="34" t="s">
        <v>371</v>
      </c>
      <c r="G102" s="37"/>
      <c r="H102" s="49">
        <v>7060</v>
      </c>
      <c r="I102" s="37" t="s">
        <v>417</v>
      </c>
      <c r="J102" s="58">
        <v>47104</v>
      </c>
      <c r="K102" s="37" t="s">
        <v>418</v>
      </c>
      <c r="L102" s="37" t="s">
        <v>419</v>
      </c>
      <c r="M102" s="37" t="s">
        <v>420</v>
      </c>
      <c r="N102" s="37"/>
      <c r="O102" s="50"/>
      <c r="P102" s="50"/>
      <c r="Q102" s="51"/>
    </row>
    <row r="103" spans="1:17" s="36" customFormat="1" ht="15" hidden="1">
      <c r="A103" s="47"/>
      <c r="B103" s="57" t="s">
        <v>298</v>
      </c>
      <c r="C103" s="48" t="s">
        <v>421</v>
      </c>
      <c r="D103" s="48" t="s">
        <v>67</v>
      </c>
      <c r="E103" s="37" t="s">
        <v>85</v>
      </c>
      <c r="F103" s="34"/>
      <c r="G103" s="37"/>
      <c r="H103" s="49">
        <v>8540</v>
      </c>
      <c r="I103" s="37" t="s">
        <v>305</v>
      </c>
      <c r="J103" s="37" t="s">
        <v>305</v>
      </c>
      <c r="K103" s="37"/>
      <c r="L103" s="37"/>
      <c r="M103" s="37"/>
      <c r="N103" s="37"/>
      <c r="O103" s="50"/>
      <c r="P103" s="50"/>
      <c r="Q103" s="51"/>
    </row>
    <row r="104" spans="1:17" s="36" customFormat="1" ht="25.5" hidden="1">
      <c r="A104" s="47"/>
      <c r="B104" s="57" t="s">
        <v>300</v>
      </c>
      <c r="C104" s="48" t="s">
        <v>422</v>
      </c>
      <c r="D104" s="48" t="s">
        <v>248</v>
      </c>
      <c r="E104" s="37" t="s">
        <v>76</v>
      </c>
      <c r="F104" s="34" t="s">
        <v>423</v>
      </c>
      <c r="G104" s="37"/>
      <c r="H104" s="49">
        <v>10409</v>
      </c>
      <c r="I104" s="37" t="s">
        <v>424</v>
      </c>
      <c r="J104" s="50">
        <v>47385</v>
      </c>
      <c r="K104" s="37" t="s">
        <v>425</v>
      </c>
      <c r="L104" s="37"/>
      <c r="M104" s="37"/>
      <c r="N104" s="37"/>
      <c r="O104" s="50"/>
      <c r="P104" s="50"/>
      <c r="Q104" s="51"/>
    </row>
    <row r="105" spans="1:17" s="36" customFormat="1" ht="25.5" hidden="1">
      <c r="A105" s="47"/>
      <c r="B105" s="57" t="s">
        <v>289</v>
      </c>
      <c r="C105" s="48" t="s">
        <v>426</v>
      </c>
      <c r="D105" s="48" t="s">
        <v>250</v>
      </c>
      <c r="E105" s="37" t="s">
        <v>80</v>
      </c>
      <c r="F105" s="34" t="s">
        <v>427</v>
      </c>
      <c r="G105" s="37"/>
      <c r="H105" s="49">
        <v>7670</v>
      </c>
      <c r="I105" s="37" t="s">
        <v>305</v>
      </c>
      <c r="J105" s="37" t="s">
        <v>305</v>
      </c>
      <c r="K105" s="37" t="s">
        <v>428</v>
      </c>
      <c r="L105" s="37" t="s">
        <v>429</v>
      </c>
      <c r="M105" s="37" t="s">
        <v>430</v>
      </c>
      <c r="N105" s="37"/>
      <c r="O105" s="50"/>
      <c r="P105" s="50"/>
      <c r="Q105" s="51"/>
    </row>
    <row r="106" spans="1:17" s="36" customFormat="1" ht="25.5" hidden="1">
      <c r="A106" s="47"/>
      <c r="B106" s="57" t="s">
        <v>431</v>
      </c>
      <c r="C106" s="48" t="s">
        <v>432</v>
      </c>
      <c r="D106" s="48" t="s">
        <v>433</v>
      </c>
      <c r="E106" s="37" t="s">
        <v>78</v>
      </c>
      <c r="F106" s="34" t="s">
        <v>434</v>
      </c>
      <c r="G106" s="37"/>
      <c r="H106" s="49">
        <v>9968</v>
      </c>
      <c r="I106" s="37" t="s">
        <v>435</v>
      </c>
      <c r="J106" s="50">
        <v>44705</v>
      </c>
      <c r="K106" s="37" t="s">
        <v>436</v>
      </c>
      <c r="L106" s="37" t="s">
        <v>437</v>
      </c>
      <c r="M106" s="37" t="s">
        <v>438</v>
      </c>
      <c r="N106" s="37"/>
      <c r="O106" s="50"/>
      <c r="P106" s="50"/>
      <c r="Q106" s="51"/>
    </row>
    <row r="107" spans="1:17" s="36" customFormat="1" ht="38.25" hidden="1">
      <c r="A107" s="47"/>
      <c r="B107" s="57" t="s">
        <v>98</v>
      </c>
      <c r="C107" s="48" t="s">
        <v>439</v>
      </c>
      <c r="D107" s="48" t="s">
        <v>247</v>
      </c>
      <c r="E107" s="37" t="s">
        <v>440</v>
      </c>
      <c r="F107" s="33" t="s">
        <v>286</v>
      </c>
      <c r="G107" s="23" t="s">
        <v>287</v>
      </c>
      <c r="H107" s="49">
        <v>7404</v>
      </c>
      <c r="I107" s="59" t="s">
        <v>305</v>
      </c>
      <c r="J107" s="59" t="s">
        <v>305</v>
      </c>
      <c r="K107" s="37" t="s">
        <v>441</v>
      </c>
      <c r="L107" s="59"/>
      <c r="M107" s="59"/>
      <c r="N107" s="59"/>
      <c r="O107" s="59"/>
      <c r="P107" s="59"/>
      <c r="Q107" s="51"/>
    </row>
    <row r="108" spans="1:17" s="36" customFormat="1" ht="15" hidden="1">
      <c r="A108" s="47"/>
      <c r="B108" s="57" t="s">
        <v>310</v>
      </c>
      <c r="C108" s="48" t="s">
        <v>442</v>
      </c>
      <c r="D108" s="48" t="s">
        <v>443</v>
      </c>
      <c r="E108" s="37" t="s">
        <v>306</v>
      </c>
      <c r="F108" s="34"/>
      <c r="G108" s="37"/>
      <c r="H108" s="49">
        <v>12164</v>
      </c>
      <c r="I108" s="37" t="s">
        <v>305</v>
      </c>
      <c r="J108" s="37" t="s">
        <v>305</v>
      </c>
      <c r="K108" s="37"/>
      <c r="L108" s="37"/>
      <c r="M108" s="37"/>
      <c r="N108" s="37"/>
      <c r="O108" s="50"/>
      <c r="P108" s="50"/>
      <c r="Q108" s="51"/>
    </row>
    <row r="109" spans="1:17" s="36" customFormat="1" ht="15" hidden="1">
      <c r="A109" s="47"/>
      <c r="B109" s="57" t="s">
        <v>301</v>
      </c>
      <c r="C109" s="48" t="s">
        <v>444</v>
      </c>
      <c r="D109" s="48" t="s">
        <v>70</v>
      </c>
      <c r="E109" s="37" t="s">
        <v>83</v>
      </c>
      <c r="F109" s="34"/>
      <c r="G109" s="37"/>
      <c r="H109" s="49">
        <v>9471</v>
      </c>
      <c r="I109" s="52" t="s">
        <v>305</v>
      </c>
      <c r="J109" s="50" t="s">
        <v>305</v>
      </c>
      <c r="K109" s="37"/>
      <c r="L109" s="37"/>
      <c r="M109" s="37"/>
      <c r="N109" s="37"/>
      <c r="O109" s="50"/>
      <c r="P109" s="50"/>
      <c r="Q109" s="51"/>
    </row>
    <row r="110" spans="1:17" s="36" customFormat="1" ht="25.5" hidden="1">
      <c r="A110" s="47"/>
      <c r="B110" s="57" t="s">
        <v>98</v>
      </c>
      <c r="C110" s="48" t="s">
        <v>445</v>
      </c>
      <c r="D110" s="48" t="s">
        <v>446</v>
      </c>
      <c r="E110" s="37" t="s">
        <v>72</v>
      </c>
      <c r="F110" s="34" t="s">
        <v>378</v>
      </c>
      <c r="G110" s="37"/>
      <c r="H110" s="49">
        <v>6946</v>
      </c>
      <c r="I110" s="37" t="s">
        <v>447</v>
      </c>
      <c r="J110" s="50">
        <v>45599</v>
      </c>
      <c r="K110" s="37" t="s">
        <v>448</v>
      </c>
      <c r="L110" s="37" t="s">
        <v>449</v>
      </c>
      <c r="M110" s="37" t="s">
        <v>450</v>
      </c>
      <c r="N110" s="37"/>
      <c r="O110" s="50"/>
      <c r="P110" s="50"/>
      <c r="Q110" s="51"/>
    </row>
    <row r="111" spans="1:17" s="36" customFormat="1" ht="15" hidden="1">
      <c r="A111" s="47"/>
      <c r="B111" s="57" t="s">
        <v>301</v>
      </c>
      <c r="C111" s="48" t="s">
        <v>451</v>
      </c>
      <c r="D111" s="48" t="s">
        <v>253</v>
      </c>
      <c r="E111" s="37" t="s">
        <v>86</v>
      </c>
      <c r="F111" s="34"/>
      <c r="G111" s="37"/>
      <c r="H111" s="49">
        <v>8260</v>
      </c>
      <c r="I111" s="37" t="s">
        <v>305</v>
      </c>
      <c r="J111" s="37" t="s">
        <v>305</v>
      </c>
      <c r="K111" s="37"/>
      <c r="L111" s="37"/>
      <c r="M111" s="37"/>
      <c r="N111" s="37"/>
      <c r="O111" s="50"/>
      <c r="P111" s="50"/>
      <c r="Q111" s="51"/>
    </row>
    <row r="112" spans="1:17" s="36" customFormat="1" ht="25.5" hidden="1">
      <c r="A112" s="47"/>
      <c r="B112" s="57" t="s">
        <v>300</v>
      </c>
      <c r="C112" s="48" t="s">
        <v>452</v>
      </c>
      <c r="D112" s="48" t="s">
        <v>64</v>
      </c>
      <c r="E112" s="37" t="s">
        <v>296</v>
      </c>
      <c r="F112" s="34" t="s">
        <v>294</v>
      </c>
      <c r="G112" s="37"/>
      <c r="H112" s="49">
        <v>6667</v>
      </c>
      <c r="I112" s="37" t="s">
        <v>305</v>
      </c>
      <c r="J112" s="50" t="s">
        <v>305</v>
      </c>
      <c r="K112" s="37" t="s">
        <v>453</v>
      </c>
      <c r="L112" s="37" t="s">
        <v>454</v>
      </c>
      <c r="M112" s="37" t="s">
        <v>455</v>
      </c>
      <c r="N112" s="37"/>
      <c r="O112" s="50"/>
      <c r="P112" s="50"/>
      <c r="Q112" s="51"/>
    </row>
    <row r="113" spans="1:17" s="36" customFormat="1" ht="25.5" hidden="1">
      <c r="A113" s="47"/>
      <c r="B113" s="57" t="s">
        <v>300</v>
      </c>
      <c r="C113" s="48" t="s">
        <v>456</v>
      </c>
      <c r="D113" s="48" t="s">
        <v>61</v>
      </c>
      <c r="E113" s="37" t="s">
        <v>80</v>
      </c>
      <c r="F113" s="34" t="s">
        <v>427</v>
      </c>
      <c r="G113" s="37"/>
      <c r="H113" s="49">
        <v>2082</v>
      </c>
      <c r="I113" s="37" t="s">
        <v>305</v>
      </c>
      <c r="J113" s="37" t="s">
        <v>305</v>
      </c>
      <c r="K113" s="37" t="s">
        <v>457</v>
      </c>
      <c r="L113" s="37" t="s">
        <v>458</v>
      </c>
      <c r="M113" s="37" t="s">
        <v>459</v>
      </c>
      <c r="N113" s="37"/>
      <c r="O113" s="50"/>
      <c r="P113" s="50"/>
      <c r="Q113" s="51"/>
    </row>
    <row r="114" spans="1:17" s="36" customFormat="1" ht="15" hidden="1">
      <c r="A114" s="47"/>
      <c r="B114" s="57" t="s">
        <v>310</v>
      </c>
      <c r="C114" s="48" t="s">
        <v>255</v>
      </c>
      <c r="D114" s="48" t="s">
        <v>61</v>
      </c>
      <c r="E114" s="37" t="s">
        <v>82</v>
      </c>
      <c r="F114" s="34"/>
      <c r="G114" s="37"/>
      <c r="H114" s="49">
        <v>8557</v>
      </c>
      <c r="I114" s="37" t="s">
        <v>305</v>
      </c>
      <c r="J114" s="50" t="s">
        <v>305</v>
      </c>
      <c r="K114" s="37"/>
      <c r="L114" s="37"/>
      <c r="M114" s="37"/>
      <c r="N114" s="37"/>
      <c r="O114" s="50"/>
      <c r="P114" s="50"/>
      <c r="Q114" s="51"/>
    </row>
    <row r="115" spans="1:17" s="36" customFormat="1" ht="15" hidden="1">
      <c r="A115" s="47"/>
      <c r="B115" s="57" t="s">
        <v>298</v>
      </c>
      <c r="C115" s="48" t="s">
        <v>460</v>
      </c>
      <c r="D115" s="48" t="s">
        <v>66</v>
      </c>
      <c r="E115" s="37" t="s">
        <v>461</v>
      </c>
      <c r="F115" s="34"/>
      <c r="G115" s="37"/>
      <c r="H115" s="49">
        <v>8087</v>
      </c>
      <c r="I115" s="37" t="s">
        <v>305</v>
      </c>
      <c r="J115" s="37" t="s">
        <v>305</v>
      </c>
      <c r="K115" s="37"/>
      <c r="L115" s="37"/>
      <c r="M115" s="37"/>
      <c r="N115" s="37"/>
      <c r="O115" s="50"/>
      <c r="P115" s="50"/>
      <c r="Q115" s="51"/>
    </row>
    <row r="116" spans="1:17" s="36" customFormat="1" ht="15" hidden="1">
      <c r="A116" s="47"/>
      <c r="B116" s="57" t="s">
        <v>300</v>
      </c>
      <c r="C116" s="48" t="s">
        <v>462</v>
      </c>
      <c r="D116" s="48" t="s">
        <v>258</v>
      </c>
      <c r="E116" s="37" t="s">
        <v>79</v>
      </c>
      <c r="F116" s="34"/>
      <c r="G116" s="37"/>
      <c r="H116" s="49">
        <v>8500</v>
      </c>
      <c r="I116" s="37" t="s">
        <v>463</v>
      </c>
      <c r="J116" s="58">
        <v>42781</v>
      </c>
      <c r="K116" s="37" t="s">
        <v>464</v>
      </c>
      <c r="L116" s="37" t="s">
        <v>465</v>
      </c>
      <c r="M116" s="37" t="s">
        <v>466</v>
      </c>
      <c r="N116" s="37"/>
      <c r="O116" s="50"/>
      <c r="P116" s="50"/>
      <c r="Q116" s="51"/>
    </row>
    <row r="117" spans="1:17" s="36" customFormat="1" ht="15" hidden="1">
      <c r="A117" s="47"/>
      <c r="B117" s="57" t="s">
        <v>289</v>
      </c>
      <c r="C117" s="48" t="s">
        <v>467</v>
      </c>
      <c r="D117" s="48" t="s">
        <v>260</v>
      </c>
      <c r="E117" s="37" t="s">
        <v>86</v>
      </c>
      <c r="F117" s="34"/>
      <c r="G117" s="37"/>
      <c r="H117" s="49">
        <v>5799</v>
      </c>
      <c r="I117" s="37" t="s">
        <v>468</v>
      </c>
      <c r="J117" s="50">
        <v>44744</v>
      </c>
      <c r="K117" s="37" t="s">
        <v>469</v>
      </c>
      <c r="L117" s="37" t="s">
        <v>470</v>
      </c>
      <c r="M117" s="37" t="s">
        <v>471</v>
      </c>
      <c r="N117" s="37"/>
      <c r="O117" s="50"/>
      <c r="P117" s="50"/>
      <c r="Q117" s="51"/>
    </row>
    <row r="118" spans="1:17" s="36" customFormat="1" ht="15" hidden="1">
      <c r="A118" s="47"/>
      <c r="B118" s="57" t="s">
        <v>300</v>
      </c>
      <c r="C118" s="48" t="s">
        <v>472</v>
      </c>
      <c r="D118" s="48" t="s">
        <v>68</v>
      </c>
      <c r="E118" s="37" t="s">
        <v>246</v>
      </c>
      <c r="F118" s="34"/>
      <c r="G118" s="37"/>
      <c r="H118" s="49">
        <v>9665</v>
      </c>
      <c r="I118" s="37" t="s">
        <v>305</v>
      </c>
      <c r="J118" s="37" t="s">
        <v>305</v>
      </c>
      <c r="K118" s="37" t="s">
        <v>473</v>
      </c>
      <c r="L118" s="37"/>
      <c r="M118" s="37"/>
      <c r="N118" s="37"/>
      <c r="O118" s="50"/>
      <c r="P118" s="50"/>
      <c r="Q118" s="51"/>
    </row>
    <row r="119" spans="1:17" s="36" customFormat="1" ht="25.5" hidden="1">
      <c r="A119" s="47"/>
      <c r="B119" s="57" t="s">
        <v>298</v>
      </c>
      <c r="C119" s="48" t="s">
        <v>474</v>
      </c>
      <c r="D119" s="48" t="s">
        <v>247</v>
      </c>
      <c r="E119" s="37" t="s">
        <v>440</v>
      </c>
      <c r="F119" s="34" t="s">
        <v>475</v>
      </c>
      <c r="G119" s="37"/>
      <c r="H119" s="49">
        <v>79</v>
      </c>
      <c r="I119" s="37" t="s">
        <v>476</v>
      </c>
      <c r="J119" s="58">
        <v>45636</v>
      </c>
      <c r="K119" s="37" t="s">
        <v>477</v>
      </c>
      <c r="L119" s="37" t="s">
        <v>478</v>
      </c>
      <c r="M119" s="37" t="s">
        <v>479</v>
      </c>
      <c r="N119" s="37"/>
      <c r="O119" s="50"/>
      <c r="P119" s="50"/>
      <c r="Q119" s="51"/>
    </row>
    <row r="120" spans="1:17" s="36" customFormat="1" ht="15" hidden="1">
      <c r="A120" s="47"/>
      <c r="B120" s="57" t="s">
        <v>300</v>
      </c>
      <c r="C120" s="48" t="s">
        <v>480</v>
      </c>
      <c r="D120" s="48" t="s">
        <v>62</v>
      </c>
      <c r="E120" s="37" t="s">
        <v>81</v>
      </c>
      <c r="F120" s="34"/>
      <c r="G120" s="37"/>
      <c r="H120" s="49">
        <v>4961</v>
      </c>
      <c r="I120" s="37" t="s">
        <v>305</v>
      </c>
      <c r="J120" s="50" t="s">
        <v>305</v>
      </c>
      <c r="K120" s="37"/>
      <c r="L120" s="37"/>
      <c r="M120" s="37"/>
      <c r="N120" s="37"/>
      <c r="O120" s="50"/>
      <c r="P120" s="50"/>
      <c r="Q120" s="51"/>
    </row>
    <row r="121" spans="1:17" s="36" customFormat="1" ht="15" hidden="1">
      <c r="A121" s="47"/>
      <c r="B121" s="57" t="s">
        <v>310</v>
      </c>
      <c r="C121" s="48" t="s">
        <v>481</v>
      </c>
      <c r="D121" s="48" t="s">
        <v>248</v>
      </c>
      <c r="E121" s="37" t="s">
        <v>296</v>
      </c>
      <c r="F121" s="34"/>
      <c r="G121" s="37"/>
      <c r="H121" s="49">
        <v>8496</v>
      </c>
      <c r="I121" s="37" t="s">
        <v>305</v>
      </c>
      <c r="J121" s="37" t="s">
        <v>305</v>
      </c>
      <c r="K121" s="37"/>
      <c r="L121" s="37"/>
      <c r="M121" s="37"/>
      <c r="N121" s="37"/>
      <c r="O121" s="50"/>
      <c r="P121" s="50"/>
      <c r="Q121" s="51"/>
    </row>
    <row r="122" spans="1:17" s="36" customFormat="1" ht="25.5" hidden="1">
      <c r="A122" s="47"/>
      <c r="B122" s="57" t="s">
        <v>300</v>
      </c>
      <c r="C122" s="48" t="s">
        <v>262</v>
      </c>
      <c r="D122" s="48" t="s">
        <v>251</v>
      </c>
      <c r="E122" s="37" t="s">
        <v>75</v>
      </c>
      <c r="F122" s="34" t="s">
        <v>288</v>
      </c>
      <c r="G122" s="37"/>
      <c r="H122" s="49">
        <v>8947</v>
      </c>
      <c r="I122" s="37" t="s">
        <v>482</v>
      </c>
      <c r="J122" s="58">
        <v>44307</v>
      </c>
      <c r="K122" s="37" t="s">
        <v>483</v>
      </c>
      <c r="L122" s="37" t="s">
        <v>484</v>
      </c>
      <c r="M122" s="37" t="s">
        <v>485</v>
      </c>
      <c r="N122" s="37"/>
      <c r="O122" s="50"/>
      <c r="P122" s="50"/>
      <c r="Q122" s="51"/>
    </row>
    <row r="123" spans="1:17" s="36" customFormat="1" ht="15" hidden="1">
      <c r="A123" s="47"/>
      <c r="B123" s="57" t="s">
        <v>289</v>
      </c>
      <c r="C123" s="48" t="s">
        <v>486</v>
      </c>
      <c r="D123" s="48" t="s">
        <v>67</v>
      </c>
      <c r="E123" s="37" t="s">
        <v>86</v>
      </c>
      <c r="F123" s="34"/>
      <c r="G123" s="37"/>
      <c r="H123" s="49">
        <v>5089</v>
      </c>
      <c r="I123" s="37" t="s">
        <v>305</v>
      </c>
      <c r="J123" s="37" t="s">
        <v>305</v>
      </c>
      <c r="K123" s="37"/>
      <c r="L123" s="37"/>
      <c r="M123" s="37"/>
      <c r="N123" s="37"/>
      <c r="O123" s="50"/>
      <c r="P123" s="50"/>
      <c r="Q123" s="51"/>
    </row>
    <row r="124" spans="1:17" s="36" customFormat="1" ht="15" hidden="1">
      <c r="A124" s="47"/>
      <c r="B124" s="57" t="s">
        <v>300</v>
      </c>
      <c r="C124" s="48" t="s">
        <v>487</v>
      </c>
      <c r="D124" s="48" t="s">
        <v>68</v>
      </c>
      <c r="E124" s="37" t="s">
        <v>86</v>
      </c>
      <c r="F124" s="34"/>
      <c r="G124" s="37"/>
      <c r="H124" s="49">
        <v>6420</v>
      </c>
      <c r="I124" s="37" t="s">
        <v>305</v>
      </c>
      <c r="J124" s="37" t="s">
        <v>305</v>
      </c>
      <c r="K124" s="37"/>
      <c r="L124" s="37"/>
      <c r="M124" s="37"/>
      <c r="N124" s="37"/>
      <c r="O124" s="50"/>
      <c r="P124" s="50"/>
      <c r="Q124" s="51"/>
    </row>
    <row r="125" spans="1:17" s="36" customFormat="1" ht="15" hidden="1">
      <c r="A125" s="47"/>
      <c r="B125" s="57" t="s">
        <v>301</v>
      </c>
      <c r="C125" s="48" t="s">
        <v>488</v>
      </c>
      <c r="D125" s="48" t="s">
        <v>63</v>
      </c>
      <c r="E125" s="37" t="s">
        <v>299</v>
      </c>
      <c r="F125" s="34"/>
      <c r="G125" s="37"/>
      <c r="H125" s="49"/>
      <c r="I125" s="37" t="s">
        <v>305</v>
      </c>
      <c r="J125" s="50" t="s">
        <v>305</v>
      </c>
      <c r="K125" s="37"/>
      <c r="L125" s="37"/>
      <c r="M125" s="37"/>
      <c r="N125" s="37"/>
      <c r="O125" s="50"/>
      <c r="P125" s="50"/>
      <c r="Q125" s="51"/>
    </row>
    <row r="128" spans="1:17">
      <c r="B128" s="286"/>
      <c r="C128" s="286"/>
      <c r="D128" s="8"/>
      <c r="E128" s="284"/>
    </row>
    <row r="129" spans="2:5">
      <c r="B129" s="286"/>
      <c r="C129" s="286"/>
      <c r="D129" s="8"/>
      <c r="E129" s="8"/>
    </row>
    <row r="130" spans="2:5">
      <c r="B130" s="287"/>
      <c r="C130" s="287"/>
    </row>
    <row r="131" spans="2:5">
      <c r="B131" s="286"/>
      <c r="C131" s="286"/>
    </row>
  </sheetData>
  <sheetProtection selectLockedCells="1" selectUnlockedCells="1"/>
  <mergeCells count="9">
    <mergeCell ref="B131:C131"/>
    <mergeCell ref="B5:L5"/>
    <mergeCell ref="D6:F6"/>
    <mergeCell ref="H6:J6"/>
    <mergeCell ref="L9:M9"/>
    <mergeCell ref="O9:P9"/>
    <mergeCell ref="B128:C128"/>
    <mergeCell ref="B129:C129"/>
    <mergeCell ref="B130:C130"/>
  </mergeCells>
  <conditionalFormatting sqref="AA9">
    <cfRule type="expression" dxfId="44" priority="8">
      <formula>AND(AA9&gt;0,AA9&lt;DATE(YEAR($A$1),MONTH($A$1)+6,DAY($A$1)))</formula>
    </cfRule>
  </conditionalFormatting>
  <conditionalFormatting sqref="AA11">
    <cfRule type="expression" dxfId="40" priority="9">
      <formula>AND(AA11&gt;0,AA11&lt;DATE(YEAR($A$1),MONTH($A$1)+6,DAY($A$1)))</formula>
    </cfRule>
  </conditionalFormatting>
  <conditionalFormatting sqref="AA17">
    <cfRule type="expression" dxfId="39" priority="40">
      <formula>AND(AA17&gt;0,AA17&lt;DATE(YEAR($A$1),MONTH($A$1)+6,DAY($A$1)))</formula>
    </cfRule>
  </conditionalFormatting>
  <conditionalFormatting sqref="AA27">
    <cfRule type="expression" dxfId="38" priority="39">
      <formula>AND(AA27&gt;0,AA27&lt;DATE(YEAR($A$1),MONTH($A$1)+6,DAY($A$1)))</formula>
    </cfRule>
  </conditionalFormatting>
  <conditionalFormatting sqref="AA1">
    <cfRule type="expression" dxfId="37" priority="38">
      <formula>AND(AA1&gt;0,AA1&lt;DATE(YEAR($A$1),MONTH($A$1)+6,DAY($A$1)))</formula>
    </cfRule>
  </conditionalFormatting>
  <conditionalFormatting sqref="AA2">
    <cfRule type="expression" dxfId="36" priority="37">
      <formula>AND(AA2&gt;0,AA2&lt;DATE(YEAR($A$1),MONTH($A$1)+6,DAY($A$1)))</formula>
    </cfRule>
  </conditionalFormatting>
  <conditionalFormatting sqref="AA3">
    <cfRule type="expression" dxfId="35" priority="36">
      <formula>AND(AA3&gt;0,AA3&lt;DATE(YEAR($A$1),MONTH($A$1)+6,DAY($A$1)))</formula>
    </cfRule>
  </conditionalFormatting>
  <conditionalFormatting sqref="AA4">
    <cfRule type="expression" dxfId="34" priority="35">
      <formula>AND(AA4&gt;0,AA4&lt;DATE(YEAR($A$1),MONTH($A$1)+6,DAY($A$1)))</formula>
    </cfRule>
  </conditionalFormatting>
  <conditionalFormatting sqref="AA10">
    <cfRule type="expression" dxfId="10" priority="10">
      <formula>AND(AA10&gt;0,AA10&lt;DATE(YEAR($A$1),MONTH($A$1)+6,DAY($A$1)))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Tableau de bord</vt:lpstr>
      <vt:lpstr>COGIC</vt:lpstr>
      <vt:lpstr>Data!staff1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Donzel-Gargand</dc:creator>
  <cp:keywords/>
  <dc:description/>
  <cp:lastModifiedBy>André dede</cp:lastModifiedBy>
  <cp:revision/>
  <cp:lastPrinted>2020-09-22T14:19:59Z</cp:lastPrinted>
  <dcterms:created xsi:type="dcterms:W3CDTF">2020-06-10T08:08:02Z</dcterms:created>
  <dcterms:modified xsi:type="dcterms:W3CDTF">2020-10-09T07:23:26Z</dcterms:modified>
  <cp:category/>
  <cp:contentStatus/>
</cp:coreProperties>
</file>