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7695" tabRatio="522"/>
  </bookViews>
  <sheets>
    <sheet name="Strategie" sheetId="1" r:id="rId1"/>
  </sheets>
  <functionGroups/>
  <definedNames>
    <definedName name="_xlnm._FilterDatabase" localSheetId="0" hidden="1">Strategie!$K$2:$V$19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4" i="1"/>
  <c r="AO5"/>
  <c r="AO6"/>
  <c r="AO7"/>
  <c r="AO8"/>
  <c r="AO9"/>
  <c r="AO10"/>
  <c r="AO11"/>
  <c r="AO12"/>
  <c r="AO13"/>
  <c r="AO14"/>
  <c r="AO15"/>
  <c r="AO16"/>
  <c r="AO17"/>
  <c r="AO18"/>
  <c r="AO19"/>
  <c r="AO3"/>
  <c r="AN4"/>
  <c r="AN5"/>
  <c r="AN6"/>
  <c r="AN7"/>
  <c r="AN8"/>
  <c r="AN9"/>
  <c r="AN10"/>
  <c r="AN11"/>
  <c r="AN12"/>
  <c r="AN13"/>
  <c r="AN14"/>
  <c r="AN15"/>
  <c r="AN16"/>
  <c r="AN17"/>
  <c r="AN18"/>
  <c r="AN19"/>
  <c r="AN3"/>
  <c r="AL4"/>
  <c r="AL5"/>
  <c r="AL6"/>
  <c r="AL7"/>
  <c r="AL8"/>
  <c r="AL9"/>
  <c r="AL10"/>
  <c r="AL11"/>
  <c r="AL12"/>
  <c r="AL13"/>
  <c r="AL14"/>
  <c r="AL15"/>
  <c r="AL16"/>
  <c r="AL17"/>
  <c r="AL18"/>
  <c r="AL19"/>
  <c r="AL3"/>
  <c r="AK4"/>
  <c r="AK5"/>
  <c r="AK6"/>
  <c r="AK7"/>
  <c r="AK8"/>
  <c r="AK9"/>
  <c r="AK10"/>
  <c r="AK11"/>
  <c r="AK12"/>
  <c r="AK13"/>
  <c r="AK14"/>
  <c r="AK15"/>
  <c r="AK16"/>
  <c r="AK17"/>
  <c r="AK18"/>
  <c r="AK19"/>
  <c r="AK3"/>
  <c r="AM19" l="1"/>
  <c r="AM18"/>
  <c r="AM17"/>
  <c r="AM16"/>
  <c r="AM15"/>
  <c r="AM14"/>
  <c r="AM13"/>
  <c r="AM12"/>
  <c r="AM11"/>
  <c r="AM10"/>
  <c r="AM9"/>
  <c r="AM8"/>
  <c r="AM7"/>
  <c r="AM6"/>
  <c r="AM5"/>
  <c r="AM4"/>
  <c r="AM3"/>
  <c r="AP19"/>
  <c r="AP18"/>
  <c r="AP17"/>
  <c r="AP16"/>
  <c r="AP15"/>
  <c r="AP14"/>
  <c r="AP13"/>
  <c r="AP12"/>
  <c r="AP11"/>
  <c r="AP10"/>
  <c r="AP9"/>
  <c r="AP8"/>
  <c r="AP7"/>
  <c r="AP6"/>
  <c r="AP5"/>
  <c r="AP4"/>
  <c r="AP3"/>
  <c r="AL20"/>
  <c r="AN20"/>
  <c r="AO20"/>
  <c r="AK20"/>
  <c r="AS21"/>
  <c r="AS20"/>
  <c r="AP20" l="1"/>
  <c r="AM20"/>
  <c r="AQ17"/>
  <c r="AQ7"/>
  <c r="AQ9"/>
  <c r="AQ16"/>
  <c r="AQ13"/>
  <c r="AQ18"/>
  <c r="AQ3"/>
  <c r="AQ10"/>
  <c r="AQ14"/>
  <c r="AQ12"/>
  <c r="AQ6"/>
  <c r="AQ19"/>
  <c r="AQ4"/>
  <c r="AQ5"/>
  <c r="AQ11"/>
  <c r="AQ15"/>
  <c r="AQ8"/>
  <c r="G7"/>
  <c r="G6" l="1"/>
  <c r="G11"/>
  <c r="G9"/>
  <c r="G10" l="1"/>
  <c r="G17" s="1"/>
  <c r="AQ20" l="1"/>
  <c r="AR20" s="1"/>
  <c r="G18" l="1"/>
  <c r="G19"/>
  <c r="G3" l="1"/>
  <c r="G8"/>
  <c r="G14" l="1"/>
  <c r="G16"/>
  <c r="G15"/>
</calcChain>
</file>

<file path=xl/sharedStrings.xml><?xml version="1.0" encoding="utf-8"?>
<sst xmlns="http://schemas.openxmlformats.org/spreadsheetml/2006/main" count="29" uniqueCount="24">
  <si>
    <t>Caractérisation des risques recensés</t>
  </si>
  <si>
    <t>Gravité</t>
  </si>
  <si>
    <t>Fréquence</t>
  </si>
  <si>
    <t>Criticité</t>
  </si>
  <si>
    <t>Niveau de Maitrise</t>
  </si>
  <si>
    <t>Actions réalisées</t>
  </si>
  <si>
    <t>Responsable</t>
  </si>
  <si>
    <t>EVALUATION</t>
  </si>
  <si>
    <t>SEUIL 3</t>
  </si>
  <si>
    <t>SEUIL 2</t>
  </si>
  <si>
    <t>SEUIL 1</t>
  </si>
  <si>
    <t>LA STRATEGIE DE l'ETABLISSEMENT</t>
  </si>
  <si>
    <t>Valeurs, missions et stratégie de l'établissement</t>
  </si>
  <si>
    <t>Vert</t>
  </si>
  <si>
    <t>Rouge</t>
  </si>
  <si>
    <t>Calcul S1</t>
  </si>
  <si>
    <t>Calcul S2</t>
  </si>
  <si>
    <t>XXXXX</t>
  </si>
  <si>
    <t>ZZZZ</t>
  </si>
  <si>
    <t>GGGG</t>
  </si>
  <si>
    <t>TTTT</t>
  </si>
  <si>
    <t>YYYY</t>
  </si>
  <si>
    <t>UUUU</t>
  </si>
  <si>
    <t>Année 2017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</si>
</sst>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lightUp"/>
    </fill>
    <fill>
      <patternFill patternType="lightUp">
        <bgColor rgb="FFFFC000"/>
      </patternFill>
    </fill>
    <fill>
      <patternFill patternType="lightUp">
        <bgColor rgb="FF92D050"/>
      </patternFill>
    </fill>
    <fill>
      <patternFill patternType="solid">
        <fgColor rgb="FFFFFF66"/>
        <bgColor indexed="64"/>
      </patternFill>
    </fill>
    <fill>
      <patternFill patternType="gray0625">
        <bgColor rgb="FFFF4B4B"/>
      </patternFill>
    </fill>
    <fill>
      <patternFill patternType="gray0625"/>
    </fill>
    <fill>
      <patternFill patternType="gray0625">
        <bgColor rgb="FFFFC000"/>
      </patternFill>
    </fill>
    <fill>
      <patternFill patternType="gray0625">
        <bgColor rgb="FF92D050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04">
    <xf numFmtId="0" fontId="0" fillId="0" borderId="0" xfId="0"/>
    <xf numFmtId="0" fontId="0" fillId="0" borderId="10" xfId="0" applyBorder="1"/>
    <xf numFmtId="0" fontId="0" fillId="0" borderId="9" xfId="0" applyBorder="1"/>
    <xf numFmtId="0" fontId="0" fillId="2" borderId="2" xfId="0" applyFill="1" applyBorder="1"/>
    <xf numFmtId="0" fontId="0" fillId="2" borderId="3" xfId="0" applyFill="1" applyBorder="1"/>
    <xf numFmtId="0" fontId="1" fillId="0" borderId="4" xfId="0" applyFont="1" applyBorder="1" applyAlignment="1">
      <alignment horizontal="center" vertical="center"/>
    </xf>
    <xf numFmtId="0" fontId="0" fillId="0" borderId="16" xfId="0" applyBorder="1"/>
    <xf numFmtId="0" fontId="0" fillId="0" borderId="18" xfId="0" applyBorder="1"/>
    <xf numFmtId="0" fontId="1" fillId="0" borderId="2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textRotation="90"/>
    </xf>
    <xf numFmtId="0" fontId="1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0" fillId="0" borderId="14" xfId="0" applyBorder="1"/>
    <xf numFmtId="0" fontId="0" fillId="0" borderId="20" xfId="0" applyBorder="1"/>
    <xf numFmtId="0" fontId="0" fillId="7" borderId="2" xfId="0" applyFill="1" applyBorder="1"/>
    <xf numFmtId="0" fontId="0" fillId="7" borderId="3" xfId="0" applyFill="1" applyBorder="1"/>
    <xf numFmtId="0" fontId="0" fillId="0" borderId="9" xfId="0" applyFill="1" applyBorder="1"/>
    <xf numFmtId="0" fontId="0" fillId="6" borderId="2" xfId="0" applyFill="1" applyBorder="1"/>
    <xf numFmtId="0" fontId="0" fillId="10" borderId="9" xfId="0" applyFill="1" applyBorder="1"/>
    <xf numFmtId="0" fontId="0" fillId="10" borderId="10" xfId="0" applyFill="1" applyBorder="1"/>
    <xf numFmtId="0" fontId="0" fillId="11" borderId="9" xfId="0" applyFill="1" applyBorder="1"/>
    <xf numFmtId="9" fontId="0" fillId="0" borderId="0" xfId="1" applyFont="1"/>
    <xf numFmtId="0" fontId="0" fillId="0" borderId="0" xfId="0" applyAlignment="1">
      <alignment horizontal="center" vertical="center"/>
    </xf>
    <xf numFmtId="0" fontId="8" fillId="0" borderId="10" xfId="0" applyFont="1" applyFill="1" applyBorder="1"/>
    <xf numFmtId="0" fontId="0" fillId="6" borderId="2" xfId="0" applyFill="1" applyBorder="1" applyAlignment="1" applyProtection="1">
      <alignment horizontal="center" vertical="center"/>
      <protection locked="0"/>
    </xf>
    <xf numFmtId="0" fontId="0" fillId="12" borderId="0" xfId="0" applyFill="1"/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90"/>
    </xf>
    <xf numFmtId="0" fontId="0" fillId="13" borderId="9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1" fillId="0" borderId="8" xfId="0" applyFont="1" applyBorder="1" applyAlignment="1">
      <alignment horizontal="center" textRotation="90" wrapText="1"/>
    </xf>
    <xf numFmtId="0" fontId="1" fillId="0" borderId="7" xfId="0" applyFont="1" applyBorder="1" applyAlignment="1">
      <alignment horizontal="center" textRotation="90" wrapText="1"/>
    </xf>
    <xf numFmtId="0" fontId="4" fillId="6" borderId="12" xfId="0" applyFont="1" applyFill="1" applyBorder="1"/>
    <xf numFmtId="0" fontId="0" fillId="5" borderId="9" xfId="0" applyFill="1" applyBorder="1" applyAlignment="1">
      <alignment horizontal="center" vertical="center"/>
    </xf>
    <xf numFmtId="0" fontId="0" fillId="5" borderId="9" xfId="0" applyFill="1" applyBorder="1" applyAlignment="1" applyProtection="1">
      <alignment horizontal="center" vertical="center"/>
      <protection locked="0"/>
    </xf>
    <xf numFmtId="0" fontId="0" fillId="5" borderId="9" xfId="0" applyFill="1" applyBorder="1"/>
    <xf numFmtId="0" fontId="0" fillId="5" borderId="9" xfId="0" applyFill="1" applyBorder="1" applyAlignment="1">
      <alignment vertical="center"/>
    </xf>
    <xf numFmtId="0" fontId="0" fillId="5" borderId="9" xfId="0" applyFill="1" applyBorder="1" applyAlignment="1">
      <alignment vertical="center" wrapText="1"/>
    </xf>
    <xf numFmtId="0" fontId="0" fillId="5" borderId="9" xfId="0" applyFill="1" applyBorder="1" applyAlignment="1">
      <alignment horizontal="center" vertical="center"/>
    </xf>
    <xf numFmtId="0" fontId="0" fillId="5" borderId="9" xfId="0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>
      <alignment horizontal="center" vertical="center" wrapText="1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>
      <alignment vertical="center" wrapText="1"/>
    </xf>
    <xf numFmtId="0" fontId="0" fillId="5" borderId="15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10" xfId="0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>
      <alignment horizontal="left" vertical="center" wrapText="1"/>
    </xf>
    <xf numFmtId="0" fontId="0" fillId="5" borderId="10" xfId="0" applyFill="1" applyBorder="1"/>
    <xf numFmtId="0" fontId="0" fillId="5" borderId="17" xfId="0" applyFill="1" applyBorder="1" applyAlignment="1">
      <alignment horizontal="left" vertical="center" wrapText="1"/>
    </xf>
    <xf numFmtId="0" fontId="0" fillId="5" borderId="17" xfId="0" applyFill="1" applyBorder="1" applyAlignment="1">
      <alignment horizontal="left" vertical="center" wrapText="1"/>
    </xf>
    <xf numFmtId="0" fontId="0" fillId="5" borderId="17" xfId="0" applyFill="1" applyBorder="1"/>
    <xf numFmtId="0" fontId="0" fillId="0" borderId="17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4" xfId="0" applyFill="1" applyBorder="1"/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>
      <alignment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6" borderId="1" xfId="0" applyFill="1" applyBorder="1"/>
    <xf numFmtId="0" fontId="4" fillId="8" borderId="12" xfId="0" applyFont="1" applyFill="1" applyBorder="1"/>
    <xf numFmtId="0" fontId="0" fillId="8" borderId="1" xfId="0" applyFill="1" applyBorder="1"/>
    <xf numFmtId="0" fontId="0" fillId="8" borderId="2" xfId="0" applyFill="1" applyBorder="1"/>
    <xf numFmtId="0" fontId="0" fillId="8" borderId="2" xfId="0" applyFill="1" applyBorder="1" applyAlignment="1" applyProtection="1">
      <alignment horizontal="center" vertical="center"/>
      <protection locked="0"/>
    </xf>
    <xf numFmtId="0" fontId="4" fillId="9" borderId="12" xfId="0" applyFont="1" applyFill="1" applyBorder="1"/>
    <xf numFmtId="0" fontId="0" fillId="9" borderId="1" xfId="0" applyFill="1" applyBorder="1"/>
    <xf numFmtId="0" fontId="0" fillId="9" borderId="2" xfId="0" applyFill="1" applyBorder="1"/>
    <xf numFmtId="0" fontId="0" fillId="9" borderId="2" xfId="0" applyFill="1" applyBorder="1" applyAlignment="1" applyProtection="1">
      <alignment horizontal="center" vertical="center"/>
      <protection locked="0"/>
    </xf>
    <xf numFmtId="0" fontId="4" fillId="3" borderId="1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2" xfId="0" applyFill="1" applyBorder="1" applyAlignment="1" applyProtection="1">
      <alignment horizontal="center" vertical="center"/>
      <protection locked="0"/>
    </xf>
    <xf numFmtId="0" fontId="4" fillId="4" borderId="12" xfId="0" applyFont="1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2" xfId="0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9" fontId="0" fillId="0" borderId="14" xfId="1" applyFont="1" applyBorder="1" applyAlignment="1">
      <alignment horizontal="center" vertical="center"/>
    </xf>
    <xf numFmtId="0" fontId="1" fillId="15" borderId="15" xfId="0" applyFont="1" applyFill="1" applyBorder="1" applyAlignment="1">
      <alignment horizontal="center" vertical="center"/>
    </xf>
    <xf numFmtId="0" fontId="1" fillId="15" borderId="10" xfId="0" applyFont="1" applyFill="1" applyBorder="1" applyAlignment="1">
      <alignment horizontal="center" vertical="center"/>
    </xf>
    <xf numFmtId="9" fontId="1" fillId="15" borderId="10" xfId="0" applyNumberFormat="1" applyFont="1" applyFill="1" applyBorder="1" applyAlignment="1">
      <alignment horizontal="center" vertical="center"/>
    </xf>
    <xf numFmtId="9" fontId="1" fillId="15" borderId="27" xfId="0" applyNumberFormat="1" applyFont="1" applyFill="1" applyBorder="1" applyAlignment="1">
      <alignment horizontal="center" vertical="center"/>
    </xf>
    <xf numFmtId="0" fontId="0" fillId="15" borderId="24" xfId="0" applyFill="1" applyBorder="1" applyAlignment="1">
      <alignment horizontal="center" vertical="center"/>
    </xf>
    <xf numFmtId="0" fontId="0" fillId="15" borderId="25" xfId="0" applyFill="1" applyBorder="1" applyAlignment="1">
      <alignment horizontal="center" vertical="center"/>
    </xf>
    <xf numFmtId="9" fontId="0" fillId="15" borderId="25" xfId="1" applyFont="1" applyFill="1" applyBorder="1" applyAlignment="1">
      <alignment horizontal="center" vertical="center"/>
    </xf>
    <xf numFmtId="0" fontId="0" fillId="15" borderId="28" xfId="0" applyFill="1" applyBorder="1" applyAlignment="1">
      <alignment horizontal="center" vertical="center"/>
    </xf>
    <xf numFmtId="9" fontId="0" fillId="16" borderId="10" xfId="0" applyNumberFormat="1" applyFill="1" applyBorder="1" applyAlignment="1">
      <alignment horizontal="center" vertical="center"/>
    </xf>
    <xf numFmtId="0" fontId="0" fillId="16" borderId="16" xfId="0" applyFill="1" applyBorder="1" applyAlignment="1">
      <alignment horizontal="center" vertical="center"/>
    </xf>
    <xf numFmtId="0" fontId="0" fillId="16" borderId="25" xfId="0" applyFill="1" applyBorder="1" applyAlignment="1">
      <alignment horizontal="center" vertical="center"/>
    </xf>
    <xf numFmtId="0" fontId="0" fillId="16" borderId="26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0">
    <dxf>
      <font>
        <color theme="0"/>
      </font>
    </dxf>
    <dxf>
      <font>
        <color rgb="FFFF3F3F"/>
      </font>
    </dxf>
    <dxf>
      <font>
        <color theme="0"/>
      </font>
    </dxf>
    <dxf>
      <font>
        <color theme="0"/>
      </font>
    </dxf>
    <dxf>
      <font>
        <color rgb="FF92D050"/>
      </font>
    </dxf>
    <dxf>
      <font>
        <color theme="0"/>
      </font>
    </dxf>
    <dxf>
      <font>
        <color theme="0"/>
      </font>
    </dxf>
    <dxf>
      <font>
        <color rgb="FFFF0000"/>
      </font>
      <fill>
        <patternFill>
          <fgColor rgb="FFFF8B8B"/>
          <bgColor theme="0"/>
        </patternFill>
      </fill>
    </dxf>
    <dxf>
      <font>
        <color theme="0"/>
      </font>
    </dxf>
    <dxf>
      <font>
        <color rgb="FF00B050"/>
      </font>
      <fill>
        <patternFill>
          <fgColor theme="9" tint="0.79998168889431442"/>
        </patternFill>
      </fill>
    </dxf>
  </dxfs>
  <tableStyles count="0" defaultTableStyle="TableStyleMedium2" defaultPivotStyle="PivotStyleLight16"/>
  <colors>
    <mruColors>
      <color rgb="FFFF3F3F"/>
      <color rgb="FFFF8B8B"/>
      <color rgb="FFFFFF66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U112"/>
  <sheetViews>
    <sheetView tabSelected="1" topLeftCell="I1" zoomScale="80" zoomScaleNormal="80" workbookViewId="0">
      <pane ySplit="1" topLeftCell="A2" activePane="bottomLeft" state="frozen"/>
      <selection activeCell="I1" sqref="I1"/>
      <selection pane="bottomLeft" activeCell="T25" sqref="T25"/>
    </sheetView>
  </sheetViews>
  <sheetFormatPr baseColWidth="10" defaultRowHeight="15"/>
  <cols>
    <col min="1" max="1" width="5.85546875" customWidth="1"/>
    <col min="2" max="2" width="7" customWidth="1"/>
    <col min="3" max="3" width="13" customWidth="1"/>
    <col min="4" max="4" width="42.85546875" customWidth="1"/>
    <col min="5" max="5" width="5.28515625" customWidth="1"/>
    <col min="6" max="6" width="4.85546875" customWidth="1"/>
    <col min="7" max="7" width="5" style="24" customWidth="1"/>
    <col min="8" max="8" width="6.85546875" customWidth="1"/>
    <col min="9" max="9" width="65.42578125" customWidth="1"/>
    <col min="10" max="10" width="15.7109375" customWidth="1"/>
    <col min="11" max="34" width="3.7109375" customWidth="1"/>
    <col min="35" max="35" width="8.42578125" customWidth="1"/>
    <col min="37" max="43" width="7.7109375" style="24" customWidth="1"/>
    <col min="44" max="44" width="8.85546875" customWidth="1"/>
    <col min="45" max="45" width="10.42578125" customWidth="1"/>
  </cols>
  <sheetData>
    <row r="1" spans="2:47" ht="74.25" customHeight="1" thickBot="1">
      <c r="K1" s="30">
        <v>2017</v>
      </c>
      <c r="L1" s="31"/>
      <c r="M1" s="31"/>
      <c r="N1" s="31"/>
      <c r="O1" s="31"/>
      <c r="P1" s="31"/>
      <c r="Q1" s="31"/>
      <c r="R1" s="31"/>
      <c r="S1" s="31"/>
      <c r="T1" s="31"/>
      <c r="U1" s="31"/>
      <c r="V1" s="32"/>
      <c r="W1" s="33">
        <v>2018</v>
      </c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5"/>
      <c r="AL1" s="41"/>
      <c r="AM1" s="42"/>
      <c r="AN1" s="43"/>
      <c r="AO1" s="43"/>
      <c r="AP1" s="43"/>
      <c r="AQ1" s="43"/>
      <c r="AR1" s="27"/>
      <c r="AS1" s="27"/>
      <c r="AT1" s="27"/>
      <c r="AU1" s="27"/>
    </row>
    <row r="2" spans="2:47" ht="95.25" thickBot="1">
      <c r="D2" s="5" t="s">
        <v>0</v>
      </c>
      <c r="E2" s="12" t="s">
        <v>1</v>
      </c>
      <c r="F2" s="12" t="s">
        <v>2</v>
      </c>
      <c r="G2" s="13" t="s">
        <v>3</v>
      </c>
      <c r="H2" s="12" t="s">
        <v>4</v>
      </c>
      <c r="I2" s="5" t="s">
        <v>5</v>
      </c>
      <c r="J2" s="5" t="s">
        <v>6</v>
      </c>
      <c r="K2" s="8">
        <v>1</v>
      </c>
      <c r="L2" s="9">
        <v>2</v>
      </c>
      <c r="M2" s="9">
        <v>3</v>
      </c>
      <c r="N2" s="9">
        <v>4</v>
      </c>
      <c r="O2" s="9">
        <v>5</v>
      </c>
      <c r="P2" s="9">
        <v>6</v>
      </c>
      <c r="Q2" s="9">
        <v>7</v>
      </c>
      <c r="R2" s="9">
        <v>8</v>
      </c>
      <c r="S2" s="9">
        <v>9</v>
      </c>
      <c r="T2" s="9">
        <v>10</v>
      </c>
      <c r="U2" s="9">
        <v>11</v>
      </c>
      <c r="V2" s="10">
        <v>12</v>
      </c>
      <c r="W2" s="8">
        <v>1</v>
      </c>
      <c r="X2" s="9">
        <v>2</v>
      </c>
      <c r="Y2" s="9">
        <v>3</v>
      </c>
      <c r="Z2" s="9">
        <v>4</v>
      </c>
      <c r="AA2" s="9">
        <v>5</v>
      </c>
      <c r="AB2" s="9">
        <v>6</v>
      </c>
      <c r="AC2" s="9">
        <v>7</v>
      </c>
      <c r="AD2" s="9">
        <v>8</v>
      </c>
      <c r="AE2" s="9">
        <v>9</v>
      </c>
      <c r="AF2" s="9">
        <v>10</v>
      </c>
      <c r="AG2" s="9">
        <v>11</v>
      </c>
      <c r="AH2" s="10">
        <v>12</v>
      </c>
      <c r="AI2" s="11" t="s">
        <v>7</v>
      </c>
      <c r="AK2" s="37" t="s">
        <v>13</v>
      </c>
      <c r="AL2" s="38" t="s">
        <v>14</v>
      </c>
      <c r="AM2" s="40" t="s">
        <v>15</v>
      </c>
      <c r="AN2" s="37" t="s">
        <v>13</v>
      </c>
      <c r="AO2" s="38" t="s">
        <v>14</v>
      </c>
      <c r="AP2" s="40" t="s">
        <v>16</v>
      </c>
      <c r="AQ2" s="40" t="s">
        <v>23</v>
      </c>
    </row>
    <row r="3" spans="2:47" ht="18" customHeight="1">
      <c r="B3" s="28" t="s">
        <v>11</v>
      </c>
      <c r="C3" s="46" t="s">
        <v>12</v>
      </c>
      <c r="D3" s="59" t="s">
        <v>19</v>
      </c>
      <c r="E3" s="60">
        <v>3</v>
      </c>
      <c r="F3" s="60">
        <v>4</v>
      </c>
      <c r="G3" s="61">
        <f>E3*F3</f>
        <v>12</v>
      </c>
      <c r="H3" s="60">
        <v>3</v>
      </c>
      <c r="I3" s="62" t="s">
        <v>17</v>
      </c>
      <c r="J3" s="63"/>
      <c r="K3" s="1"/>
      <c r="L3" s="21"/>
      <c r="M3" s="1"/>
      <c r="N3" s="2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6"/>
      <c r="AK3" s="39">
        <f ca="1">Somcouleur(K3:P3,$AL$1)</f>
        <v>1</v>
      </c>
      <c r="AL3" s="39">
        <f ca="1">Somcouleur(K3:P3,$AM$1)</f>
        <v>0</v>
      </c>
      <c r="AM3" s="44">
        <f ca="1">IF(ISERROR($AK3/(($AK3*1)+($AL3*1))),"0",$AK3/(($AK3*1)+($AL3*1)))</f>
        <v>1</v>
      </c>
      <c r="AN3" s="39">
        <f ca="1">Somcouleur(Q3:V3,$AL$1)</f>
        <v>0</v>
      </c>
      <c r="AO3" s="39">
        <f ca="1">Somcouleur(R3:W3,$AM$1)</f>
        <v>0</v>
      </c>
      <c r="AP3" s="44" t="str">
        <f ca="1">IF(ISERROR($AN3/(($AN3*1)+($AO3*1))),"0",$AN3/(($AN3*1)+($AO3*1)))</f>
        <v>0</v>
      </c>
      <c r="AQ3" s="44">
        <f ca="1">IFERROR((AK3+AN3)/((AK3+AN3)+(AL3+AO3)),"")</f>
        <v>1</v>
      </c>
      <c r="AU3" s="23"/>
    </row>
    <row r="4" spans="2:47" ht="18" customHeight="1">
      <c r="B4" s="29"/>
      <c r="C4" s="47"/>
      <c r="D4" s="64"/>
      <c r="E4" s="49"/>
      <c r="F4" s="49"/>
      <c r="G4" s="50"/>
      <c r="H4" s="49"/>
      <c r="I4" s="51" t="s">
        <v>18</v>
      </c>
      <c r="J4" s="51"/>
      <c r="K4" s="2"/>
      <c r="L4" s="20"/>
      <c r="M4" s="2"/>
      <c r="N4" s="2"/>
      <c r="O4" s="2"/>
      <c r="P4" s="2"/>
      <c r="Q4" s="18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7"/>
      <c r="AK4" s="39">
        <f t="shared" ref="AK4:AK19" ca="1" si="0">Somcouleur(K4:P4,$AL$1)</f>
        <v>1</v>
      </c>
      <c r="AL4" s="39">
        <f t="shared" ref="AL4:AL19" ca="1" si="1">Somcouleur(K4:P4,$AM$1)</f>
        <v>0</v>
      </c>
      <c r="AM4" s="44">
        <f t="shared" ref="AM4:AM19" ca="1" si="2">IF(ISERROR($AK4/(($AK4*1)+($AL4*1))),"0",$AK4/(($AK4*1)+($AL4*1)))</f>
        <v>1</v>
      </c>
      <c r="AN4" s="39">
        <f t="shared" ref="AN4:AN19" ca="1" si="3">Somcouleur(Q4:V4,$AL$1)</f>
        <v>0</v>
      </c>
      <c r="AO4" s="39">
        <f t="shared" ref="AO4:AO19" ca="1" si="4">Somcouleur(R4:W4,$AM$1)</f>
        <v>0</v>
      </c>
      <c r="AP4" s="44" t="str">
        <f t="shared" ref="AP4:AP19" ca="1" si="5">IF(ISERROR($AN4/(($AN4*1)+($AO4*1))),"0",$AN4/(($AN4*1)+($AO4*1)))</f>
        <v>0</v>
      </c>
      <c r="AQ4" s="44">
        <f t="shared" ref="AQ4:AQ19" ca="1" si="6">IFERROR((AK4+AN4)/((AK4+AN4)+(AL4+AO4)),"")</f>
        <v>1</v>
      </c>
      <c r="AU4" s="23"/>
    </row>
    <row r="5" spans="2:47" ht="18" customHeight="1">
      <c r="B5" s="29"/>
      <c r="C5" s="47"/>
      <c r="D5" s="64"/>
      <c r="E5" s="49"/>
      <c r="F5" s="49"/>
      <c r="G5" s="50"/>
      <c r="H5" s="49"/>
      <c r="I5" s="52" t="s">
        <v>21</v>
      </c>
      <c r="J5" s="53"/>
      <c r="K5" s="2"/>
      <c r="L5" s="2"/>
      <c r="M5" s="2"/>
      <c r="N5" s="18"/>
      <c r="O5" s="2"/>
      <c r="P5" s="2"/>
      <c r="Q5" s="2"/>
      <c r="R5" s="2"/>
      <c r="S5" s="2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7"/>
      <c r="AK5" s="39">
        <f t="shared" ca="1" si="0"/>
        <v>0</v>
      </c>
      <c r="AL5" s="39">
        <f t="shared" ca="1" si="1"/>
        <v>0</v>
      </c>
      <c r="AM5" s="44" t="str">
        <f t="shared" ca="1" si="2"/>
        <v>0</v>
      </c>
      <c r="AN5" s="39">
        <f t="shared" ca="1" si="3"/>
        <v>0</v>
      </c>
      <c r="AO5" s="39">
        <f t="shared" ca="1" si="4"/>
        <v>1</v>
      </c>
      <c r="AP5" s="44">
        <f t="shared" ca="1" si="5"/>
        <v>0</v>
      </c>
      <c r="AQ5" s="44">
        <f t="shared" ca="1" si="6"/>
        <v>0</v>
      </c>
      <c r="AU5" s="23"/>
    </row>
    <row r="6" spans="2:47" ht="18" customHeight="1">
      <c r="B6" s="29"/>
      <c r="C6" s="47"/>
      <c r="D6" s="65" t="s">
        <v>20</v>
      </c>
      <c r="E6" s="54">
        <v>3</v>
      </c>
      <c r="F6" s="54">
        <v>4</v>
      </c>
      <c r="G6" s="55">
        <f t="shared" ref="G6:G11" si="7">E6*F6</f>
        <v>12</v>
      </c>
      <c r="H6" s="54">
        <v>3</v>
      </c>
      <c r="I6" s="53" t="s">
        <v>22</v>
      </c>
      <c r="J6" s="5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7"/>
      <c r="AK6" s="39">
        <f t="shared" ca="1" si="0"/>
        <v>0</v>
      </c>
      <c r="AL6" s="39">
        <f t="shared" ca="1" si="1"/>
        <v>0</v>
      </c>
      <c r="AM6" s="44" t="str">
        <f t="shared" ca="1" si="2"/>
        <v>0</v>
      </c>
      <c r="AN6" s="39">
        <f t="shared" ca="1" si="3"/>
        <v>0</v>
      </c>
      <c r="AO6" s="39">
        <f t="shared" ca="1" si="4"/>
        <v>1</v>
      </c>
      <c r="AP6" s="44">
        <f t="shared" ca="1" si="5"/>
        <v>0</v>
      </c>
      <c r="AQ6" s="44">
        <f t="shared" ca="1" si="6"/>
        <v>0</v>
      </c>
      <c r="AU6" s="23"/>
    </row>
    <row r="7" spans="2:47" ht="18" customHeight="1">
      <c r="B7" s="29"/>
      <c r="C7" s="47"/>
      <c r="D7" s="65"/>
      <c r="E7" s="54"/>
      <c r="F7" s="54"/>
      <c r="G7" s="55">
        <f t="shared" si="7"/>
        <v>0</v>
      </c>
      <c r="H7" s="54"/>
      <c r="I7" s="53"/>
      <c r="J7" s="5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7"/>
      <c r="AK7" s="39">
        <f t="shared" ca="1" si="0"/>
        <v>0</v>
      </c>
      <c r="AL7" s="39">
        <f t="shared" ca="1" si="1"/>
        <v>0</v>
      </c>
      <c r="AM7" s="44" t="str">
        <f t="shared" ca="1" si="2"/>
        <v>0</v>
      </c>
      <c r="AN7" s="39">
        <f t="shared" ca="1" si="3"/>
        <v>0</v>
      </c>
      <c r="AO7" s="39">
        <f t="shared" ca="1" si="4"/>
        <v>0</v>
      </c>
      <c r="AP7" s="44" t="str">
        <f t="shared" ca="1" si="5"/>
        <v>0</v>
      </c>
      <c r="AQ7" s="44" t="str">
        <f t="shared" ca="1" si="6"/>
        <v/>
      </c>
      <c r="AU7" s="23"/>
    </row>
    <row r="8" spans="2:47" ht="18" customHeight="1">
      <c r="B8" s="29"/>
      <c r="C8" s="47"/>
      <c r="D8" s="66"/>
      <c r="E8" s="51"/>
      <c r="F8" s="51"/>
      <c r="G8" s="55">
        <f t="shared" si="7"/>
        <v>0</v>
      </c>
      <c r="H8" s="51"/>
      <c r="I8" s="51"/>
      <c r="J8" s="56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7"/>
      <c r="AK8" s="39">
        <f t="shared" ca="1" si="0"/>
        <v>0</v>
      </c>
      <c r="AL8" s="39">
        <f t="shared" ca="1" si="1"/>
        <v>0</v>
      </c>
      <c r="AM8" s="44" t="str">
        <f t="shared" ca="1" si="2"/>
        <v>0</v>
      </c>
      <c r="AN8" s="39">
        <f t="shared" ca="1" si="3"/>
        <v>0</v>
      </c>
      <c r="AO8" s="39">
        <f t="shared" ca="1" si="4"/>
        <v>0</v>
      </c>
      <c r="AP8" s="44" t="str">
        <f t="shared" ca="1" si="5"/>
        <v>0</v>
      </c>
      <c r="AQ8" s="44" t="str">
        <f t="shared" ca="1" si="6"/>
        <v/>
      </c>
      <c r="AU8" s="23"/>
    </row>
    <row r="9" spans="2:47" ht="18" customHeight="1">
      <c r="B9" s="29"/>
      <c r="C9" s="47"/>
      <c r="D9" s="67"/>
      <c r="E9" s="18"/>
      <c r="F9" s="18"/>
      <c r="G9" s="57">
        <f t="shared" si="7"/>
        <v>0</v>
      </c>
      <c r="H9" s="18"/>
      <c r="I9" s="58"/>
      <c r="J9" s="40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7"/>
      <c r="AK9" s="39">
        <f t="shared" ca="1" si="0"/>
        <v>0</v>
      </c>
      <c r="AL9" s="39">
        <f t="shared" ca="1" si="1"/>
        <v>0</v>
      </c>
      <c r="AM9" s="44" t="str">
        <f t="shared" ca="1" si="2"/>
        <v>0</v>
      </c>
      <c r="AN9" s="39">
        <f t="shared" ca="1" si="3"/>
        <v>0</v>
      </c>
      <c r="AO9" s="39">
        <f t="shared" ca="1" si="4"/>
        <v>0</v>
      </c>
      <c r="AP9" s="44" t="str">
        <f t="shared" ca="1" si="5"/>
        <v>0</v>
      </c>
      <c r="AQ9" s="44" t="str">
        <f t="shared" ca="1" si="6"/>
        <v/>
      </c>
      <c r="AU9" s="23"/>
    </row>
    <row r="10" spans="2:47" ht="18" customHeight="1">
      <c r="B10" s="29"/>
      <c r="C10" s="47"/>
      <c r="D10" s="67"/>
      <c r="E10" s="18"/>
      <c r="F10" s="18"/>
      <c r="G10" s="57">
        <f t="shared" si="7"/>
        <v>0</v>
      </c>
      <c r="H10" s="18"/>
      <c r="I10" s="58"/>
      <c r="J10" s="40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7"/>
      <c r="AK10" s="39">
        <f t="shared" ca="1" si="0"/>
        <v>0</v>
      </c>
      <c r="AL10" s="39">
        <f t="shared" ca="1" si="1"/>
        <v>0</v>
      </c>
      <c r="AM10" s="44" t="str">
        <f t="shared" ca="1" si="2"/>
        <v>0</v>
      </c>
      <c r="AN10" s="39">
        <f t="shared" ca="1" si="3"/>
        <v>0</v>
      </c>
      <c r="AO10" s="39">
        <f t="shared" ca="1" si="4"/>
        <v>0</v>
      </c>
      <c r="AP10" s="44" t="str">
        <f t="shared" ca="1" si="5"/>
        <v>0</v>
      </c>
      <c r="AQ10" s="44" t="str">
        <f t="shared" ca="1" si="6"/>
        <v/>
      </c>
    </row>
    <row r="11" spans="2:47" ht="18" customHeight="1">
      <c r="B11" s="29"/>
      <c r="C11" s="47"/>
      <c r="D11" s="67"/>
      <c r="E11" s="18"/>
      <c r="F11" s="18"/>
      <c r="G11" s="57">
        <f t="shared" si="7"/>
        <v>0</v>
      </c>
      <c r="H11" s="18"/>
      <c r="I11" s="58"/>
      <c r="J11" s="40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7"/>
      <c r="AK11" s="39">
        <f t="shared" ca="1" si="0"/>
        <v>0</v>
      </c>
      <c r="AL11" s="39">
        <f t="shared" ca="1" si="1"/>
        <v>0</v>
      </c>
      <c r="AM11" s="44" t="str">
        <f t="shared" ca="1" si="2"/>
        <v>0</v>
      </c>
      <c r="AN11" s="39">
        <f t="shared" ca="1" si="3"/>
        <v>0</v>
      </c>
      <c r="AO11" s="39">
        <f t="shared" ca="1" si="4"/>
        <v>0</v>
      </c>
      <c r="AP11" s="44" t="str">
        <f t="shared" ca="1" si="5"/>
        <v>0</v>
      </c>
      <c r="AQ11" s="44" t="str">
        <f t="shared" ca="1" si="6"/>
        <v/>
      </c>
    </row>
    <row r="12" spans="2:47" ht="18" customHeight="1">
      <c r="B12" s="29"/>
      <c r="C12" s="47"/>
      <c r="D12" s="67"/>
      <c r="E12" s="18"/>
      <c r="F12" s="18"/>
      <c r="G12" s="57"/>
      <c r="H12" s="18"/>
      <c r="I12" s="58"/>
      <c r="J12" s="4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7"/>
      <c r="AK12" s="39">
        <f t="shared" ca="1" si="0"/>
        <v>0</v>
      </c>
      <c r="AL12" s="39">
        <f t="shared" ca="1" si="1"/>
        <v>0</v>
      </c>
      <c r="AM12" s="44" t="str">
        <f t="shared" ca="1" si="2"/>
        <v>0</v>
      </c>
      <c r="AN12" s="39">
        <f t="shared" ca="1" si="3"/>
        <v>0</v>
      </c>
      <c r="AO12" s="39">
        <f t="shared" ca="1" si="4"/>
        <v>0</v>
      </c>
      <c r="AP12" s="44" t="str">
        <f t="shared" ca="1" si="5"/>
        <v>0</v>
      </c>
      <c r="AQ12" s="44" t="str">
        <f t="shared" ca="1" si="6"/>
        <v/>
      </c>
    </row>
    <row r="13" spans="2:47" ht="18" customHeight="1" thickBot="1">
      <c r="B13" s="29"/>
      <c r="C13" s="47"/>
      <c r="D13" s="68"/>
      <c r="E13" s="69"/>
      <c r="F13" s="69"/>
      <c r="G13" s="70"/>
      <c r="H13" s="69"/>
      <c r="I13" s="71"/>
      <c r="J13" s="72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5"/>
      <c r="AK13" s="39">
        <f t="shared" ca="1" si="0"/>
        <v>0</v>
      </c>
      <c r="AL13" s="39">
        <f t="shared" ca="1" si="1"/>
        <v>0</v>
      </c>
      <c r="AM13" s="44" t="str">
        <f t="shared" ca="1" si="2"/>
        <v>0</v>
      </c>
      <c r="AN13" s="39">
        <f t="shared" ca="1" si="3"/>
        <v>0</v>
      </c>
      <c r="AO13" s="39">
        <f t="shared" ca="1" si="4"/>
        <v>0</v>
      </c>
      <c r="AP13" s="44" t="str">
        <f t="shared" ca="1" si="5"/>
        <v>0</v>
      </c>
      <c r="AQ13" s="44" t="str">
        <f t="shared" ca="1" si="6"/>
        <v/>
      </c>
    </row>
    <row r="14" spans="2:47" ht="18" customHeight="1" thickBot="1">
      <c r="B14" s="29"/>
      <c r="C14" s="48" t="s">
        <v>8</v>
      </c>
      <c r="D14" s="73"/>
      <c r="E14" s="19"/>
      <c r="F14" s="19"/>
      <c r="G14" s="26">
        <f>COUNTIF((G3:G8),"&gt;=10")</f>
        <v>2</v>
      </c>
      <c r="H14" s="19"/>
      <c r="I14" s="19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7"/>
      <c r="AK14" s="39">
        <f t="shared" ca="1" si="0"/>
        <v>0</v>
      </c>
      <c r="AL14" s="39">
        <f t="shared" ca="1" si="1"/>
        <v>0</v>
      </c>
      <c r="AM14" s="44" t="str">
        <f t="shared" ca="1" si="2"/>
        <v>0</v>
      </c>
      <c r="AN14" s="39">
        <f t="shared" ca="1" si="3"/>
        <v>0</v>
      </c>
      <c r="AO14" s="39">
        <f t="shared" ca="1" si="4"/>
        <v>0</v>
      </c>
      <c r="AP14" s="44" t="str">
        <f t="shared" ca="1" si="5"/>
        <v>0</v>
      </c>
      <c r="AQ14" s="44" t="str">
        <f t="shared" ca="1" si="6"/>
        <v/>
      </c>
    </row>
    <row r="15" spans="2:47" ht="18" customHeight="1" thickBot="1">
      <c r="B15" s="29"/>
      <c r="C15" s="74" t="s">
        <v>9</v>
      </c>
      <c r="D15" s="75"/>
      <c r="E15" s="76"/>
      <c r="F15" s="76"/>
      <c r="G15" s="77">
        <f>COUNTIF((G3:G8),"&gt;=4")-COUNTIF((G3:G8),"&gt;9")</f>
        <v>0</v>
      </c>
      <c r="H15" s="76"/>
      <c r="I15" s="7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7"/>
      <c r="AK15" s="39">
        <f t="shared" ca="1" si="0"/>
        <v>0</v>
      </c>
      <c r="AL15" s="39">
        <f t="shared" ca="1" si="1"/>
        <v>0</v>
      </c>
      <c r="AM15" s="44" t="str">
        <f t="shared" ca="1" si="2"/>
        <v>0</v>
      </c>
      <c r="AN15" s="39">
        <f t="shared" ca="1" si="3"/>
        <v>0</v>
      </c>
      <c r="AO15" s="39">
        <f t="shared" ca="1" si="4"/>
        <v>0</v>
      </c>
      <c r="AP15" s="44" t="str">
        <f t="shared" ca="1" si="5"/>
        <v>0</v>
      </c>
      <c r="AQ15" s="44" t="str">
        <f t="shared" ca="1" si="6"/>
        <v/>
      </c>
    </row>
    <row r="16" spans="2:47" ht="18" customHeight="1" thickBot="1">
      <c r="B16" s="29"/>
      <c r="C16" s="78" t="s">
        <v>10</v>
      </c>
      <c r="D16" s="79"/>
      <c r="E16" s="80"/>
      <c r="F16" s="80"/>
      <c r="G16" s="81">
        <f>COUNTIF((G3:G8),"&gt;=1")-COUNTIF((G3:G8),"&gt;3")</f>
        <v>0</v>
      </c>
      <c r="H16" s="80"/>
      <c r="I16" s="80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7"/>
      <c r="AK16" s="39">
        <f t="shared" ca="1" si="0"/>
        <v>0</v>
      </c>
      <c r="AL16" s="39">
        <f t="shared" ca="1" si="1"/>
        <v>0</v>
      </c>
      <c r="AM16" s="44" t="str">
        <f t="shared" ca="1" si="2"/>
        <v>0</v>
      </c>
      <c r="AN16" s="39">
        <f t="shared" ca="1" si="3"/>
        <v>0</v>
      </c>
      <c r="AO16" s="39">
        <f t="shared" ca="1" si="4"/>
        <v>0</v>
      </c>
      <c r="AP16" s="44" t="str">
        <f t="shared" ca="1" si="5"/>
        <v>0</v>
      </c>
      <c r="AQ16" s="44" t="str">
        <f t="shared" ca="1" si="6"/>
        <v/>
      </c>
    </row>
    <row r="17" spans="2:45" ht="18" customHeight="1" thickBot="1">
      <c r="B17" s="29"/>
      <c r="C17" s="48" t="s">
        <v>8</v>
      </c>
      <c r="D17" s="73"/>
      <c r="E17" s="19"/>
      <c r="F17" s="19"/>
      <c r="G17" s="26">
        <f>COUNTIF(G9:G13,"&gt;=10")</f>
        <v>0</v>
      </c>
      <c r="H17" s="19"/>
      <c r="I17" s="19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7"/>
      <c r="AK17" s="39">
        <f t="shared" ca="1" si="0"/>
        <v>0</v>
      </c>
      <c r="AL17" s="39">
        <f t="shared" ca="1" si="1"/>
        <v>0</v>
      </c>
      <c r="AM17" s="44" t="str">
        <f t="shared" ca="1" si="2"/>
        <v>0</v>
      </c>
      <c r="AN17" s="39">
        <f t="shared" ca="1" si="3"/>
        <v>0</v>
      </c>
      <c r="AO17" s="39">
        <f t="shared" ca="1" si="4"/>
        <v>0</v>
      </c>
      <c r="AP17" s="44" t="str">
        <f t="shared" ca="1" si="5"/>
        <v>0</v>
      </c>
      <c r="AQ17" s="44" t="str">
        <f t="shared" ca="1" si="6"/>
        <v/>
      </c>
    </row>
    <row r="18" spans="2:45" ht="18" customHeight="1" thickBot="1">
      <c r="B18" s="29"/>
      <c r="C18" s="82" t="s">
        <v>9</v>
      </c>
      <c r="D18" s="83"/>
      <c r="E18" s="84"/>
      <c r="F18" s="84"/>
      <c r="G18" s="85">
        <f>COUNTIF(G9:G13,"&gt;=4")-COUNTIF(G9:G13,"&gt;9")</f>
        <v>0</v>
      </c>
      <c r="H18" s="84"/>
      <c r="I18" s="84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4"/>
      <c r="AK18" s="39">
        <f t="shared" ca="1" si="0"/>
        <v>0</v>
      </c>
      <c r="AL18" s="39">
        <f t="shared" ca="1" si="1"/>
        <v>0</v>
      </c>
      <c r="AM18" s="44" t="str">
        <f t="shared" ca="1" si="2"/>
        <v>0</v>
      </c>
      <c r="AN18" s="39">
        <f t="shared" ca="1" si="3"/>
        <v>0</v>
      </c>
      <c r="AO18" s="39">
        <f t="shared" ca="1" si="4"/>
        <v>0</v>
      </c>
      <c r="AP18" s="44" t="str">
        <f t="shared" ca="1" si="5"/>
        <v>0</v>
      </c>
      <c r="AQ18" s="44" t="str">
        <f t="shared" ca="1" si="6"/>
        <v/>
      </c>
    </row>
    <row r="19" spans="2:45" ht="18" customHeight="1" thickBot="1">
      <c r="B19" s="36"/>
      <c r="C19" s="86" t="s">
        <v>10</v>
      </c>
      <c r="D19" s="87"/>
      <c r="E19" s="88"/>
      <c r="F19" s="88"/>
      <c r="G19" s="89">
        <f>COUNTIF(G9:G13,"&gt;=1")-COUNTIF(G9:G13,"&gt;3")</f>
        <v>0</v>
      </c>
      <c r="H19" s="88"/>
      <c r="I19" s="88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K19" s="90">
        <f t="shared" ca="1" si="0"/>
        <v>0</v>
      </c>
      <c r="AL19" s="90">
        <f t="shared" ca="1" si="1"/>
        <v>0</v>
      </c>
      <c r="AM19" s="91" t="str">
        <f t="shared" ca="1" si="2"/>
        <v>0</v>
      </c>
      <c r="AN19" s="90">
        <f t="shared" ca="1" si="3"/>
        <v>0</v>
      </c>
      <c r="AO19" s="90">
        <f t="shared" ca="1" si="4"/>
        <v>0</v>
      </c>
      <c r="AP19" s="91" t="str">
        <f t="shared" ca="1" si="5"/>
        <v>0</v>
      </c>
      <c r="AQ19" s="91" t="str">
        <f t="shared" ca="1" si="6"/>
        <v/>
      </c>
    </row>
    <row r="20" spans="2:45">
      <c r="AK20" s="92">
        <f ca="1">SUM(AK3:AK19)</f>
        <v>2</v>
      </c>
      <c r="AL20" s="93">
        <f t="shared" ref="AL20:AP20" ca="1" si="8">SUM(AL3:AL19)</f>
        <v>0</v>
      </c>
      <c r="AM20" s="94">
        <f t="shared" ca="1" si="8"/>
        <v>2</v>
      </c>
      <c r="AN20" s="93">
        <f t="shared" ca="1" si="8"/>
        <v>0</v>
      </c>
      <c r="AO20" s="93">
        <f t="shared" ca="1" si="8"/>
        <v>2</v>
      </c>
      <c r="AP20" s="93">
        <f t="shared" ca="1" si="8"/>
        <v>0</v>
      </c>
      <c r="AQ20" s="95">
        <f ca="1">SUM(AQ3:AQ19)</f>
        <v>2</v>
      </c>
      <c r="AR20" s="100">
        <f ca="1">AQ20/16</f>
        <v>0.125</v>
      </c>
      <c r="AS20" s="101">
        <f>78+75</f>
        <v>153</v>
      </c>
    </row>
    <row r="21" spans="2:45" ht="15.75" thickBot="1">
      <c r="AK21" s="96"/>
      <c r="AL21" s="97"/>
      <c r="AM21" s="98"/>
      <c r="AN21" s="97"/>
      <c r="AO21" s="97"/>
      <c r="AP21" s="98"/>
      <c r="AQ21" s="99"/>
      <c r="AR21" s="102"/>
      <c r="AS21" s="103">
        <f>153/2</f>
        <v>76.5</v>
      </c>
    </row>
    <row r="22" spans="2:45">
      <c r="AM22" s="45"/>
      <c r="AP22" s="45"/>
    </row>
    <row r="23" spans="2:45">
      <c r="AM23" s="45"/>
      <c r="AP23" s="45"/>
    </row>
    <row r="24" spans="2:45">
      <c r="AM24" s="45"/>
      <c r="AP24" s="45"/>
    </row>
    <row r="25" spans="2:45">
      <c r="AM25" s="45"/>
      <c r="AP25" s="45"/>
    </row>
    <row r="26" spans="2:45">
      <c r="AM26" s="45"/>
      <c r="AP26" s="45"/>
    </row>
    <row r="27" spans="2:45">
      <c r="AM27" s="45"/>
      <c r="AP27" s="45"/>
    </row>
    <row r="28" spans="2:45">
      <c r="AM28" s="45"/>
      <c r="AP28" s="45"/>
    </row>
    <row r="29" spans="2:45">
      <c r="AM29" s="45"/>
      <c r="AP29" s="45"/>
    </row>
    <row r="30" spans="2:45">
      <c r="AM30" s="45"/>
      <c r="AP30" s="45"/>
    </row>
    <row r="31" spans="2:45">
      <c r="AM31" s="45"/>
      <c r="AP31" s="45"/>
    </row>
    <row r="32" spans="2:45">
      <c r="AM32" s="45"/>
      <c r="AP32" s="45"/>
    </row>
    <row r="33" spans="39:42">
      <c r="AM33" s="45"/>
      <c r="AP33" s="45"/>
    </row>
    <row r="34" spans="39:42">
      <c r="AM34" s="45"/>
      <c r="AP34" s="45"/>
    </row>
    <row r="35" spans="39:42">
      <c r="AM35" s="45"/>
      <c r="AP35" s="45"/>
    </row>
    <row r="36" spans="39:42">
      <c r="AM36" s="45"/>
      <c r="AP36" s="45"/>
    </row>
    <row r="37" spans="39:42">
      <c r="AM37" s="45"/>
      <c r="AP37" s="45"/>
    </row>
    <row r="38" spans="39:42">
      <c r="AM38" s="45"/>
      <c r="AP38" s="45"/>
    </row>
    <row r="39" spans="39:42">
      <c r="AM39" s="45"/>
      <c r="AP39" s="45"/>
    </row>
    <row r="40" spans="39:42">
      <c r="AM40" s="45"/>
      <c r="AP40" s="45"/>
    </row>
    <row r="41" spans="39:42">
      <c r="AM41" s="45"/>
      <c r="AP41" s="45"/>
    </row>
    <row r="42" spans="39:42">
      <c r="AM42" s="45"/>
      <c r="AP42" s="45"/>
    </row>
    <row r="43" spans="39:42">
      <c r="AM43" s="45"/>
      <c r="AP43" s="45"/>
    </row>
    <row r="44" spans="39:42">
      <c r="AM44" s="45"/>
      <c r="AP44" s="45"/>
    </row>
    <row r="45" spans="39:42">
      <c r="AM45" s="45"/>
      <c r="AP45" s="45"/>
    </row>
    <row r="46" spans="39:42">
      <c r="AM46" s="45"/>
      <c r="AP46" s="45"/>
    </row>
    <row r="47" spans="39:42">
      <c r="AM47" s="45"/>
      <c r="AP47" s="45"/>
    </row>
    <row r="48" spans="39:42">
      <c r="AM48" s="45"/>
      <c r="AP48" s="45"/>
    </row>
    <row r="49" spans="39:42">
      <c r="AM49" s="45"/>
      <c r="AP49" s="45"/>
    </row>
    <row r="50" spans="39:42">
      <c r="AM50" s="45"/>
      <c r="AP50" s="45"/>
    </row>
    <row r="51" spans="39:42">
      <c r="AM51" s="45"/>
      <c r="AP51" s="45"/>
    </row>
    <row r="52" spans="39:42">
      <c r="AM52" s="45"/>
      <c r="AP52" s="45"/>
    </row>
    <row r="53" spans="39:42">
      <c r="AM53" s="45"/>
      <c r="AP53" s="45"/>
    </row>
    <row r="54" spans="39:42">
      <c r="AM54" s="45"/>
      <c r="AP54" s="45"/>
    </row>
    <row r="55" spans="39:42">
      <c r="AM55" s="45"/>
      <c r="AP55" s="45"/>
    </row>
    <row r="56" spans="39:42">
      <c r="AM56" s="45"/>
      <c r="AP56" s="45"/>
    </row>
    <row r="57" spans="39:42">
      <c r="AM57" s="45"/>
      <c r="AP57" s="45"/>
    </row>
    <row r="58" spans="39:42">
      <c r="AM58" s="45"/>
      <c r="AP58" s="45"/>
    </row>
    <row r="59" spans="39:42">
      <c r="AM59" s="45"/>
      <c r="AP59" s="45"/>
    </row>
    <row r="60" spans="39:42">
      <c r="AM60" s="45"/>
      <c r="AP60" s="45"/>
    </row>
    <row r="61" spans="39:42">
      <c r="AM61" s="45"/>
      <c r="AP61" s="45"/>
    </row>
    <row r="62" spans="39:42">
      <c r="AM62" s="45"/>
      <c r="AP62" s="45"/>
    </row>
    <row r="63" spans="39:42">
      <c r="AM63" s="45"/>
      <c r="AP63" s="45"/>
    </row>
    <row r="64" spans="39:42">
      <c r="AM64" s="45"/>
      <c r="AP64" s="45"/>
    </row>
    <row r="65" spans="39:42">
      <c r="AM65" s="45"/>
      <c r="AP65" s="45"/>
    </row>
    <row r="66" spans="39:42">
      <c r="AM66" s="45"/>
      <c r="AP66" s="45"/>
    </row>
    <row r="67" spans="39:42">
      <c r="AM67" s="45"/>
      <c r="AP67" s="45"/>
    </row>
    <row r="68" spans="39:42">
      <c r="AM68" s="45"/>
      <c r="AP68" s="45"/>
    </row>
    <row r="69" spans="39:42">
      <c r="AM69" s="45"/>
      <c r="AP69" s="45"/>
    </row>
    <row r="70" spans="39:42">
      <c r="AM70" s="45"/>
      <c r="AP70" s="45"/>
    </row>
    <row r="71" spans="39:42">
      <c r="AM71" s="45"/>
      <c r="AP71" s="45"/>
    </row>
    <row r="72" spans="39:42">
      <c r="AM72" s="45"/>
      <c r="AP72" s="45"/>
    </row>
    <row r="73" spans="39:42">
      <c r="AM73" s="45"/>
      <c r="AP73" s="45"/>
    </row>
    <row r="74" spans="39:42">
      <c r="AM74" s="45"/>
      <c r="AP74" s="45"/>
    </row>
    <row r="75" spans="39:42">
      <c r="AM75" s="45"/>
      <c r="AP75" s="45"/>
    </row>
    <row r="76" spans="39:42">
      <c r="AM76" s="45"/>
      <c r="AP76" s="45"/>
    </row>
    <row r="77" spans="39:42">
      <c r="AM77" s="45"/>
      <c r="AP77" s="45"/>
    </row>
    <row r="78" spans="39:42">
      <c r="AM78" s="45"/>
      <c r="AP78" s="45"/>
    </row>
    <row r="79" spans="39:42">
      <c r="AM79" s="45"/>
      <c r="AP79" s="45"/>
    </row>
    <row r="80" spans="39:42">
      <c r="AM80" s="45"/>
      <c r="AP80" s="45"/>
    </row>
    <row r="81" spans="39:42">
      <c r="AM81" s="45"/>
      <c r="AP81" s="45"/>
    </row>
    <row r="82" spans="39:42">
      <c r="AM82" s="45"/>
      <c r="AP82" s="45"/>
    </row>
    <row r="83" spans="39:42">
      <c r="AM83" s="45"/>
      <c r="AP83" s="45"/>
    </row>
    <row r="84" spans="39:42">
      <c r="AM84" s="45"/>
      <c r="AP84" s="45"/>
    </row>
    <row r="85" spans="39:42">
      <c r="AM85" s="45"/>
      <c r="AP85" s="45"/>
    </row>
    <row r="86" spans="39:42">
      <c r="AM86" s="45"/>
      <c r="AP86" s="45"/>
    </row>
    <row r="87" spans="39:42">
      <c r="AM87" s="45"/>
      <c r="AP87" s="45"/>
    </row>
    <row r="88" spans="39:42">
      <c r="AM88" s="45"/>
      <c r="AP88" s="45"/>
    </row>
    <row r="89" spans="39:42">
      <c r="AM89" s="45"/>
      <c r="AP89" s="45"/>
    </row>
    <row r="90" spans="39:42">
      <c r="AM90" s="45"/>
      <c r="AP90" s="45"/>
    </row>
    <row r="91" spans="39:42">
      <c r="AM91" s="45"/>
      <c r="AP91" s="45"/>
    </row>
    <row r="92" spans="39:42">
      <c r="AM92" s="45"/>
      <c r="AP92" s="45"/>
    </row>
    <row r="93" spans="39:42">
      <c r="AM93" s="45"/>
      <c r="AP93" s="45"/>
    </row>
    <row r="94" spans="39:42">
      <c r="AM94" s="45"/>
      <c r="AP94" s="45"/>
    </row>
    <row r="95" spans="39:42">
      <c r="AM95" s="45"/>
      <c r="AP95" s="45"/>
    </row>
    <row r="96" spans="39:42">
      <c r="AM96" s="45"/>
      <c r="AP96" s="45"/>
    </row>
    <row r="97" spans="39:42">
      <c r="AM97" s="45"/>
      <c r="AP97" s="45"/>
    </row>
    <row r="98" spans="39:42">
      <c r="AM98" s="45"/>
      <c r="AP98" s="45"/>
    </row>
    <row r="99" spans="39:42">
      <c r="AM99" s="45"/>
      <c r="AP99" s="45"/>
    </row>
    <row r="100" spans="39:42">
      <c r="AM100" s="45"/>
      <c r="AP100" s="45"/>
    </row>
    <row r="101" spans="39:42">
      <c r="AM101" s="45"/>
      <c r="AP101" s="45"/>
    </row>
    <row r="102" spans="39:42">
      <c r="AM102" s="45"/>
      <c r="AP102" s="45"/>
    </row>
    <row r="103" spans="39:42">
      <c r="AM103" s="45"/>
      <c r="AP103" s="45"/>
    </row>
    <row r="104" spans="39:42">
      <c r="AM104" s="45"/>
      <c r="AP104" s="45"/>
    </row>
    <row r="105" spans="39:42">
      <c r="AM105" s="45"/>
      <c r="AP105" s="45"/>
    </row>
    <row r="106" spans="39:42">
      <c r="AM106" s="45"/>
      <c r="AP106" s="45"/>
    </row>
    <row r="107" spans="39:42">
      <c r="AM107" s="45"/>
      <c r="AP107" s="45"/>
    </row>
    <row r="108" spans="39:42">
      <c r="AM108" s="45"/>
      <c r="AP108" s="45"/>
    </row>
    <row r="109" spans="39:42">
      <c r="AM109" s="45"/>
      <c r="AP109" s="45"/>
    </row>
    <row r="110" spans="39:42">
      <c r="AM110" s="45"/>
      <c r="AP110" s="45"/>
    </row>
    <row r="111" spans="39:42">
      <c r="AM111" s="45"/>
      <c r="AP111" s="45"/>
    </row>
    <row r="112" spans="39:42">
      <c r="AM112" s="45"/>
      <c r="AP112" s="45"/>
    </row>
  </sheetData>
  <autoFilter ref="K2:V19"/>
  <mergeCells count="9">
    <mergeCell ref="B3:B19"/>
    <mergeCell ref="D3:D5"/>
    <mergeCell ref="C3:C13"/>
    <mergeCell ref="K1:V1"/>
    <mergeCell ref="W1:AH1"/>
    <mergeCell ref="E3:E5"/>
    <mergeCell ref="F3:F5"/>
    <mergeCell ref="G3:G5"/>
    <mergeCell ref="H3:H5"/>
  </mergeCells>
  <conditionalFormatting sqref="AK1:AK1048576">
    <cfRule type="cellIs" dxfId="9" priority="10" operator="equal">
      <formula>1</formula>
    </cfRule>
    <cfRule type="cellIs" dxfId="8" priority="8" operator="equal">
      <formula>0</formula>
    </cfRule>
  </conditionalFormatting>
  <conditionalFormatting sqref="AL1:AL1048576">
    <cfRule type="cellIs" dxfId="7" priority="9" operator="equal">
      <formula>1</formula>
    </cfRule>
    <cfRule type="cellIs" dxfId="6" priority="7" operator="equal">
      <formula>0</formula>
    </cfRule>
  </conditionalFormatting>
  <conditionalFormatting sqref="AM1:AM1048576">
    <cfRule type="containsText" dxfId="5" priority="6" operator="containsText" text="0">
      <formula>NOT(ISERROR(SEARCH("0",AM1)))</formula>
    </cfRule>
  </conditionalFormatting>
  <conditionalFormatting sqref="AN1:AN1048576">
    <cfRule type="cellIs" dxfId="4" priority="5" operator="equal">
      <formula>1</formula>
    </cfRule>
    <cfRule type="cellIs" dxfId="3" priority="4" operator="equal">
      <formula>0</formula>
    </cfRule>
  </conditionalFormatting>
  <conditionalFormatting sqref="AO1:AO1048576">
    <cfRule type="cellIs" dxfId="2" priority="3" operator="equal">
      <formula>0</formula>
    </cfRule>
    <cfRule type="cellIs" dxfId="1" priority="2" operator="equal">
      <formula>1</formula>
    </cfRule>
  </conditionalFormatting>
  <conditionalFormatting sqref="AP1:AP1048576">
    <cfRule type="containsText" dxfId="0" priority="1" operator="containsText" text="0">
      <formula>NOT(ISERROR(SEARCH("0",AP1)))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Strategie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PINELLI</dc:creator>
  <cp:lastModifiedBy>Andre</cp:lastModifiedBy>
  <dcterms:created xsi:type="dcterms:W3CDTF">2017-04-03T13:46:24Z</dcterms:created>
  <dcterms:modified xsi:type="dcterms:W3CDTF">2017-12-08T11:19:35Z</dcterms:modified>
</cp:coreProperties>
</file>