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020" windowWidth="15570" windowHeight="1170" activeTab="1"/>
  </bookViews>
  <sheets>
    <sheet name="Planning Annuel" sheetId="7" r:id="rId1"/>
    <sheet name="MATRICE" sheetId="1" r:id="rId2"/>
  </sheets>
  <definedNames>
    <definedName name="_xlnm._FilterDatabase" localSheetId="1" hidden="1">MATRICE!$A$27:$AG$60</definedName>
    <definedName name="calendrier">#REF!</definedName>
    <definedName name="Excel_BuiltIn__FilterDatabase" localSheetId="1">MATRICE!$B$26:$X$59</definedName>
    <definedName name="objprod">#REF!</definedName>
    <definedName name="observations">#REF!</definedName>
    <definedName name="prodparproduit">#REF!</definedName>
    <definedName name="Z_008F1D21_146E_4C7A_806F_9B55A5CDF5FB_.wvu.FilterData" localSheetId="1" hidden="1">MATRICE!$A$27:$AG$60</definedName>
    <definedName name="Z_008F1D21_146E_4C7A_806F_9B55A5CDF5FB_.wvu.PrintArea" localSheetId="1" hidden="1">MATRICE!$B$18:$AA$60</definedName>
    <definedName name="Z_04E2E5EC_7CFA_432A_9AAA_89A400E6F06A__wvu_FilterData" localSheetId="1">MATRICE!$B$26:$X$59</definedName>
    <definedName name="Z_04E88B37_B0D9_42BF_8011_87DD13C193E7__wvu_FilterData" localSheetId="1">MATRICE!$B$26:$X$59</definedName>
    <definedName name="Z_05233B1A_EA46_4A41_A2E2_D53C0B4C525C__wvu_FilterData" localSheetId="1">MATRICE!$B$26:$X$59</definedName>
    <definedName name="Z_05233B1A_EA46_4A41_A2E2_D53C0B4C525C__wvu_PrintArea" localSheetId="1">MATRICE!$B$1:$AN$72</definedName>
    <definedName name="Z_0AA7CD72_76FD_41EC_BDE0_A6835D21DA7B__wvu_FilterData" localSheetId="1">MATRICE!$B$26:$X$59</definedName>
    <definedName name="Z_0B9437EC_0C73_44E5_B7F1_B993E77DEA9E_.wvu.FilterData" localSheetId="1" hidden="1">MATRICE!$A$27:$AG$60</definedName>
    <definedName name="Z_0BD2208B_16DF_4CF3_84E1_887CB8F889F2__wvu_FilterData" localSheetId="1">MATRICE!$B$26:$X$59</definedName>
    <definedName name="Z_0D41B1A4_4F30_48B9_A370_0551B9AE4690__wvu_FilterData" localSheetId="1">MATRICE!$B$26:$X$59</definedName>
    <definedName name="Z_0F7EDB0A_035E_4827_B31D_DECB856E6A97__wvu_FilterData" localSheetId="1">MATRICE!$B$26:$X$59</definedName>
    <definedName name="Z_0F7EDB0A_035E_4827_B31D_DECB856E6A97__wvu_PrintArea" localSheetId="1">MATRICE!$B$18:$X$59</definedName>
    <definedName name="Z_113CD7E4_60D6_4D74_9E9C_015E5850DBB0__wvu_FilterData" localSheetId="1">MATRICE!$B$26:$X$59</definedName>
    <definedName name="Z_129F6918_6BD8_4193_BE31_359112EAC601__wvu_FilterData" localSheetId="1">MATRICE!$B$26:$X$59</definedName>
    <definedName name="Z_129F6918_6BD8_4193_BE31_359112EAC601__wvu_PrintArea" localSheetId="1">MATRICE!$B$18:$X$59</definedName>
    <definedName name="Z_129F6918_6BD8_4193_BE31_359112EAC601__wvu_Rows" localSheetId="1">(MATRICE!$11:$12,MATRICE!$14:$14)</definedName>
    <definedName name="Z_1B406462_D250_49DD_AEAD_D257FB5FC882__wvu_FilterData" localSheetId="1">MATRICE!$B$26:$X$59</definedName>
    <definedName name="Z_1B406462_D250_49DD_AEAD_D257FB5FC882__wvu_PrintArea" localSheetId="1">MATRICE!$B$1:$AN$72</definedName>
    <definedName name="Z_1C0CF10D_F8C7_4334_8C36_6E5C387FB5ED__wvu_FilterData" localSheetId="1">MATRICE!$B$26:$X$59</definedName>
    <definedName name="Z_1C332FA3_DCDE_4D5A_B1BE_2D6069F341CA__wvu_FilterData" localSheetId="1">MATRICE!$B$26:$X$59</definedName>
    <definedName name="Z_1CF07C7C_A08B_4AA2_8691_17C7134E11DE__wvu_FilterData" localSheetId="1">MATRICE!$B$26:$X$59</definedName>
    <definedName name="Z_1FB1EBF7_3A86_4A60_B4F9_2DDC44B7F0DC__wvu_FilterData" localSheetId="1">MATRICE!$B$26:$X$59</definedName>
    <definedName name="Z_1FDFC471_D7CB_4002_9A69_D6ACAFE9196A__wvu_FilterData" localSheetId="1">MATRICE!$B$26:$X$59</definedName>
    <definedName name="Z_23F8E891_22B7_4DBE_820F_6D2F2A693672__wvu_FilterData" localSheetId="1">MATRICE!$B$26:$X$59</definedName>
    <definedName name="Z_2482FDC1_A386_4063_A457_2097ACF323DF__wvu_FilterData" localSheetId="1">MATRICE!$B$26:$X$59</definedName>
    <definedName name="Z_266C7290_CF3F_4B0A_968D_F2C628556D4D__wvu_FilterData" localSheetId="1">MATRICE!$B$26:$X$59</definedName>
    <definedName name="Z_26DFC56C_0D7A_4BC2_92A1_B397C147A7DB__wvu_FilterData" localSheetId="1">MATRICE!$B$26:$X$59</definedName>
    <definedName name="Z_289BA570_DE55_45BD_9607_0235F629AE5B__wvu_FilterData" localSheetId="1">MATRICE!$B$26:$X$59</definedName>
    <definedName name="Z_2C4597CA_4BA2_47D3_B495_F01A59991E74__wvu_FilterData" localSheetId="1">MATRICE!$B$26:$X$59</definedName>
    <definedName name="Z_2D74B1E5_81D6_46B4_BC5F_4AC94E6BED3D__wvu_FilterData" localSheetId="1">MATRICE!$B$26:$X$59</definedName>
    <definedName name="Z_30C742FD_9815_426E_8B30_0E83832DA086__wvu_FilterData" localSheetId="1">MATRICE!$B$26:$X$59</definedName>
    <definedName name="Z_34D3269E_19B2_4FDC_A370_3EA34FD923BC__wvu_FilterData" localSheetId="1">MATRICE!$B$26:$X$59</definedName>
    <definedName name="Z_38A3CB10_BD0B_46EC_90C3_D6CB7F4E3A92__wvu_FilterData" localSheetId="1">MATRICE!$B$26:$X$59</definedName>
    <definedName name="Z_3A9F74A0_7953_4F93_B2CD_F7D4785F989D_.wvu.FilterData" localSheetId="1" hidden="1">MATRICE!$A$27:$AG$60</definedName>
    <definedName name="Z_3A9F74A0_7953_4F93_B2CD_F7D4785F989D_.wvu.PrintArea" localSheetId="1" hidden="1">MATRICE!$B$18:$AA$60</definedName>
    <definedName name="Z_3D26F355_ADB5_4179_8C8D_1E2FC014A647__wvu_FilterData" localSheetId="1">MATRICE!$B$26:$X$59</definedName>
    <definedName name="Z_3D26F355_ADB5_4179_8C8D_1E2FC014A647__wvu_PrintArea" localSheetId="1">MATRICE!$B$18:$X$59</definedName>
    <definedName name="Z_3D26F355_ADB5_4179_8C8D_1E2FC014A647__wvu_Rows" localSheetId="1">(MATRICE!$11:$12,MATRICE!$14:$14)</definedName>
    <definedName name="Z_3EA46061_1187_4D19_AA3B_4E461BEDC466_.wvu.FilterData" localSheetId="1" hidden="1">MATRICE!$A$27:$AG$60</definedName>
    <definedName name="Z_3EA46061_1187_4D19_AA3B_4E461BEDC466_.wvu.PrintArea" localSheetId="1" hidden="1">MATRICE!$B$18:$AA$60</definedName>
    <definedName name="Z_439B8D77_5B28_46A8_A268_04A7FFC5B1A4__wvu_FilterData" localSheetId="1">MATRICE!$B$26:$X$59</definedName>
    <definedName name="Z_448735BA_BABA_4D18_A09A_89A266340F88_.wvu.FilterData" localSheetId="1" hidden="1">MATRICE!$A$27:$AG$60</definedName>
    <definedName name="Z_448735BA_BABA_4D18_A09A_89A266340F88_.wvu.PrintArea" localSheetId="1" hidden="1">MATRICE!$B$18:$AA$60</definedName>
    <definedName name="Z_449A2A98_43AE_4BAD_9505_4D47A55B25E2_.wvu.FilterData" localSheetId="1" hidden="1">MATRICE!$A$27:$AG$60</definedName>
    <definedName name="Z_449A2A98_43AE_4BAD_9505_4D47A55B25E2_.wvu.PrintArea" localSheetId="1" hidden="1">MATRICE!$B$18:$AA$60</definedName>
    <definedName name="Z_49863CD0_4221_4DDD_A324_5E6E96E57021__wvu_FilterData" localSheetId="1">MATRICE!$B$26:$X$59</definedName>
    <definedName name="Z_49863CD0_4221_4DDD_A324_5E6E96E57021__wvu_PrintArea" localSheetId="1">MATRICE!$B$18:$X$59</definedName>
    <definedName name="Z_49863CD0_4221_4DDD_A324_5E6E96E57021__wvu_Rows" localSheetId="1">(MATRICE!$11:$12,MATRICE!$14:$14)</definedName>
    <definedName name="Z_4D55FD9F_5F16_4494_A44C_097119DFAA76_.wvu.FilterData" localSheetId="1" hidden="1">MATRICE!$A$27:$AG$60</definedName>
    <definedName name="Z_4D55FD9F_5F16_4494_A44C_097119DFAA76_.wvu.PrintArea" localSheetId="1" hidden="1">MATRICE!$B$18:$AA$60</definedName>
    <definedName name="Z_4D76697F_AE1B_461B_8F93_A839DF6AC05B__wvu_FilterData" localSheetId="1">MATRICE!$B$26:$X$59</definedName>
    <definedName name="Z_4EB06AED_302E_4038_AF78_CB06AB34CE42__wvu_FilterData" localSheetId="1">MATRICE!$B$26:$X$59</definedName>
    <definedName name="Z_51083B43_CD53_43E9_AEBD_A643C67041CF__wvu_FilterData" localSheetId="1">MATRICE!$B$26:$X$59</definedName>
    <definedName name="Z_5400A91C_3D39_44C2_87B3_D4030707FA66__wvu_FilterData" localSheetId="1">MATRICE!$B$26:$X$59</definedName>
    <definedName name="Z_54642365_EC84_4694_994B_E13B1FD334A2__wvu_FilterData" localSheetId="1">MATRICE!$B$26:$X$59</definedName>
    <definedName name="Z_5AF258E0_A485_4BC2_BF6A_5E7643B91302__wvu_FilterData" localSheetId="1">MATRICE!$B$26:$X$59</definedName>
    <definedName name="Z_5C974167_9DC7_4992_8EF1_193E26DE2198__wvu_FilterData" localSheetId="1">MATRICE!$B$26:$X$59</definedName>
    <definedName name="Z_5C974167_9DC7_4992_8EF1_193E26DE2198__wvu_PrintArea" localSheetId="1">MATRICE!$B$1:$AN$72</definedName>
    <definedName name="Z_5E9EB32D_5939_43C6_9EDC_29988D4D11ED__wvu_FilterData" localSheetId="1">MATRICE!$B$26:$X$59</definedName>
    <definedName name="Z_5F1C01E8_0ECA_4915_BCF2_64A5286F27A2__wvu_FilterData" localSheetId="1">MATRICE!$B$26:$X$59</definedName>
    <definedName name="Z_5FA69311_AB2D_4BF4_9A16_DED1B0144318__wvu_FilterData" localSheetId="1">MATRICE!$B$26:$X$59</definedName>
    <definedName name="Z_6034FDA1_BEC0_43E1_AB60_F60FE9C6A96C_.wvu.FilterData" localSheetId="1" hidden="1">MATRICE!$A$27:$AG$60</definedName>
    <definedName name="Z_6034FDA1_BEC0_43E1_AB60_F60FE9C6A96C_.wvu.PrintArea" localSheetId="1" hidden="1">MATRICE!$B$18:$AA$60</definedName>
    <definedName name="Z_6599DB01_DF9B_4AF0_96C9_AA1CD2AD12A5__wvu_FilterData" localSheetId="1">MATRICE!$B$26:$X$59</definedName>
    <definedName name="Z_6C1DFF3A_A490_4A5C_BA68_BF5A0BFF7145__wvu_FilterData" localSheetId="1">MATRICE!$B$26:$X$59</definedName>
    <definedName name="Z_6DDF769D_3374_4EAA_AB30_720732D025F4__wvu_FilterData" localSheetId="1">MATRICE!$B$26:$X$59</definedName>
    <definedName name="Z_6DDF769D_3374_4EAA_AB30_720732D025F4__wvu_PrintArea" localSheetId="1">MATRICE!$B$18:$X$59</definedName>
    <definedName name="Z_6DDF769D_3374_4EAA_AB30_720732D025F4__wvu_Rows" localSheetId="1">(MATRICE!$11:$12,MATRICE!$14:$14)</definedName>
    <definedName name="Z_70FC7C68_C7F6_4B4A_ACF9_6133DE5935BB__wvu_FilterData" localSheetId="1">MATRICE!$B$26:$X$59</definedName>
    <definedName name="Z_72F22D1B_F787_4505_909C_00F7E6279083__wvu_FilterData" localSheetId="1">MATRICE!$B$26:$X$59</definedName>
    <definedName name="Z_72F22D1B_F787_4505_909C_00F7E6279083__wvu_PrintArea" localSheetId="1">MATRICE!$B$18:$X$59</definedName>
    <definedName name="Z_733055F7_30FD_4D92_8553_27EC2788CA43__wvu_FilterData" localSheetId="1">MATRICE!$B$26:$X$59</definedName>
    <definedName name="Z_733055F7_30FD_4D92_8553_27EC2788CA43__wvu_PrintArea" localSheetId="1">MATRICE!$B$18:$X$59</definedName>
    <definedName name="Z_743F1C69_997E_42CE_B2F2_94B8EE4CAF87__wvu_FilterData" localSheetId="1">MATRICE!$B$26:$X$59</definedName>
    <definedName name="Z_7476A8F2_1848_40F7_AF49_C9E62C673A0A__wvu_FilterData" localSheetId="1">MATRICE!$B$26:$X$59</definedName>
    <definedName name="Z_77EFCA2E_6FB5_42F7_88A4_32CB53685BC2__wvu_FilterData" localSheetId="1">MATRICE!$B$26:$X$59</definedName>
    <definedName name="Z_796D1DC6_B671_4654_ACBC_D5B81194ECF7_.wvu.FilterData" localSheetId="1" hidden="1">MATRICE!$A$27:$AG$60</definedName>
    <definedName name="Z_7DA9AE97_4748_4457_B1DB_82B8653DCEA2__wvu_FilterData" localSheetId="1">MATRICE!$B$26:$X$59</definedName>
    <definedName name="Z_819DF872_6E86_4283_8F39_4DC1FB32381E__wvu_FilterData" localSheetId="1">MATRICE!$B$26:$X$59</definedName>
    <definedName name="Z_830FF625_724E_43CE_B927_2B33126CDAA9_.wvu.FilterData" localSheetId="1" hidden="1">MATRICE!$A$27:$AG$60</definedName>
    <definedName name="Z_85CDC9D6_FB2D_4D7B_B9EF_0AF5F39D3D13__wvu_FilterData" localSheetId="1">MATRICE!$B$26:$X$59</definedName>
    <definedName name="Z_85D0D85A_39F1_4EA6_9B5E_7BB00DF54FC2__wvu_FilterData" localSheetId="1">MATRICE!$B$26:$X$59</definedName>
    <definedName name="Z_8AFE49FD_14E0_487A_B0CF_B83ADFCF5E8A__wvu_FilterData" localSheetId="1">MATRICE!$B$26:$X$59</definedName>
    <definedName name="Z_8AFE49FD_14E0_487A_B0CF_B83ADFCF5E8A__wvu_PrintArea" localSheetId="1">MATRICE!$B$1:$AN$72</definedName>
    <definedName name="Z_8D06426A_315B_4BEF_9F41_0AA262C65859__wvu_FilterData" localSheetId="1">MATRICE!$B$26:$X$59</definedName>
    <definedName name="Z_8F00E698_D667_456B_93AA_74A2E9949746__wvu_FilterData" localSheetId="1">MATRICE!$B$26:$X$59</definedName>
    <definedName name="Z_91836493_C840_45C0_9A27_B34C29ACF1AF_.wvu.FilterData" localSheetId="1" hidden="1">MATRICE!$A$27:$AG$60</definedName>
    <definedName name="Z_91836493_C840_45C0_9A27_B34C29ACF1AF_.wvu.PrintArea" localSheetId="1" hidden="1">MATRICE!$B$18:$AA$60</definedName>
    <definedName name="Z_91D2C911_AD8B_4395_9747_82D2E837758A_.wvu.FilterData" localSheetId="1" hidden="1">MATRICE!$A$27:$AG$60</definedName>
    <definedName name="Z_96BB7D0B_771A_4DB0_B7EE_893F248E7516__wvu_FilterData" localSheetId="1">MATRICE!$B$26:$X$59</definedName>
    <definedName name="Z_99CD16FF_634E_43B0_A288_DC85CE852B6D__wvu_FilterData" localSheetId="1">MATRICE!$B$26:$X$59</definedName>
    <definedName name="Z_9AA1107C_96C2_44C2_ADD1_8BF0FB14CB97__wvu_FilterData" localSheetId="1">MATRICE!$B$26:$X$59</definedName>
    <definedName name="Z_9AA1107C_96C2_44C2_ADD1_8BF0FB14CB97__wvu_PrintArea" localSheetId="1">MATRICE!$B$18:$X$59</definedName>
    <definedName name="Z_A1A76E06_94B1_4323_89CA_8FFAAE8A491C_.wvu.FilterData" localSheetId="1" hidden="1">MATRICE!$A$27:$AG$60</definedName>
    <definedName name="Z_A1A76E06_94B1_4323_89CA_8FFAAE8A491C_.wvu.PrintArea" localSheetId="1" hidden="1">MATRICE!$B$18:$AA$60</definedName>
    <definedName name="Z_A378C17F_E443_4B49_A5C3_C8724AB759E3__wvu_FilterData" localSheetId="1">MATRICE!$B$26:$X$59</definedName>
    <definedName name="Z_A9B9963C_6C62_42B5_A7BC_5C24351A5751__wvu_FilterData" localSheetId="1">MATRICE!$B$26:$X$59</definedName>
    <definedName name="Z_AA598CC3_CB50_46F8_844A_6EDB9BE75AAB__wvu_FilterData" localSheetId="1">MATRICE!$B$26:$X$59</definedName>
    <definedName name="Z_AAA55EB0_2025_405A_815B_83D319FA5241__wvu_FilterData" localSheetId="1">MATRICE!$B$26:$X$59</definedName>
    <definedName name="Z_AD5261F3_A979_4253_9A7B_5F9A22304CB6__wvu_FilterData" localSheetId="1">MATRICE!$B$26:$X$59</definedName>
    <definedName name="Z_AF04CE34_E65A_4019_A608_13D51A6EAB47__wvu_FilterData" localSheetId="1">MATRICE!$B$26:$X$59</definedName>
    <definedName name="Z_AF465074_B088_461F_B05D_47E88E52FC21__wvu_FilterData" localSheetId="1">MATRICE!$B$26:$X$59</definedName>
    <definedName name="Z_AF465074_B088_461F_B05D_47E88E52FC21__wvu_PrintArea" localSheetId="1">MATRICE!$B$1:$AN$72</definedName>
    <definedName name="Z_B3F53AE6_86B6_46EF_9AF6_25DA7E96A2FA__wvu_FilterData" localSheetId="1">MATRICE!$B$26:$X$59</definedName>
    <definedName name="Z_C55A4080_F9BA_459C_A900_52663556C1EA__wvu_FilterData" localSheetId="1">MATRICE!$B$26:$X$59</definedName>
    <definedName name="Z_C8E293E2_2306_4FBF_8F09_03993F39C37D__wvu_FilterData" localSheetId="1">MATRICE!$B$26:$X$59</definedName>
    <definedName name="Z_C921D65C_6EE9_4FC9_A299_F8FC69808CDD_.wvu.FilterData" localSheetId="1" hidden="1">MATRICE!$A$27:$AG$60</definedName>
    <definedName name="Z_C921D65C_6EE9_4FC9_A299_F8FC69808CDD_.wvu.PrintArea" localSheetId="1" hidden="1">MATRICE!$B$18:$AA$60</definedName>
    <definedName name="Z_C97A3923_43F4_4408_8C8C_0735C87A5087__wvu_FilterData" localSheetId="1">MATRICE!$B$26:$X$59</definedName>
    <definedName name="Z_CDA13A0D_E0D3_425A_A97C_1005CD0B665D__wvu_FilterData" localSheetId="1">MATRICE!$B$26:$X$59</definedName>
    <definedName name="Z_CE838521_DD88_4A18_AFA2_F1C48B518CCE__wvu_FilterData" localSheetId="1">MATRICE!$B$26:$X$59</definedName>
    <definedName name="Z_D281D480_C9FE_4939_A0ED_A4C280508C7E__wvu_FilterData" localSheetId="1">MATRICE!$B$26:$X$59</definedName>
    <definedName name="Z_DB8CBF32_7D2D_4812_817B_379DE56E423A__wvu_FilterData" localSheetId="1">MATRICE!$B$26:$X$59</definedName>
    <definedName name="Z_DC3D12C2_C02F_454C_820B_7DA3586A0B5B__wvu_FilterData" localSheetId="1">MATRICE!$B$26:$X$59</definedName>
    <definedName name="Z_DE81CBE7_03E9_4B9A_9D24_A492D4CA54E0__wvu_FilterData" localSheetId="1">MATRICE!$B$26:$X$59</definedName>
    <definedName name="Z_DEB12517_B639_48F2_9E68_195B571A5F30__wvu_FilterData" localSheetId="1">MATRICE!$B$26:$X$59</definedName>
    <definedName name="Z_DEE6ECA8_F78F_4E24_A72E_CFC7A55774AA__wvu_FilterData" localSheetId="1">MATRICE!$B$26:$X$59</definedName>
    <definedName name="Z_DEE6ECA8_F78F_4E24_A72E_CFC7A55774AA__wvu_PrintArea" localSheetId="1">MATRICE!$B$18:$X$59</definedName>
    <definedName name="Z_DEE6ECA8_F78F_4E24_A72E_CFC7A55774AA__wvu_Rows" localSheetId="1">(MATRICE!$11:$12,MATRICE!$14:$14,MATRICE!$27:$27,MATRICE!#REF!,MATRICE!#REF!,MATRICE!#REF!,MATRICE!#REF!,MATRICE!#REF!)</definedName>
    <definedName name="Z_E1E83496_48AE_42D5_8BC3_F7FA8DE21134__wvu_FilterData" localSheetId="1">MATRICE!$B$26:$X$59</definedName>
    <definedName name="Z_E42CD803_803D_4562_8B6F_B6C2CC895429__wvu_FilterData" localSheetId="1">MATRICE!$B$26:$X$59</definedName>
    <definedName name="Z_E5272095_F8BD_4368_B726_6EAA29631615__wvu_FilterData" localSheetId="1">MATRICE!$B$26:$X$59</definedName>
    <definedName name="Z_E983DF24_06F0_446A_8665_D203E6B6B422_.wvu.FilterData" localSheetId="1" hidden="1">MATRICE!$A$27:$AG$60</definedName>
    <definedName name="Z_EC8E7549_0D94_490D_A6A0_8CAEFC4E9C1F__wvu_FilterData" localSheetId="1">MATRICE!$B$26:$X$59</definedName>
    <definedName name="Z_EC8E7549_0D94_490D_A6A0_8CAEFC4E9C1F__wvu_PrintArea" localSheetId="1">MATRICE!$B$18:$X$59</definedName>
    <definedName name="Z_EC8E7549_0D94_490D_A6A0_8CAEFC4E9C1F__wvu_Rows" localSheetId="1">(MATRICE!$11:$12,MATRICE!$14:$14)</definedName>
    <definedName name="Z_EFBBF464_EC96_415D_9685_4B296770DBB8__wvu_FilterData" localSheetId="1">MATRICE!$B$26:$X$59</definedName>
    <definedName name="Z_F514AA3B_DC89_435B_8065_A0A5282D261A__wvu_Rows" localSheetId="1">MATRICE!$11:$15</definedName>
    <definedName name="Z_F8489376_BA82_4EF8_965E_B1C48C2D77D8__wvu_FilterData" localSheetId="1">MATRICE!$B$26:$X$59</definedName>
    <definedName name="Z_F8489376_BA82_4EF8_965E_B1C48C2D77D8__wvu_PrintArea" localSheetId="1">MATRICE!$B$18:$X$59</definedName>
    <definedName name="Z_F8489376_BA82_4EF8_965E_B1C48C2D77D8__wvu_Rows" localSheetId="1">(MATRICE!$11:$12,MATRICE!$14:$14)</definedName>
    <definedName name="Z_FB7E18CA_6353_4CEF_9B08_2236F126C597__wvu_FilterData" localSheetId="1">MATRICE!$B$26:$X$59</definedName>
    <definedName name="Z_FB7E18CA_6353_4CEF_9B08_2236F126C597__wvu_PrintArea" localSheetId="1">MATRICE!$B$18:$X$59</definedName>
    <definedName name="Z_FB7E18CA_6353_4CEF_9B08_2236F126C597__wvu_Rows" localSheetId="1">(MATRICE!$11:$12,MATRICE!$14:$14,MATRICE!$27:$27,MATRICE!#REF!,MATRICE!#REF!,MATRICE!#REF!,MATRICE!#REF!,MATRICE!#REF!)</definedName>
    <definedName name="Z_FD7EE000_7054_4ED7_923C_91CAE3A9D802__wvu_FilterData" localSheetId="1">MATRICE!$B$26:$X$59</definedName>
    <definedName name="Z_FEDF9A67_1FF2_45FC_93A2_A72202DE7517__wvu_FilterData" localSheetId="1">MATRICE!$B$26:$X$59</definedName>
    <definedName name="_xlnm.Print_Area" localSheetId="1">MATRICE!$B$18:$AA$60</definedName>
  </definedNames>
  <calcPr calcId="145621"/>
  <customWorkbookViews>
    <customWorkbookView name="Marine Chauveau - Affichage personnalisé" guid="{449A2A98-43AE-4BAD-9505-4D47A55B25E2}" mergeInterval="0" personalView="1" maximized="1" windowWidth="1916" windowHeight="801" activeSheetId="27"/>
    <customWorkbookView name="Karine Guay - Affichage personnalisé" guid="{6034FDA1-BEC0-43E1-AB60-F60FE9C6A96C}" mergeInterval="0" personalView="1" maximized="1" windowWidth="1596" windowHeight="641" activeSheetId="23"/>
    <customWorkbookView name="Stéphanie Guillois - Affichage personnalisé" guid="{3EA46061-1187-4D19-AA3B-4E461BEDC466}" mergeInterval="0" personalView="1" maximized="1" windowWidth="1436" windowHeight="667" activeSheetId="9" showFormulaBar="0"/>
    <customWorkbookView name="Sane Vigouroux - Affichage personnalisé" guid="{A1A76E06-94B1-4323-89CA-8FFAAE8A491C}" mergeInterval="0" personalView="1" maximized="1" windowWidth="1362" windowHeight="582" activeSheetId="4"/>
    <customWorkbookView name="peron - Affichage personnalisé" guid="{252180D9-F4B2-454B-8295-31BA1966C9A9}" mergeInterval="0" personalView="1" maximized="1" windowWidth="1436" windowHeight="675" activeSheetId="53"/>
    <customWorkbookView name="Stephane Piednoir - Affichage personnalisé" guid="{D06C9812-59FD-4A6F-95EB-F672BC0B83C6}" mergeInterval="0" personalView="1" maximized="1" windowWidth="1916" windowHeight="855" activeSheetId="58"/>
    <customWorkbookView name="Sandrine Danneville - Affichage personnalisé" guid="{94D27238-3BE8-4FE1-ACEB-051706DDC4EF}" mergeInterval="0" personalView="1" maximized="1" windowWidth="1020" windowHeight="543" activeSheetId="53" showComments="commIndAndComment"/>
    <customWorkbookView name="Jean-François Reussard - Affichage personnalisé" guid="{92951D30-CEAF-4043-BBFB-2C7F3278082F}" mergeInterval="0" personalView="1" maximized="1" windowWidth="1436" windowHeight="675" activeSheetId="53"/>
    <customWorkbookView name="Sonia Duchene - Affichage personnalisé" guid="{5C8ADCE3-6ED2-4CF5-AF18-CE43A1C70F7C}" mergeInterval="0" personalView="1" maximized="1" windowWidth="1258" windowHeight="718" activeSheetId="40"/>
    <customWorkbookView name="Philippe Cadieu - Affichage personnalisé" guid="{B3BCC4AB-6EA5-4B16-8A2E-B47613D80C28}" mergeInterval="0" personalView="1" maximized="1" windowWidth="1276" windowHeight="725" activeSheetId="32"/>
    <customWorkbookView name=" " guid="{45DBC795-514D-0D41-B492-53BD1F2703B0}" mergeInterval="0" personalView="1" maximized="1" windowWidth="1200" windowHeight="1000" tabRatio="1000" activeSheetId="1"/>
    <customWorkbookView name="Elodie Le bris" guid="{583FA034-AAA2-0A48-9C28-0DE0CB587BE9}" mergeInterval="0" personalView="1" maximized="1" windowWidth="1200" windowHeight="1000" tabRatio="1000" activeSheetId="1"/>
    <customWorkbookView name="Guillaume Peron" guid="{C1DB1457-3519-7A4A-814C-EA171AF6BC37}" mergeInterval="0" personalView="1" maximized="1" windowWidth="1200" windowHeight="1000" tabRatio="1000" activeSheetId="1"/>
    <customWorkbookView name="Jean-François Reussard" guid="{F8BC8707-CE05-C945-83FB-7E0D1284303C}" mergeInterval="0" personalView="1" maximized="1" windowWidth="1200" windowHeight="1000" tabRatio="1000" activeSheetId="1"/>
    <customWorkbookView name="Marine Chauveau" guid="{D7B4A914-35F4-DB4F-B6B3-36D06E6AD6D4}" mergeInterval="0" personalView="1" maximized="1" windowWidth="1200" windowHeight="1000" tabRatio="1000" activeSheetId="1"/>
    <customWorkbookView name="Hugo Jegou - Affichage personnalisé" guid="{4D55FD9F-5F16-4494-A44C-097119DFAA76}" mergeInterval="0" personalView="1" maximized="1" windowWidth="1916" windowHeight="855" activeSheetId="10"/>
    <customWorkbookView name="Romain Fromont - Affichage personnalisé" guid="{3A9F74A0-7953-4F93-B2CD-F7D4785F989D}" mergeInterval="0" personalView="1" maximized="1" windowWidth="1596" windowHeight="641" activeSheetId="10"/>
    <customWorkbookView name="Cindy Chies - Affichage personnalisé" guid="{C921D65C-6EE9-4FC9-A299-F8FC69808CDD}" mergeInterval="0" personalView="1" maximized="1" windowWidth="1916" windowHeight="781" activeSheetId="23" showComments="commIndAndComment"/>
    <customWorkbookView name="Lena Daridor - Affichage personnalisé" guid="{008F1D21-146E-4C7A-806F-9B55A5CDF5FB}" mergeInterval="0" personalView="1" maximized="1" windowWidth="1916" windowHeight="821" activeSheetId="25"/>
    <customWorkbookView name="Judikaël Levesque - Affichage personnalisé" guid="{448735BA-BABA-4D18-A09A-89A266340F88}" mergeInterval="0" personalView="1" maximized="1" windowWidth="1916" windowHeight="783" activeSheetId="24" showComments="commIndAndComment"/>
    <customWorkbookView name="Elodie Le bris - Affichage personnalisé" guid="{91836493-C840-45C0-9A27-B34C29ACF1AF}" mergeInterval="0" personalView="1" maximized="1" windowWidth="1436" windowHeight="627" activeSheetId="24"/>
  </customWorkbookViews>
</workbook>
</file>

<file path=xl/calcChain.xml><?xml version="1.0" encoding="utf-8"?>
<calcChain xmlns="http://schemas.openxmlformats.org/spreadsheetml/2006/main">
  <c r="H31" i="1" l="1"/>
  <c r="I31" i="1" s="1"/>
  <c r="H30" i="1"/>
  <c r="I30" i="1" s="1"/>
  <c r="D30" i="1"/>
  <c r="D31" i="1"/>
  <c r="D3" i="7"/>
  <c r="E3" i="7" s="1"/>
  <c r="F3" i="7" s="1"/>
  <c r="G3" i="7" s="1"/>
  <c r="H3" i="7" s="1"/>
  <c r="G2" i="7"/>
  <c r="D2" i="7"/>
  <c r="ND1" i="7"/>
  <c r="MW1" i="7"/>
  <c r="MP1" i="7"/>
  <c r="MI1" i="7"/>
  <c r="MB1" i="7"/>
  <c r="LU1" i="7"/>
  <c r="LN1" i="7"/>
  <c r="LG1" i="7"/>
  <c r="KZ1" i="7"/>
  <c r="KS1" i="7"/>
  <c r="KL1" i="7"/>
  <c r="KE1" i="7"/>
  <c r="JX1" i="7"/>
  <c r="JQ1" i="7"/>
  <c r="JJ1" i="7"/>
  <c r="JC1" i="7"/>
  <c r="IV1" i="7"/>
  <c r="IO1" i="7"/>
  <c r="IH1" i="7"/>
  <c r="IA1" i="7"/>
  <c r="HT1" i="7"/>
  <c r="HM1" i="7"/>
  <c r="HF1" i="7"/>
  <c r="GY1" i="7"/>
  <c r="GR1" i="7"/>
  <c r="GK1" i="7"/>
  <c r="GD1" i="7"/>
  <c r="FW1" i="7"/>
  <c r="FP1" i="7"/>
  <c r="FI1" i="7"/>
  <c r="FB1" i="7"/>
  <c r="EU1" i="7"/>
  <c r="EN1" i="7"/>
  <c r="EG1" i="7"/>
  <c r="DZ1" i="7"/>
  <c r="DS1" i="7"/>
  <c r="DL1" i="7"/>
  <c r="DE1" i="7"/>
  <c r="CX1" i="7"/>
  <c r="CQ1" i="7"/>
  <c r="CJ1" i="7"/>
  <c r="CC1" i="7"/>
  <c r="BV1" i="7"/>
  <c r="BO1" i="7"/>
  <c r="BH1" i="7"/>
  <c r="BA1" i="7"/>
  <c r="AT1" i="7"/>
  <c r="AM1" i="7"/>
  <c r="AF1" i="7"/>
  <c r="Y1" i="7"/>
  <c r="R1" i="7"/>
  <c r="K1" i="7"/>
  <c r="D1" i="7"/>
  <c r="E2" i="7" l="1"/>
  <c r="F2" i="7"/>
  <c r="I3" i="7"/>
  <c r="H2" i="7"/>
  <c r="J3" i="7" l="1"/>
  <c r="I2" i="7"/>
  <c r="K3" i="7" l="1"/>
  <c r="J2" i="7"/>
  <c r="K2" i="7" l="1"/>
  <c r="L3" i="7"/>
  <c r="M3" i="7" l="1"/>
  <c r="L2" i="7"/>
  <c r="N3" i="7" l="1"/>
  <c r="M2" i="7"/>
  <c r="O3" i="7" l="1"/>
  <c r="N2" i="7"/>
  <c r="AB15" i="1"/>
  <c r="AB11" i="1"/>
  <c r="AB7" i="1"/>
  <c r="AB12" i="1" s="1"/>
  <c r="AB5" i="1"/>
  <c r="O2" i="7" l="1"/>
  <c r="P3" i="7"/>
  <c r="Q3" i="7" l="1"/>
  <c r="P2" i="7"/>
  <c r="R3" i="7" l="1"/>
  <c r="Q2" i="7"/>
  <c r="S3" i="7" l="1"/>
  <c r="R2" i="7"/>
  <c r="I36" i="1"/>
  <c r="S2" i="7" l="1"/>
  <c r="T3" i="7"/>
  <c r="X15" i="1"/>
  <c r="T15" i="1"/>
  <c r="P15" i="1"/>
  <c r="L15" i="1"/>
  <c r="H15" i="1"/>
  <c r="D15" i="1"/>
  <c r="X11" i="1"/>
  <c r="T11" i="1"/>
  <c r="P11" i="1"/>
  <c r="L11" i="1"/>
  <c r="H11" i="1"/>
  <c r="D11" i="1"/>
  <c r="U3" i="7" l="1"/>
  <c r="T2" i="7"/>
  <c r="H3" i="1"/>
  <c r="V3" i="7" l="1"/>
  <c r="U2" i="7"/>
  <c r="D5" i="1"/>
  <c r="W3" i="7" l="1"/>
  <c r="V2" i="7"/>
  <c r="X7" i="1"/>
  <c r="X12" i="1" s="1"/>
  <c r="T7" i="1"/>
  <c r="T12" i="1" s="1"/>
  <c r="P7" i="1"/>
  <c r="P12" i="1" s="1"/>
  <c r="L7" i="1"/>
  <c r="L12" i="1" s="1"/>
  <c r="H7" i="1"/>
  <c r="H12" i="1" s="1"/>
  <c r="D7" i="1"/>
  <c r="D12" i="1" s="1"/>
  <c r="X3" i="7" l="1"/>
  <c r="W2" i="7"/>
  <c r="Y43" i="1"/>
  <c r="AN43" i="1" s="1"/>
  <c r="AU43" i="1" s="1"/>
  <c r="U43" i="1"/>
  <c r="AM43" i="1" s="1"/>
  <c r="AT43" i="1" s="1"/>
  <c r="M43" i="1"/>
  <c r="AK43" i="1" s="1"/>
  <c r="AR43" i="1" s="1"/>
  <c r="I43" i="1"/>
  <c r="AJ43" i="1" s="1"/>
  <c r="AQ43" i="1" s="1"/>
  <c r="Q43" i="1" s="1"/>
  <c r="AL43" i="1" s="1"/>
  <c r="AS43" i="1" s="1"/>
  <c r="E43" i="1"/>
  <c r="AI43" i="1" s="1"/>
  <c r="AP43" i="1" s="1"/>
  <c r="Y3" i="7" l="1"/>
  <c r="X2" i="7"/>
  <c r="Y30" i="1"/>
  <c r="Y31" i="1"/>
  <c r="Y32" i="1"/>
  <c r="AN32" i="1" s="1"/>
  <c r="AU32" i="1" s="1"/>
  <c r="Y33" i="1"/>
  <c r="AN33" i="1" s="1"/>
  <c r="AU33" i="1" s="1"/>
  <c r="Y34" i="1"/>
  <c r="Y35" i="1"/>
  <c r="Y36" i="1"/>
  <c r="Y37" i="1"/>
  <c r="AN37" i="1" s="1"/>
  <c r="AU37" i="1" s="1"/>
  <c r="Y38" i="1"/>
  <c r="AN38" i="1" s="1"/>
  <c r="AU38" i="1" s="1"/>
  <c r="Y39" i="1"/>
  <c r="AN39" i="1" s="1"/>
  <c r="AU39" i="1" s="1"/>
  <c r="Y40" i="1"/>
  <c r="AN40" i="1" s="1"/>
  <c r="AU40" i="1" s="1"/>
  <c r="Y41" i="1"/>
  <c r="AN41" i="1" s="1"/>
  <c r="AU41" i="1" s="1"/>
  <c r="Y42" i="1"/>
  <c r="Y44" i="1"/>
  <c r="AN44" i="1" s="1"/>
  <c r="AU44" i="1" s="1"/>
  <c r="Y45" i="1"/>
  <c r="Y46" i="1"/>
  <c r="AN46" i="1" s="1"/>
  <c r="AU46" i="1" s="1"/>
  <c r="Y47" i="1"/>
  <c r="Y48" i="1"/>
  <c r="AN48" i="1" s="1"/>
  <c r="AU48" i="1" s="1"/>
  <c r="Y49" i="1"/>
  <c r="AN49" i="1" s="1"/>
  <c r="AU49" i="1" s="1"/>
  <c r="Y50" i="1"/>
  <c r="AN50" i="1" s="1"/>
  <c r="AU50" i="1" s="1"/>
  <c r="Y51" i="1"/>
  <c r="Y52" i="1"/>
  <c r="AN52" i="1" s="1"/>
  <c r="AU52" i="1" s="1"/>
  <c r="Y53" i="1"/>
  <c r="AN53" i="1" s="1"/>
  <c r="AU53" i="1" s="1"/>
  <c r="Y55" i="1"/>
  <c r="Y54" i="1"/>
  <c r="AN54" i="1" s="1"/>
  <c r="AU54" i="1" s="1"/>
  <c r="Y56" i="1"/>
  <c r="AN57" i="1" s="1"/>
  <c r="AU57" i="1" s="1"/>
  <c r="Y57" i="1"/>
  <c r="AN58" i="1" s="1"/>
  <c r="AU58" i="1" s="1"/>
  <c r="Y58" i="1"/>
  <c r="AN59" i="1" s="1"/>
  <c r="AU59" i="1" s="1"/>
  <c r="Y59" i="1"/>
  <c r="Y60" i="1"/>
  <c r="U30" i="1"/>
  <c r="AM30" i="1" s="1"/>
  <c r="AT30" i="1" s="1"/>
  <c r="U31" i="1"/>
  <c r="AM31" i="1" s="1"/>
  <c r="AT31" i="1" s="1"/>
  <c r="U32" i="1"/>
  <c r="AM32" i="1" s="1"/>
  <c r="AT32" i="1" s="1"/>
  <c r="U33" i="1"/>
  <c r="AM33" i="1" s="1"/>
  <c r="AT33" i="1" s="1"/>
  <c r="U34" i="1"/>
  <c r="AM34" i="1" s="1"/>
  <c r="AT34" i="1" s="1"/>
  <c r="U35" i="1"/>
  <c r="AM35" i="1" s="1"/>
  <c r="AT35" i="1" s="1"/>
  <c r="U36" i="1"/>
  <c r="AM36" i="1" s="1"/>
  <c r="AT36" i="1" s="1"/>
  <c r="U37" i="1"/>
  <c r="AM37" i="1" s="1"/>
  <c r="AT37" i="1" s="1"/>
  <c r="U38" i="1"/>
  <c r="AM38" i="1" s="1"/>
  <c r="AT38" i="1" s="1"/>
  <c r="U39" i="1"/>
  <c r="AM39" i="1" s="1"/>
  <c r="AT39" i="1" s="1"/>
  <c r="U40" i="1"/>
  <c r="AM40" i="1" s="1"/>
  <c r="AT40" i="1" s="1"/>
  <c r="U41" i="1"/>
  <c r="AM41" i="1" s="1"/>
  <c r="AT41" i="1" s="1"/>
  <c r="U42" i="1"/>
  <c r="AM42" i="1" s="1"/>
  <c r="AT42" i="1" s="1"/>
  <c r="U44" i="1"/>
  <c r="AM44" i="1" s="1"/>
  <c r="AT44" i="1" s="1"/>
  <c r="U45" i="1"/>
  <c r="AM45" i="1" s="1"/>
  <c r="AT45" i="1" s="1"/>
  <c r="U46" i="1"/>
  <c r="AM46" i="1" s="1"/>
  <c r="AT46" i="1" s="1"/>
  <c r="U47" i="1"/>
  <c r="AM47" i="1" s="1"/>
  <c r="AT47" i="1" s="1"/>
  <c r="U48" i="1"/>
  <c r="AM48" i="1" s="1"/>
  <c r="AT48" i="1" s="1"/>
  <c r="U49" i="1"/>
  <c r="AM49" i="1" s="1"/>
  <c r="AT49" i="1" s="1"/>
  <c r="U50" i="1"/>
  <c r="AM50" i="1" s="1"/>
  <c r="AT50" i="1" s="1"/>
  <c r="U51" i="1"/>
  <c r="AM51" i="1" s="1"/>
  <c r="AT51" i="1" s="1"/>
  <c r="U52" i="1"/>
  <c r="AM52" i="1" s="1"/>
  <c r="AT52" i="1" s="1"/>
  <c r="U53" i="1"/>
  <c r="AM53" i="1" s="1"/>
  <c r="AT53" i="1" s="1"/>
  <c r="U55" i="1"/>
  <c r="U54" i="1"/>
  <c r="U56" i="1"/>
  <c r="AM57" i="1" s="1"/>
  <c r="AT57" i="1" s="1"/>
  <c r="U57" i="1"/>
  <c r="AM58" i="1" s="1"/>
  <c r="AT58" i="1" s="1"/>
  <c r="U58" i="1"/>
  <c r="AM59" i="1" s="1"/>
  <c r="AT59" i="1" s="1"/>
  <c r="U59" i="1"/>
  <c r="U60" i="1"/>
  <c r="Q30" i="1"/>
  <c r="AL30" i="1" s="1"/>
  <c r="AS30" i="1" s="1"/>
  <c r="Q31" i="1"/>
  <c r="AL31" i="1" s="1"/>
  <c r="AS31" i="1" s="1"/>
  <c r="Q32" i="1"/>
  <c r="AL32" i="1" s="1"/>
  <c r="AS32" i="1" s="1"/>
  <c r="Q33" i="1"/>
  <c r="AL33" i="1" s="1"/>
  <c r="AS33" i="1" s="1"/>
  <c r="Q34" i="1"/>
  <c r="AL34" i="1" s="1"/>
  <c r="AS34" i="1" s="1"/>
  <c r="Q35" i="1"/>
  <c r="AL35" i="1" s="1"/>
  <c r="AS35" i="1" s="1"/>
  <c r="Q36" i="1"/>
  <c r="AL36" i="1" s="1"/>
  <c r="AS36" i="1" s="1"/>
  <c r="Q37" i="1"/>
  <c r="AL37" i="1" s="1"/>
  <c r="AS37" i="1" s="1"/>
  <c r="Q38" i="1"/>
  <c r="AL38" i="1" s="1"/>
  <c r="AS38" i="1" s="1"/>
  <c r="Q39" i="1"/>
  <c r="AL39" i="1" s="1"/>
  <c r="AS39" i="1" s="1"/>
  <c r="Q40" i="1"/>
  <c r="AL40" i="1" s="1"/>
  <c r="AS40" i="1" s="1"/>
  <c r="Q41" i="1"/>
  <c r="AL41" i="1" s="1"/>
  <c r="AS41" i="1" s="1"/>
  <c r="Q42" i="1"/>
  <c r="AL42" i="1" s="1"/>
  <c r="AS42" i="1" s="1"/>
  <c r="Q44" i="1"/>
  <c r="AL44" i="1" s="1"/>
  <c r="AS44" i="1" s="1"/>
  <c r="Q45" i="1"/>
  <c r="AL45" i="1" s="1"/>
  <c r="AS45" i="1" s="1"/>
  <c r="Q46" i="1"/>
  <c r="AL46" i="1" s="1"/>
  <c r="AS46" i="1" s="1"/>
  <c r="Q47" i="1"/>
  <c r="AL47" i="1" s="1"/>
  <c r="AS47" i="1" s="1"/>
  <c r="Q48" i="1"/>
  <c r="AL48" i="1" s="1"/>
  <c r="AS48" i="1" s="1"/>
  <c r="Q49" i="1"/>
  <c r="AL49" i="1" s="1"/>
  <c r="AS49" i="1" s="1"/>
  <c r="Q50" i="1"/>
  <c r="AL50" i="1" s="1"/>
  <c r="AS50" i="1" s="1"/>
  <c r="Q51" i="1"/>
  <c r="AL51" i="1" s="1"/>
  <c r="AS51" i="1" s="1"/>
  <c r="Q52" i="1"/>
  <c r="AL52" i="1" s="1"/>
  <c r="AS52" i="1" s="1"/>
  <c r="Q53" i="1"/>
  <c r="AL53" i="1" s="1"/>
  <c r="AS53" i="1" s="1"/>
  <c r="Q55" i="1"/>
  <c r="Q54" i="1"/>
  <c r="Q56" i="1"/>
  <c r="AL57" i="1" s="1"/>
  <c r="AS57" i="1" s="1"/>
  <c r="Q57" i="1"/>
  <c r="Q58" i="1"/>
  <c r="AL59" i="1" s="1"/>
  <c r="AS59" i="1" s="1"/>
  <c r="Q59" i="1"/>
  <c r="Q60" i="1"/>
  <c r="M30" i="1"/>
  <c r="AK30" i="1" s="1"/>
  <c r="AR30" i="1" s="1"/>
  <c r="M31" i="1"/>
  <c r="AK31" i="1" s="1"/>
  <c r="AR31" i="1" s="1"/>
  <c r="M32" i="1"/>
  <c r="AK32" i="1" s="1"/>
  <c r="AR32" i="1" s="1"/>
  <c r="M33" i="1"/>
  <c r="AK33" i="1" s="1"/>
  <c r="AR33" i="1" s="1"/>
  <c r="M34" i="1"/>
  <c r="AK34" i="1" s="1"/>
  <c r="AR34" i="1" s="1"/>
  <c r="M35" i="1"/>
  <c r="AK35" i="1" s="1"/>
  <c r="AR35" i="1" s="1"/>
  <c r="M36" i="1"/>
  <c r="AK36" i="1" s="1"/>
  <c r="AR36" i="1" s="1"/>
  <c r="M37" i="1"/>
  <c r="M38" i="1"/>
  <c r="AK38" i="1" s="1"/>
  <c r="AR38" i="1" s="1"/>
  <c r="M39" i="1"/>
  <c r="AK39" i="1" s="1"/>
  <c r="AR39" i="1" s="1"/>
  <c r="M40" i="1"/>
  <c r="AK40" i="1" s="1"/>
  <c r="AR40" i="1" s="1"/>
  <c r="M41" i="1"/>
  <c r="AK41" i="1" s="1"/>
  <c r="AR41" i="1" s="1"/>
  <c r="M42" i="1"/>
  <c r="AK42" i="1" s="1"/>
  <c r="AR42" i="1" s="1"/>
  <c r="M44" i="1"/>
  <c r="AK44" i="1" s="1"/>
  <c r="AR44" i="1" s="1"/>
  <c r="M45" i="1"/>
  <c r="AK45" i="1" s="1"/>
  <c r="AR45" i="1" s="1"/>
  <c r="M46" i="1"/>
  <c r="M47" i="1"/>
  <c r="AK47" i="1" s="1"/>
  <c r="AR47" i="1" s="1"/>
  <c r="M48" i="1"/>
  <c r="AK48" i="1" s="1"/>
  <c r="AR48" i="1" s="1"/>
  <c r="M49" i="1"/>
  <c r="AK49" i="1" s="1"/>
  <c r="AR49" i="1" s="1"/>
  <c r="M50" i="1"/>
  <c r="AK50" i="1" s="1"/>
  <c r="AR50" i="1" s="1"/>
  <c r="M51" i="1"/>
  <c r="AK51" i="1" s="1"/>
  <c r="AR51" i="1" s="1"/>
  <c r="M52" i="1"/>
  <c r="AK52" i="1" s="1"/>
  <c r="AR52" i="1" s="1"/>
  <c r="M53" i="1"/>
  <c r="AK53" i="1" s="1"/>
  <c r="AR53" i="1" s="1"/>
  <c r="M55" i="1"/>
  <c r="M54" i="1"/>
  <c r="M56" i="1"/>
  <c r="AK57" i="1" s="1"/>
  <c r="AR57" i="1" s="1"/>
  <c r="M57" i="1"/>
  <c r="AK58" i="1" s="1"/>
  <c r="AR58" i="1" s="1"/>
  <c r="M58" i="1"/>
  <c r="M59" i="1"/>
  <c r="M60" i="1"/>
  <c r="AJ30" i="1"/>
  <c r="AQ30" i="1" s="1"/>
  <c r="AJ31" i="1"/>
  <c r="AQ31" i="1" s="1"/>
  <c r="I32" i="1"/>
  <c r="AJ32" i="1" s="1"/>
  <c r="AQ32" i="1" s="1"/>
  <c r="I33" i="1"/>
  <c r="AJ33" i="1" s="1"/>
  <c r="AQ33" i="1" s="1"/>
  <c r="I34" i="1"/>
  <c r="AJ34" i="1" s="1"/>
  <c r="AQ34" i="1" s="1"/>
  <c r="I35" i="1"/>
  <c r="AJ35" i="1" s="1"/>
  <c r="AQ35" i="1" s="1"/>
  <c r="AJ36" i="1"/>
  <c r="AQ36" i="1" s="1"/>
  <c r="I37" i="1"/>
  <c r="AJ37" i="1" s="1"/>
  <c r="AQ37" i="1" s="1"/>
  <c r="I38" i="1"/>
  <c r="I39" i="1"/>
  <c r="AJ39" i="1" s="1"/>
  <c r="AQ39" i="1" s="1"/>
  <c r="I40" i="1"/>
  <c r="I41" i="1"/>
  <c r="AJ41" i="1" s="1"/>
  <c r="AQ41" i="1" s="1"/>
  <c r="I42" i="1"/>
  <c r="AJ42" i="1" s="1"/>
  <c r="AQ42" i="1" s="1"/>
  <c r="I44" i="1"/>
  <c r="AJ44" i="1" s="1"/>
  <c r="AQ44" i="1" s="1"/>
  <c r="I45" i="1"/>
  <c r="AJ45" i="1" s="1"/>
  <c r="AQ45" i="1" s="1"/>
  <c r="I46" i="1"/>
  <c r="AJ46" i="1" s="1"/>
  <c r="AQ46" i="1" s="1"/>
  <c r="I47" i="1"/>
  <c r="AJ47" i="1" s="1"/>
  <c r="AQ47" i="1" s="1"/>
  <c r="I48" i="1"/>
  <c r="AJ48" i="1" s="1"/>
  <c r="AQ48" i="1" s="1"/>
  <c r="I49" i="1"/>
  <c r="AJ49" i="1" s="1"/>
  <c r="AQ49" i="1" s="1"/>
  <c r="I50" i="1"/>
  <c r="AJ50" i="1" s="1"/>
  <c r="AQ50" i="1" s="1"/>
  <c r="I51" i="1"/>
  <c r="AJ51" i="1" s="1"/>
  <c r="AQ51" i="1" s="1"/>
  <c r="I52" i="1"/>
  <c r="AJ52" i="1" s="1"/>
  <c r="AQ52" i="1" s="1"/>
  <c r="I53" i="1"/>
  <c r="I55" i="1"/>
  <c r="I54" i="1"/>
  <c r="I56" i="1"/>
  <c r="AJ57" i="1" s="1"/>
  <c r="AQ57" i="1" s="1"/>
  <c r="I57" i="1"/>
  <c r="I58" i="1"/>
  <c r="I59" i="1"/>
  <c r="I60" i="1"/>
  <c r="E30" i="1"/>
  <c r="AI30" i="1" s="1"/>
  <c r="AP30" i="1" s="1"/>
  <c r="E31" i="1"/>
  <c r="AI31" i="1" s="1"/>
  <c r="AP31" i="1" s="1"/>
  <c r="E32" i="1"/>
  <c r="AI32" i="1" s="1"/>
  <c r="AP32" i="1" s="1"/>
  <c r="E33" i="1"/>
  <c r="AI33" i="1" s="1"/>
  <c r="AP33" i="1" s="1"/>
  <c r="E34" i="1"/>
  <c r="AI34" i="1" s="1"/>
  <c r="AP34" i="1" s="1"/>
  <c r="E35" i="1"/>
  <c r="AI35" i="1" s="1"/>
  <c r="AP35" i="1" s="1"/>
  <c r="E36" i="1"/>
  <c r="AI36" i="1" s="1"/>
  <c r="AP36" i="1" s="1"/>
  <c r="E37" i="1"/>
  <c r="AI37" i="1" s="1"/>
  <c r="AP37" i="1" s="1"/>
  <c r="E38" i="1"/>
  <c r="AI38" i="1" s="1"/>
  <c r="AP38" i="1" s="1"/>
  <c r="E39" i="1"/>
  <c r="AI39" i="1" s="1"/>
  <c r="AP39" i="1" s="1"/>
  <c r="E40" i="1"/>
  <c r="AI40" i="1" s="1"/>
  <c r="AP40" i="1" s="1"/>
  <c r="E41" i="1"/>
  <c r="E42" i="1"/>
  <c r="AI42" i="1" s="1"/>
  <c r="AP42" i="1" s="1"/>
  <c r="E44" i="1"/>
  <c r="E45" i="1"/>
  <c r="AI45" i="1" s="1"/>
  <c r="AP45" i="1" s="1"/>
  <c r="E46" i="1"/>
  <c r="AI46" i="1" s="1"/>
  <c r="AP46" i="1" s="1"/>
  <c r="E47" i="1"/>
  <c r="AI47" i="1" s="1"/>
  <c r="AP47" i="1" s="1"/>
  <c r="E48" i="1"/>
  <c r="E49" i="1"/>
  <c r="AI49" i="1" s="1"/>
  <c r="AP49" i="1" s="1"/>
  <c r="E50" i="1"/>
  <c r="E51" i="1"/>
  <c r="AI51" i="1" s="1"/>
  <c r="AP51" i="1" s="1"/>
  <c r="E52" i="1"/>
  <c r="AI52" i="1" s="1"/>
  <c r="AP52" i="1" s="1"/>
  <c r="E53" i="1"/>
  <c r="AI53" i="1" s="1"/>
  <c r="AP53" i="1" s="1"/>
  <c r="E55" i="1"/>
  <c r="E54" i="1"/>
  <c r="E56" i="1"/>
  <c r="AI57" i="1" s="1"/>
  <c r="AP57" i="1" s="1"/>
  <c r="E57" i="1"/>
  <c r="AI58" i="1" s="1"/>
  <c r="AP58" i="1" s="1"/>
  <c r="E58" i="1"/>
  <c r="E59" i="1"/>
  <c r="E60" i="1"/>
  <c r="AN30" i="1"/>
  <c r="AU30" i="1" s="1"/>
  <c r="AN31" i="1"/>
  <c r="AU31" i="1" s="1"/>
  <c r="AN34" i="1"/>
  <c r="AU34" i="1" s="1"/>
  <c r="AN35" i="1"/>
  <c r="AU35" i="1" s="1"/>
  <c r="AN36" i="1"/>
  <c r="AU36" i="1" s="1"/>
  <c r="AK37" i="1"/>
  <c r="AR37" i="1" s="1"/>
  <c r="AJ38" i="1"/>
  <c r="AQ38" i="1" s="1"/>
  <c r="AJ40" i="1"/>
  <c r="AQ40" i="1" s="1"/>
  <c r="AI41" i="1"/>
  <c r="AP41" i="1" s="1"/>
  <c r="AN42" i="1"/>
  <c r="AU42" i="1" s="1"/>
  <c r="AI44" i="1"/>
  <c r="AP44" i="1" s="1"/>
  <c r="AN45" i="1"/>
  <c r="AU45" i="1" s="1"/>
  <c r="AK46" i="1"/>
  <c r="AR46" i="1" s="1"/>
  <c r="AN47" i="1"/>
  <c r="AU47" i="1" s="1"/>
  <c r="AI48" i="1"/>
  <c r="AP48" i="1" s="1"/>
  <c r="AI50" i="1"/>
  <c r="AP50" i="1" s="1"/>
  <c r="AN51" i="1"/>
  <c r="AU51" i="1" s="1"/>
  <c r="AJ53" i="1"/>
  <c r="AQ53" i="1" s="1"/>
  <c r="AK54" i="1"/>
  <c r="AR54" i="1" s="1"/>
  <c r="AI55" i="1"/>
  <c r="AP55" i="1" s="1"/>
  <c r="AJ55" i="1"/>
  <c r="AQ55" i="1" s="1"/>
  <c r="AK55" i="1"/>
  <c r="AR55" i="1" s="1"/>
  <c r="AL55" i="1"/>
  <c r="AS55" i="1" s="1"/>
  <c r="AM55" i="1"/>
  <c r="AT55" i="1" s="1"/>
  <c r="AN55" i="1"/>
  <c r="AU55" i="1" s="1"/>
  <c r="AJ58" i="1"/>
  <c r="AQ58" i="1" s="1"/>
  <c r="AL58" i="1"/>
  <c r="AS58" i="1" s="1"/>
  <c r="AI59" i="1"/>
  <c r="AP59" i="1" s="1"/>
  <c r="AJ59" i="1"/>
  <c r="AQ59" i="1" s="1"/>
  <c r="AK59" i="1"/>
  <c r="AR59" i="1" s="1"/>
  <c r="AI60" i="1"/>
  <c r="AJ60" i="1"/>
  <c r="AK60" i="1"/>
  <c r="AL60" i="1"/>
  <c r="AM60" i="1"/>
  <c r="AN60" i="1"/>
  <c r="AP60" i="1"/>
  <c r="AQ60" i="1"/>
  <c r="AR60" i="1"/>
  <c r="AS60" i="1"/>
  <c r="AT60" i="1"/>
  <c r="AU60" i="1"/>
  <c r="Z3" i="7" l="1"/>
  <c r="Y2" i="7"/>
  <c r="AK56" i="1"/>
  <c r="AR56" i="1" s="1"/>
  <c r="AI56" i="1"/>
  <c r="AP56" i="1" s="1"/>
  <c r="AJ56" i="1"/>
  <c r="AQ56" i="1" s="1"/>
  <c r="AL56" i="1"/>
  <c r="AS56" i="1" s="1"/>
  <c r="AM56" i="1"/>
  <c r="AT56" i="1" s="1"/>
  <c r="AM54" i="1"/>
  <c r="AT54" i="1" s="1"/>
  <c r="AI54" i="1"/>
  <c r="AP54" i="1" s="1"/>
  <c r="AN56" i="1"/>
  <c r="AU56" i="1" s="1"/>
  <c r="AL54" i="1"/>
  <c r="AS54" i="1" s="1"/>
  <c r="AJ54" i="1"/>
  <c r="AQ54" i="1" s="1"/>
  <c r="Y29" i="1"/>
  <c r="AN29" i="1" s="1"/>
  <c r="AU29" i="1" s="1"/>
  <c r="U29" i="1"/>
  <c r="AM29" i="1" s="1"/>
  <c r="Q29" i="1"/>
  <c r="AL29" i="1" s="1"/>
  <c r="AS29" i="1" s="1"/>
  <c r="M29" i="1"/>
  <c r="AK29" i="1" s="1"/>
  <c r="AR29" i="1" s="1"/>
  <c r="B18" i="1"/>
  <c r="P69" i="1"/>
  <c r="X5" i="1"/>
  <c r="AA3" i="7" l="1"/>
  <c r="Z2" i="7"/>
  <c r="AT29" i="1"/>
  <c r="P5" i="1"/>
  <c r="P20" i="1" s="1"/>
  <c r="L5" i="1"/>
  <c r="L26" i="1" s="1"/>
  <c r="T69" i="1"/>
  <c r="T72" i="1" s="1"/>
  <c r="X26" i="1"/>
  <c r="X20" i="1"/>
  <c r="AK24" i="1"/>
  <c r="AK22" i="1"/>
  <c r="AK23" i="1"/>
  <c r="AK21" i="1"/>
  <c r="AL22" i="1"/>
  <c r="AL23" i="1"/>
  <c r="AL21" i="1"/>
  <c r="AL24" i="1"/>
  <c r="X69" i="1"/>
  <c r="X72" i="1" s="1"/>
  <c r="T5" i="1"/>
  <c r="H69" i="1"/>
  <c r="D20" i="1"/>
  <c r="D26" i="1"/>
  <c r="H5" i="1"/>
  <c r="L69" i="1"/>
  <c r="L72" i="1" s="1"/>
  <c r="P72" i="1"/>
  <c r="AA2" i="7" l="1"/>
  <c r="AB3" i="7"/>
  <c r="D69" i="1"/>
  <c r="AM21" i="1"/>
  <c r="AM24" i="1"/>
  <c r="AM22" i="1"/>
  <c r="AM23" i="1"/>
  <c r="L20" i="1"/>
  <c r="AL25" i="1"/>
  <c r="AK25" i="1"/>
  <c r="P26" i="1"/>
  <c r="H26" i="1"/>
  <c r="H20" i="1"/>
  <c r="T20" i="1"/>
  <c r="T26" i="1"/>
  <c r="AN24" i="1"/>
  <c r="AN22" i="1"/>
  <c r="AN23" i="1"/>
  <c r="AN21" i="1"/>
  <c r="AC3" i="7" l="1"/>
  <c r="AB2" i="7"/>
  <c r="AM25" i="1"/>
  <c r="AN25" i="1"/>
  <c r="AD3" i="7" l="1"/>
  <c r="AC2" i="7"/>
  <c r="AE3" i="7" l="1"/>
  <c r="AD2" i="7"/>
  <c r="AF3" i="7" l="1"/>
  <c r="AE2" i="7"/>
  <c r="AG3" i="7" l="1"/>
  <c r="AF2" i="7"/>
  <c r="AH3" i="7" l="1"/>
  <c r="AG2" i="7"/>
  <c r="AI3" i="7" l="1"/>
  <c r="AH2" i="7"/>
  <c r="AJ3" i="7" l="1"/>
  <c r="AI2" i="7"/>
  <c r="AK3" i="7" l="1"/>
  <c r="AJ2" i="7"/>
  <c r="AL3" i="7" l="1"/>
  <c r="AK2" i="7"/>
  <c r="AM3" i="7" l="1"/>
  <c r="AL2" i="7"/>
  <c r="AN3" i="7" l="1"/>
  <c r="AM2" i="7"/>
  <c r="AO3" i="7" l="1"/>
  <c r="AN2" i="7"/>
  <c r="AP3" i="7" l="1"/>
  <c r="AO2" i="7"/>
  <c r="AQ3" i="7" l="1"/>
  <c r="AP2" i="7"/>
  <c r="AR3" i="7" l="1"/>
  <c r="AQ2" i="7"/>
  <c r="AS3" i="7" l="1"/>
  <c r="AR2" i="7"/>
  <c r="AT3" i="7" l="1"/>
  <c r="AS2" i="7"/>
  <c r="AU3" i="7" l="1"/>
  <c r="AT2" i="7"/>
  <c r="AV3" i="7" l="1"/>
  <c r="AU2" i="7"/>
  <c r="AW3" i="7" l="1"/>
  <c r="AV2" i="7"/>
  <c r="AX3" i="7" l="1"/>
  <c r="AW2" i="7"/>
  <c r="AY3" i="7" l="1"/>
  <c r="AX2" i="7"/>
  <c r="AZ3" i="7" l="1"/>
  <c r="AY2" i="7"/>
  <c r="BA3" i="7" l="1"/>
  <c r="AZ2" i="7"/>
  <c r="BB3" i="7" l="1"/>
  <c r="BA2" i="7"/>
  <c r="BB2" i="7" l="1"/>
  <c r="BC3" i="7"/>
  <c r="BD3" i="7" l="1"/>
  <c r="BC2" i="7"/>
  <c r="BE3" i="7" l="1"/>
  <c r="BD2" i="7"/>
  <c r="BF3" i="7" l="1"/>
  <c r="BE2" i="7"/>
  <c r="BG3" i="7" l="1"/>
  <c r="BF2" i="7"/>
  <c r="BG2" i="7" l="1"/>
  <c r="BH3" i="7"/>
  <c r="BI3" i="7" l="1"/>
  <c r="BH2" i="7"/>
  <c r="BJ3" i="7" l="1"/>
  <c r="BI2" i="7"/>
  <c r="BK3" i="7" l="1"/>
  <c r="BJ2" i="7"/>
  <c r="BL3" i="7" l="1"/>
  <c r="BK2" i="7"/>
  <c r="BM3" i="7" l="1"/>
  <c r="BL2" i="7"/>
  <c r="BN3" i="7" l="1"/>
  <c r="BM2" i="7"/>
  <c r="BO3" i="7" l="1"/>
  <c r="BN2" i="7"/>
  <c r="BP3" i="7" l="1"/>
  <c r="BO2" i="7"/>
  <c r="BQ3" i="7" l="1"/>
  <c r="BP2" i="7"/>
  <c r="BR3" i="7" l="1"/>
  <c r="BQ2" i="7"/>
  <c r="BR2" i="7" l="1"/>
  <c r="BS3" i="7"/>
  <c r="BT3" i="7" l="1"/>
  <c r="BS2" i="7"/>
  <c r="BU3" i="7" l="1"/>
  <c r="BT2" i="7"/>
  <c r="BV3" i="7" l="1"/>
  <c r="BU2" i="7"/>
  <c r="BW3" i="7" l="1"/>
  <c r="BV2" i="7"/>
  <c r="BW2" i="7" l="1"/>
  <c r="BX3" i="7"/>
  <c r="BY3" i="7" l="1"/>
  <c r="BX2" i="7"/>
  <c r="BZ3" i="7" l="1"/>
  <c r="BY2" i="7"/>
  <c r="CA3" i="7" l="1"/>
  <c r="BZ2" i="7"/>
  <c r="CB3" i="7" l="1"/>
  <c r="CA2" i="7"/>
  <c r="CC3" i="7" l="1"/>
  <c r="CB2" i="7"/>
  <c r="CD3" i="7" l="1"/>
  <c r="CC2" i="7"/>
  <c r="CE3" i="7" l="1"/>
  <c r="CD2" i="7"/>
  <c r="CF3" i="7" l="1"/>
  <c r="CE2" i="7"/>
  <c r="CG3" i="7" l="1"/>
  <c r="CF2" i="7"/>
  <c r="CH3" i="7" l="1"/>
  <c r="CG2" i="7"/>
  <c r="CI3" i="7" l="1"/>
  <c r="CH2" i="7"/>
  <c r="CJ3" i="7" l="1"/>
  <c r="CI2" i="7"/>
  <c r="CK3" i="7" l="1"/>
  <c r="CJ2" i="7"/>
  <c r="CL3" i="7" l="1"/>
  <c r="CK2" i="7"/>
  <c r="CM3" i="7" l="1"/>
  <c r="CL2" i="7"/>
  <c r="CN3" i="7" l="1"/>
  <c r="CM2" i="7"/>
  <c r="CO3" i="7" l="1"/>
  <c r="CN2" i="7"/>
  <c r="CO2" i="7" l="1"/>
  <c r="CP3" i="7"/>
  <c r="CQ3" i="7" l="1"/>
  <c r="CP2" i="7"/>
  <c r="CR3" i="7" l="1"/>
  <c r="CQ2" i="7"/>
  <c r="CS3" i="7" l="1"/>
  <c r="CR2" i="7"/>
  <c r="CT3" i="7" l="1"/>
  <c r="CS2" i="7"/>
  <c r="CU3" i="7" l="1"/>
  <c r="CT2" i="7"/>
  <c r="CV3" i="7" l="1"/>
  <c r="CU2" i="7"/>
  <c r="CW3" i="7" l="1"/>
  <c r="CV2" i="7"/>
  <c r="CX3" i="7" l="1"/>
  <c r="CW2" i="7"/>
  <c r="CY3" i="7" l="1"/>
  <c r="CX2" i="7"/>
  <c r="CZ3" i="7" l="1"/>
  <c r="CY2" i="7"/>
  <c r="DA3" i="7" l="1"/>
  <c r="CZ2" i="7"/>
  <c r="DB3" i="7" l="1"/>
  <c r="DA2" i="7"/>
  <c r="DC3" i="7" l="1"/>
  <c r="DB2" i="7"/>
  <c r="DD3" i="7" l="1"/>
  <c r="DC2" i="7"/>
  <c r="DE3" i="7" l="1"/>
  <c r="DD2" i="7"/>
  <c r="DF3" i="7" l="1"/>
  <c r="DE2" i="7"/>
  <c r="DG3" i="7" l="1"/>
  <c r="DF2" i="7"/>
  <c r="DH3" i="7" l="1"/>
  <c r="DG2" i="7"/>
  <c r="DI3" i="7" l="1"/>
  <c r="DH2" i="7"/>
  <c r="DJ3" i="7" l="1"/>
  <c r="DI2" i="7"/>
  <c r="DK3" i="7" l="1"/>
  <c r="DJ2" i="7"/>
  <c r="DL3" i="7" l="1"/>
  <c r="DK2" i="7"/>
  <c r="DM3" i="7" l="1"/>
  <c r="DL2" i="7"/>
  <c r="DN3" i="7" l="1"/>
  <c r="DM2" i="7"/>
  <c r="DO3" i="7" l="1"/>
  <c r="DN2" i="7"/>
  <c r="DP3" i="7" l="1"/>
  <c r="DO2" i="7"/>
  <c r="DQ3" i="7" l="1"/>
  <c r="DP2" i="7"/>
  <c r="DR3" i="7" l="1"/>
  <c r="DQ2" i="7"/>
  <c r="DS3" i="7" l="1"/>
  <c r="DR2" i="7"/>
  <c r="DT3" i="7" l="1"/>
  <c r="DS2" i="7"/>
  <c r="DU3" i="7" l="1"/>
  <c r="DT2" i="7"/>
  <c r="DU2" i="7" l="1"/>
  <c r="DV3" i="7"/>
  <c r="DW3" i="7" l="1"/>
  <c r="DV2" i="7"/>
  <c r="DX3" i="7" l="1"/>
  <c r="DW2" i="7"/>
  <c r="DY3" i="7" l="1"/>
  <c r="DX2" i="7"/>
  <c r="DZ3" i="7" l="1"/>
  <c r="DY2" i="7"/>
  <c r="EA3" i="7" l="1"/>
  <c r="DZ2" i="7"/>
  <c r="EB3" i="7" l="1"/>
  <c r="EA2" i="7"/>
  <c r="EC3" i="7" l="1"/>
  <c r="EB2" i="7"/>
  <c r="ED3" i="7" l="1"/>
  <c r="EC2" i="7"/>
  <c r="EE3" i="7" l="1"/>
  <c r="ED2" i="7"/>
  <c r="EF3" i="7" l="1"/>
  <c r="EE2" i="7"/>
  <c r="EG3" i="7" l="1"/>
  <c r="EF2" i="7"/>
  <c r="EH3" i="7" l="1"/>
  <c r="EG2" i="7"/>
  <c r="EI3" i="7" l="1"/>
  <c r="EH2" i="7"/>
  <c r="EJ3" i="7" l="1"/>
  <c r="EI2" i="7"/>
  <c r="EK3" i="7" l="1"/>
  <c r="EJ2" i="7"/>
  <c r="EL3" i="7" l="1"/>
  <c r="EK2" i="7"/>
  <c r="EM3" i="7" l="1"/>
  <c r="EL2" i="7"/>
  <c r="EN3" i="7" l="1"/>
  <c r="EM2" i="7"/>
  <c r="EO3" i="7" l="1"/>
  <c r="EN2" i="7"/>
  <c r="EP3" i="7" l="1"/>
  <c r="EO2" i="7"/>
  <c r="EQ3" i="7" l="1"/>
  <c r="EP2" i="7"/>
  <c r="ER3" i="7" l="1"/>
  <c r="EQ2" i="7"/>
  <c r="ES3" i="7" l="1"/>
  <c r="ER2" i="7"/>
  <c r="ET3" i="7" l="1"/>
  <c r="ES2" i="7"/>
  <c r="EU3" i="7" l="1"/>
  <c r="ET2" i="7"/>
  <c r="EV3" i="7" l="1"/>
  <c r="EU2" i="7"/>
  <c r="EW3" i="7" l="1"/>
  <c r="EV2" i="7"/>
  <c r="EX3" i="7" l="1"/>
  <c r="EW2" i="7"/>
  <c r="EY3" i="7" l="1"/>
  <c r="EX2" i="7"/>
  <c r="EZ3" i="7" l="1"/>
  <c r="EY2" i="7"/>
  <c r="FA3" i="7" l="1"/>
  <c r="EZ2" i="7"/>
  <c r="FB3" i="7" l="1"/>
  <c r="FA2" i="7"/>
  <c r="FC3" i="7" l="1"/>
  <c r="FB2" i="7"/>
  <c r="FD3" i="7" l="1"/>
  <c r="FC2" i="7"/>
  <c r="FE3" i="7" l="1"/>
  <c r="FD2" i="7"/>
  <c r="FF3" i="7" l="1"/>
  <c r="FE2" i="7"/>
  <c r="FG3" i="7" l="1"/>
  <c r="FF2" i="7"/>
  <c r="FH3" i="7" l="1"/>
  <c r="FG2" i="7"/>
  <c r="FI3" i="7" l="1"/>
  <c r="FH2" i="7"/>
  <c r="FJ3" i="7" l="1"/>
  <c r="FI2" i="7"/>
  <c r="FK3" i="7" l="1"/>
  <c r="FJ2" i="7"/>
  <c r="FL3" i="7" l="1"/>
  <c r="FK2" i="7"/>
  <c r="FM3" i="7" l="1"/>
  <c r="FL2" i="7"/>
  <c r="FN3" i="7" l="1"/>
  <c r="FM2" i="7"/>
  <c r="FO3" i="7" l="1"/>
  <c r="FN2" i="7"/>
  <c r="FP3" i="7" l="1"/>
  <c r="FO2" i="7"/>
  <c r="FQ3" i="7" l="1"/>
  <c r="FP2" i="7"/>
  <c r="FR3" i="7" l="1"/>
  <c r="FQ2" i="7"/>
  <c r="FS3" i="7" l="1"/>
  <c r="FR2" i="7"/>
  <c r="FT3" i="7" l="1"/>
  <c r="FS2" i="7"/>
  <c r="FU3" i="7" l="1"/>
  <c r="FT2" i="7"/>
  <c r="FV3" i="7" l="1"/>
  <c r="FU2" i="7"/>
  <c r="FW3" i="7" l="1"/>
  <c r="FV2" i="7"/>
  <c r="FX3" i="7" l="1"/>
  <c r="FW2" i="7"/>
  <c r="FY3" i="7" l="1"/>
  <c r="FX2" i="7"/>
  <c r="FY2" i="7" l="1"/>
  <c r="FZ3" i="7"/>
  <c r="GA3" i="7" l="1"/>
  <c r="FZ2" i="7"/>
  <c r="GB3" i="7" l="1"/>
  <c r="GA2" i="7"/>
  <c r="GC3" i="7" l="1"/>
  <c r="GB2" i="7"/>
  <c r="GD3" i="7" l="1"/>
  <c r="GC2" i="7"/>
  <c r="GE3" i="7" l="1"/>
  <c r="GD2" i="7"/>
  <c r="GF3" i="7" l="1"/>
  <c r="GE2" i="7"/>
  <c r="GG3" i="7" l="1"/>
  <c r="GF2" i="7"/>
  <c r="GH3" i="7" l="1"/>
  <c r="GG2" i="7"/>
  <c r="GI3" i="7" l="1"/>
  <c r="GH2" i="7"/>
  <c r="GJ3" i="7" l="1"/>
  <c r="GI2" i="7"/>
  <c r="GK3" i="7" l="1"/>
  <c r="GJ2" i="7"/>
  <c r="GL3" i="7" l="1"/>
  <c r="GK2" i="7"/>
  <c r="GM3" i="7" l="1"/>
  <c r="GL2" i="7"/>
  <c r="GN3" i="7" l="1"/>
  <c r="GM2" i="7"/>
  <c r="GO3" i="7" l="1"/>
  <c r="GN2" i="7"/>
  <c r="GO2" i="7" l="1"/>
  <c r="GP3" i="7"/>
  <c r="GQ3" i="7" l="1"/>
  <c r="GP2" i="7"/>
  <c r="GR3" i="7" l="1"/>
  <c r="GQ2" i="7"/>
  <c r="GS3" i="7" l="1"/>
  <c r="GR2" i="7"/>
  <c r="GT3" i="7" l="1"/>
  <c r="GS2" i="7"/>
  <c r="GU3" i="7" l="1"/>
  <c r="GT2" i="7"/>
  <c r="GV3" i="7" l="1"/>
  <c r="GU2" i="7"/>
  <c r="GW3" i="7" l="1"/>
  <c r="GV2" i="7"/>
  <c r="GX3" i="7" l="1"/>
  <c r="GW2" i="7"/>
  <c r="GY3" i="7" l="1"/>
  <c r="GX2" i="7"/>
  <c r="GZ3" i="7" l="1"/>
  <c r="GY2" i="7"/>
  <c r="HA3" i="7" l="1"/>
  <c r="GZ2" i="7"/>
  <c r="HB3" i="7" l="1"/>
  <c r="HA2" i="7"/>
  <c r="HC3" i="7" l="1"/>
  <c r="HB2" i="7"/>
  <c r="HD3" i="7" l="1"/>
  <c r="HC2" i="7"/>
  <c r="HE3" i="7" l="1"/>
  <c r="HD2" i="7"/>
  <c r="HE2" i="7" l="1"/>
  <c r="HF3" i="7"/>
  <c r="HG3" i="7" l="1"/>
  <c r="HF2" i="7"/>
  <c r="HH3" i="7" l="1"/>
  <c r="HG2" i="7"/>
  <c r="HI3" i="7" l="1"/>
  <c r="HH2" i="7"/>
  <c r="HJ3" i="7" l="1"/>
  <c r="HI2" i="7"/>
  <c r="HK3" i="7" l="1"/>
  <c r="HJ2" i="7"/>
  <c r="HL3" i="7" l="1"/>
  <c r="HK2" i="7"/>
  <c r="HM3" i="7" l="1"/>
  <c r="HL2" i="7"/>
  <c r="HN3" i="7" l="1"/>
  <c r="HM2" i="7"/>
  <c r="HO3" i="7" l="1"/>
  <c r="HN2" i="7"/>
  <c r="HP3" i="7" l="1"/>
  <c r="HO2" i="7"/>
  <c r="HQ3" i="7" l="1"/>
  <c r="HP2" i="7"/>
  <c r="HR3" i="7" l="1"/>
  <c r="HQ2" i="7"/>
  <c r="HS3" i="7" l="1"/>
  <c r="HR2" i="7"/>
  <c r="HT3" i="7" l="1"/>
  <c r="HS2" i="7"/>
  <c r="HU3" i="7" l="1"/>
  <c r="HT2" i="7"/>
  <c r="HV3" i="7" l="1"/>
  <c r="HU2" i="7"/>
  <c r="HW3" i="7" l="1"/>
  <c r="HV2" i="7"/>
  <c r="HX3" i="7" l="1"/>
  <c r="HW2" i="7"/>
  <c r="HY3" i="7" l="1"/>
  <c r="HX2" i="7"/>
  <c r="HZ3" i="7" l="1"/>
  <c r="HY2" i="7"/>
  <c r="IA3" i="7" l="1"/>
  <c r="HZ2" i="7"/>
  <c r="IB3" i="7" l="1"/>
  <c r="IA2" i="7"/>
  <c r="IC3" i="7" l="1"/>
  <c r="IB2" i="7"/>
  <c r="ID3" i="7" l="1"/>
  <c r="IC2" i="7"/>
  <c r="IE3" i="7" l="1"/>
  <c r="ID2" i="7"/>
  <c r="IF3" i="7" l="1"/>
  <c r="IE2" i="7"/>
  <c r="IG3" i="7" l="1"/>
  <c r="IF2" i="7"/>
  <c r="IH3" i="7" l="1"/>
  <c r="IG2" i="7"/>
  <c r="II3" i="7" l="1"/>
  <c r="IH2" i="7"/>
  <c r="IJ3" i="7" l="1"/>
  <c r="II2" i="7"/>
  <c r="IK3" i="7" l="1"/>
  <c r="IJ2" i="7"/>
  <c r="IK2" i="7" l="1"/>
  <c r="IL3" i="7"/>
  <c r="IM3" i="7" l="1"/>
  <c r="IL2" i="7"/>
  <c r="IN3" i="7" l="1"/>
  <c r="IM2" i="7"/>
  <c r="IO3" i="7" l="1"/>
  <c r="IN2" i="7"/>
  <c r="IP3" i="7" l="1"/>
  <c r="IO2" i="7"/>
  <c r="IQ3" i="7" l="1"/>
  <c r="IP2" i="7"/>
  <c r="IR3" i="7" l="1"/>
  <c r="IQ2" i="7"/>
  <c r="IS3" i="7" l="1"/>
  <c r="IR2" i="7"/>
  <c r="IT3" i="7" l="1"/>
  <c r="IS2" i="7"/>
  <c r="IU3" i="7" l="1"/>
  <c r="IT2" i="7"/>
  <c r="IV3" i="7" l="1"/>
  <c r="IU2" i="7"/>
  <c r="IW3" i="7" l="1"/>
  <c r="IV2" i="7"/>
  <c r="IX3" i="7" l="1"/>
  <c r="IW2" i="7"/>
  <c r="IY3" i="7" l="1"/>
  <c r="IX2" i="7"/>
  <c r="IZ3" i="7" l="1"/>
  <c r="IY2" i="7"/>
  <c r="JA3" i="7" l="1"/>
  <c r="IZ2" i="7"/>
  <c r="JA2" i="7" l="1"/>
  <c r="JB3" i="7"/>
  <c r="JC3" i="7" l="1"/>
  <c r="JB2" i="7"/>
  <c r="JD3" i="7" l="1"/>
  <c r="JC2" i="7"/>
  <c r="JE3" i="7" l="1"/>
  <c r="JD2" i="7"/>
  <c r="JF3" i="7" l="1"/>
  <c r="JE2" i="7"/>
  <c r="JG3" i="7" l="1"/>
  <c r="JF2" i="7"/>
  <c r="JH3" i="7" l="1"/>
  <c r="JG2" i="7"/>
  <c r="JI3" i="7" l="1"/>
  <c r="JH2" i="7"/>
  <c r="JJ3" i="7" l="1"/>
  <c r="JI2" i="7"/>
  <c r="JK3" i="7" l="1"/>
  <c r="JJ2" i="7"/>
  <c r="JL3" i="7" l="1"/>
  <c r="JK2" i="7"/>
  <c r="JM3" i="7" l="1"/>
  <c r="JL2" i="7"/>
  <c r="JN3" i="7" l="1"/>
  <c r="JM2" i="7"/>
  <c r="JO3" i="7" l="1"/>
  <c r="JN2" i="7"/>
  <c r="JP3" i="7" l="1"/>
  <c r="JO2" i="7"/>
  <c r="JQ3" i="7" l="1"/>
  <c r="JP2" i="7"/>
  <c r="JQ2" i="7" l="1"/>
  <c r="JR3" i="7"/>
  <c r="JS3" i="7" l="1"/>
  <c r="JR2" i="7"/>
  <c r="JT3" i="7" l="1"/>
  <c r="JS2" i="7"/>
  <c r="JU3" i="7" l="1"/>
  <c r="JT2" i="7"/>
  <c r="JV3" i="7" l="1"/>
  <c r="JU2" i="7"/>
  <c r="JW3" i="7" l="1"/>
  <c r="JV2" i="7"/>
  <c r="JX3" i="7" l="1"/>
  <c r="JW2" i="7"/>
  <c r="JY3" i="7" l="1"/>
  <c r="JX2" i="7"/>
  <c r="JZ3" i="7" l="1"/>
  <c r="JY2" i="7"/>
  <c r="KA3" i="7" l="1"/>
  <c r="JZ2" i="7"/>
  <c r="KB3" i="7" l="1"/>
  <c r="KA2" i="7"/>
  <c r="KC3" i="7" l="1"/>
  <c r="KB2" i="7"/>
  <c r="KD3" i="7" l="1"/>
  <c r="KC2" i="7"/>
  <c r="KE3" i="7" l="1"/>
  <c r="KD2" i="7"/>
  <c r="KF3" i="7" l="1"/>
  <c r="KE2" i="7"/>
  <c r="KG3" i="7" l="1"/>
  <c r="KF2" i="7"/>
  <c r="KH3" i="7" l="1"/>
  <c r="KG2" i="7"/>
  <c r="KI3" i="7" l="1"/>
  <c r="KH2" i="7"/>
  <c r="KJ3" i="7" l="1"/>
  <c r="KI2" i="7"/>
  <c r="KK3" i="7" l="1"/>
  <c r="KJ2" i="7"/>
  <c r="KL3" i="7" l="1"/>
  <c r="KK2" i="7"/>
  <c r="KM3" i="7" l="1"/>
  <c r="KL2" i="7"/>
  <c r="KN3" i="7" l="1"/>
  <c r="KM2" i="7"/>
  <c r="KO3" i="7" l="1"/>
  <c r="KN2" i="7"/>
  <c r="KP3" i="7" l="1"/>
  <c r="KO2" i="7"/>
  <c r="KQ3" i="7" l="1"/>
  <c r="KP2" i="7"/>
  <c r="KR3" i="7" l="1"/>
  <c r="KQ2" i="7"/>
  <c r="KS3" i="7" l="1"/>
  <c r="KR2" i="7"/>
  <c r="KT3" i="7" l="1"/>
  <c r="KS2" i="7"/>
  <c r="KU3" i="7" l="1"/>
  <c r="KT2" i="7"/>
  <c r="KV3" i="7" l="1"/>
  <c r="KU2" i="7"/>
  <c r="KW3" i="7" l="1"/>
  <c r="KV2" i="7"/>
  <c r="KW2" i="7" l="1"/>
  <c r="KX3" i="7"/>
  <c r="KY3" i="7" l="1"/>
  <c r="KX2" i="7"/>
  <c r="KZ3" i="7" l="1"/>
  <c r="KY2" i="7"/>
  <c r="LA3" i="7" l="1"/>
  <c r="KZ2" i="7"/>
  <c r="LB3" i="7" l="1"/>
  <c r="LA2" i="7"/>
  <c r="LC3" i="7" l="1"/>
  <c r="LB2" i="7"/>
  <c r="LD3" i="7" l="1"/>
  <c r="LC2" i="7"/>
  <c r="LE3" i="7" l="1"/>
  <c r="LD2" i="7"/>
  <c r="LF3" i="7" l="1"/>
  <c r="LE2" i="7"/>
  <c r="LG3" i="7" l="1"/>
  <c r="LF2" i="7"/>
  <c r="LH3" i="7" l="1"/>
  <c r="LG2" i="7"/>
  <c r="LI3" i="7" l="1"/>
  <c r="LH2" i="7"/>
  <c r="LJ3" i="7" l="1"/>
  <c r="LI2" i="7"/>
  <c r="LK3" i="7" l="1"/>
  <c r="LJ2" i="7"/>
  <c r="LL3" i="7" l="1"/>
  <c r="LK2" i="7"/>
  <c r="LM3" i="7" l="1"/>
  <c r="LL2" i="7"/>
  <c r="LM2" i="7" l="1"/>
  <c r="LN3" i="7"/>
  <c r="LO3" i="7" l="1"/>
  <c r="LN2" i="7"/>
  <c r="LP3" i="7" l="1"/>
  <c r="LO2" i="7"/>
  <c r="LQ3" i="7" l="1"/>
  <c r="LP2" i="7"/>
  <c r="LR3" i="7" l="1"/>
  <c r="LQ2" i="7"/>
  <c r="LS3" i="7" l="1"/>
  <c r="LR2" i="7"/>
  <c r="LT3" i="7" l="1"/>
  <c r="LS2" i="7"/>
  <c r="LU3" i="7" l="1"/>
  <c r="LT2" i="7"/>
  <c r="LV3" i="7" l="1"/>
  <c r="LU2" i="7"/>
  <c r="LW3" i="7" l="1"/>
  <c r="LV2" i="7"/>
  <c r="LX3" i="7" l="1"/>
  <c r="LW2" i="7"/>
  <c r="LY3" i="7" l="1"/>
  <c r="LX2" i="7"/>
  <c r="LZ3" i="7" l="1"/>
  <c r="LY2" i="7"/>
  <c r="MA3" i="7" l="1"/>
  <c r="LZ2" i="7"/>
  <c r="MB3" i="7" l="1"/>
  <c r="MA2" i="7"/>
  <c r="MC3" i="7" l="1"/>
  <c r="MB2" i="7"/>
  <c r="MC2" i="7" l="1"/>
  <c r="MD3" i="7"/>
  <c r="ME3" i="7" l="1"/>
  <c r="MD2" i="7"/>
  <c r="MF3" i="7" l="1"/>
  <c r="ME2" i="7"/>
  <c r="MG3" i="7" l="1"/>
  <c r="MF2" i="7"/>
  <c r="MH3" i="7" l="1"/>
  <c r="MG2" i="7"/>
  <c r="MI3" i="7" l="1"/>
  <c r="MH2" i="7"/>
  <c r="MJ3" i="7" l="1"/>
  <c r="MI2" i="7"/>
  <c r="MK3" i="7" l="1"/>
  <c r="MJ2" i="7"/>
  <c r="ML3" i="7" l="1"/>
  <c r="MK2" i="7"/>
  <c r="MM3" i="7" l="1"/>
  <c r="ML2" i="7"/>
  <c r="MN3" i="7" l="1"/>
  <c r="MM2" i="7"/>
  <c r="MO3" i="7" l="1"/>
  <c r="MN2" i="7"/>
  <c r="MP3" i="7" l="1"/>
  <c r="MO2" i="7"/>
  <c r="MQ3" i="7" l="1"/>
  <c r="MP2" i="7"/>
  <c r="MR3" i="7" l="1"/>
  <c r="MQ2" i="7"/>
  <c r="MS3" i="7" l="1"/>
  <c r="MR2" i="7"/>
  <c r="MT3" i="7" l="1"/>
  <c r="MS2" i="7"/>
  <c r="MU3" i="7" l="1"/>
  <c r="MT2" i="7"/>
  <c r="MV3" i="7" l="1"/>
  <c r="MU2" i="7"/>
  <c r="MW3" i="7" l="1"/>
  <c r="MV2" i="7"/>
  <c r="MX3" i="7" l="1"/>
  <c r="MW2" i="7"/>
  <c r="MY3" i="7" l="1"/>
  <c r="MX2" i="7"/>
  <c r="MZ3" i="7" l="1"/>
  <c r="MY2" i="7"/>
  <c r="NA3" i="7" l="1"/>
  <c r="MZ2" i="7"/>
  <c r="NB3" i="7" l="1"/>
  <c r="NA2" i="7"/>
  <c r="NC3" i="7" l="1"/>
  <c r="NB2" i="7"/>
  <c r="ND3" i="7" l="1"/>
  <c r="NC2" i="7"/>
  <c r="ND2" i="7" l="1"/>
  <c r="D29" i="1"/>
  <c r="E29" i="1" s="1"/>
  <c r="AI29" i="1" s="1"/>
  <c r="H29" i="1"/>
  <c r="AJ29" i="1" l="1"/>
  <c r="I29" i="1"/>
  <c r="AP29" i="1"/>
  <c r="D72" i="1"/>
  <c r="AI21" i="1" l="1"/>
  <c r="AI23" i="1"/>
  <c r="AI22" i="1"/>
  <c r="AI24" i="1"/>
  <c r="AQ29" i="1"/>
  <c r="H72" i="1"/>
  <c r="AJ24" i="1" l="1"/>
  <c r="AJ22" i="1"/>
  <c r="AJ23" i="1"/>
  <c r="AJ21" i="1"/>
  <c r="AI25" i="1"/>
  <c r="AJ25" i="1" l="1"/>
</calcChain>
</file>

<file path=xl/sharedStrings.xml><?xml version="1.0" encoding="utf-8"?>
<sst xmlns="http://schemas.openxmlformats.org/spreadsheetml/2006/main" count="123" uniqueCount="63">
  <si>
    <t>Réceptionnaires</t>
  </si>
  <si>
    <t>SEMAINE</t>
  </si>
  <si>
    <t>R</t>
  </si>
  <si>
    <t>HEURES TOTALES N-1</t>
  </si>
  <si>
    <t>DELTA N / PDE</t>
  </si>
  <si>
    <t>Début</t>
  </si>
  <si>
    <t>Fin</t>
  </si>
  <si>
    <t>Nom</t>
  </si>
  <si>
    <t>CE</t>
  </si>
  <si>
    <t>INT</t>
  </si>
  <si>
    <t>L</t>
  </si>
  <si>
    <t>M</t>
  </si>
  <si>
    <t>J</t>
  </si>
  <si>
    <t>V</t>
  </si>
  <si>
    <t>S</t>
  </si>
  <si>
    <t>Poste</t>
  </si>
  <si>
    <t>Agences</t>
  </si>
  <si>
    <t>N</t>
  </si>
  <si>
    <t>Trames</t>
  </si>
  <si>
    <t>Temps de pause</t>
  </si>
  <si>
    <t>Intérimaires</t>
  </si>
  <si>
    <t>P</t>
  </si>
  <si>
    <t>Attrib</t>
  </si>
  <si>
    <t>x</t>
  </si>
  <si>
    <t>xx</t>
  </si>
  <si>
    <t>xxx</t>
  </si>
  <si>
    <t>xxxx</t>
  </si>
  <si>
    <t>xxxxx</t>
  </si>
  <si>
    <t>xxxxxx</t>
  </si>
  <si>
    <t>xxxxxxx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</si>
  <si>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</si>
  <si>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HEURES TOTALES REPART</t>
  </si>
  <si>
    <t>Préparateurs</t>
  </si>
  <si>
    <t>INTP</t>
  </si>
  <si>
    <t>PP</t>
  </si>
  <si>
    <t xml:space="preserve">EQUIPE FL </t>
  </si>
  <si>
    <t>Besoin en Heures Réél</t>
  </si>
  <si>
    <t>Objectif prod journali</t>
  </si>
  <si>
    <t xml:space="preserve">Nbre Colis Prév </t>
  </si>
  <si>
    <t xml:space="preserve">Nbre Colis Réél </t>
  </si>
  <si>
    <t>Besoin en heures Prév</t>
  </si>
  <si>
    <t>Réalisé N-1</t>
  </si>
  <si>
    <t>Tendance</t>
  </si>
  <si>
    <t xml:space="preserve">Date de Début Calendrier : </t>
  </si>
  <si>
    <t>Nom et Prénom</t>
  </si>
  <si>
    <t>Équipe</t>
  </si>
  <si>
    <t>Frais Matin</t>
  </si>
  <si>
    <t>Admin</t>
  </si>
  <si>
    <t>Congés</t>
  </si>
  <si>
    <t>Jour</t>
  </si>
  <si>
    <t>Technicien</t>
  </si>
  <si>
    <t>Exploitation</t>
  </si>
  <si>
    <t>Prep</t>
  </si>
  <si>
    <t>MME X</t>
  </si>
  <si>
    <t>M. Y</t>
  </si>
  <si>
    <t>MME J</t>
  </si>
  <si>
    <t>M. A</t>
  </si>
  <si>
    <t>MME Y</t>
  </si>
  <si>
    <t xml:space="preserve">MME X </t>
  </si>
  <si>
    <t>MME A</t>
  </si>
  <si>
    <t>M. B</t>
  </si>
  <si>
    <t>Encadrant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</si>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</sst>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dd\ d\ mmmm"/>
    <numFmt numFmtId="165" formatCode="h:mm;@"/>
    <numFmt numFmtId="166" formatCode="ddd"/>
    <numFmt numFmtId="167" formatCode="d/m;@"/>
  </numFmts>
  <fonts count="47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sz val="18"/>
      <color theme="0"/>
      <name val="Arial"/>
      <family val="2"/>
    </font>
    <font>
      <b/>
      <sz val="11"/>
      <color theme="0"/>
      <name val="Arial"/>
      <family val="2"/>
    </font>
    <font>
      <b/>
      <sz val="16"/>
      <color theme="0"/>
      <name val="Arial"/>
      <family val="2"/>
    </font>
    <font>
      <i/>
      <sz val="11"/>
      <name val="Arial"/>
      <family val="2"/>
    </font>
    <font>
      <b/>
      <sz val="10"/>
      <color theme="0"/>
      <name val="Arial"/>
      <family val="2"/>
    </font>
    <font>
      <b/>
      <sz val="14"/>
      <color theme="0"/>
      <name val="Arial"/>
      <family val="2"/>
    </font>
    <font>
      <b/>
      <sz val="22"/>
      <color theme="0"/>
      <name val="Arial"/>
      <family val="2"/>
    </font>
    <font>
      <sz val="11"/>
      <color theme="0"/>
      <name val="Arial"/>
      <family val="2"/>
    </font>
    <font>
      <sz val="10"/>
      <color rgb="FF000000"/>
      <name val="Arial"/>
      <family val="2"/>
    </font>
    <font>
      <b/>
      <sz val="18"/>
      <color indexed="56"/>
      <name val="Cambria"/>
      <family val="2"/>
    </font>
    <font>
      <b/>
      <sz val="14"/>
      <color rgb="FFFF000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0"/>
      <name val="Arial"/>
      <family val="2"/>
      <charset val="1"/>
    </font>
    <font>
      <sz val="12"/>
      <name val="Calibri"/>
      <family val="2"/>
      <scheme val="minor"/>
    </font>
    <font>
      <b/>
      <sz val="10"/>
      <name val="Arial"/>
      <family val="2"/>
      <charset val="1"/>
    </font>
  </fonts>
  <fills count="3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27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medium">
        <color rgb="FFFF0000"/>
      </top>
      <bottom style="medium">
        <color rgb="FFFF0000"/>
      </bottom>
      <diagonal/>
    </border>
  </borders>
  <cellStyleXfs count="102">
    <xf numFmtId="0" fontId="0" fillId="0" borderId="0"/>
    <xf numFmtId="0" fontId="11" fillId="0" borderId="0"/>
    <xf numFmtId="0" fontId="15" fillId="0" borderId="0"/>
    <xf numFmtId="9" fontId="5" fillId="0" borderId="0" applyFill="0" applyBorder="0" applyAlignment="0" applyProtection="0"/>
    <xf numFmtId="0" fontId="5" fillId="0" borderId="0"/>
    <xf numFmtId="0" fontId="4" fillId="0" borderId="0"/>
    <xf numFmtId="0" fontId="25" fillId="0" borderId="0" applyNumberFormat="0" applyFill="0" applyBorder="0" applyAlignment="0" applyProtection="0"/>
    <xf numFmtId="0" fontId="3" fillId="0" borderId="0"/>
    <xf numFmtId="0" fontId="27" fillId="10" borderId="0" applyNumberFormat="0" applyBorder="0" applyAlignment="0" applyProtection="0"/>
    <xf numFmtId="0" fontId="27" fillId="10" borderId="0" applyNumberFormat="0" applyBorder="0" applyAlignment="0" applyProtection="0"/>
    <xf numFmtId="0" fontId="27" fillId="11" borderId="0" applyNumberFormat="0" applyBorder="0" applyAlignment="0" applyProtection="0"/>
    <xf numFmtId="0" fontId="27" fillId="11" borderId="0" applyNumberFormat="0" applyBorder="0" applyAlignment="0" applyProtection="0"/>
    <xf numFmtId="0" fontId="27" fillId="12" borderId="0" applyNumberFormat="0" applyBorder="0" applyAlignment="0" applyProtection="0"/>
    <xf numFmtId="0" fontId="27" fillId="12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4" borderId="0" applyNumberFormat="0" applyBorder="0" applyAlignment="0" applyProtection="0"/>
    <xf numFmtId="0" fontId="27" fillId="14" borderId="0" applyNumberFormat="0" applyBorder="0" applyAlignment="0" applyProtection="0"/>
    <xf numFmtId="0" fontId="27" fillId="15" borderId="0" applyNumberFormat="0" applyBorder="0" applyAlignment="0" applyProtection="0"/>
    <xf numFmtId="0" fontId="27" fillId="15" borderId="0" applyNumberFormat="0" applyBorder="0" applyAlignment="0" applyProtection="0"/>
    <xf numFmtId="0" fontId="27" fillId="16" borderId="0" applyNumberFormat="0" applyBorder="0" applyAlignment="0" applyProtection="0"/>
    <xf numFmtId="0" fontId="27" fillId="16" borderId="0" applyNumberFormat="0" applyBorder="0" applyAlignment="0" applyProtection="0"/>
    <xf numFmtId="0" fontId="27" fillId="17" borderId="0" applyNumberFormat="0" applyBorder="0" applyAlignment="0" applyProtection="0"/>
    <xf numFmtId="0" fontId="27" fillId="17" borderId="0" applyNumberFormat="0" applyBorder="0" applyAlignment="0" applyProtection="0"/>
    <xf numFmtId="0" fontId="27" fillId="18" borderId="0" applyNumberFormat="0" applyBorder="0" applyAlignment="0" applyProtection="0"/>
    <xf numFmtId="0" fontId="27" fillId="18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6" borderId="0" applyNumberFormat="0" applyBorder="0" applyAlignment="0" applyProtection="0"/>
    <xf numFmtId="0" fontId="27" fillId="16" borderId="0" applyNumberFormat="0" applyBorder="0" applyAlignment="0" applyProtection="0"/>
    <xf numFmtId="0" fontId="27" fillId="19" borderId="0" applyNumberFormat="0" applyBorder="0" applyAlignment="0" applyProtection="0"/>
    <xf numFmtId="0" fontId="27" fillId="19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17" borderId="0" applyNumberFormat="0" applyBorder="0" applyAlignment="0" applyProtection="0"/>
    <xf numFmtId="0" fontId="28" fillId="17" borderId="0" applyNumberFormat="0" applyBorder="0" applyAlignment="0" applyProtection="0"/>
    <xf numFmtId="0" fontId="28" fillId="18" borderId="0" applyNumberFormat="0" applyBorder="0" applyAlignment="0" applyProtection="0"/>
    <xf numFmtId="0" fontId="28" fillId="18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22" borderId="0" applyNumberFormat="0" applyBorder="0" applyAlignment="0" applyProtection="0"/>
    <xf numFmtId="0" fontId="28" fillId="22" borderId="0" applyNumberFormat="0" applyBorder="0" applyAlignment="0" applyProtection="0"/>
    <xf numFmtId="0" fontId="28" fillId="23" borderId="0" applyNumberFormat="0" applyBorder="0" applyAlignment="0" applyProtection="0"/>
    <xf numFmtId="0" fontId="28" fillId="23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25" borderId="0" applyNumberFormat="0" applyBorder="0" applyAlignment="0" applyProtection="0"/>
    <xf numFmtId="0" fontId="28" fillId="25" borderId="0" applyNumberFormat="0" applyBorder="0" applyAlignment="0" applyProtection="0"/>
    <xf numFmtId="0" fontId="28" fillId="26" borderId="0" applyNumberFormat="0" applyBorder="0" applyAlignment="0" applyProtection="0"/>
    <xf numFmtId="0" fontId="28" fillId="26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22" borderId="0" applyNumberFormat="0" applyBorder="0" applyAlignment="0" applyProtection="0"/>
    <xf numFmtId="0" fontId="28" fillId="22" borderId="0" applyNumberFormat="0" applyBorder="0" applyAlignment="0" applyProtection="0"/>
    <xf numFmtId="0" fontId="28" fillId="27" borderId="0" applyNumberFormat="0" applyBorder="0" applyAlignment="0" applyProtection="0"/>
    <xf numFmtId="0" fontId="28" fillId="27" borderId="0" applyNumberFormat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0" fillId="28" borderId="21" applyNumberFormat="0" applyAlignment="0" applyProtection="0"/>
    <xf numFmtId="0" fontId="30" fillId="28" borderId="21" applyNumberFormat="0" applyAlignment="0" applyProtection="0"/>
    <xf numFmtId="0" fontId="31" fillId="0" borderId="22" applyNumberFormat="0" applyFill="0" applyAlignment="0" applyProtection="0"/>
    <xf numFmtId="0" fontId="31" fillId="0" borderId="22" applyNumberFormat="0" applyFill="0" applyAlignment="0" applyProtection="0"/>
    <xf numFmtId="0" fontId="5" fillId="29" borderId="23" applyNumberFormat="0" applyAlignment="0" applyProtection="0"/>
    <xf numFmtId="0" fontId="5" fillId="29" borderId="23" applyNumberFormat="0" applyAlignment="0" applyProtection="0"/>
    <xf numFmtId="0" fontId="32" fillId="15" borderId="21" applyNumberFormat="0" applyAlignment="0" applyProtection="0"/>
    <xf numFmtId="0" fontId="32" fillId="15" borderId="21" applyNumberFormat="0" applyAlignment="0" applyProtection="0"/>
    <xf numFmtId="0" fontId="33" fillId="11" borderId="0" applyNumberFormat="0" applyBorder="0" applyAlignment="0" applyProtection="0"/>
    <xf numFmtId="0" fontId="33" fillId="11" borderId="0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34" fillId="30" borderId="0" applyNumberFormat="0" applyBorder="0" applyAlignment="0" applyProtection="0"/>
    <xf numFmtId="0" fontId="34" fillId="30" borderId="0" applyNumberFormat="0" applyBorder="0" applyAlignment="0" applyProtection="0"/>
    <xf numFmtId="0" fontId="5" fillId="0" borderId="0"/>
    <xf numFmtId="0" fontId="5" fillId="0" borderId="0"/>
    <xf numFmtId="0" fontId="2" fillId="0" borderId="0"/>
    <xf numFmtId="0" fontId="2" fillId="0" borderId="0"/>
    <xf numFmtId="0" fontId="2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5" fillId="12" borderId="0" applyNumberFormat="0" applyBorder="0" applyAlignment="0" applyProtection="0"/>
    <xf numFmtId="0" fontId="35" fillId="12" borderId="0" applyNumberFormat="0" applyBorder="0" applyAlignment="0" applyProtection="0"/>
    <xf numFmtId="0" fontId="36" fillId="28" borderId="24" applyNumberFormat="0" applyAlignment="0" applyProtection="0"/>
    <xf numFmtId="0" fontId="36" fillId="28" borderId="24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25" applyNumberFormat="0" applyFill="0" applyAlignment="0" applyProtection="0"/>
    <xf numFmtId="0" fontId="38" fillId="0" borderId="25" applyNumberFormat="0" applyFill="0" applyAlignment="0" applyProtection="0"/>
    <xf numFmtId="0" fontId="39" fillId="0" borderId="26" applyNumberFormat="0" applyFill="0" applyAlignment="0" applyProtection="0"/>
    <xf numFmtId="0" fontId="39" fillId="0" borderId="26" applyNumberFormat="0" applyFill="0" applyAlignment="0" applyProtection="0"/>
    <xf numFmtId="0" fontId="40" fillId="0" borderId="27" applyNumberFormat="0" applyFill="0" applyAlignment="0" applyProtection="0"/>
    <xf numFmtId="0" fontId="40" fillId="0" borderId="27" applyNumberFormat="0" applyFill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28" applyNumberFormat="0" applyFill="0" applyAlignment="0" applyProtection="0"/>
    <xf numFmtId="0" fontId="41" fillId="0" borderId="28" applyNumberFormat="0" applyFill="0" applyAlignment="0" applyProtection="0"/>
    <xf numFmtId="0" fontId="42" fillId="31" borderId="29" applyNumberFormat="0" applyAlignment="0" applyProtection="0"/>
    <xf numFmtId="0" fontId="42" fillId="31" borderId="29" applyNumberFormat="0" applyAlignment="0" applyProtection="0"/>
    <xf numFmtId="0" fontId="1" fillId="0" borderId="0"/>
    <xf numFmtId="0" fontId="44" fillId="0" borderId="0"/>
    <xf numFmtId="0" fontId="46" fillId="0" borderId="0"/>
  </cellStyleXfs>
  <cellXfs count="179">
    <xf numFmtId="0" fontId="0" fillId="0" borderId="0" xfId="0"/>
    <xf numFmtId="0" fontId="8" fillId="0" borderId="0" xfId="0" applyFont="1" applyFill="1" applyBorder="1" applyAlignment="1" applyProtection="1">
      <alignment vertical="center" wrapText="1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vertical="center"/>
    </xf>
    <xf numFmtId="0" fontId="12" fillId="0" borderId="0" xfId="0" applyFont="1" applyAlignment="1" applyProtection="1">
      <alignment horizontal="center" vertical="center"/>
    </xf>
    <xf numFmtId="0" fontId="7" fillId="0" borderId="0" xfId="0" applyFont="1" applyFill="1" applyAlignment="1" applyProtection="1">
      <alignment vertical="center"/>
    </xf>
    <xf numFmtId="0" fontId="8" fillId="0" borderId="0" xfId="0" applyFont="1" applyFill="1" applyAlignment="1" applyProtection="1">
      <alignment vertical="center"/>
    </xf>
    <xf numFmtId="3" fontId="8" fillId="0" borderId="0" xfId="0" applyNumberFormat="1" applyFont="1" applyFill="1" applyAlignment="1" applyProtection="1">
      <alignment vertical="center"/>
    </xf>
    <xf numFmtId="0" fontId="13" fillId="0" borderId="0" xfId="0" applyFont="1" applyAlignment="1" applyProtection="1">
      <alignment horizontal="center" vertical="center"/>
    </xf>
    <xf numFmtId="0" fontId="13" fillId="0" borderId="0" xfId="0" applyFont="1" applyFill="1" applyAlignment="1" applyProtection="1">
      <alignment horizontal="center" vertical="center"/>
    </xf>
    <xf numFmtId="3" fontId="13" fillId="0" borderId="0" xfId="0" applyNumberFormat="1" applyFont="1" applyFill="1" applyAlignment="1" applyProtection="1">
      <alignment horizontal="center" vertical="center"/>
    </xf>
    <xf numFmtId="0" fontId="14" fillId="0" borderId="0" xfId="0" applyFont="1" applyFill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9" fillId="0" borderId="0" xfId="0" applyFont="1" applyAlignment="1" applyProtection="1">
      <alignment vertical="center"/>
    </xf>
    <xf numFmtId="0" fontId="10" fillId="0" borderId="0" xfId="0" applyFont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right" vertical="center"/>
    </xf>
    <xf numFmtId="0" fontId="7" fillId="0" borderId="1" xfId="0" applyFont="1" applyFill="1" applyBorder="1" applyAlignment="1" applyProtection="1">
      <alignment horizontal="left" vertical="center"/>
      <protection locked="0"/>
    </xf>
    <xf numFmtId="0" fontId="8" fillId="0" borderId="0" xfId="0" applyFont="1" applyProtection="1"/>
    <xf numFmtId="0" fontId="8" fillId="0" borderId="0" xfId="0" applyFont="1" applyFill="1" applyBorder="1" applyProtection="1"/>
    <xf numFmtId="0" fontId="0" fillId="0" borderId="0" xfId="0" applyProtection="1"/>
    <xf numFmtId="1" fontId="9" fillId="0" borderId="0" xfId="0" applyNumberFormat="1" applyFont="1" applyProtection="1"/>
    <xf numFmtId="1" fontId="8" fillId="0" borderId="0" xfId="0" applyNumberFormat="1" applyFont="1" applyProtection="1"/>
    <xf numFmtId="1" fontId="10" fillId="0" borderId="0" xfId="0" applyNumberFormat="1" applyFont="1" applyProtection="1"/>
    <xf numFmtId="0" fontId="7" fillId="0" borderId="1" xfId="0" applyFont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left" vertical="center"/>
    </xf>
    <xf numFmtId="0" fontId="7" fillId="0" borderId="0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0" xfId="0" applyFont="1" applyProtection="1"/>
    <xf numFmtId="0" fontId="8" fillId="5" borderId="6" xfId="0" applyFont="1" applyFill="1" applyBorder="1" applyAlignment="1" applyProtection="1">
      <alignment horizontal="center" vertical="center"/>
    </xf>
    <xf numFmtId="0" fontId="8" fillId="5" borderId="8" xfId="0" applyFont="1" applyFill="1" applyBorder="1" applyAlignment="1" applyProtection="1">
      <alignment horizontal="center" vertical="center"/>
    </xf>
    <xf numFmtId="0" fontId="8" fillId="5" borderId="9" xfId="0" applyFont="1" applyFill="1" applyBorder="1" applyAlignment="1" applyProtection="1">
      <alignment horizontal="center" vertical="center"/>
    </xf>
    <xf numFmtId="0" fontId="8" fillId="2" borderId="5" xfId="0" applyFont="1" applyFill="1" applyBorder="1" applyAlignment="1" applyProtection="1">
      <alignment horizontal="center" vertical="center"/>
    </xf>
    <xf numFmtId="0" fontId="8" fillId="2" borderId="0" xfId="0" applyFont="1" applyFill="1" applyBorder="1" applyAlignment="1" applyProtection="1">
      <alignment horizontal="center" vertical="center"/>
    </xf>
    <xf numFmtId="0" fontId="8" fillId="2" borderId="10" xfId="0" applyFont="1" applyFill="1" applyBorder="1" applyAlignment="1" applyProtection="1">
      <alignment horizontal="center" vertical="center"/>
    </xf>
    <xf numFmtId="0" fontId="8" fillId="3" borderId="5" xfId="0" applyFont="1" applyFill="1" applyBorder="1" applyAlignment="1" applyProtection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</xf>
    <xf numFmtId="0" fontId="8" fillId="3" borderId="10" xfId="0" applyFont="1" applyFill="1" applyBorder="1" applyAlignment="1" applyProtection="1">
      <alignment horizontal="center" vertical="center"/>
    </xf>
    <xf numFmtId="0" fontId="8" fillId="4" borderId="11" xfId="0" applyFont="1" applyFill="1" applyBorder="1" applyAlignment="1" applyProtection="1">
      <alignment horizontal="center" vertical="center"/>
    </xf>
    <xf numFmtId="0" fontId="8" fillId="4" borderId="12" xfId="0" applyFont="1" applyFill="1" applyBorder="1" applyAlignment="1" applyProtection="1">
      <alignment horizontal="center" vertical="center"/>
    </xf>
    <xf numFmtId="0" fontId="8" fillId="4" borderId="13" xfId="0" applyFont="1" applyFill="1" applyBorder="1" applyAlignment="1" applyProtection="1">
      <alignment horizontal="center" vertical="center"/>
    </xf>
    <xf numFmtId="1" fontId="10" fillId="0" borderId="0" xfId="0" applyNumberFormat="1" applyFont="1" applyFill="1" applyBorder="1" applyProtection="1"/>
    <xf numFmtId="0" fontId="17" fillId="0" borderId="0" xfId="0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165" fontId="7" fillId="0" borderId="1" xfId="0" applyNumberFormat="1" applyFont="1" applyFill="1" applyBorder="1" applyAlignment="1" applyProtection="1">
      <alignment horizontal="center" vertical="center" wrapText="1"/>
    </xf>
    <xf numFmtId="165" fontId="13" fillId="0" borderId="1" xfId="0" applyNumberFormat="1" applyFont="1" applyFill="1" applyBorder="1" applyAlignment="1" applyProtection="1">
      <alignment horizontal="center" vertical="center" wrapText="1"/>
    </xf>
    <xf numFmtId="0" fontId="8" fillId="0" borderId="1" xfId="0" applyFont="1" applyFill="1" applyBorder="1" applyAlignment="1" applyProtection="1">
      <alignment horizontal="left" vertical="center" wrapText="1"/>
    </xf>
    <xf numFmtId="0" fontId="13" fillId="0" borderId="1" xfId="0" applyFont="1" applyFill="1" applyBorder="1" applyAlignment="1" applyProtection="1">
      <alignment horizontal="left" vertical="center" wrapText="1"/>
    </xf>
    <xf numFmtId="20" fontId="13" fillId="0" borderId="0" xfId="0" applyNumberFormat="1" applyFont="1" applyBorder="1" applyAlignment="1" applyProtection="1">
      <alignment horizontal="center" vertical="center"/>
    </xf>
    <xf numFmtId="0" fontId="13" fillId="0" borderId="0" xfId="0" applyFont="1" applyProtection="1"/>
    <xf numFmtId="0" fontId="17" fillId="0" borderId="0" xfId="0" applyFont="1" applyFill="1" applyBorder="1" applyAlignment="1" applyProtection="1">
      <alignment horizontal="left" vertical="center"/>
    </xf>
    <xf numFmtId="165" fontId="7" fillId="0" borderId="0" xfId="0" applyNumberFormat="1" applyFont="1" applyFill="1" applyBorder="1" applyAlignment="1" applyProtection="1">
      <alignment horizontal="center" vertical="center" wrapText="1"/>
    </xf>
    <xf numFmtId="165" fontId="13" fillId="0" borderId="0" xfId="0" applyNumberFormat="1" applyFont="1" applyFill="1" applyBorder="1" applyAlignment="1" applyProtection="1">
      <alignment horizontal="center" vertical="center" wrapText="1"/>
    </xf>
    <xf numFmtId="0" fontId="23" fillId="0" borderId="0" xfId="0" applyFont="1" applyFill="1" applyBorder="1" applyAlignment="1" applyProtection="1">
      <alignment horizontal="left" vertical="center" wrapText="1"/>
    </xf>
    <xf numFmtId="0" fontId="8" fillId="0" borderId="0" xfId="0" applyFont="1" applyFill="1" applyBorder="1" applyAlignment="1" applyProtection="1">
      <alignment horizontal="left" vertical="center" wrapText="1"/>
    </xf>
    <xf numFmtId="0" fontId="13" fillId="0" borderId="0" xfId="0" applyFont="1" applyFill="1" applyBorder="1" applyAlignment="1" applyProtection="1">
      <alignment horizontal="left" vertical="center" wrapText="1"/>
    </xf>
    <xf numFmtId="0" fontId="8" fillId="0" borderId="1" xfId="0" applyFont="1" applyFill="1" applyBorder="1" applyAlignment="1" applyProtection="1">
      <alignment vertical="center"/>
    </xf>
    <xf numFmtId="0" fontId="8" fillId="0" borderId="1" xfId="0" applyFont="1" applyFill="1" applyBorder="1" applyAlignment="1" applyProtection="1">
      <alignment vertical="center" wrapText="1"/>
    </xf>
    <xf numFmtId="165" fontId="6" fillId="0" borderId="1" xfId="0" applyNumberFormat="1" applyFont="1" applyBorder="1" applyAlignment="1" applyProtection="1">
      <alignment horizontal="center" vertical="center"/>
      <protection locked="0"/>
    </xf>
    <xf numFmtId="165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165" fontId="1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left" vertical="center" wrapText="1"/>
      <protection locked="0"/>
    </xf>
    <xf numFmtId="0" fontId="13" fillId="0" borderId="1" xfId="0" applyFont="1" applyFill="1" applyBorder="1" applyAlignment="1" applyProtection="1">
      <alignment horizontal="left" vertical="center" wrapText="1"/>
      <protection locked="0"/>
    </xf>
    <xf numFmtId="0" fontId="8" fillId="0" borderId="0" xfId="0" applyFont="1" applyFill="1" applyBorder="1" applyAlignment="1" applyProtection="1">
      <alignment vertical="center"/>
    </xf>
    <xf numFmtId="0" fontId="26" fillId="0" borderId="0" xfId="0" applyFont="1" applyFill="1" applyBorder="1" applyAlignment="1" applyProtection="1">
      <alignment vertical="center"/>
    </xf>
    <xf numFmtId="0" fontId="26" fillId="0" borderId="14" xfId="0" applyFont="1" applyFill="1" applyBorder="1" applyAlignment="1" applyProtection="1">
      <alignment vertical="center"/>
    </xf>
    <xf numFmtId="0" fontId="16" fillId="7" borderId="0" xfId="0" applyFont="1" applyFill="1" applyAlignment="1" applyProtection="1">
      <alignment vertical="center"/>
    </xf>
    <xf numFmtId="0" fontId="16" fillId="7" borderId="0" xfId="0" applyFont="1" applyFill="1" applyBorder="1" applyAlignment="1" applyProtection="1">
      <alignment vertical="center"/>
    </xf>
    <xf numFmtId="0" fontId="18" fillId="7" borderId="0" xfId="0" applyFont="1" applyFill="1" applyAlignment="1" applyProtection="1">
      <alignment vertical="center"/>
    </xf>
    <xf numFmtId="0" fontId="16" fillId="7" borderId="0" xfId="0" applyFont="1" applyFill="1" applyProtection="1"/>
    <xf numFmtId="0" fontId="17" fillId="7" borderId="2" xfId="0" applyFont="1" applyFill="1" applyBorder="1" applyAlignment="1" applyProtection="1">
      <alignment vertical="center"/>
    </xf>
    <xf numFmtId="0" fontId="17" fillId="9" borderId="1" xfId="0" applyFont="1" applyFill="1" applyBorder="1" applyAlignment="1" applyProtection="1">
      <alignment horizontal="center" vertical="center"/>
    </xf>
    <xf numFmtId="0" fontId="17" fillId="7" borderId="1" xfId="0" applyFont="1" applyFill="1" applyBorder="1" applyAlignment="1" applyProtection="1">
      <alignment horizontal="center" vertical="center" wrapText="1"/>
    </xf>
    <xf numFmtId="1" fontId="21" fillId="6" borderId="7" xfId="0" applyNumberFormat="1" applyFont="1" applyFill="1" applyBorder="1" applyAlignment="1" applyProtection="1">
      <alignment horizontal="center" vertical="center"/>
    </xf>
    <xf numFmtId="0" fontId="21" fillId="6" borderId="7" xfId="0" applyFont="1" applyFill="1" applyBorder="1" applyAlignment="1" applyProtection="1">
      <alignment horizontal="center" vertical="center"/>
    </xf>
    <xf numFmtId="0" fontId="17" fillId="6" borderId="1" xfId="0" applyFont="1" applyFill="1" applyBorder="1" applyAlignment="1" applyProtection="1">
      <alignment horizontal="center" vertical="center"/>
    </xf>
    <xf numFmtId="0" fontId="10" fillId="0" borderId="0" xfId="0" applyNumberFormat="1" applyFont="1" applyAlignment="1" applyProtection="1">
      <alignment horizontal="center"/>
    </xf>
    <xf numFmtId="165" fontId="14" fillId="32" borderId="1" xfId="0" applyNumberFormat="1" applyFont="1" applyFill="1" applyBorder="1" applyAlignment="1" applyProtection="1">
      <alignment horizontal="center" vertical="center" wrapText="1"/>
      <protection locked="0"/>
    </xf>
    <xf numFmtId="165" fontId="13" fillId="32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left" vertical="center"/>
    </xf>
    <xf numFmtId="165" fontId="1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4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vertical="center"/>
    </xf>
    <xf numFmtId="0" fontId="7" fillId="0" borderId="3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left" vertical="center"/>
    </xf>
    <xf numFmtId="1" fontId="7" fillId="0" borderId="0" xfId="0" applyNumberFormat="1" applyFont="1" applyBorder="1" applyAlignment="1" applyProtection="1">
      <alignment horizontal="center" vertical="center"/>
    </xf>
    <xf numFmtId="165" fontId="6" fillId="0" borderId="0" xfId="0" applyNumberFormat="1" applyFont="1" applyBorder="1" applyAlignment="1" applyProtection="1">
      <alignment horizontal="center" vertical="center"/>
      <protection locked="0"/>
    </xf>
    <xf numFmtId="164" fontId="21" fillId="32" borderId="0" xfId="0" applyNumberFormat="1" applyFont="1" applyFill="1" applyBorder="1" applyAlignment="1" applyProtection="1">
      <alignment horizontal="center" vertical="center"/>
    </xf>
    <xf numFmtId="0" fontId="10" fillId="32" borderId="0" xfId="0" applyFont="1" applyFill="1" applyBorder="1" applyAlignment="1" applyProtection="1">
      <alignment vertical="center"/>
    </xf>
    <xf numFmtId="0" fontId="8" fillId="0" borderId="0" xfId="0" applyFont="1" applyBorder="1" applyAlignment="1" applyProtection="1">
      <alignment vertical="center"/>
    </xf>
    <xf numFmtId="0" fontId="7" fillId="4" borderId="1" xfId="0" applyFont="1" applyFill="1" applyBorder="1" applyAlignment="1" applyProtection="1">
      <alignment horizontal="left" vertical="center"/>
    </xf>
    <xf numFmtId="0" fontId="7" fillId="33" borderId="1" xfId="0" applyFont="1" applyFill="1" applyBorder="1" applyAlignment="1" applyProtection="1">
      <alignment horizontal="left" vertical="center"/>
    </xf>
    <xf numFmtId="0" fontId="7" fillId="0" borderId="4" xfId="0" applyFont="1" applyBorder="1" applyAlignment="1" applyProtection="1">
      <alignment horizontal="center" vertical="center"/>
    </xf>
    <xf numFmtId="0" fontId="7" fillId="0" borderId="3" xfId="0" applyFont="1" applyBorder="1" applyAlignment="1" applyProtection="1">
      <alignment horizontal="center" vertical="center"/>
    </xf>
    <xf numFmtId="0" fontId="22" fillId="7" borderId="0" xfId="0" applyFont="1" applyFill="1" applyAlignment="1" applyProtection="1">
      <alignment horizontal="center" vertical="center"/>
    </xf>
    <xf numFmtId="0" fontId="10" fillId="0" borderId="0" xfId="0" applyNumberFormat="1" applyFont="1" applyAlignment="1" applyProtection="1">
      <alignment horizontal="center"/>
    </xf>
    <xf numFmtId="1" fontId="20" fillId="32" borderId="0" xfId="0" applyNumberFormat="1" applyFont="1" applyFill="1" applyBorder="1" applyAlignment="1" applyProtection="1">
      <alignment horizontal="center" vertical="center"/>
    </xf>
    <xf numFmtId="164" fontId="21" fillId="6" borderId="0" xfId="0" applyNumberFormat="1" applyFont="1" applyFill="1" applyBorder="1" applyAlignment="1" applyProtection="1">
      <alignment horizontal="center" vertical="center"/>
    </xf>
    <xf numFmtId="20" fontId="19" fillId="0" borderId="0" xfId="0" applyNumberFormat="1" applyFont="1" applyBorder="1" applyAlignment="1" applyProtection="1">
      <alignment horizontal="center" vertical="center"/>
      <protection locked="0"/>
    </xf>
    <xf numFmtId="0" fontId="17" fillId="9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  <protection locked="0"/>
    </xf>
    <xf numFmtId="1" fontId="7" fillId="0" borderId="0" xfId="0" applyNumberFormat="1" applyFont="1" applyFill="1" applyBorder="1" applyAlignment="1" applyProtection="1">
      <alignment horizontal="center" vertical="center"/>
    </xf>
    <xf numFmtId="1" fontId="7" fillId="8" borderId="0" xfId="0" applyNumberFormat="1" applyFont="1" applyFill="1" applyBorder="1" applyAlignment="1" applyProtection="1">
      <alignment horizontal="center" vertical="center"/>
      <protection locked="0"/>
    </xf>
    <xf numFmtId="1" fontId="26" fillId="0" borderId="0" xfId="0" applyNumberFormat="1" applyFont="1" applyFill="1" applyBorder="1" applyAlignment="1" applyProtection="1">
      <alignment horizontal="center" vertical="center"/>
    </xf>
    <xf numFmtId="0" fontId="1" fillId="0" borderId="0" xfId="99"/>
    <xf numFmtId="14" fontId="1" fillId="0" borderId="0" xfId="99" applyNumberFormat="1" applyAlignment="1">
      <alignment horizontal="left" vertical="center"/>
    </xf>
    <xf numFmtId="0" fontId="1" fillId="0" borderId="0" xfId="99" applyAlignment="1">
      <alignment horizontal="center" vertical="center"/>
    </xf>
    <xf numFmtId="0" fontId="1" fillId="0" borderId="0" xfId="99" applyAlignment="1">
      <alignment horizontal="center"/>
    </xf>
    <xf numFmtId="0" fontId="1" fillId="0" borderId="0" xfId="99" applyAlignment="1">
      <alignment horizontal="left" vertical="center"/>
    </xf>
    <xf numFmtId="166" fontId="1" fillId="34" borderId="1" xfId="99" applyNumberFormat="1" applyFill="1" applyBorder="1" applyAlignment="1">
      <alignment horizontal="center"/>
    </xf>
    <xf numFmtId="166" fontId="1" fillId="0" borderId="1" xfId="99" applyNumberFormat="1" applyBorder="1" applyAlignment="1">
      <alignment horizontal="center"/>
    </xf>
    <xf numFmtId="0" fontId="43" fillId="0" borderId="1" xfId="99" applyFont="1" applyBorder="1" applyAlignment="1">
      <alignment horizontal="center"/>
    </xf>
    <xf numFmtId="0" fontId="43" fillId="0" borderId="1" xfId="99" applyFont="1" applyBorder="1" applyAlignment="1">
      <alignment horizontal="center" vertical="center"/>
    </xf>
    <xf numFmtId="167" fontId="1" fillId="34" borderId="1" xfId="99" applyNumberFormat="1" applyFill="1" applyBorder="1" applyAlignment="1">
      <alignment horizontal="center"/>
    </xf>
    <xf numFmtId="167" fontId="1" fillId="0" borderId="1" xfId="99" applyNumberFormat="1" applyFill="1" applyBorder="1" applyAlignment="1">
      <alignment horizontal="center"/>
    </xf>
    <xf numFmtId="49" fontId="45" fillId="0" borderId="1" xfId="100" applyNumberFormat="1" applyFont="1" applyBorder="1"/>
    <xf numFmtId="0" fontId="43" fillId="0" borderId="1" xfId="99" applyFont="1" applyBorder="1" applyAlignment="1">
      <alignment horizontal="left" vertical="center"/>
    </xf>
    <xf numFmtId="0" fontId="1" fillId="34" borderId="1" xfId="99" applyFill="1" applyBorder="1" applyAlignment="1">
      <alignment horizontal="center"/>
    </xf>
    <xf numFmtId="0" fontId="1" fillId="0" borderId="1" xfId="99" applyBorder="1" applyAlignment="1">
      <alignment horizontal="center"/>
    </xf>
    <xf numFmtId="0" fontId="1" fillId="0" borderId="1" xfId="99" applyBorder="1"/>
    <xf numFmtId="0" fontId="1" fillId="34" borderId="0" xfId="99" applyFill="1" applyAlignment="1">
      <alignment horizontal="center"/>
    </xf>
    <xf numFmtId="0" fontId="1" fillId="0" borderId="2" xfId="99" applyBorder="1" applyAlignment="1">
      <alignment horizontal="center" vertical="center"/>
    </xf>
    <xf numFmtId="0" fontId="1" fillId="0" borderId="4" xfId="99" applyBorder="1" applyAlignment="1">
      <alignment horizontal="center" vertical="center"/>
    </xf>
    <xf numFmtId="0" fontId="1" fillId="0" borderId="3" xfId="99" applyBorder="1" applyAlignment="1">
      <alignment horizontal="center" vertical="center"/>
    </xf>
    <xf numFmtId="164" fontId="21" fillId="6" borderId="1" xfId="0" applyNumberFormat="1" applyFont="1" applyFill="1" applyBorder="1" applyAlignment="1" applyProtection="1">
      <alignment horizontal="center" vertical="center"/>
    </xf>
    <xf numFmtId="0" fontId="7" fillId="0" borderId="2" xfId="0" applyFont="1" applyBorder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/>
    </xf>
    <xf numFmtId="0" fontId="7" fillId="0" borderId="3" xfId="0" applyFont="1" applyBorder="1" applyAlignment="1" applyProtection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</xf>
    <xf numFmtId="0" fontId="7" fillId="4" borderId="4" xfId="0" applyFont="1" applyFill="1" applyBorder="1" applyAlignment="1" applyProtection="1">
      <alignment horizontal="center" vertical="center"/>
    </xf>
    <xf numFmtId="0" fontId="7" fillId="4" borderId="3" xfId="0" applyFont="1" applyFill="1" applyBorder="1" applyAlignment="1" applyProtection="1">
      <alignment horizontal="center" vertical="center"/>
    </xf>
    <xf numFmtId="9" fontId="5" fillId="4" borderId="2" xfId="3" applyFill="1" applyBorder="1" applyAlignment="1" applyProtection="1">
      <alignment horizontal="center" vertical="center"/>
    </xf>
    <xf numFmtId="9" fontId="5" fillId="4" borderId="4" xfId="3" applyFill="1" applyBorder="1" applyAlignment="1" applyProtection="1">
      <alignment horizontal="center" vertical="center"/>
    </xf>
    <xf numFmtId="9" fontId="5" fillId="4" borderId="3" xfId="3" applyFill="1" applyBorder="1" applyAlignment="1" applyProtection="1">
      <alignment horizontal="center" vertical="center"/>
    </xf>
    <xf numFmtId="1" fontId="8" fillId="33" borderId="1" xfId="0" applyNumberFormat="1" applyFont="1" applyFill="1" applyBorder="1" applyAlignment="1" applyProtection="1">
      <alignment horizontal="center" vertical="center"/>
    </xf>
    <xf numFmtId="1" fontId="7" fillId="33" borderId="1" xfId="0" applyNumberFormat="1" applyFont="1" applyFill="1" applyBorder="1" applyAlignment="1" applyProtection="1">
      <alignment horizontal="center" vertical="center"/>
    </xf>
    <xf numFmtId="9" fontId="0" fillId="4" borderId="2" xfId="3" applyFont="1" applyFill="1" applyBorder="1" applyAlignment="1" applyProtection="1">
      <alignment horizontal="center" vertical="center"/>
    </xf>
    <xf numFmtId="1" fontId="26" fillId="0" borderId="15" xfId="0" applyNumberFormat="1" applyFont="1" applyFill="1" applyBorder="1" applyAlignment="1" applyProtection="1">
      <alignment horizontal="center" vertical="center"/>
    </xf>
    <xf numFmtId="1" fontId="26" fillId="0" borderId="16" xfId="0" applyNumberFormat="1" applyFont="1" applyFill="1" applyBorder="1" applyAlignment="1" applyProtection="1">
      <alignment horizontal="center" vertical="center"/>
    </xf>
    <xf numFmtId="1" fontId="26" fillId="0" borderId="17" xfId="0" applyNumberFormat="1" applyFont="1" applyFill="1" applyBorder="1" applyAlignment="1" applyProtection="1">
      <alignment horizontal="center" vertical="center"/>
    </xf>
    <xf numFmtId="1" fontId="26" fillId="0" borderId="18" xfId="0" applyNumberFormat="1" applyFont="1" applyFill="1" applyBorder="1" applyAlignment="1" applyProtection="1">
      <alignment horizontal="center" vertical="center"/>
    </xf>
    <xf numFmtId="1" fontId="26" fillId="0" borderId="19" xfId="0" applyNumberFormat="1" applyFont="1" applyFill="1" applyBorder="1" applyAlignment="1" applyProtection="1">
      <alignment horizontal="center" vertical="center"/>
    </xf>
    <xf numFmtId="1" fontId="26" fillId="0" borderId="30" xfId="0" applyNumberFormat="1" applyFont="1" applyFill="1" applyBorder="1" applyAlignment="1" applyProtection="1">
      <alignment horizontal="center" vertical="center"/>
    </xf>
    <xf numFmtId="1" fontId="26" fillId="0" borderId="20" xfId="0" applyNumberFormat="1" applyFont="1" applyFill="1" applyBorder="1" applyAlignment="1" applyProtection="1">
      <alignment horizontal="center" vertical="center"/>
    </xf>
    <xf numFmtId="1" fontId="7" fillId="8" borderId="2" xfId="0" applyNumberFormat="1" applyFont="1" applyFill="1" applyBorder="1" applyAlignment="1" applyProtection="1">
      <alignment horizontal="center" vertical="center"/>
      <protection locked="0"/>
    </xf>
    <xf numFmtId="1" fontId="7" fillId="8" borderId="4" xfId="0" applyNumberFormat="1" applyFont="1" applyFill="1" applyBorder="1" applyAlignment="1" applyProtection="1">
      <alignment horizontal="center" vertical="center"/>
      <protection locked="0"/>
    </xf>
    <xf numFmtId="1" fontId="7" fillId="8" borderId="3" xfId="0" applyNumberFormat="1" applyFont="1" applyFill="1" applyBorder="1" applyAlignment="1" applyProtection="1">
      <alignment horizontal="center" vertical="center"/>
      <protection locked="0"/>
    </xf>
    <xf numFmtId="1" fontId="7" fillId="0" borderId="2" xfId="0" applyNumberFormat="1" applyFont="1" applyFill="1" applyBorder="1" applyAlignment="1" applyProtection="1">
      <alignment horizontal="center" vertical="center"/>
    </xf>
    <xf numFmtId="1" fontId="7" fillId="0" borderId="4" xfId="0" applyNumberFormat="1" applyFont="1" applyFill="1" applyBorder="1" applyAlignment="1" applyProtection="1">
      <alignment horizontal="center" vertical="center"/>
    </xf>
    <xf numFmtId="1" fontId="7" fillId="0" borderId="3" xfId="0" applyNumberFormat="1" applyFont="1" applyFill="1" applyBorder="1" applyAlignment="1" applyProtection="1">
      <alignment horizontal="center" vertical="center"/>
    </xf>
    <xf numFmtId="1" fontId="7" fillId="0" borderId="1" xfId="0" applyNumberFormat="1" applyFont="1" applyFill="1" applyBorder="1" applyAlignment="1" applyProtection="1">
      <alignment horizontal="center" vertical="center"/>
    </xf>
    <xf numFmtId="0" fontId="8" fillId="0" borderId="2" xfId="0" applyFont="1" applyFill="1" applyBorder="1" applyAlignment="1" applyProtection="1">
      <alignment horizontal="center" vertical="center"/>
      <protection locked="0"/>
    </xf>
    <xf numFmtId="0" fontId="8" fillId="0" borderId="4" xfId="0" applyFont="1" applyFill="1" applyBorder="1" applyAlignment="1" applyProtection="1">
      <alignment horizontal="center" vertical="center"/>
      <protection locked="0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20" fontId="19" fillId="0" borderId="2" xfId="0" applyNumberFormat="1" applyFont="1" applyBorder="1" applyAlignment="1" applyProtection="1">
      <alignment horizontal="center" vertical="center"/>
      <protection locked="0"/>
    </xf>
    <xf numFmtId="20" fontId="19" fillId="0" borderId="4" xfId="0" applyNumberFormat="1" applyFont="1" applyBorder="1" applyAlignment="1" applyProtection="1">
      <alignment horizontal="center" vertical="center"/>
      <protection locked="0"/>
    </xf>
    <xf numFmtId="20" fontId="19" fillId="0" borderId="3" xfId="0" applyNumberFormat="1" applyFont="1" applyBorder="1" applyAlignment="1" applyProtection="1">
      <alignment horizontal="center" vertical="center"/>
      <protection locked="0"/>
    </xf>
    <xf numFmtId="0" fontId="22" fillId="7" borderId="0" xfId="0" applyFont="1" applyFill="1" applyAlignment="1" applyProtection="1">
      <alignment horizontal="center" vertical="center"/>
    </xf>
    <xf numFmtId="164" fontId="21" fillId="6" borderId="2" xfId="0" applyNumberFormat="1" applyFont="1" applyFill="1" applyBorder="1" applyAlignment="1" applyProtection="1">
      <alignment horizontal="center" vertical="center"/>
    </xf>
    <xf numFmtId="164" fontId="21" fillId="6" borderId="4" xfId="0" applyNumberFormat="1" applyFont="1" applyFill="1" applyBorder="1" applyAlignment="1" applyProtection="1">
      <alignment horizontal="center" vertical="center"/>
    </xf>
    <xf numFmtId="164" fontId="21" fillId="6" borderId="3" xfId="0" applyNumberFormat="1" applyFont="1" applyFill="1" applyBorder="1" applyAlignment="1" applyProtection="1">
      <alignment horizontal="center" vertical="center"/>
    </xf>
    <xf numFmtId="1" fontId="20" fillId="7" borderId="2" xfId="0" applyNumberFormat="1" applyFont="1" applyFill="1" applyBorder="1" applyAlignment="1" applyProtection="1">
      <alignment horizontal="center" vertical="center"/>
    </xf>
    <xf numFmtId="1" fontId="20" fillId="7" borderId="3" xfId="0" applyNumberFormat="1" applyFont="1" applyFill="1" applyBorder="1" applyAlignment="1" applyProtection="1">
      <alignment horizontal="center" vertical="center"/>
    </xf>
    <xf numFmtId="1" fontId="7" fillId="4" borderId="2" xfId="0" applyNumberFormat="1" applyFont="1" applyFill="1" applyBorder="1" applyAlignment="1" applyProtection="1">
      <alignment horizontal="center" vertical="center"/>
    </xf>
    <xf numFmtId="1" fontId="7" fillId="4" borderId="4" xfId="0" applyNumberFormat="1" applyFont="1" applyFill="1" applyBorder="1" applyAlignment="1" applyProtection="1">
      <alignment horizontal="center" vertical="center"/>
    </xf>
    <xf numFmtId="1" fontId="7" fillId="4" borderId="3" xfId="0" applyNumberFormat="1" applyFont="1" applyFill="1" applyBorder="1" applyAlignment="1" applyProtection="1">
      <alignment horizontal="center" vertical="center"/>
    </xf>
    <xf numFmtId="2" fontId="7" fillId="4" borderId="2" xfId="0" applyNumberFormat="1" applyFont="1" applyFill="1" applyBorder="1" applyAlignment="1" applyProtection="1">
      <alignment horizontal="center" vertical="center"/>
    </xf>
    <xf numFmtId="2" fontId="7" fillId="4" borderId="4" xfId="0" applyNumberFormat="1" applyFont="1" applyFill="1" applyBorder="1" applyAlignment="1" applyProtection="1">
      <alignment horizontal="center" vertical="center"/>
    </xf>
    <xf numFmtId="2" fontId="7" fillId="4" borderId="3" xfId="0" applyNumberFormat="1" applyFont="1" applyFill="1" applyBorder="1" applyAlignment="1" applyProtection="1">
      <alignment horizontal="center" vertical="center"/>
    </xf>
    <xf numFmtId="1" fontId="21" fillId="6" borderId="1" xfId="0" applyNumberFormat="1" applyFont="1" applyFill="1" applyBorder="1" applyAlignment="1" applyProtection="1">
      <alignment horizontal="center"/>
      <protection locked="0"/>
    </xf>
    <xf numFmtId="0" fontId="10" fillId="0" borderId="0" xfId="0" applyNumberFormat="1" applyFont="1" applyAlignment="1" applyProtection="1">
      <alignment horizontal="center"/>
    </xf>
  </cellXfs>
  <cellStyles count="102">
    <cellStyle name="20 % - Accent1 2" xfId="9"/>
    <cellStyle name="20 % - Accent1 3" xfId="8"/>
    <cellStyle name="20 % - Accent2 2" xfId="11"/>
    <cellStyle name="20 % - Accent2 3" xfId="10"/>
    <cellStyle name="20 % - Accent3 2" xfId="13"/>
    <cellStyle name="20 % - Accent3 3" xfId="12"/>
    <cellStyle name="20 % - Accent4 2" xfId="15"/>
    <cellStyle name="20 % - Accent4 3" xfId="14"/>
    <cellStyle name="20 % - Accent5 2" xfId="17"/>
    <cellStyle name="20 % - Accent5 3" xfId="16"/>
    <cellStyle name="20 % - Accent6 2" xfId="19"/>
    <cellStyle name="20 % - Accent6 3" xfId="18"/>
    <cellStyle name="40 % - Accent1 2" xfId="21"/>
    <cellStyle name="40 % - Accent1 3" xfId="20"/>
    <cellStyle name="40 % - Accent2 2" xfId="23"/>
    <cellStyle name="40 % - Accent2 3" xfId="22"/>
    <cellStyle name="40 % - Accent3 2" xfId="25"/>
    <cellStyle name="40 % - Accent3 3" xfId="24"/>
    <cellStyle name="40 % - Accent4 2" xfId="27"/>
    <cellStyle name="40 % - Accent4 3" xfId="26"/>
    <cellStyle name="40 % - Accent5 2" xfId="29"/>
    <cellStyle name="40 % - Accent5 3" xfId="28"/>
    <cellStyle name="40 % - Accent6 2" xfId="31"/>
    <cellStyle name="40 % - Accent6 3" xfId="30"/>
    <cellStyle name="60 % - Accent1 2" xfId="33"/>
    <cellStyle name="60 % - Accent1 3" xfId="32"/>
    <cellStyle name="60 % - Accent2 2" xfId="35"/>
    <cellStyle name="60 % - Accent2 3" xfId="34"/>
    <cellStyle name="60 % - Accent3 2" xfId="37"/>
    <cellStyle name="60 % - Accent3 3" xfId="36"/>
    <cellStyle name="60 % - Accent4 2" xfId="39"/>
    <cellStyle name="60 % - Accent4 3" xfId="38"/>
    <cellStyle name="60 % - Accent5 2" xfId="41"/>
    <cellStyle name="60 % - Accent5 3" xfId="40"/>
    <cellStyle name="60 % - Accent6 2" xfId="43"/>
    <cellStyle name="60 % - Accent6 3" xfId="42"/>
    <cellStyle name="Accent1 2" xfId="45"/>
    <cellStyle name="Accent1 3" xfId="44"/>
    <cellStyle name="Accent2 2" xfId="47"/>
    <cellStyle name="Accent2 3" xfId="46"/>
    <cellStyle name="Accent3 2" xfId="49"/>
    <cellStyle name="Accent3 3" xfId="48"/>
    <cellStyle name="Accent4 2" xfId="51"/>
    <cellStyle name="Accent4 3" xfId="50"/>
    <cellStyle name="Accent5 2" xfId="53"/>
    <cellStyle name="Accent5 3" xfId="52"/>
    <cellStyle name="Accent6 2" xfId="55"/>
    <cellStyle name="Accent6 3" xfId="54"/>
    <cellStyle name="Avertissement 2" xfId="57"/>
    <cellStyle name="Avertissement 3" xfId="56"/>
    <cellStyle name="Calcul 2" xfId="59"/>
    <cellStyle name="Calcul 3" xfId="58"/>
    <cellStyle name="Cellule liée 2" xfId="61"/>
    <cellStyle name="Cellule liée 3" xfId="60"/>
    <cellStyle name="Commentaire 2" xfId="63"/>
    <cellStyle name="Commentaire 3" xfId="62"/>
    <cellStyle name="Entrée 2" xfId="65"/>
    <cellStyle name="Entrée 3" xfId="64"/>
    <cellStyle name="Insatisfaisant 2" xfId="67"/>
    <cellStyle name="Insatisfaisant 3" xfId="66"/>
    <cellStyle name="Milliers 2" xfId="68"/>
    <cellStyle name="Milliers 2 2" xfId="69"/>
    <cellStyle name="Neutre 2" xfId="71"/>
    <cellStyle name="Neutre 3" xfId="70"/>
    <cellStyle name="Normal" xfId="0" builtinId="0"/>
    <cellStyle name="Normal 2" xfId="1"/>
    <cellStyle name="Normal 2 2" xfId="4"/>
    <cellStyle name="Normal 2 3" xfId="100"/>
    <cellStyle name="Normal 3" xfId="2"/>
    <cellStyle name="Normal 3 2" xfId="5"/>
    <cellStyle name="Normal 3 2 2" xfId="73"/>
    <cellStyle name="Normal 3 3" xfId="7"/>
    <cellStyle name="Normal 3 3 2" xfId="74"/>
    <cellStyle name="Normal 3 4" xfId="72"/>
    <cellStyle name="Normal 4" xfId="75"/>
    <cellStyle name="Normal 4 2" xfId="76"/>
    <cellStyle name="Normal 4 3" xfId="77"/>
    <cellStyle name="Normal 5" xfId="99"/>
    <cellStyle name="Pourcentage" xfId="3" builtinId="5"/>
    <cellStyle name="Pourcentage 2" xfId="78"/>
    <cellStyle name="Pourcentage 3" xfId="79"/>
    <cellStyle name="Pourcentage 3 2" xfId="80"/>
    <cellStyle name="Satisfaisant 2" xfId="82"/>
    <cellStyle name="Satisfaisant 3" xfId="81"/>
    <cellStyle name="Sortie 2" xfId="84"/>
    <cellStyle name="Sortie 3" xfId="83"/>
    <cellStyle name="TableStyleLight1" xfId="101"/>
    <cellStyle name="Texte explicatif 2" xfId="86"/>
    <cellStyle name="Texte explicatif 3" xfId="85"/>
    <cellStyle name="Titre 1" xfId="6"/>
    <cellStyle name="Titre 1 2" xfId="88"/>
    <cellStyle name="Titre 1 3" xfId="87"/>
    <cellStyle name="Titre 2 2" xfId="90"/>
    <cellStyle name="Titre 2 3" xfId="89"/>
    <cellStyle name="Titre 3 2" xfId="92"/>
    <cellStyle name="Titre 3 3" xfId="91"/>
    <cellStyle name="Titre 4 2" xfId="94"/>
    <cellStyle name="Titre 4 3" xfId="93"/>
    <cellStyle name="Total 2" xfId="96"/>
    <cellStyle name="Total 3" xfId="95"/>
    <cellStyle name="Vérification 2" xfId="98"/>
    <cellStyle name="Vérification 3" xfId="97"/>
  </cellStyles>
  <dxfs count="27">
    <dxf>
      <font>
        <color theme="0"/>
      </font>
      <fill>
        <patternFill>
          <bgColor rgb="FF00206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0070C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00B05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FFC00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FF000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92D05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92D05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92D05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C0000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rgb="FFC0000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66FF33"/>
      <color rgb="FFFFFF66"/>
      <color rgb="FFFF3300"/>
      <color rgb="FF9999FF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0</xdr:row>
          <xdr:rowOff>19050</xdr:rowOff>
        </xdr:from>
        <xdr:to>
          <xdr:col>1</xdr:col>
          <xdr:colOff>561975</xdr:colOff>
          <xdr:row>0</xdr:row>
          <xdr:rowOff>200025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609600</xdr:colOff>
          <xdr:row>0</xdr:row>
          <xdr:rowOff>19050</xdr:rowOff>
        </xdr:from>
        <xdr:to>
          <xdr:col>1</xdr:col>
          <xdr:colOff>1019175</xdr:colOff>
          <xdr:row>0</xdr:row>
          <xdr:rowOff>200025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19050</xdr:rowOff>
        </xdr:from>
        <xdr:to>
          <xdr:col>1</xdr:col>
          <xdr:colOff>95250</xdr:colOff>
          <xdr:row>0</xdr:row>
          <xdr:rowOff>200025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.bin"/><Relationship Id="rId13" Type="http://schemas.openxmlformats.org/officeDocument/2006/relationships/ctrlProp" Target="../ctrlProps/ctrlProp1.xml"/><Relationship Id="rId3" Type="http://schemas.openxmlformats.org/officeDocument/2006/relationships/printerSettings" Target="../printerSettings/printerSettings4.bin"/><Relationship Id="rId7" Type="http://schemas.openxmlformats.org/officeDocument/2006/relationships/printerSettings" Target="../printerSettings/printerSettings8.bin"/><Relationship Id="rId12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11" Type="http://schemas.openxmlformats.org/officeDocument/2006/relationships/drawing" Target="../drawings/drawing1.xml"/><Relationship Id="rId5" Type="http://schemas.openxmlformats.org/officeDocument/2006/relationships/printerSettings" Target="../printerSettings/printerSettings6.bin"/><Relationship Id="rId15" Type="http://schemas.openxmlformats.org/officeDocument/2006/relationships/ctrlProp" Target="../ctrlProps/ctrlProp3.xml"/><Relationship Id="rId10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5.bin"/><Relationship Id="rId9" Type="http://schemas.openxmlformats.org/officeDocument/2006/relationships/printerSettings" Target="../printerSettings/printerSettings10.bin"/><Relationship Id="rId1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J11"/>
  <sheetViews>
    <sheetView workbookViewId="0">
      <selection activeCell="C26" sqref="C26"/>
    </sheetView>
  </sheetViews>
  <sheetFormatPr baseColWidth="10" defaultRowHeight="15" x14ac:dyDescent="0.25"/>
  <cols>
    <col min="1" max="1" width="24.28515625" style="111" customWidth="1"/>
    <col min="2" max="2" width="19.7109375" style="115" customWidth="1"/>
    <col min="3" max="3" width="16.7109375" style="113" customWidth="1"/>
    <col min="4" max="4" width="9.28515625" style="127" customWidth="1"/>
    <col min="5" max="11" width="9.28515625" style="114" customWidth="1"/>
    <col min="12" max="368" width="9.28515625" style="111" customWidth="1"/>
    <col min="369" max="16384" width="11.42578125" style="111"/>
  </cols>
  <sheetData>
    <row r="1" spans="1:374" x14ac:dyDescent="0.25">
      <c r="A1" s="111" t="s">
        <v>43</v>
      </c>
      <c r="B1" s="112">
        <v>42736</v>
      </c>
      <c r="D1" s="128" t="str">
        <f>"Semaine "&amp;INT((INT(COLUMN()-4)/7))+1</f>
        <v>Semaine 1</v>
      </c>
      <c r="E1" s="129"/>
      <c r="F1" s="129"/>
      <c r="G1" s="129"/>
      <c r="H1" s="129"/>
      <c r="I1" s="129"/>
      <c r="J1" s="130"/>
      <c r="K1" s="128" t="str">
        <f t="shared" ref="K1" si="0">"Semaine "&amp;INT((INT(COLUMN()-4)/7))+1</f>
        <v>Semaine 2</v>
      </c>
      <c r="L1" s="129"/>
      <c r="M1" s="129"/>
      <c r="N1" s="129"/>
      <c r="O1" s="129"/>
      <c r="P1" s="129"/>
      <c r="Q1" s="130"/>
      <c r="R1" s="128" t="str">
        <f t="shared" ref="R1" si="1">"Semaine "&amp;INT((INT(COLUMN()-4)/7))+1</f>
        <v>Semaine 3</v>
      </c>
      <c r="S1" s="129"/>
      <c r="T1" s="129"/>
      <c r="U1" s="129"/>
      <c r="V1" s="129"/>
      <c r="W1" s="129"/>
      <c r="X1" s="130"/>
      <c r="Y1" s="128" t="str">
        <f t="shared" ref="Y1" si="2">"Semaine "&amp;INT((INT(COLUMN()-4)/7))+1</f>
        <v>Semaine 4</v>
      </c>
      <c r="Z1" s="129"/>
      <c r="AA1" s="129"/>
      <c r="AB1" s="129"/>
      <c r="AC1" s="129"/>
      <c r="AD1" s="129"/>
      <c r="AE1" s="130"/>
      <c r="AF1" s="128" t="str">
        <f t="shared" ref="AF1" si="3">"Semaine "&amp;INT((INT(COLUMN()-4)/7))+1</f>
        <v>Semaine 5</v>
      </c>
      <c r="AG1" s="129"/>
      <c r="AH1" s="129"/>
      <c r="AI1" s="129"/>
      <c r="AJ1" s="129"/>
      <c r="AK1" s="129"/>
      <c r="AL1" s="130"/>
      <c r="AM1" s="128" t="str">
        <f t="shared" ref="AM1" si="4">"Semaine "&amp;INT((INT(COLUMN()-4)/7))+1</f>
        <v>Semaine 6</v>
      </c>
      <c r="AN1" s="129"/>
      <c r="AO1" s="129"/>
      <c r="AP1" s="129"/>
      <c r="AQ1" s="129"/>
      <c r="AR1" s="129"/>
      <c r="AS1" s="130"/>
      <c r="AT1" s="128" t="str">
        <f t="shared" ref="AT1" si="5">"Semaine "&amp;INT((INT(COLUMN()-4)/7))+1</f>
        <v>Semaine 7</v>
      </c>
      <c r="AU1" s="129"/>
      <c r="AV1" s="129"/>
      <c r="AW1" s="129"/>
      <c r="AX1" s="129"/>
      <c r="AY1" s="129"/>
      <c r="AZ1" s="130"/>
      <c r="BA1" s="128" t="str">
        <f t="shared" ref="BA1" si="6">"Semaine "&amp;INT((INT(COLUMN()-4)/7))+1</f>
        <v>Semaine 8</v>
      </c>
      <c r="BB1" s="129"/>
      <c r="BC1" s="129"/>
      <c r="BD1" s="129"/>
      <c r="BE1" s="129"/>
      <c r="BF1" s="129"/>
      <c r="BG1" s="130"/>
      <c r="BH1" s="128" t="str">
        <f t="shared" ref="BH1:DS1" si="7">"Semaine "&amp;INT((INT(COLUMN()-4)/7))+1</f>
        <v>Semaine 9</v>
      </c>
      <c r="BI1" s="129"/>
      <c r="BJ1" s="129"/>
      <c r="BK1" s="129"/>
      <c r="BL1" s="129"/>
      <c r="BM1" s="129"/>
      <c r="BN1" s="130"/>
      <c r="BO1" s="128" t="str">
        <f t="shared" si="7"/>
        <v>Semaine 10</v>
      </c>
      <c r="BP1" s="129"/>
      <c r="BQ1" s="129"/>
      <c r="BR1" s="129"/>
      <c r="BS1" s="129"/>
      <c r="BT1" s="129"/>
      <c r="BU1" s="130"/>
      <c r="BV1" s="128" t="str">
        <f t="shared" si="7"/>
        <v>Semaine 11</v>
      </c>
      <c r="BW1" s="129"/>
      <c r="BX1" s="129"/>
      <c r="BY1" s="129"/>
      <c r="BZ1" s="129"/>
      <c r="CA1" s="129"/>
      <c r="CB1" s="130"/>
      <c r="CC1" s="128" t="str">
        <f t="shared" si="7"/>
        <v>Semaine 12</v>
      </c>
      <c r="CD1" s="129"/>
      <c r="CE1" s="129"/>
      <c r="CF1" s="129"/>
      <c r="CG1" s="129"/>
      <c r="CH1" s="129"/>
      <c r="CI1" s="130"/>
      <c r="CJ1" s="128" t="str">
        <f t="shared" si="7"/>
        <v>Semaine 13</v>
      </c>
      <c r="CK1" s="129"/>
      <c r="CL1" s="129"/>
      <c r="CM1" s="129"/>
      <c r="CN1" s="129"/>
      <c r="CO1" s="129"/>
      <c r="CP1" s="130"/>
      <c r="CQ1" s="128" t="str">
        <f t="shared" si="7"/>
        <v>Semaine 14</v>
      </c>
      <c r="CR1" s="129"/>
      <c r="CS1" s="129"/>
      <c r="CT1" s="129"/>
      <c r="CU1" s="129"/>
      <c r="CV1" s="129"/>
      <c r="CW1" s="130"/>
      <c r="CX1" s="128" t="str">
        <f t="shared" si="7"/>
        <v>Semaine 15</v>
      </c>
      <c r="CY1" s="129"/>
      <c r="CZ1" s="129"/>
      <c r="DA1" s="129"/>
      <c r="DB1" s="129"/>
      <c r="DC1" s="129"/>
      <c r="DD1" s="130"/>
      <c r="DE1" s="128" t="str">
        <f t="shared" si="7"/>
        <v>Semaine 16</v>
      </c>
      <c r="DF1" s="129"/>
      <c r="DG1" s="129"/>
      <c r="DH1" s="129"/>
      <c r="DI1" s="129"/>
      <c r="DJ1" s="129"/>
      <c r="DK1" s="130"/>
      <c r="DL1" s="128" t="str">
        <f t="shared" si="7"/>
        <v>Semaine 17</v>
      </c>
      <c r="DM1" s="129"/>
      <c r="DN1" s="129"/>
      <c r="DO1" s="129"/>
      <c r="DP1" s="129"/>
      <c r="DQ1" s="129"/>
      <c r="DR1" s="130"/>
      <c r="DS1" s="128" t="str">
        <f t="shared" si="7"/>
        <v>Semaine 18</v>
      </c>
      <c r="DT1" s="129"/>
      <c r="DU1" s="129"/>
      <c r="DV1" s="129"/>
      <c r="DW1" s="129"/>
      <c r="DX1" s="129"/>
      <c r="DY1" s="130"/>
      <c r="DZ1" s="128" t="str">
        <f t="shared" ref="DZ1:GK1" si="8">"Semaine "&amp;INT((INT(COLUMN()-4)/7))+1</f>
        <v>Semaine 19</v>
      </c>
      <c r="EA1" s="129"/>
      <c r="EB1" s="129"/>
      <c r="EC1" s="129"/>
      <c r="ED1" s="129"/>
      <c r="EE1" s="129"/>
      <c r="EF1" s="130"/>
      <c r="EG1" s="128" t="str">
        <f t="shared" si="8"/>
        <v>Semaine 20</v>
      </c>
      <c r="EH1" s="129"/>
      <c r="EI1" s="129"/>
      <c r="EJ1" s="129"/>
      <c r="EK1" s="129"/>
      <c r="EL1" s="129"/>
      <c r="EM1" s="130"/>
      <c r="EN1" s="128" t="str">
        <f t="shared" si="8"/>
        <v>Semaine 21</v>
      </c>
      <c r="EO1" s="129"/>
      <c r="EP1" s="129"/>
      <c r="EQ1" s="129"/>
      <c r="ER1" s="129"/>
      <c r="ES1" s="129"/>
      <c r="ET1" s="130"/>
      <c r="EU1" s="128" t="str">
        <f t="shared" si="8"/>
        <v>Semaine 22</v>
      </c>
      <c r="EV1" s="129"/>
      <c r="EW1" s="129"/>
      <c r="EX1" s="129"/>
      <c r="EY1" s="129"/>
      <c r="EZ1" s="129"/>
      <c r="FA1" s="130"/>
      <c r="FB1" s="128" t="str">
        <f t="shared" si="8"/>
        <v>Semaine 23</v>
      </c>
      <c r="FC1" s="129"/>
      <c r="FD1" s="129"/>
      <c r="FE1" s="129"/>
      <c r="FF1" s="129"/>
      <c r="FG1" s="129"/>
      <c r="FH1" s="130"/>
      <c r="FI1" s="128" t="str">
        <f t="shared" si="8"/>
        <v>Semaine 24</v>
      </c>
      <c r="FJ1" s="129"/>
      <c r="FK1" s="129"/>
      <c r="FL1" s="129"/>
      <c r="FM1" s="129"/>
      <c r="FN1" s="129"/>
      <c r="FO1" s="130"/>
      <c r="FP1" s="128" t="str">
        <f t="shared" si="8"/>
        <v>Semaine 25</v>
      </c>
      <c r="FQ1" s="129"/>
      <c r="FR1" s="129"/>
      <c r="FS1" s="129"/>
      <c r="FT1" s="129"/>
      <c r="FU1" s="129"/>
      <c r="FV1" s="130"/>
      <c r="FW1" s="128" t="str">
        <f t="shared" si="8"/>
        <v>Semaine 26</v>
      </c>
      <c r="FX1" s="129"/>
      <c r="FY1" s="129"/>
      <c r="FZ1" s="129"/>
      <c r="GA1" s="129"/>
      <c r="GB1" s="129"/>
      <c r="GC1" s="130"/>
      <c r="GD1" s="128" t="str">
        <f t="shared" si="8"/>
        <v>Semaine 27</v>
      </c>
      <c r="GE1" s="129"/>
      <c r="GF1" s="129"/>
      <c r="GG1" s="129"/>
      <c r="GH1" s="129"/>
      <c r="GI1" s="129"/>
      <c r="GJ1" s="130"/>
      <c r="GK1" s="128" t="str">
        <f t="shared" si="8"/>
        <v>Semaine 28</v>
      </c>
      <c r="GL1" s="129"/>
      <c r="GM1" s="129"/>
      <c r="GN1" s="129"/>
      <c r="GO1" s="129"/>
      <c r="GP1" s="129"/>
      <c r="GQ1" s="130"/>
      <c r="GR1" s="128" t="str">
        <f t="shared" ref="GR1:JC1" si="9">"Semaine "&amp;INT((INT(COLUMN()-4)/7))+1</f>
        <v>Semaine 29</v>
      </c>
      <c r="GS1" s="129"/>
      <c r="GT1" s="129"/>
      <c r="GU1" s="129"/>
      <c r="GV1" s="129"/>
      <c r="GW1" s="129"/>
      <c r="GX1" s="130"/>
      <c r="GY1" s="128" t="str">
        <f t="shared" si="9"/>
        <v>Semaine 30</v>
      </c>
      <c r="GZ1" s="129"/>
      <c r="HA1" s="129"/>
      <c r="HB1" s="129"/>
      <c r="HC1" s="129"/>
      <c r="HD1" s="129"/>
      <c r="HE1" s="130"/>
      <c r="HF1" s="128" t="str">
        <f t="shared" si="9"/>
        <v>Semaine 31</v>
      </c>
      <c r="HG1" s="129"/>
      <c r="HH1" s="129"/>
      <c r="HI1" s="129"/>
      <c r="HJ1" s="129"/>
      <c r="HK1" s="129"/>
      <c r="HL1" s="130"/>
      <c r="HM1" s="128" t="str">
        <f t="shared" si="9"/>
        <v>Semaine 32</v>
      </c>
      <c r="HN1" s="129"/>
      <c r="HO1" s="129"/>
      <c r="HP1" s="129"/>
      <c r="HQ1" s="129"/>
      <c r="HR1" s="129"/>
      <c r="HS1" s="130"/>
      <c r="HT1" s="128" t="str">
        <f t="shared" si="9"/>
        <v>Semaine 33</v>
      </c>
      <c r="HU1" s="129"/>
      <c r="HV1" s="129"/>
      <c r="HW1" s="129"/>
      <c r="HX1" s="129"/>
      <c r="HY1" s="129"/>
      <c r="HZ1" s="130"/>
      <c r="IA1" s="128" t="str">
        <f t="shared" si="9"/>
        <v>Semaine 34</v>
      </c>
      <c r="IB1" s="129"/>
      <c r="IC1" s="129"/>
      <c r="ID1" s="129"/>
      <c r="IE1" s="129"/>
      <c r="IF1" s="129"/>
      <c r="IG1" s="130"/>
      <c r="IH1" s="128" t="str">
        <f t="shared" si="9"/>
        <v>Semaine 35</v>
      </c>
      <c r="II1" s="129"/>
      <c r="IJ1" s="129"/>
      <c r="IK1" s="129"/>
      <c r="IL1" s="129"/>
      <c r="IM1" s="129"/>
      <c r="IN1" s="130"/>
      <c r="IO1" s="128" t="str">
        <f t="shared" si="9"/>
        <v>Semaine 36</v>
      </c>
      <c r="IP1" s="129"/>
      <c r="IQ1" s="129"/>
      <c r="IR1" s="129"/>
      <c r="IS1" s="129"/>
      <c r="IT1" s="129"/>
      <c r="IU1" s="130"/>
      <c r="IV1" s="128" t="str">
        <f t="shared" si="9"/>
        <v>Semaine 37</v>
      </c>
      <c r="IW1" s="129"/>
      <c r="IX1" s="129"/>
      <c r="IY1" s="129"/>
      <c r="IZ1" s="129"/>
      <c r="JA1" s="129"/>
      <c r="JB1" s="130"/>
      <c r="JC1" s="128" t="str">
        <f t="shared" si="9"/>
        <v>Semaine 38</v>
      </c>
      <c r="JD1" s="129"/>
      <c r="JE1" s="129"/>
      <c r="JF1" s="129"/>
      <c r="JG1" s="129"/>
      <c r="JH1" s="129"/>
      <c r="JI1" s="130"/>
      <c r="JJ1" s="128" t="str">
        <f t="shared" ref="JJ1:LU1" si="10">"Semaine "&amp;INT((INT(COLUMN()-4)/7))+1</f>
        <v>Semaine 39</v>
      </c>
      <c r="JK1" s="129"/>
      <c r="JL1" s="129"/>
      <c r="JM1" s="129"/>
      <c r="JN1" s="129"/>
      <c r="JO1" s="129"/>
      <c r="JP1" s="130"/>
      <c r="JQ1" s="128" t="str">
        <f t="shared" si="10"/>
        <v>Semaine 40</v>
      </c>
      <c r="JR1" s="129"/>
      <c r="JS1" s="129"/>
      <c r="JT1" s="129"/>
      <c r="JU1" s="129"/>
      <c r="JV1" s="129"/>
      <c r="JW1" s="130"/>
      <c r="JX1" s="128" t="str">
        <f t="shared" si="10"/>
        <v>Semaine 41</v>
      </c>
      <c r="JY1" s="129"/>
      <c r="JZ1" s="129"/>
      <c r="KA1" s="129"/>
      <c r="KB1" s="129"/>
      <c r="KC1" s="129"/>
      <c r="KD1" s="130"/>
      <c r="KE1" s="128" t="str">
        <f t="shared" si="10"/>
        <v>Semaine 42</v>
      </c>
      <c r="KF1" s="129"/>
      <c r="KG1" s="129"/>
      <c r="KH1" s="129"/>
      <c r="KI1" s="129"/>
      <c r="KJ1" s="129"/>
      <c r="KK1" s="130"/>
      <c r="KL1" s="128" t="str">
        <f t="shared" si="10"/>
        <v>Semaine 43</v>
      </c>
      <c r="KM1" s="129"/>
      <c r="KN1" s="129"/>
      <c r="KO1" s="129"/>
      <c r="KP1" s="129"/>
      <c r="KQ1" s="129"/>
      <c r="KR1" s="130"/>
      <c r="KS1" s="128" t="str">
        <f t="shared" si="10"/>
        <v>Semaine 44</v>
      </c>
      <c r="KT1" s="129"/>
      <c r="KU1" s="129"/>
      <c r="KV1" s="129"/>
      <c r="KW1" s="129"/>
      <c r="KX1" s="129"/>
      <c r="KY1" s="130"/>
      <c r="KZ1" s="128" t="str">
        <f t="shared" si="10"/>
        <v>Semaine 45</v>
      </c>
      <c r="LA1" s="129"/>
      <c r="LB1" s="129"/>
      <c r="LC1" s="129"/>
      <c r="LD1" s="129"/>
      <c r="LE1" s="129"/>
      <c r="LF1" s="130"/>
      <c r="LG1" s="128" t="str">
        <f t="shared" si="10"/>
        <v>Semaine 46</v>
      </c>
      <c r="LH1" s="129"/>
      <c r="LI1" s="129"/>
      <c r="LJ1" s="129"/>
      <c r="LK1" s="129"/>
      <c r="LL1" s="129"/>
      <c r="LM1" s="130"/>
      <c r="LN1" s="128" t="str">
        <f t="shared" si="10"/>
        <v>Semaine 47</v>
      </c>
      <c r="LO1" s="129"/>
      <c r="LP1" s="129"/>
      <c r="LQ1" s="129"/>
      <c r="LR1" s="129"/>
      <c r="LS1" s="129"/>
      <c r="LT1" s="130"/>
      <c r="LU1" s="128" t="str">
        <f t="shared" si="10"/>
        <v>Semaine 48</v>
      </c>
      <c r="LV1" s="129"/>
      <c r="LW1" s="129"/>
      <c r="LX1" s="129"/>
      <c r="LY1" s="129"/>
      <c r="LZ1" s="129"/>
      <c r="MA1" s="130"/>
      <c r="MB1" s="128" t="str">
        <f t="shared" ref="MB1:ND1" si="11">"Semaine "&amp;INT((INT(COLUMN()-4)/7))+1</f>
        <v>Semaine 49</v>
      </c>
      <c r="MC1" s="129"/>
      <c r="MD1" s="129"/>
      <c r="ME1" s="129"/>
      <c r="MF1" s="129"/>
      <c r="MG1" s="129"/>
      <c r="MH1" s="130"/>
      <c r="MI1" s="128" t="str">
        <f t="shared" si="11"/>
        <v>Semaine 50</v>
      </c>
      <c r="MJ1" s="129"/>
      <c r="MK1" s="129"/>
      <c r="ML1" s="129"/>
      <c r="MM1" s="129"/>
      <c r="MN1" s="129"/>
      <c r="MO1" s="130"/>
      <c r="MP1" s="128" t="str">
        <f t="shared" si="11"/>
        <v>Semaine 51</v>
      </c>
      <c r="MQ1" s="129"/>
      <c r="MR1" s="129"/>
      <c r="MS1" s="129"/>
      <c r="MT1" s="129"/>
      <c r="MU1" s="129"/>
      <c r="MV1" s="130"/>
      <c r="MW1" s="128" t="str">
        <f t="shared" si="11"/>
        <v>Semaine 52</v>
      </c>
      <c r="MX1" s="129"/>
      <c r="MY1" s="129"/>
      <c r="MZ1" s="129"/>
      <c r="NA1" s="129"/>
      <c r="NB1" s="129"/>
      <c r="NC1" s="130"/>
      <c r="ND1" s="128" t="str">
        <f t="shared" si="11"/>
        <v>Semaine 53</v>
      </c>
      <c r="NE1" s="129"/>
      <c r="NF1" s="129"/>
      <c r="NG1" s="129"/>
      <c r="NH1" s="129"/>
      <c r="NI1" s="129"/>
      <c r="NJ1" s="130"/>
    </row>
    <row r="2" spans="1:374" x14ac:dyDescent="0.25">
      <c r="D2" s="116">
        <f>D3</f>
        <v>42736</v>
      </c>
      <c r="E2" s="117">
        <f t="shared" ref="E2:BP2" si="12">E3</f>
        <v>42737</v>
      </c>
      <c r="F2" s="117">
        <f t="shared" si="12"/>
        <v>42738</v>
      </c>
      <c r="G2" s="117">
        <f t="shared" si="12"/>
        <v>42739</v>
      </c>
      <c r="H2" s="117">
        <f t="shared" si="12"/>
        <v>42740</v>
      </c>
      <c r="I2" s="117">
        <f t="shared" si="12"/>
        <v>42741</v>
      </c>
      <c r="J2" s="116">
        <f t="shared" si="12"/>
        <v>42742</v>
      </c>
      <c r="K2" s="116">
        <f t="shared" si="12"/>
        <v>42743</v>
      </c>
      <c r="L2" s="117">
        <f t="shared" si="12"/>
        <v>42744</v>
      </c>
      <c r="M2" s="117">
        <f t="shared" si="12"/>
        <v>42745</v>
      </c>
      <c r="N2" s="117">
        <f t="shared" si="12"/>
        <v>42746</v>
      </c>
      <c r="O2" s="117">
        <f t="shared" si="12"/>
        <v>42747</v>
      </c>
      <c r="P2" s="117">
        <f t="shared" si="12"/>
        <v>42748</v>
      </c>
      <c r="Q2" s="117">
        <f t="shared" si="12"/>
        <v>42749</v>
      </c>
      <c r="R2" s="117">
        <f t="shared" si="12"/>
        <v>42750</v>
      </c>
      <c r="S2" s="117">
        <f t="shared" si="12"/>
        <v>42751</v>
      </c>
      <c r="T2" s="117">
        <f t="shared" si="12"/>
        <v>42752</v>
      </c>
      <c r="U2" s="117">
        <f t="shared" si="12"/>
        <v>42753</v>
      </c>
      <c r="V2" s="117">
        <f t="shared" si="12"/>
        <v>42754</v>
      </c>
      <c r="W2" s="117">
        <f t="shared" si="12"/>
        <v>42755</v>
      </c>
      <c r="X2" s="117">
        <f t="shared" si="12"/>
        <v>42756</v>
      </c>
      <c r="Y2" s="117">
        <f t="shared" si="12"/>
        <v>42757</v>
      </c>
      <c r="Z2" s="117">
        <f t="shared" si="12"/>
        <v>42758</v>
      </c>
      <c r="AA2" s="117">
        <f t="shared" si="12"/>
        <v>42759</v>
      </c>
      <c r="AB2" s="117">
        <f t="shared" si="12"/>
        <v>42760</v>
      </c>
      <c r="AC2" s="117">
        <f t="shared" si="12"/>
        <v>42761</v>
      </c>
      <c r="AD2" s="117">
        <f t="shared" si="12"/>
        <v>42762</v>
      </c>
      <c r="AE2" s="117">
        <f t="shared" si="12"/>
        <v>42763</v>
      </c>
      <c r="AF2" s="117">
        <f t="shared" si="12"/>
        <v>42764</v>
      </c>
      <c r="AG2" s="117">
        <f t="shared" si="12"/>
        <v>42765</v>
      </c>
      <c r="AH2" s="117">
        <f t="shared" si="12"/>
        <v>42766</v>
      </c>
      <c r="AI2" s="117">
        <f t="shared" si="12"/>
        <v>42767</v>
      </c>
      <c r="AJ2" s="117">
        <f t="shared" si="12"/>
        <v>42768</v>
      </c>
      <c r="AK2" s="117">
        <f t="shared" si="12"/>
        <v>42769</v>
      </c>
      <c r="AL2" s="117">
        <f t="shared" si="12"/>
        <v>42770</v>
      </c>
      <c r="AM2" s="117">
        <f t="shared" si="12"/>
        <v>42771</v>
      </c>
      <c r="AN2" s="117">
        <f t="shared" si="12"/>
        <v>42772</v>
      </c>
      <c r="AO2" s="117">
        <f t="shared" si="12"/>
        <v>42773</v>
      </c>
      <c r="AP2" s="117">
        <f t="shared" si="12"/>
        <v>42774</v>
      </c>
      <c r="AQ2" s="117">
        <f t="shared" si="12"/>
        <v>42775</v>
      </c>
      <c r="AR2" s="117">
        <f t="shared" si="12"/>
        <v>42776</v>
      </c>
      <c r="AS2" s="117">
        <f t="shared" si="12"/>
        <v>42777</v>
      </c>
      <c r="AT2" s="117">
        <f t="shared" si="12"/>
        <v>42778</v>
      </c>
      <c r="AU2" s="117">
        <f t="shared" si="12"/>
        <v>42779</v>
      </c>
      <c r="AV2" s="117">
        <f t="shared" si="12"/>
        <v>42780</v>
      </c>
      <c r="AW2" s="117">
        <f t="shared" si="12"/>
        <v>42781</v>
      </c>
      <c r="AX2" s="117">
        <f t="shared" si="12"/>
        <v>42782</v>
      </c>
      <c r="AY2" s="117">
        <f t="shared" si="12"/>
        <v>42783</v>
      </c>
      <c r="AZ2" s="117">
        <f t="shared" si="12"/>
        <v>42784</v>
      </c>
      <c r="BA2" s="117">
        <f t="shared" si="12"/>
        <v>42785</v>
      </c>
      <c r="BB2" s="117">
        <f t="shared" si="12"/>
        <v>42786</v>
      </c>
      <c r="BC2" s="117">
        <f t="shared" si="12"/>
        <v>42787</v>
      </c>
      <c r="BD2" s="117">
        <f t="shared" si="12"/>
        <v>42788</v>
      </c>
      <c r="BE2" s="117">
        <f t="shared" si="12"/>
        <v>42789</v>
      </c>
      <c r="BF2" s="117">
        <f t="shared" si="12"/>
        <v>42790</v>
      </c>
      <c r="BG2" s="117">
        <f t="shared" si="12"/>
        <v>42791</v>
      </c>
      <c r="BH2" s="117">
        <f t="shared" si="12"/>
        <v>42792</v>
      </c>
      <c r="BI2" s="117">
        <f t="shared" si="12"/>
        <v>42793</v>
      </c>
      <c r="BJ2" s="117">
        <f t="shared" si="12"/>
        <v>42794</v>
      </c>
      <c r="BK2" s="117">
        <f t="shared" si="12"/>
        <v>42795</v>
      </c>
      <c r="BL2" s="117">
        <f t="shared" si="12"/>
        <v>42796</v>
      </c>
      <c r="BM2" s="117">
        <f t="shared" si="12"/>
        <v>42797</v>
      </c>
      <c r="BN2" s="117">
        <f t="shared" si="12"/>
        <v>42798</v>
      </c>
      <c r="BO2" s="117">
        <f t="shared" si="12"/>
        <v>42799</v>
      </c>
      <c r="BP2" s="117">
        <f t="shared" si="12"/>
        <v>42800</v>
      </c>
      <c r="BQ2" s="117">
        <f t="shared" ref="BQ2:EB2" si="13">BQ3</f>
        <v>42801</v>
      </c>
      <c r="BR2" s="117">
        <f t="shared" si="13"/>
        <v>42802</v>
      </c>
      <c r="BS2" s="117">
        <f t="shared" si="13"/>
        <v>42803</v>
      </c>
      <c r="BT2" s="117">
        <f t="shared" si="13"/>
        <v>42804</v>
      </c>
      <c r="BU2" s="117">
        <f t="shared" si="13"/>
        <v>42805</v>
      </c>
      <c r="BV2" s="117">
        <f t="shared" si="13"/>
        <v>42806</v>
      </c>
      <c r="BW2" s="117">
        <f t="shared" si="13"/>
        <v>42807</v>
      </c>
      <c r="BX2" s="117">
        <f t="shared" si="13"/>
        <v>42808</v>
      </c>
      <c r="BY2" s="117">
        <f t="shared" si="13"/>
        <v>42809</v>
      </c>
      <c r="BZ2" s="117">
        <f t="shared" si="13"/>
        <v>42810</v>
      </c>
      <c r="CA2" s="117">
        <f t="shared" si="13"/>
        <v>42811</v>
      </c>
      <c r="CB2" s="117">
        <f t="shared" si="13"/>
        <v>42812</v>
      </c>
      <c r="CC2" s="117">
        <f t="shared" si="13"/>
        <v>42813</v>
      </c>
      <c r="CD2" s="117">
        <f t="shared" si="13"/>
        <v>42814</v>
      </c>
      <c r="CE2" s="117">
        <f t="shared" si="13"/>
        <v>42815</v>
      </c>
      <c r="CF2" s="117">
        <f t="shared" si="13"/>
        <v>42816</v>
      </c>
      <c r="CG2" s="117">
        <f t="shared" si="13"/>
        <v>42817</v>
      </c>
      <c r="CH2" s="117">
        <f t="shared" si="13"/>
        <v>42818</v>
      </c>
      <c r="CI2" s="117">
        <f t="shared" si="13"/>
        <v>42819</v>
      </c>
      <c r="CJ2" s="117">
        <f t="shared" si="13"/>
        <v>42820</v>
      </c>
      <c r="CK2" s="117">
        <f t="shared" si="13"/>
        <v>42821</v>
      </c>
      <c r="CL2" s="117">
        <f t="shared" si="13"/>
        <v>42822</v>
      </c>
      <c r="CM2" s="117">
        <f t="shared" si="13"/>
        <v>42823</v>
      </c>
      <c r="CN2" s="117">
        <f t="shared" si="13"/>
        <v>42824</v>
      </c>
      <c r="CO2" s="117">
        <f t="shared" si="13"/>
        <v>42825</v>
      </c>
      <c r="CP2" s="117">
        <f t="shared" si="13"/>
        <v>42826</v>
      </c>
      <c r="CQ2" s="117">
        <f t="shared" si="13"/>
        <v>42827</v>
      </c>
      <c r="CR2" s="117">
        <f t="shared" si="13"/>
        <v>42828</v>
      </c>
      <c r="CS2" s="117">
        <f t="shared" si="13"/>
        <v>42829</v>
      </c>
      <c r="CT2" s="117">
        <f t="shared" si="13"/>
        <v>42830</v>
      </c>
      <c r="CU2" s="117">
        <f t="shared" si="13"/>
        <v>42831</v>
      </c>
      <c r="CV2" s="117">
        <f t="shared" si="13"/>
        <v>42832</v>
      </c>
      <c r="CW2" s="117">
        <f t="shared" si="13"/>
        <v>42833</v>
      </c>
      <c r="CX2" s="117">
        <f t="shared" si="13"/>
        <v>42834</v>
      </c>
      <c r="CY2" s="117">
        <f t="shared" si="13"/>
        <v>42835</v>
      </c>
      <c r="CZ2" s="117">
        <f t="shared" si="13"/>
        <v>42836</v>
      </c>
      <c r="DA2" s="117">
        <f t="shared" si="13"/>
        <v>42837</v>
      </c>
      <c r="DB2" s="117">
        <f t="shared" si="13"/>
        <v>42838</v>
      </c>
      <c r="DC2" s="117">
        <f t="shared" si="13"/>
        <v>42839</v>
      </c>
      <c r="DD2" s="117">
        <f t="shared" si="13"/>
        <v>42840</v>
      </c>
      <c r="DE2" s="117">
        <f t="shared" si="13"/>
        <v>42841</v>
      </c>
      <c r="DF2" s="117">
        <f t="shared" si="13"/>
        <v>42842</v>
      </c>
      <c r="DG2" s="117">
        <f t="shared" si="13"/>
        <v>42843</v>
      </c>
      <c r="DH2" s="117">
        <f t="shared" si="13"/>
        <v>42844</v>
      </c>
      <c r="DI2" s="117">
        <f t="shared" si="13"/>
        <v>42845</v>
      </c>
      <c r="DJ2" s="117">
        <f t="shared" si="13"/>
        <v>42846</v>
      </c>
      <c r="DK2" s="117">
        <f t="shared" si="13"/>
        <v>42847</v>
      </c>
      <c r="DL2" s="117">
        <f t="shared" si="13"/>
        <v>42848</v>
      </c>
      <c r="DM2" s="117">
        <f t="shared" si="13"/>
        <v>42849</v>
      </c>
      <c r="DN2" s="117">
        <f t="shared" si="13"/>
        <v>42850</v>
      </c>
      <c r="DO2" s="117">
        <f t="shared" si="13"/>
        <v>42851</v>
      </c>
      <c r="DP2" s="117">
        <f t="shared" si="13"/>
        <v>42852</v>
      </c>
      <c r="DQ2" s="117">
        <f t="shared" si="13"/>
        <v>42853</v>
      </c>
      <c r="DR2" s="117">
        <f t="shared" si="13"/>
        <v>42854</v>
      </c>
      <c r="DS2" s="117">
        <f t="shared" si="13"/>
        <v>42855</v>
      </c>
      <c r="DT2" s="117">
        <f t="shared" si="13"/>
        <v>42856</v>
      </c>
      <c r="DU2" s="117">
        <f t="shared" si="13"/>
        <v>42857</v>
      </c>
      <c r="DV2" s="117">
        <f t="shared" si="13"/>
        <v>42858</v>
      </c>
      <c r="DW2" s="117">
        <f t="shared" si="13"/>
        <v>42859</v>
      </c>
      <c r="DX2" s="117">
        <f t="shared" si="13"/>
        <v>42860</v>
      </c>
      <c r="DY2" s="117">
        <f t="shared" si="13"/>
        <v>42861</v>
      </c>
      <c r="DZ2" s="117">
        <f t="shared" si="13"/>
        <v>42862</v>
      </c>
      <c r="EA2" s="117">
        <f t="shared" si="13"/>
        <v>42863</v>
      </c>
      <c r="EB2" s="117">
        <f t="shared" si="13"/>
        <v>42864</v>
      </c>
      <c r="EC2" s="117">
        <f t="shared" ref="EC2:GN2" si="14">EC3</f>
        <v>42865</v>
      </c>
      <c r="ED2" s="117">
        <f t="shared" si="14"/>
        <v>42866</v>
      </c>
      <c r="EE2" s="117">
        <f t="shared" si="14"/>
        <v>42867</v>
      </c>
      <c r="EF2" s="117">
        <f t="shared" si="14"/>
        <v>42868</v>
      </c>
      <c r="EG2" s="117">
        <f t="shared" si="14"/>
        <v>42869</v>
      </c>
      <c r="EH2" s="117">
        <f t="shared" si="14"/>
        <v>42870</v>
      </c>
      <c r="EI2" s="117">
        <f t="shared" si="14"/>
        <v>42871</v>
      </c>
      <c r="EJ2" s="117">
        <f t="shared" si="14"/>
        <v>42872</v>
      </c>
      <c r="EK2" s="117">
        <f t="shared" si="14"/>
        <v>42873</v>
      </c>
      <c r="EL2" s="117">
        <f t="shared" si="14"/>
        <v>42874</v>
      </c>
      <c r="EM2" s="117">
        <f t="shared" si="14"/>
        <v>42875</v>
      </c>
      <c r="EN2" s="117">
        <f t="shared" si="14"/>
        <v>42876</v>
      </c>
      <c r="EO2" s="117">
        <f t="shared" si="14"/>
        <v>42877</v>
      </c>
      <c r="EP2" s="117">
        <f t="shared" si="14"/>
        <v>42878</v>
      </c>
      <c r="EQ2" s="117">
        <f t="shared" si="14"/>
        <v>42879</v>
      </c>
      <c r="ER2" s="117">
        <f t="shared" si="14"/>
        <v>42880</v>
      </c>
      <c r="ES2" s="117">
        <f t="shared" si="14"/>
        <v>42881</v>
      </c>
      <c r="ET2" s="117">
        <f t="shared" si="14"/>
        <v>42882</v>
      </c>
      <c r="EU2" s="117">
        <f t="shared" si="14"/>
        <v>42883</v>
      </c>
      <c r="EV2" s="117">
        <f t="shared" si="14"/>
        <v>42884</v>
      </c>
      <c r="EW2" s="117">
        <f t="shared" si="14"/>
        <v>42885</v>
      </c>
      <c r="EX2" s="117">
        <f t="shared" si="14"/>
        <v>42886</v>
      </c>
      <c r="EY2" s="117">
        <f t="shared" si="14"/>
        <v>42887</v>
      </c>
      <c r="EZ2" s="117">
        <f t="shared" si="14"/>
        <v>42888</v>
      </c>
      <c r="FA2" s="117">
        <f t="shared" si="14"/>
        <v>42889</v>
      </c>
      <c r="FB2" s="117">
        <f t="shared" si="14"/>
        <v>42890</v>
      </c>
      <c r="FC2" s="117">
        <f t="shared" si="14"/>
        <v>42891</v>
      </c>
      <c r="FD2" s="117">
        <f t="shared" si="14"/>
        <v>42892</v>
      </c>
      <c r="FE2" s="117">
        <f t="shared" si="14"/>
        <v>42893</v>
      </c>
      <c r="FF2" s="117">
        <f t="shared" si="14"/>
        <v>42894</v>
      </c>
      <c r="FG2" s="117">
        <f t="shared" si="14"/>
        <v>42895</v>
      </c>
      <c r="FH2" s="117">
        <f t="shared" si="14"/>
        <v>42896</v>
      </c>
      <c r="FI2" s="117">
        <f t="shared" si="14"/>
        <v>42897</v>
      </c>
      <c r="FJ2" s="117">
        <f t="shared" si="14"/>
        <v>42898</v>
      </c>
      <c r="FK2" s="117">
        <f t="shared" si="14"/>
        <v>42899</v>
      </c>
      <c r="FL2" s="117">
        <f t="shared" si="14"/>
        <v>42900</v>
      </c>
      <c r="FM2" s="117">
        <f t="shared" si="14"/>
        <v>42901</v>
      </c>
      <c r="FN2" s="117">
        <f t="shared" si="14"/>
        <v>42902</v>
      </c>
      <c r="FO2" s="117">
        <f t="shared" si="14"/>
        <v>42903</v>
      </c>
      <c r="FP2" s="117">
        <f t="shared" si="14"/>
        <v>42904</v>
      </c>
      <c r="FQ2" s="117">
        <f t="shared" si="14"/>
        <v>42905</v>
      </c>
      <c r="FR2" s="117">
        <f t="shared" si="14"/>
        <v>42906</v>
      </c>
      <c r="FS2" s="117">
        <f t="shared" si="14"/>
        <v>42907</v>
      </c>
      <c r="FT2" s="117">
        <f t="shared" si="14"/>
        <v>42908</v>
      </c>
      <c r="FU2" s="117">
        <f t="shared" si="14"/>
        <v>42909</v>
      </c>
      <c r="FV2" s="117">
        <f t="shared" si="14"/>
        <v>42910</v>
      </c>
      <c r="FW2" s="117">
        <f t="shared" si="14"/>
        <v>42911</v>
      </c>
      <c r="FX2" s="117">
        <f t="shared" si="14"/>
        <v>42912</v>
      </c>
      <c r="FY2" s="117">
        <f t="shared" si="14"/>
        <v>42913</v>
      </c>
      <c r="FZ2" s="117">
        <f t="shared" si="14"/>
        <v>42914</v>
      </c>
      <c r="GA2" s="117">
        <f t="shared" si="14"/>
        <v>42915</v>
      </c>
      <c r="GB2" s="117">
        <f t="shared" si="14"/>
        <v>42916</v>
      </c>
      <c r="GC2" s="117">
        <f t="shared" si="14"/>
        <v>42917</v>
      </c>
      <c r="GD2" s="117">
        <f t="shared" si="14"/>
        <v>42918</v>
      </c>
      <c r="GE2" s="117">
        <f t="shared" si="14"/>
        <v>42919</v>
      </c>
      <c r="GF2" s="117">
        <f t="shared" si="14"/>
        <v>42920</v>
      </c>
      <c r="GG2" s="117">
        <f t="shared" si="14"/>
        <v>42921</v>
      </c>
      <c r="GH2" s="117">
        <f t="shared" si="14"/>
        <v>42922</v>
      </c>
      <c r="GI2" s="117">
        <f t="shared" si="14"/>
        <v>42923</v>
      </c>
      <c r="GJ2" s="117">
        <f t="shared" si="14"/>
        <v>42924</v>
      </c>
      <c r="GK2" s="117">
        <f t="shared" si="14"/>
        <v>42925</v>
      </c>
      <c r="GL2" s="117">
        <f t="shared" si="14"/>
        <v>42926</v>
      </c>
      <c r="GM2" s="117">
        <f t="shared" si="14"/>
        <v>42927</v>
      </c>
      <c r="GN2" s="117">
        <f t="shared" si="14"/>
        <v>42928</v>
      </c>
      <c r="GO2" s="117">
        <f t="shared" ref="GO2:IZ2" si="15">GO3</f>
        <v>42929</v>
      </c>
      <c r="GP2" s="117">
        <f t="shared" si="15"/>
        <v>42930</v>
      </c>
      <c r="GQ2" s="117">
        <f t="shared" si="15"/>
        <v>42931</v>
      </c>
      <c r="GR2" s="117">
        <f t="shared" si="15"/>
        <v>42932</v>
      </c>
      <c r="GS2" s="117">
        <f t="shared" si="15"/>
        <v>42933</v>
      </c>
      <c r="GT2" s="117">
        <f t="shared" si="15"/>
        <v>42934</v>
      </c>
      <c r="GU2" s="117">
        <f t="shared" si="15"/>
        <v>42935</v>
      </c>
      <c r="GV2" s="117">
        <f t="shared" si="15"/>
        <v>42936</v>
      </c>
      <c r="GW2" s="117">
        <f t="shared" si="15"/>
        <v>42937</v>
      </c>
      <c r="GX2" s="117">
        <f t="shared" si="15"/>
        <v>42938</v>
      </c>
      <c r="GY2" s="117">
        <f t="shared" si="15"/>
        <v>42939</v>
      </c>
      <c r="GZ2" s="117">
        <f t="shared" si="15"/>
        <v>42940</v>
      </c>
      <c r="HA2" s="117">
        <f t="shared" si="15"/>
        <v>42941</v>
      </c>
      <c r="HB2" s="117">
        <f t="shared" si="15"/>
        <v>42942</v>
      </c>
      <c r="HC2" s="117">
        <f t="shared" si="15"/>
        <v>42943</v>
      </c>
      <c r="HD2" s="117">
        <f t="shared" si="15"/>
        <v>42944</v>
      </c>
      <c r="HE2" s="117">
        <f t="shared" si="15"/>
        <v>42945</v>
      </c>
      <c r="HF2" s="117">
        <f t="shared" si="15"/>
        <v>42946</v>
      </c>
      <c r="HG2" s="117">
        <f t="shared" si="15"/>
        <v>42947</v>
      </c>
      <c r="HH2" s="117">
        <f t="shared" si="15"/>
        <v>42948</v>
      </c>
      <c r="HI2" s="117">
        <f t="shared" si="15"/>
        <v>42949</v>
      </c>
      <c r="HJ2" s="117">
        <f t="shared" si="15"/>
        <v>42950</v>
      </c>
      <c r="HK2" s="117">
        <f t="shared" si="15"/>
        <v>42951</v>
      </c>
      <c r="HL2" s="117">
        <f t="shared" si="15"/>
        <v>42952</v>
      </c>
      <c r="HM2" s="117">
        <f t="shared" si="15"/>
        <v>42953</v>
      </c>
      <c r="HN2" s="117">
        <f t="shared" si="15"/>
        <v>42954</v>
      </c>
      <c r="HO2" s="117">
        <f t="shared" si="15"/>
        <v>42955</v>
      </c>
      <c r="HP2" s="117">
        <f t="shared" si="15"/>
        <v>42956</v>
      </c>
      <c r="HQ2" s="117">
        <f t="shared" si="15"/>
        <v>42957</v>
      </c>
      <c r="HR2" s="117">
        <f t="shared" si="15"/>
        <v>42958</v>
      </c>
      <c r="HS2" s="117">
        <f t="shared" si="15"/>
        <v>42959</v>
      </c>
      <c r="HT2" s="117">
        <f t="shared" si="15"/>
        <v>42960</v>
      </c>
      <c r="HU2" s="117">
        <f t="shared" si="15"/>
        <v>42961</v>
      </c>
      <c r="HV2" s="117">
        <f t="shared" si="15"/>
        <v>42962</v>
      </c>
      <c r="HW2" s="117">
        <f t="shared" si="15"/>
        <v>42963</v>
      </c>
      <c r="HX2" s="117">
        <f t="shared" si="15"/>
        <v>42964</v>
      </c>
      <c r="HY2" s="117">
        <f t="shared" si="15"/>
        <v>42965</v>
      </c>
      <c r="HZ2" s="117">
        <f t="shared" si="15"/>
        <v>42966</v>
      </c>
      <c r="IA2" s="117">
        <f t="shared" si="15"/>
        <v>42967</v>
      </c>
      <c r="IB2" s="117">
        <f t="shared" si="15"/>
        <v>42968</v>
      </c>
      <c r="IC2" s="117">
        <f t="shared" si="15"/>
        <v>42969</v>
      </c>
      <c r="ID2" s="117">
        <f t="shared" si="15"/>
        <v>42970</v>
      </c>
      <c r="IE2" s="117">
        <f t="shared" si="15"/>
        <v>42971</v>
      </c>
      <c r="IF2" s="117">
        <f t="shared" si="15"/>
        <v>42972</v>
      </c>
      <c r="IG2" s="117">
        <f t="shared" si="15"/>
        <v>42973</v>
      </c>
      <c r="IH2" s="117">
        <f t="shared" si="15"/>
        <v>42974</v>
      </c>
      <c r="II2" s="117">
        <f t="shared" si="15"/>
        <v>42975</v>
      </c>
      <c r="IJ2" s="117">
        <f t="shared" si="15"/>
        <v>42976</v>
      </c>
      <c r="IK2" s="117">
        <f t="shared" si="15"/>
        <v>42977</v>
      </c>
      <c r="IL2" s="117">
        <f t="shared" si="15"/>
        <v>42978</v>
      </c>
      <c r="IM2" s="117">
        <f t="shared" si="15"/>
        <v>42979</v>
      </c>
      <c r="IN2" s="117">
        <f t="shared" si="15"/>
        <v>42980</v>
      </c>
      <c r="IO2" s="117">
        <f t="shared" si="15"/>
        <v>42981</v>
      </c>
      <c r="IP2" s="117">
        <f t="shared" si="15"/>
        <v>42982</v>
      </c>
      <c r="IQ2" s="117">
        <f t="shared" si="15"/>
        <v>42983</v>
      </c>
      <c r="IR2" s="117">
        <f t="shared" si="15"/>
        <v>42984</v>
      </c>
      <c r="IS2" s="117">
        <f t="shared" si="15"/>
        <v>42985</v>
      </c>
      <c r="IT2" s="117">
        <f t="shared" si="15"/>
        <v>42986</v>
      </c>
      <c r="IU2" s="117">
        <f t="shared" si="15"/>
        <v>42987</v>
      </c>
      <c r="IV2" s="117">
        <f t="shared" si="15"/>
        <v>42988</v>
      </c>
      <c r="IW2" s="117">
        <f t="shared" si="15"/>
        <v>42989</v>
      </c>
      <c r="IX2" s="117">
        <f t="shared" si="15"/>
        <v>42990</v>
      </c>
      <c r="IY2" s="117">
        <f t="shared" si="15"/>
        <v>42991</v>
      </c>
      <c r="IZ2" s="117">
        <f t="shared" si="15"/>
        <v>42992</v>
      </c>
      <c r="JA2" s="117">
        <f t="shared" ref="JA2:LL2" si="16">JA3</f>
        <v>42993</v>
      </c>
      <c r="JB2" s="117">
        <f t="shared" si="16"/>
        <v>42994</v>
      </c>
      <c r="JC2" s="117">
        <f t="shared" si="16"/>
        <v>42995</v>
      </c>
      <c r="JD2" s="117">
        <f t="shared" si="16"/>
        <v>42996</v>
      </c>
      <c r="JE2" s="117">
        <f t="shared" si="16"/>
        <v>42997</v>
      </c>
      <c r="JF2" s="117">
        <f t="shared" si="16"/>
        <v>42998</v>
      </c>
      <c r="JG2" s="117">
        <f t="shared" si="16"/>
        <v>42999</v>
      </c>
      <c r="JH2" s="117">
        <f t="shared" si="16"/>
        <v>43000</v>
      </c>
      <c r="JI2" s="117">
        <f t="shared" si="16"/>
        <v>43001</v>
      </c>
      <c r="JJ2" s="117">
        <f t="shared" si="16"/>
        <v>43002</v>
      </c>
      <c r="JK2" s="117">
        <f t="shared" si="16"/>
        <v>43003</v>
      </c>
      <c r="JL2" s="117">
        <f t="shared" si="16"/>
        <v>43004</v>
      </c>
      <c r="JM2" s="117">
        <f t="shared" si="16"/>
        <v>43005</v>
      </c>
      <c r="JN2" s="117">
        <f t="shared" si="16"/>
        <v>43006</v>
      </c>
      <c r="JO2" s="117">
        <f t="shared" si="16"/>
        <v>43007</v>
      </c>
      <c r="JP2" s="117">
        <f t="shared" si="16"/>
        <v>43008</v>
      </c>
      <c r="JQ2" s="117">
        <f t="shared" si="16"/>
        <v>43009</v>
      </c>
      <c r="JR2" s="117">
        <f t="shared" si="16"/>
        <v>43010</v>
      </c>
      <c r="JS2" s="117">
        <f t="shared" si="16"/>
        <v>43011</v>
      </c>
      <c r="JT2" s="117">
        <f t="shared" si="16"/>
        <v>43012</v>
      </c>
      <c r="JU2" s="117">
        <f t="shared" si="16"/>
        <v>43013</v>
      </c>
      <c r="JV2" s="117">
        <f t="shared" si="16"/>
        <v>43014</v>
      </c>
      <c r="JW2" s="117">
        <f t="shared" si="16"/>
        <v>43015</v>
      </c>
      <c r="JX2" s="117">
        <f t="shared" si="16"/>
        <v>43016</v>
      </c>
      <c r="JY2" s="117">
        <f t="shared" si="16"/>
        <v>43017</v>
      </c>
      <c r="JZ2" s="117">
        <f t="shared" si="16"/>
        <v>43018</v>
      </c>
      <c r="KA2" s="117">
        <f t="shared" si="16"/>
        <v>43019</v>
      </c>
      <c r="KB2" s="117">
        <f t="shared" si="16"/>
        <v>43020</v>
      </c>
      <c r="KC2" s="117">
        <f t="shared" si="16"/>
        <v>43021</v>
      </c>
      <c r="KD2" s="117">
        <f t="shared" si="16"/>
        <v>43022</v>
      </c>
      <c r="KE2" s="117">
        <f t="shared" si="16"/>
        <v>43023</v>
      </c>
      <c r="KF2" s="117">
        <f t="shared" si="16"/>
        <v>43024</v>
      </c>
      <c r="KG2" s="117">
        <f t="shared" si="16"/>
        <v>43025</v>
      </c>
      <c r="KH2" s="117">
        <f t="shared" si="16"/>
        <v>43026</v>
      </c>
      <c r="KI2" s="117">
        <f t="shared" si="16"/>
        <v>43027</v>
      </c>
      <c r="KJ2" s="117">
        <f t="shared" si="16"/>
        <v>43028</v>
      </c>
      <c r="KK2" s="117">
        <f t="shared" si="16"/>
        <v>43029</v>
      </c>
      <c r="KL2" s="117">
        <f t="shared" si="16"/>
        <v>43030</v>
      </c>
      <c r="KM2" s="117">
        <f t="shared" si="16"/>
        <v>43031</v>
      </c>
      <c r="KN2" s="117">
        <f t="shared" si="16"/>
        <v>43032</v>
      </c>
      <c r="KO2" s="117">
        <f t="shared" si="16"/>
        <v>43033</v>
      </c>
      <c r="KP2" s="117">
        <f t="shared" si="16"/>
        <v>43034</v>
      </c>
      <c r="KQ2" s="117">
        <f t="shared" si="16"/>
        <v>43035</v>
      </c>
      <c r="KR2" s="117">
        <f t="shared" si="16"/>
        <v>43036</v>
      </c>
      <c r="KS2" s="117">
        <f t="shared" si="16"/>
        <v>43037</v>
      </c>
      <c r="KT2" s="117">
        <f t="shared" si="16"/>
        <v>43038</v>
      </c>
      <c r="KU2" s="117">
        <f t="shared" si="16"/>
        <v>43039</v>
      </c>
      <c r="KV2" s="117">
        <f t="shared" si="16"/>
        <v>43040</v>
      </c>
      <c r="KW2" s="117">
        <f t="shared" si="16"/>
        <v>43041</v>
      </c>
      <c r="KX2" s="117">
        <f t="shared" si="16"/>
        <v>43042</v>
      </c>
      <c r="KY2" s="117">
        <f t="shared" si="16"/>
        <v>43043</v>
      </c>
      <c r="KZ2" s="117">
        <f t="shared" si="16"/>
        <v>43044</v>
      </c>
      <c r="LA2" s="117">
        <f t="shared" si="16"/>
        <v>43045</v>
      </c>
      <c r="LB2" s="117">
        <f t="shared" si="16"/>
        <v>43046</v>
      </c>
      <c r="LC2" s="117">
        <f t="shared" si="16"/>
        <v>43047</v>
      </c>
      <c r="LD2" s="117">
        <f t="shared" si="16"/>
        <v>43048</v>
      </c>
      <c r="LE2" s="117">
        <f t="shared" si="16"/>
        <v>43049</v>
      </c>
      <c r="LF2" s="117">
        <f t="shared" si="16"/>
        <v>43050</v>
      </c>
      <c r="LG2" s="117">
        <f t="shared" si="16"/>
        <v>43051</v>
      </c>
      <c r="LH2" s="117">
        <f t="shared" si="16"/>
        <v>43052</v>
      </c>
      <c r="LI2" s="117">
        <f t="shared" si="16"/>
        <v>43053</v>
      </c>
      <c r="LJ2" s="117">
        <f t="shared" si="16"/>
        <v>43054</v>
      </c>
      <c r="LK2" s="117">
        <f t="shared" si="16"/>
        <v>43055</v>
      </c>
      <c r="LL2" s="117">
        <f t="shared" si="16"/>
        <v>43056</v>
      </c>
      <c r="LM2" s="117">
        <f t="shared" ref="LM2:ND2" si="17">LM3</f>
        <v>43057</v>
      </c>
      <c r="LN2" s="117">
        <f t="shared" si="17"/>
        <v>43058</v>
      </c>
      <c r="LO2" s="117">
        <f t="shared" si="17"/>
        <v>43059</v>
      </c>
      <c r="LP2" s="117">
        <f t="shared" si="17"/>
        <v>43060</v>
      </c>
      <c r="LQ2" s="117">
        <f t="shared" si="17"/>
        <v>43061</v>
      </c>
      <c r="LR2" s="117">
        <f t="shared" si="17"/>
        <v>43062</v>
      </c>
      <c r="LS2" s="117">
        <f t="shared" si="17"/>
        <v>43063</v>
      </c>
      <c r="LT2" s="117">
        <f t="shared" si="17"/>
        <v>43064</v>
      </c>
      <c r="LU2" s="117">
        <f t="shared" si="17"/>
        <v>43065</v>
      </c>
      <c r="LV2" s="117">
        <f t="shared" si="17"/>
        <v>43066</v>
      </c>
      <c r="LW2" s="117">
        <f t="shared" si="17"/>
        <v>43067</v>
      </c>
      <c r="LX2" s="117">
        <f t="shared" si="17"/>
        <v>43068</v>
      </c>
      <c r="LY2" s="117">
        <f t="shared" si="17"/>
        <v>43069</v>
      </c>
      <c r="LZ2" s="117">
        <f t="shared" si="17"/>
        <v>43070</v>
      </c>
      <c r="MA2" s="117">
        <f t="shared" si="17"/>
        <v>43071</v>
      </c>
      <c r="MB2" s="117">
        <f t="shared" si="17"/>
        <v>43072</v>
      </c>
      <c r="MC2" s="117">
        <f t="shared" si="17"/>
        <v>43073</v>
      </c>
      <c r="MD2" s="117">
        <f t="shared" si="17"/>
        <v>43074</v>
      </c>
      <c r="ME2" s="117">
        <f t="shared" si="17"/>
        <v>43075</v>
      </c>
      <c r="MF2" s="117">
        <f t="shared" si="17"/>
        <v>43076</v>
      </c>
      <c r="MG2" s="117">
        <f t="shared" si="17"/>
        <v>43077</v>
      </c>
      <c r="MH2" s="117">
        <f t="shared" si="17"/>
        <v>43078</v>
      </c>
      <c r="MI2" s="117">
        <f t="shared" si="17"/>
        <v>43079</v>
      </c>
      <c r="MJ2" s="117">
        <f t="shared" si="17"/>
        <v>43080</v>
      </c>
      <c r="MK2" s="117">
        <f t="shared" si="17"/>
        <v>43081</v>
      </c>
      <c r="ML2" s="117">
        <f t="shared" si="17"/>
        <v>43082</v>
      </c>
      <c r="MM2" s="117">
        <f t="shared" si="17"/>
        <v>43083</v>
      </c>
      <c r="MN2" s="117">
        <f t="shared" si="17"/>
        <v>43084</v>
      </c>
      <c r="MO2" s="117">
        <f t="shared" si="17"/>
        <v>43085</v>
      </c>
      <c r="MP2" s="117">
        <f t="shared" si="17"/>
        <v>43086</v>
      </c>
      <c r="MQ2" s="117">
        <f t="shared" si="17"/>
        <v>43087</v>
      </c>
      <c r="MR2" s="117">
        <f t="shared" si="17"/>
        <v>43088</v>
      </c>
      <c r="MS2" s="117">
        <f t="shared" si="17"/>
        <v>43089</v>
      </c>
      <c r="MT2" s="117">
        <f t="shared" si="17"/>
        <v>43090</v>
      </c>
      <c r="MU2" s="117">
        <f t="shared" si="17"/>
        <v>43091</v>
      </c>
      <c r="MV2" s="117">
        <f t="shared" si="17"/>
        <v>43092</v>
      </c>
      <c r="MW2" s="117">
        <f t="shared" si="17"/>
        <v>43093</v>
      </c>
      <c r="MX2" s="117">
        <f t="shared" si="17"/>
        <v>43094</v>
      </c>
      <c r="MY2" s="117">
        <f t="shared" si="17"/>
        <v>43095</v>
      </c>
      <c r="MZ2" s="117">
        <f t="shared" si="17"/>
        <v>43096</v>
      </c>
      <c r="NA2" s="117">
        <f t="shared" si="17"/>
        <v>43097</v>
      </c>
      <c r="NB2" s="117">
        <f t="shared" si="17"/>
        <v>43098</v>
      </c>
      <c r="NC2" s="117">
        <f t="shared" si="17"/>
        <v>43099</v>
      </c>
      <c r="ND2" s="117">
        <f t="shared" si="17"/>
        <v>43100</v>
      </c>
    </row>
    <row r="3" spans="1:374" ht="15.75" x14ac:dyDescent="0.25">
      <c r="A3" s="118" t="s">
        <v>44</v>
      </c>
      <c r="B3" s="119" t="s">
        <v>45</v>
      </c>
      <c r="C3" s="119" t="s">
        <v>15</v>
      </c>
      <c r="D3" s="120">
        <f>B1</f>
        <v>42736</v>
      </c>
      <c r="E3" s="121">
        <f>D3+1</f>
        <v>42737</v>
      </c>
      <c r="F3" s="121">
        <f t="shared" ref="F3:BQ3" si="18">E3+1</f>
        <v>42738</v>
      </c>
      <c r="G3" s="121">
        <f t="shared" si="18"/>
        <v>42739</v>
      </c>
      <c r="H3" s="121">
        <f t="shared" si="18"/>
        <v>42740</v>
      </c>
      <c r="I3" s="121">
        <f t="shared" si="18"/>
        <v>42741</v>
      </c>
      <c r="J3" s="121">
        <f t="shared" si="18"/>
        <v>42742</v>
      </c>
      <c r="K3" s="121">
        <f t="shared" si="18"/>
        <v>42743</v>
      </c>
      <c r="L3" s="121">
        <f t="shared" si="18"/>
        <v>42744</v>
      </c>
      <c r="M3" s="121">
        <f t="shared" si="18"/>
        <v>42745</v>
      </c>
      <c r="N3" s="121">
        <f t="shared" si="18"/>
        <v>42746</v>
      </c>
      <c r="O3" s="121">
        <f t="shared" si="18"/>
        <v>42747</v>
      </c>
      <c r="P3" s="121">
        <f t="shared" si="18"/>
        <v>42748</v>
      </c>
      <c r="Q3" s="121">
        <f t="shared" si="18"/>
        <v>42749</v>
      </c>
      <c r="R3" s="121">
        <f t="shared" si="18"/>
        <v>42750</v>
      </c>
      <c r="S3" s="121">
        <f t="shared" si="18"/>
        <v>42751</v>
      </c>
      <c r="T3" s="121">
        <f t="shared" si="18"/>
        <v>42752</v>
      </c>
      <c r="U3" s="121">
        <f t="shared" si="18"/>
        <v>42753</v>
      </c>
      <c r="V3" s="121">
        <f t="shared" si="18"/>
        <v>42754</v>
      </c>
      <c r="W3" s="121">
        <f t="shared" si="18"/>
        <v>42755</v>
      </c>
      <c r="X3" s="121">
        <f t="shared" si="18"/>
        <v>42756</v>
      </c>
      <c r="Y3" s="121">
        <f t="shared" si="18"/>
        <v>42757</v>
      </c>
      <c r="Z3" s="121">
        <f t="shared" si="18"/>
        <v>42758</v>
      </c>
      <c r="AA3" s="121">
        <f t="shared" si="18"/>
        <v>42759</v>
      </c>
      <c r="AB3" s="121">
        <f t="shared" si="18"/>
        <v>42760</v>
      </c>
      <c r="AC3" s="121">
        <f t="shared" si="18"/>
        <v>42761</v>
      </c>
      <c r="AD3" s="121">
        <f t="shared" si="18"/>
        <v>42762</v>
      </c>
      <c r="AE3" s="121">
        <f t="shared" si="18"/>
        <v>42763</v>
      </c>
      <c r="AF3" s="121">
        <f t="shared" si="18"/>
        <v>42764</v>
      </c>
      <c r="AG3" s="121">
        <f t="shared" si="18"/>
        <v>42765</v>
      </c>
      <c r="AH3" s="121">
        <f t="shared" si="18"/>
        <v>42766</v>
      </c>
      <c r="AI3" s="121">
        <f t="shared" si="18"/>
        <v>42767</v>
      </c>
      <c r="AJ3" s="121">
        <f t="shared" si="18"/>
        <v>42768</v>
      </c>
      <c r="AK3" s="121">
        <f t="shared" si="18"/>
        <v>42769</v>
      </c>
      <c r="AL3" s="121">
        <f t="shared" si="18"/>
        <v>42770</v>
      </c>
      <c r="AM3" s="121">
        <f t="shared" si="18"/>
        <v>42771</v>
      </c>
      <c r="AN3" s="121">
        <f t="shared" si="18"/>
        <v>42772</v>
      </c>
      <c r="AO3" s="121">
        <f t="shared" si="18"/>
        <v>42773</v>
      </c>
      <c r="AP3" s="121">
        <f t="shared" si="18"/>
        <v>42774</v>
      </c>
      <c r="AQ3" s="121">
        <f t="shared" si="18"/>
        <v>42775</v>
      </c>
      <c r="AR3" s="121">
        <f t="shared" si="18"/>
        <v>42776</v>
      </c>
      <c r="AS3" s="121">
        <f t="shared" si="18"/>
        <v>42777</v>
      </c>
      <c r="AT3" s="121">
        <f t="shared" si="18"/>
        <v>42778</v>
      </c>
      <c r="AU3" s="121">
        <f t="shared" si="18"/>
        <v>42779</v>
      </c>
      <c r="AV3" s="121">
        <f t="shared" si="18"/>
        <v>42780</v>
      </c>
      <c r="AW3" s="121">
        <f t="shared" si="18"/>
        <v>42781</v>
      </c>
      <c r="AX3" s="121">
        <f t="shared" si="18"/>
        <v>42782</v>
      </c>
      <c r="AY3" s="121">
        <f t="shared" si="18"/>
        <v>42783</v>
      </c>
      <c r="AZ3" s="121">
        <f t="shared" si="18"/>
        <v>42784</v>
      </c>
      <c r="BA3" s="121">
        <f t="shared" si="18"/>
        <v>42785</v>
      </c>
      <c r="BB3" s="121">
        <f t="shared" si="18"/>
        <v>42786</v>
      </c>
      <c r="BC3" s="121">
        <f t="shared" si="18"/>
        <v>42787</v>
      </c>
      <c r="BD3" s="121">
        <f t="shared" si="18"/>
        <v>42788</v>
      </c>
      <c r="BE3" s="121">
        <f t="shared" si="18"/>
        <v>42789</v>
      </c>
      <c r="BF3" s="121">
        <f t="shared" si="18"/>
        <v>42790</v>
      </c>
      <c r="BG3" s="121">
        <f t="shared" si="18"/>
        <v>42791</v>
      </c>
      <c r="BH3" s="121">
        <f t="shared" si="18"/>
        <v>42792</v>
      </c>
      <c r="BI3" s="121">
        <f t="shared" si="18"/>
        <v>42793</v>
      </c>
      <c r="BJ3" s="121">
        <f t="shared" si="18"/>
        <v>42794</v>
      </c>
      <c r="BK3" s="121">
        <f t="shared" si="18"/>
        <v>42795</v>
      </c>
      <c r="BL3" s="121">
        <f t="shared" si="18"/>
        <v>42796</v>
      </c>
      <c r="BM3" s="121">
        <f t="shared" si="18"/>
        <v>42797</v>
      </c>
      <c r="BN3" s="121">
        <f t="shared" si="18"/>
        <v>42798</v>
      </c>
      <c r="BO3" s="121">
        <f t="shared" si="18"/>
        <v>42799</v>
      </c>
      <c r="BP3" s="121">
        <f t="shared" si="18"/>
        <v>42800</v>
      </c>
      <c r="BQ3" s="121">
        <f t="shared" si="18"/>
        <v>42801</v>
      </c>
      <c r="BR3" s="121">
        <f t="shared" ref="BR3:EC3" si="19">BQ3+1</f>
        <v>42802</v>
      </c>
      <c r="BS3" s="121">
        <f t="shared" si="19"/>
        <v>42803</v>
      </c>
      <c r="BT3" s="121">
        <f t="shared" si="19"/>
        <v>42804</v>
      </c>
      <c r="BU3" s="121">
        <f t="shared" si="19"/>
        <v>42805</v>
      </c>
      <c r="BV3" s="121">
        <f t="shared" si="19"/>
        <v>42806</v>
      </c>
      <c r="BW3" s="121">
        <f t="shared" si="19"/>
        <v>42807</v>
      </c>
      <c r="BX3" s="121">
        <f t="shared" si="19"/>
        <v>42808</v>
      </c>
      <c r="BY3" s="121">
        <f t="shared" si="19"/>
        <v>42809</v>
      </c>
      <c r="BZ3" s="121">
        <f t="shared" si="19"/>
        <v>42810</v>
      </c>
      <c r="CA3" s="121">
        <f t="shared" si="19"/>
        <v>42811</v>
      </c>
      <c r="CB3" s="121">
        <f t="shared" si="19"/>
        <v>42812</v>
      </c>
      <c r="CC3" s="121">
        <f t="shared" si="19"/>
        <v>42813</v>
      </c>
      <c r="CD3" s="121">
        <f t="shared" si="19"/>
        <v>42814</v>
      </c>
      <c r="CE3" s="121">
        <f t="shared" si="19"/>
        <v>42815</v>
      </c>
      <c r="CF3" s="121">
        <f t="shared" si="19"/>
        <v>42816</v>
      </c>
      <c r="CG3" s="121">
        <f t="shared" si="19"/>
        <v>42817</v>
      </c>
      <c r="CH3" s="121">
        <f t="shared" si="19"/>
        <v>42818</v>
      </c>
      <c r="CI3" s="121">
        <f t="shared" si="19"/>
        <v>42819</v>
      </c>
      <c r="CJ3" s="121">
        <f t="shared" si="19"/>
        <v>42820</v>
      </c>
      <c r="CK3" s="121">
        <f t="shared" si="19"/>
        <v>42821</v>
      </c>
      <c r="CL3" s="121">
        <f t="shared" si="19"/>
        <v>42822</v>
      </c>
      <c r="CM3" s="121">
        <f t="shared" si="19"/>
        <v>42823</v>
      </c>
      <c r="CN3" s="121">
        <f t="shared" si="19"/>
        <v>42824</v>
      </c>
      <c r="CO3" s="121">
        <f t="shared" si="19"/>
        <v>42825</v>
      </c>
      <c r="CP3" s="121">
        <f t="shared" si="19"/>
        <v>42826</v>
      </c>
      <c r="CQ3" s="121">
        <f t="shared" si="19"/>
        <v>42827</v>
      </c>
      <c r="CR3" s="121">
        <f t="shared" si="19"/>
        <v>42828</v>
      </c>
      <c r="CS3" s="121">
        <f t="shared" si="19"/>
        <v>42829</v>
      </c>
      <c r="CT3" s="121">
        <f t="shared" si="19"/>
        <v>42830</v>
      </c>
      <c r="CU3" s="121">
        <f t="shared" si="19"/>
        <v>42831</v>
      </c>
      <c r="CV3" s="121">
        <f t="shared" si="19"/>
        <v>42832</v>
      </c>
      <c r="CW3" s="121">
        <f t="shared" si="19"/>
        <v>42833</v>
      </c>
      <c r="CX3" s="121">
        <f t="shared" si="19"/>
        <v>42834</v>
      </c>
      <c r="CY3" s="121">
        <f t="shared" si="19"/>
        <v>42835</v>
      </c>
      <c r="CZ3" s="121">
        <f t="shared" si="19"/>
        <v>42836</v>
      </c>
      <c r="DA3" s="121">
        <f t="shared" si="19"/>
        <v>42837</v>
      </c>
      <c r="DB3" s="121">
        <f t="shared" si="19"/>
        <v>42838</v>
      </c>
      <c r="DC3" s="121">
        <f t="shared" si="19"/>
        <v>42839</v>
      </c>
      <c r="DD3" s="121">
        <f t="shared" si="19"/>
        <v>42840</v>
      </c>
      <c r="DE3" s="121">
        <f t="shared" si="19"/>
        <v>42841</v>
      </c>
      <c r="DF3" s="121">
        <f t="shared" si="19"/>
        <v>42842</v>
      </c>
      <c r="DG3" s="121">
        <f t="shared" si="19"/>
        <v>42843</v>
      </c>
      <c r="DH3" s="121">
        <f t="shared" si="19"/>
        <v>42844</v>
      </c>
      <c r="DI3" s="121">
        <f t="shared" si="19"/>
        <v>42845</v>
      </c>
      <c r="DJ3" s="121">
        <f t="shared" si="19"/>
        <v>42846</v>
      </c>
      <c r="DK3" s="121">
        <f t="shared" si="19"/>
        <v>42847</v>
      </c>
      <c r="DL3" s="121">
        <f t="shared" si="19"/>
        <v>42848</v>
      </c>
      <c r="DM3" s="121">
        <f t="shared" si="19"/>
        <v>42849</v>
      </c>
      <c r="DN3" s="121">
        <f t="shared" si="19"/>
        <v>42850</v>
      </c>
      <c r="DO3" s="121">
        <f t="shared" si="19"/>
        <v>42851</v>
      </c>
      <c r="DP3" s="121">
        <f t="shared" si="19"/>
        <v>42852</v>
      </c>
      <c r="DQ3" s="121">
        <f t="shared" si="19"/>
        <v>42853</v>
      </c>
      <c r="DR3" s="121">
        <f t="shared" si="19"/>
        <v>42854</v>
      </c>
      <c r="DS3" s="121">
        <f t="shared" si="19"/>
        <v>42855</v>
      </c>
      <c r="DT3" s="121">
        <f t="shared" si="19"/>
        <v>42856</v>
      </c>
      <c r="DU3" s="121">
        <f t="shared" si="19"/>
        <v>42857</v>
      </c>
      <c r="DV3" s="121">
        <f t="shared" si="19"/>
        <v>42858</v>
      </c>
      <c r="DW3" s="121">
        <f t="shared" si="19"/>
        <v>42859</v>
      </c>
      <c r="DX3" s="121">
        <f t="shared" si="19"/>
        <v>42860</v>
      </c>
      <c r="DY3" s="121">
        <f t="shared" si="19"/>
        <v>42861</v>
      </c>
      <c r="DZ3" s="121">
        <f t="shared" si="19"/>
        <v>42862</v>
      </c>
      <c r="EA3" s="121">
        <f t="shared" si="19"/>
        <v>42863</v>
      </c>
      <c r="EB3" s="121">
        <f t="shared" si="19"/>
        <v>42864</v>
      </c>
      <c r="EC3" s="121">
        <f t="shared" si="19"/>
        <v>42865</v>
      </c>
      <c r="ED3" s="121">
        <f t="shared" ref="ED3:GO3" si="20">EC3+1</f>
        <v>42866</v>
      </c>
      <c r="EE3" s="121">
        <f t="shared" si="20"/>
        <v>42867</v>
      </c>
      <c r="EF3" s="121">
        <f t="shared" si="20"/>
        <v>42868</v>
      </c>
      <c r="EG3" s="121">
        <f t="shared" si="20"/>
        <v>42869</v>
      </c>
      <c r="EH3" s="121">
        <f t="shared" si="20"/>
        <v>42870</v>
      </c>
      <c r="EI3" s="121">
        <f t="shared" si="20"/>
        <v>42871</v>
      </c>
      <c r="EJ3" s="121">
        <f t="shared" si="20"/>
        <v>42872</v>
      </c>
      <c r="EK3" s="121">
        <f t="shared" si="20"/>
        <v>42873</v>
      </c>
      <c r="EL3" s="121">
        <f t="shared" si="20"/>
        <v>42874</v>
      </c>
      <c r="EM3" s="121">
        <f t="shared" si="20"/>
        <v>42875</v>
      </c>
      <c r="EN3" s="121">
        <f t="shared" si="20"/>
        <v>42876</v>
      </c>
      <c r="EO3" s="121">
        <f t="shared" si="20"/>
        <v>42877</v>
      </c>
      <c r="EP3" s="121">
        <f t="shared" si="20"/>
        <v>42878</v>
      </c>
      <c r="EQ3" s="121">
        <f t="shared" si="20"/>
        <v>42879</v>
      </c>
      <c r="ER3" s="121">
        <f t="shared" si="20"/>
        <v>42880</v>
      </c>
      <c r="ES3" s="121">
        <f t="shared" si="20"/>
        <v>42881</v>
      </c>
      <c r="ET3" s="121">
        <f t="shared" si="20"/>
        <v>42882</v>
      </c>
      <c r="EU3" s="121">
        <f t="shared" si="20"/>
        <v>42883</v>
      </c>
      <c r="EV3" s="121">
        <f t="shared" si="20"/>
        <v>42884</v>
      </c>
      <c r="EW3" s="121">
        <f t="shared" si="20"/>
        <v>42885</v>
      </c>
      <c r="EX3" s="121">
        <f t="shared" si="20"/>
        <v>42886</v>
      </c>
      <c r="EY3" s="121">
        <f t="shared" si="20"/>
        <v>42887</v>
      </c>
      <c r="EZ3" s="121">
        <f t="shared" si="20"/>
        <v>42888</v>
      </c>
      <c r="FA3" s="121">
        <f t="shared" si="20"/>
        <v>42889</v>
      </c>
      <c r="FB3" s="121">
        <f t="shared" si="20"/>
        <v>42890</v>
      </c>
      <c r="FC3" s="121">
        <f t="shared" si="20"/>
        <v>42891</v>
      </c>
      <c r="FD3" s="121">
        <f t="shared" si="20"/>
        <v>42892</v>
      </c>
      <c r="FE3" s="121">
        <f t="shared" si="20"/>
        <v>42893</v>
      </c>
      <c r="FF3" s="121">
        <f t="shared" si="20"/>
        <v>42894</v>
      </c>
      <c r="FG3" s="121">
        <f t="shared" si="20"/>
        <v>42895</v>
      </c>
      <c r="FH3" s="121">
        <f t="shared" si="20"/>
        <v>42896</v>
      </c>
      <c r="FI3" s="121">
        <f t="shared" si="20"/>
        <v>42897</v>
      </c>
      <c r="FJ3" s="121">
        <f t="shared" si="20"/>
        <v>42898</v>
      </c>
      <c r="FK3" s="121">
        <f t="shared" si="20"/>
        <v>42899</v>
      </c>
      <c r="FL3" s="121">
        <f t="shared" si="20"/>
        <v>42900</v>
      </c>
      <c r="FM3" s="121">
        <f t="shared" si="20"/>
        <v>42901</v>
      </c>
      <c r="FN3" s="121">
        <f t="shared" si="20"/>
        <v>42902</v>
      </c>
      <c r="FO3" s="121">
        <f t="shared" si="20"/>
        <v>42903</v>
      </c>
      <c r="FP3" s="121">
        <f t="shared" si="20"/>
        <v>42904</v>
      </c>
      <c r="FQ3" s="121">
        <f t="shared" si="20"/>
        <v>42905</v>
      </c>
      <c r="FR3" s="121">
        <f t="shared" si="20"/>
        <v>42906</v>
      </c>
      <c r="FS3" s="121">
        <f t="shared" si="20"/>
        <v>42907</v>
      </c>
      <c r="FT3" s="121">
        <f t="shared" si="20"/>
        <v>42908</v>
      </c>
      <c r="FU3" s="121">
        <f t="shared" si="20"/>
        <v>42909</v>
      </c>
      <c r="FV3" s="121">
        <f t="shared" si="20"/>
        <v>42910</v>
      </c>
      <c r="FW3" s="121">
        <f t="shared" si="20"/>
        <v>42911</v>
      </c>
      <c r="FX3" s="121">
        <f t="shared" si="20"/>
        <v>42912</v>
      </c>
      <c r="FY3" s="121">
        <f t="shared" si="20"/>
        <v>42913</v>
      </c>
      <c r="FZ3" s="121">
        <f t="shared" si="20"/>
        <v>42914</v>
      </c>
      <c r="GA3" s="121">
        <f t="shared" si="20"/>
        <v>42915</v>
      </c>
      <c r="GB3" s="121">
        <f t="shared" si="20"/>
        <v>42916</v>
      </c>
      <c r="GC3" s="121">
        <f t="shared" si="20"/>
        <v>42917</v>
      </c>
      <c r="GD3" s="121">
        <f t="shared" si="20"/>
        <v>42918</v>
      </c>
      <c r="GE3" s="121">
        <f t="shared" si="20"/>
        <v>42919</v>
      </c>
      <c r="GF3" s="121">
        <f t="shared" si="20"/>
        <v>42920</v>
      </c>
      <c r="GG3" s="121">
        <f t="shared" si="20"/>
        <v>42921</v>
      </c>
      <c r="GH3" s="121">
        <f t="shared" si="20"/>
        <v>42922</v>
      </c>
      <c r="GI3" s="121">
        <f t="shared" si="20"/>
        <v>42923</v>
      </c>
      <c r="GJ3" s="121">
        <f t="shared" si="20"/>
        <v>42924</v>
      </c>
      <c r="GK3" s="121">
        <f t="shared" si="20"/>
        <v>42925</v>
      </c>
      <c r="GL3" s="121">
        <f t="shared" si="20"/>
        <v>42926</v>
      </c>
      <c r="GM3" s="121">
        <f t="shared" si="20"/>
        <v>42927</v>
      </c>
      <c r="GN3" s="121">
        <f t="shared" si="20"/>
        <v>42928</v>
      </c>
      <c r="GO3" s="121">
        <f t="shared" si="20"/>
        <v>42929</v>
      </c>
      <c r="GP3" s="121">
        <f t="shared" ref="GP3:JA3" si="21">GO3+1</f>
        <v>42930</v>
      </c>
      <c r="GQ3" s="121">
        <f t="shared" si="21"/>
        <v>42931</v>
      </c>
      <c r="GR3" s="121">
        <f t="shared" si="21"/>
        <v>42932</v>
      </c>
      <c r="GS3" s="121">
        <f t="shared" si="21"/>
        <v>42933</v>
      </c>
      <c r="GT3" s="121">
        <f t="shared" si="21"/>
        <v>42934</v>
      </c>
      <c r="GU3" s="121">
        <f t="shared" si="21"/>
        <v>42935</v>
      </c>
      <c r="GV3" s="121">
        <f t="shared" si="21"/>
        <v>42936</v>
      </c>
      <c r="GW3" s="121">
        <f t="shared" si="21"/>
        <v>42937</v>
      </c>
      <c r="GX3" s="121">
        <f t="shared" si="21"/>
        <v>42938</v>
      </c>
      <c r="GY3" s="121">
        <f t="shared" si="21"/>
        <v>42939</v>
      </c>
      <c r="GZ3" s="121">
        <f t="shared" si="21"/>
        <v>42940</v>
      </c>
      <c r="HA3" s="121">
        <f t="shared" si="21"/>
        <v>42941</v>
      </c>
      <c r="HB3" s="121">
        <f t="shared" si="21"/>
        <v>42942</v>
      </c>
      <c r="HC3" s="121">
        <f t="shared" si="21"/>
        <v>42943</v>
      </c>
      <c r="HD3" s="121">
        <f t="shared" si="21"/>
        <v>42944</v>
      </c>
      <c r="HE3" s="121">
        <f t="shared" si="21"/>
        <v>42945</v>
      </c>
      <c r="HF3" s="121">
        <f t="shared" si="21"/>
        <v>42946</v>
      </c>
      <c r="HG3" s="121">
        <f t="shared" si="21"/>
        <v>42947</v>
      </c>
      <c r="HH3" s="121">
        <f t="shared" si="21"/>
        <v>42948</v>
      </c>
      <c r="HI3" s="121">
        <f t="shared" si="21"/>
        <v>42949</v>
      </c>
      <c r="HJ3" s="121">
        <f t="shared" si="21"/>
        <v>42950</v>
      </c>
      <c r="HK3" s="121">
        <f t="shared" si="21"/>
        <v>42951</v>
      </c>
      <c r="HL3" s="121">
        <f t="shared" si="21"/>
        <v>42952</v>
      </c>
      <c r="HM3" s="121">
        <f t="shared" si="21"/>
        <v>42953</v>
      </c>
      <c r="HN3" s="121">
        <f t="shared" si="21"/>
        <v>42954</v>
      </c>
      <c r="HO3" s="121">
        <f t="shared" si="21"/>
        <v>42955</v>
      </c>
      <c r="HP3" s="121">
        <f t="shared" si="21"/>
        <v>42956</v>
      </c>
      <c r="HQ3" s="121">
        <f t="shared" si="21"/>
        <v>42957</v>
      </c>
      <c r="HR3" s="121">
        <f t="shared" si="21"/>
        <v>42958</v>
      </c>
      <c r="HS3" s="121">
        <f t="shared" si="21"/>
        <v>42959</v>
      </c>
      <c r="HT3" s="121">
        <f t="shared" si="21"/>
        <v>42960</v>
      </c>
      <c r="HU3" s="121">
        <f t="shared" si="21"/>
        <v>42961</v>
      </c>
      <c r="HV3" s="121">
        <f t="shared" si="21"/>
        <v>42962</v>
      </c>
      <c r="HW3" s="121">
        <f t="shared" si="21"/>
        <v>42963</v>
      </c>
      <c r="HX3" s="121">
        <f t="shared" si="21"/>
        <v>42964</v>
      </c>
      <c r="HY3" s="121">
        <f t="shared" si="21"/>
        <v>42965</v>
      </c>
      <c r="HZ3" s="121">
        <f t="shared" si="21"/>
        <v>42966</v>
      </c>
      <c r="IA3" s="121">
        <f t="shared" si="21"/>
        <v>42967</v>
      </c>
      <c r="IB3" s="121">
        <f t="shared" si="21"/>
        <v>42968</v>
      </c>
      <c r="IC3" s="121">
        <f t="shared" si="21"/>
        <v>42969</v>
      </c>
      <c r="ID3" s="121">
        <f t="shared" si="21"/>
        <v>42970</v>
      </c>
      <c r="IE3" s="121">
        <f t="shared" si="21"/>
        <v>42971</v>
      </c>
      <c r="IF3" s="121">
        <f t="shared" si="21"/>
        <v>42972</v>
      </c>
      <c r="IG3" s="121">
        <f t="shared" si="21"/>
        <v>42973</v>
      </c>
      <c r="IH3" s="121">
        <f t="shared" si="21"/>
        <v>42974</v>
      </c>
      <c r="II3" s="121">
        <f t="shared" si="21"/>
        <v>42975</v>
      </c>
      <c r="IJ3" s="121">
        <f t="shared" si="21"/>
        <v>42976</v>
      </c>
      <c r="IK3" s="121">
        <f t="shared" si="21"/>
        <v>42977</v>
      </c>
      <c r="IL3" s="121">
        <f t="shared" si="21"/>
        <v>42978</v>
      </c>
      <c r="IM3" s="121">
        <f t="shared" si="21"/>
        <v>42979</v>
      </c>
      <c r="IN3" s="121">
        <f t="shared" si="21"/>
        <v>42980</v>
      </c>
      <c r="IO3" s="121">
        <f t="shared" si="21"/>
        <v>42981</v>
      </c>
      <c r="IP3" s="121">
        <f t="shared" si="21"/>
        <v>42982</v>
      </c>
      <c r="IQ3" s="121">
        <f t="shared" si="21"/>
        <v>42983</v>
      </c>
      <c r="IR3" s="121">
        <f t="shared" si="21"/>
        <v>42984</v>
      </c>
      <c r="IS3" s="121">
        <f t="shared" si="21"/>
        <v>42985</v>
      </c>
      <c r="IT3" s="121">
        <f t="shared" si="21"/>
        <v>42986</v>
      </c>
      <c r="IU3" s="121">
        <f t="shared" si="21"/>
        <v>42987</v>
      </c>
      <c r="IV3" s="121">
        <f t="shared" si="21"/>
        <v>42988</v>
      </c>
      <c r="IW3" s="121">
        <f t="shared" si="21"/>
        <v>42989</v>
      </c>
      <c r="IX3" s="121">
        <f t="shared" si="21"/>
        <v>42990</v>
      </c>
      <c r="IY3" s="121">
        <f t="shared" si="21"/>
        <v>42991</v>
      </c>
      <c r="IZ3" s="121">
        <f t="shared" si="21"/>
        <v>42992</v>
      </c>
      <c r="JA3" s="121">
        <f t="shared" si="21"/>
        <v>42993</v>
      </c>
      <c r="JB3" s="121">
        <f t="shared" ref="JB3:LM3" si="22">JA3+1</f>
        <v>42994</v>
      </c>
      <c r="JC3" s="121">
        <f t="shared" si="22"/>
        <v>42995</v>
      </c>
      <c r="JD3" s="121">
        <f t="shared" si="22"/>
        <v>42996</v>
      </c>
      <c r="JE3" s="121">
        <f t="shared" si="22"/>
        <v>42997</v>
      </c>
      <c r="JF3" s="121">
        <f t="shared" si="22"/>
        <v>42998</v>
      </c>
      <c r="JG3" s="121">
        <f t="shared" si="22"/>
        <v>42999</v>
      </c>
      <c r="JH3" s="121">
        <f t="shared" si="22"/>
        <v>43000</v>
      </c>
      <c r="JI3" s="121">
        <f t="shared" si="22"/>
        <v>43001</v>
      </c>
      <c r="JJ3" s="121">
        <f t="shared" si="22"/>
        <v>43002</v>
      </c>
      <c r="JK3" s="121">
        <f t="shared" si="22"/>
        <v>43003</v>
      </c>
      <c r="JL3" s="121">
        <f t="shared" si="22"/>
        <v>43004</v>
      </c>
      <c r="JM3" s="121">
        <f t="shared" si="22"/>
        <v>43005</v>
      </c>
      <c r="JN3" s="121">
        <f t="shared" si="22"/>
        <v>43006</v>
      </c>
      <c r="JO3" s="121">
        <f t="shared" si="22"/>
        <v>43007</v>
      </c>
      <c r="JP3" s="121">
        <f t="shared" si="22"/>
        <v>43008</v>
      </c>
      <c r="JQ3" s="121">
        <f t="shared" si="22"/>
        <v>43009</v>
      </c>
      <c r="JR3" s="121">
        <f t="shared" si="22"/>
        <v>43010</v>
      </c>
      <c r="JS3" s="121">
        <f t="shared" si="22"/>
        <v>43011</v>
      </c>
      <c r="JT3" s="121">
        <f t="shared" si="22"/>
        <v>43012</v>
      </c>
      <c r="JU3" s="121">
        <f t="shared" si="22"/>
        <v>43013</v>
      </c>
      <c r="JV3" s="121">
        <f t="shared" si="22"/>
        <v>43014</v>
      </c>
      <c r="JW3" s="121">
        <f t="shared" si="22"/>
        <v>43015</v>
      </c>
      <c r="JX3" s="121">
        <f t="shared" si="22"/>
        <v>43016</v>
      </c>
      <c r="JY3" s="121">
        <f t="shared" si="22"/>
        <v>43017</v>
      </c>
      <c r="JZ3" s="121">
        <f t="shared" si="22"/>
        <v>43018</v>
      </c>
      <c r="KA3" s="121">
        <f t="shared" si="22"/>
        <v>43019</v>
      </c>
      <c r="KB3" s="121">
        <f t="shared" si="22"/>
        <v>43020</v>
      </c>
      <c r="KC3" s="121">
        <f t="shared" si="22"/>
        <v>43021</v>
      </c>
      <c r="KD3" s="121">
        <f t="shared" si="22"/>
        <v>43022</v>
      </c>
      <c r="KE3" s="121">
        <f t="shared" si="22"/>
        <v>43023</v>
      </c>
      <c r="KF3" s="121">
        <f t="shared" si="22"/>
        <v>43024</v>
      </c>
      <c r="KG3" s="121">
        <f t="shared" si="22"/>
        <v>43025</v>
      </c>
      <c r="KH3" s="121">
        <f t="shared" si="22"/>
        <v>43026</v>
      </c>
      <c r="KI3" s="121">
        <f t="shared" si="22"/>
        <v>43027</v>
      </c>
      <c r="KJ3" s="121">
        <f t="shared" si="22"/>
        <v>43028</v>
      </c>
      <c r="KK3" s="121">
        <f t="shared" si="22"/>
        <v>43029</v>
      </c>
      <c r="KL3" s="121">
        <f t="shared" si="22"/>
        <v>43030</v>
      </c>
      <c r="KM3" s="121">
        <f t="shared" si="22"/>
        <v>43031</v>
      </c>
      <c r="KN3" s="121">
        <f t="shared" si="22"/>
        <v>43032</v>
      </c>
      <c r="KO3" s="121">
        <f t="shared" si="22"/>
        <v>43033</v>
      </c>
      <c r="KP3" s="121">
        <f t="shared" si="22"/>
        <v>43034</v>
      </c>
      <c r="KQ3" s="121">
        <f t="shared" si="22"/>
        <v>43035</v>
      </c>
      <c r="KR3" s="121">
        <f t="shared" si="22"/>
        <v>43036</v>
      </c>
      <c r="KS3" s="121">
        <f t="shared" si="22"/>
        <v>43037</v>
      </c>
      <c r="KT3" s="121">
        <f t="shared" si="22"/>
        <v>43038</v>
      </c>
      <c r="KU3" s="121">
        <f t="shared" si="22"/>
        <v>43039</v>
      </c>
      <c r="KV3" s="121">
        <f t="shared" si="22"/>
        <v>43040</v>
      </c>
      <c r="KW3" s="121">
        <f t="shared" si="22"/>
        <v>43041</v>
      </c>
      <c r="KX3" s="121">
        <f t="shared" si="22"/>
        <v>43042</v>
      </c>
      <c r="KY3" s="121">
        <f t="shared" si="22"/>
        <v>43043</v>
      </c>
      <c r="KZ3" s="121">
        <f t="shared" si="22"/>
        <v>43044</v>
      </c>
      <c r="LA3" s="121">
        <f t="shared" si="22"/>
        <v>43045</v>
      </c>
      <c r="LB3" s="121">
        <f t="shared" si="22"/>
        <v>43046</v>
      </c>
      <c r="LC3" s="121">
        <f t="shared" si="22"/>
        <v>43047</v>
      </c>
      <c r="LD3" s="121">
        <f t="shared" si="22"/>
        <v>43048</v>
      </c>
      <c r="LE3" s="121">
        <f t="shared" si="22"/>
        <v>43049</v>
      </c>
      <c r="LF3" s="121">
        <f t="shared" si="22"/>
        <v>43050</v>
      </c>
      <c r="LG3" s="121">
        <f t="shared" si="22"/>
        <v>43051</v>
      </c>
      <c r="LH3" s="121">
        <f t="shared" si="22"/>
        <v>43052</v>
      </c>
      <c r="LI3" s="121">
        <f t="shared" si="22"/>
        <v>43053</v>
      </c>
      <c r="LJ3" s="121">
        <f t="shared" si="22"/>
        <v>43054</v>
      </c>
      <c r="LK3" s="121">
        <f t="shared" si="22"/>
        <v>43055</v>
      </c>
      <c r="LL3" s="121">
        <f t="shared" si="22"/>
        <v>43056</v>
      </c>
      <c r="LM3" s="121">
        <f t="shared" si="22"/>
        <v>43057</v>
      </c>
      <c r="LN3" s="121">
        <f t="shared" ref="LN3:ND3" si="23">LM3+1</f>
        <v>43058</v>
      </c>
      <c r="LO3" s="121">
        <f t="shared" si="23"/>
        <v>43059</v>
      </c>
      <c r="LP3" s="121">
        <f t="shared" si="23"/>
        <v>43060</v>
      </c>
      <c r="LQ3" s="121">
        <f t="shared" si="23"/>
        <v>43061</v>
      </c>
      <c r="LR3" s="121">
        <f t="shared" si="23"/>
        <v>43062</v>
      </c>
      <c r="LS3" s="121">
        <f t="shared" si="23"/>
        <v>43063</v>
      </c>
      <c r="LT3" s="121">
        <f t="shared" si="23"/>
        <v>43064</v>
      </c>
      <c r="LU3" s="121">
        <f t="shared" si="23"/>
        <v>43065</v>
      </c>
      <c r="LV3" s="121">
        <f t="shared" si="23"/>
        <v>43066</v>
      </c>
      <c r="LW3" s="121">
        <f t="shared" si="23"/>
        <v>43067</v>
      </c>
      <c r="LX3" s="121">
        <f t="shared" si="23"/>
        <v>43068</v>
      </c>
      <c r="LY3" s="121">
        <f t="shared" si="23"/>
        <v>43069</v>
      </c>
      <c r="LZ3" s="121">
        <f t="shared" si="23"/>
        <v>43070</v>
      </c>
      <c r="MA3" s="121">
        <f t="shared" si="23"/>
        <v>43071</v>
      </c>
      <c r="MB3" s="121">
        <f t="shared" si="23"/>
        <v>43072</v>
      </c>
      <c r="MC3" s="121">
        <f t="shared" si="23"/>
        <v>43073</v>
      </c>
      <c r="MD3" s="121">
        <f t="shared" si="23"/>
        <v>43074</v>
      </c>
      <c r="ME3" s="121">
        <f t="shared" si="23"/>
        <v>43075</v>
      </c>
      <c r="MF3" s="121">
        <f t="shared" si="23"/>
        <v>43076</v>
      </c>
      <c r="MG3" s="121">
        <f t="shared" si="23"/>
        <v>43077</v>
      </c>
      <c r="MH3" s="121">
        <f t="shared" si="23"/>
        <v>43078</v>
      </c>
      <c r="MI3" s="121">
        <f t="shared" si="23"/>
        <v>43079</v>
      </c>
      <c r="MJ3" s="121">
        <f t="shared" si="23"/>
        <v>43080</v>
      </c>
      <c r="MK3" s="121">
        <f t="shared" si="23"/>
        <v>43081</v>
      </c>
      <c r="ML3" s="121">
        <f t="shared" si="23"/>
        <v>43082</v>
      </c>
      <c r="MM3" s="121">
        <f t="shared" si="23"/>
        <v>43083</v>
      </c>
      <c r="MN3" s="121">
        <f t="shared" si="23"/>
        <v>43084</v>
      </c>
      <c r="MO3" s="121">
        <f t="shared" si="23"/>
        <v>43085</v>
      </c>
      <c r="MP3" s="121">
        <f t="shared" si="23"/>
        <v>43086</v>
      </c>
      <c r="MQ3" s="121">
        <f t="shared" si="23"/>
        <v>43087</v>
      </c>
      <c r="MR3" s="121">
        <f t="shared" si="23"/>
        <v>43088</v>
      </c>
      <c r="MS3" s="121">
        <f t="shared" si="23"/>
        <v>43089</v>
      </c>
      <c r="MT3" s="121">
        <f t="shared" si="23"/>
        <v>43090</v>
      </c>
      <c r="MU3" s="121">
        <f t="shared" si="23"/>
        <v>43091</v>
      </c>
      <c r="MV3" s="121">
        <f t="shared" si="23"/>
        <v>43092</v>
      </c>
      <c r="MW3" s="121">
        <f t="shared" si="23"/>
        <v>43093</v>
      </c>
      <c r="MX3" s="121">
        <f t="shared" si="23"/>
        <v>43094</v>
      </c>
      <c r="MY3" s="121">
        <f t="shared" si="23"/>
        <v>43095</v>
      </c>
      <c r="MZ3" s="121">
        <f t="shared" si="23"/>
        <v>43096</v>
      </c>
      <c r="NA3" s="121">
        <f t="shared" si="23"/>
        <v>43097</v>
      </c>
      <c r="NB3" s="121">
        <f t="shared" si="23"/>
        <v>43098</v>
      </c>
      <c r="NC3" s="121">
        <f t="shared" si="23"/>
        <v>43099</v>
      </c>
      <c r="ND3" s="121">
        <f t="shared" si="23"/>
        <v>43100</v>
      </c>
    </row>
    <row r="4" spans="1:374" ht="15.75" x14ac:dyDescent="0.25">
      <c r="A4" s="122" t="s">
        <v>57</v>
      </c>
      <c r="B4" s="123" t="s">
        <v>46</v>
      </c>
      <c r="C4" s="119" t="s">
        <v>47</v>
      </c>
      <c r="D4" s="124"/>
      <c r="E4" s="125"/>
      <c r="F4" s="125" t="s">
        <v>48</v>
      </c>
      <c r="G4" s="125"/>
      <c r="H4" s="125"/>
      <c r="I4" s="125"/>
      <c r="J4" s="124"/>
      <c r="K4" s="124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25"/>
      <c r="AA4" s="125"/>
      <c r="AB4" s="125"/>
      <c r="AC4" s="125"/>
      <c r="AD4" s="125"/>
      <c r="AE4" s="125"/>
      <c r="AF4" s="125"/>
      <c r="AG4" s="125"/>
      <c r="AH4" s="125"/>
      <c r="AI4" s="125"/>
      <c r="AJ4" s="125"/>
      <c r="AK4" s="125"/>
      <c r="AL4" s="125"/>
      <c r="AM4" s="125"/>
      <c r="AN4" s="125"/>
      <c r="AO4" s="125"/>
      <c r="AP4" s="125"/>
      <c r="AQ4" s="125"/>
      <c r="AR4" s="125"/>
      <c r="AS4" s="125"/>
      <c r="AT4" s="125"/>
      <c r="AU4" s="125"/>
      <c r="AV4" s="125"/>
      <c r="AW4" s="125"/>
      <c r="AX4" s="125"/>
      <c r="AY4" s="125"/>
      <c r="AZ4" s="125"/>
      <c r="BA4" s="125"/>
      <c r="BB4" s="125"/>
      <c r="BC4" s="125"/>
      <c r="BD4" s="125"/>
      <c r="BE4" s="125"/>
      <c r="BF4" s="125"/>
      <c r="BG4" s="125"/>
      <c r="BH4" s="125"/>
      <c r="BI4" s="125"/>
      <c r="BJ4" s="125"/>
      <c r="BK4" s="125"/>
      <c r="BL4" s="125"/>
      <c r="BM4" s="125"/>
      <c r="BN4" s="125"/>
      <c r="BO4" s="125"/>
      <c r="BP4" s="125"/>
      <c r="BQ4" s="125"/>
      <c r="BR4" s="125"/>
      <c r="BS4" s="125"/>
      <c r="BT4" s="125"/>
      <c r="BU4" s="125"/>
      <c r="BV4" s="125"/>
      <c r="BW4" s="125"/>
      <c r="BX4" s="125"/>
      <c r="BY4" s="126"/>
      <c r="BZ4" s="126"/>
      <c r="CA4" s="126"/>
      <c r="CB4" s="126"/>
      <c r="CC4" s="126"/>
      <c r="CD4" s="126"/>
      <c r="CE4" s="126"/>
      <c r="CF4" s="126"/>
      <c r="CG4" s="126"/>
      <c r="CH4" s="126"/>
      <c r="CI4" s="126"/>
      <c r="CJ4" s="126"/>
      <c r="CK4" s="126"/>
      <c r="CL4" s="126"/>
      <c r="CM4" s="126"/>
      <c r="CN4" s="126"/>
      <c r="CO4" s="126"/>
      <c r="CP4" s="126"/>
      <c r="CQ4" s="126"/>
      <c r="CR4" s="126"/>
      <c r="CS4" s="126"/>
      <c r="CT4" s="126"/>
      <c r="CU4" s="126"/>
      <c r="CV4" s="126"/>
      <c r="CW4" s="126"/>
      <c r="CX4" s="126"/>
      <c r="CY4" s="126"/>
      <c r="CZ4" s="126"/>
      <c r="DA4" s="126"/>
      <c r="DB4" s="126"/>
      <c r="DC4" s="126"/>
      <c r="DD4" s="126"/>
      <c r="DE4" s="126"/>
      <c r="DF4" s="126"/>
      <c r="DG4" s="126"/>
      <c r="DH4" s="126"/>
      <c r="DI4" s="126"/>
      <c r="DJ4" s="126"/>
      <c r="DK4" s="126"/>
      <c r="DL4" s="126"/>
      <c r="DM4" s="126"/>
      <c r="DN4" s="126"/>
      <c r="DO4" s="126"/>
      <c r="DP4" s="126"/>
      <c r="DQ4" s="126"/>
      <c r="DR4" s="126"/>
      <c r="DS4" s="126"/>
      <c r="DT4" s="126"/>
      <c r="DU4" s="126"/>
      <c r="DV4" s="126"/>
      <c r="DW4" s="126"/>
      <c r="DX4" s="126"/>
      <c r="DY4" s="126"/>
      <c r="DZ4" s="126"/>
      <c r="EA4" s="126"/>
      <c r="EB4" s="126"/>
      <c r="EC4" s="126"/>
      <c r="ED4" s="126"/>
      <c r="EE4" s="126"/>
      <c r="EF4" s="126"/>
      <c r="EG4" s="126"/>
      <c r="EH4" s="126"/>
      <c r="EI4" s="126"/>
      <c r="EJ4" s="126"/>
      <c r="EK4" s="126"/>
      <c r="EL4" s="126"/>
      <c r="EM4" s="126"/>
      <c r="EN4" s="126"/>
      <c r="EO4" s="126"/>
      <c r="EP4" s="126"/>
      <c r="EQ4" s="126"/>
      <c r="ER4" s="126"/>
      <c r="ES4" s="126"/>
      <c r="ET4" s="126"/>
      <c r="EU4" s="126"/>
      <c r="EV4" s="126"/>
      <c r="EW4" s="126"/>
      <c r="EX4" s="126"/>
      <c r="EY4" s="126"/>
      <c r="EZ4" s="126"/>
      <c r="FA4" s="126"/>
      <c r="FB4" s="126"/>
      <c r="FC4" s="126"/>
      <c r="FD4" s="126"/>
      <c r="FE4" s="126"/>
      <c r="FF4" s="126"/>
      <c r="FG4" s="126"/>
      <c r="FH4" s="126"/>
      <c r="FI4" s="126"/>
      <c r="FJ4" s="126"/>
      <c r="FK4" s="126"/>
      <c r="FL4" s="126"/>
      <c r="FM4" s="126"/>
      <c r="FN4" s="126"/>
      <c r="FO4" s="126"/>
      <c r="FP4" s="126"/>
      <c r="FQ4" s="126"/>
      <c r="FR4" s="126"/>
      <c r="FS4" s="126"/>
      <c r="FT4" s="126"/>
      <c r="FU4" s="126"/>
      <c r="FV4" s="126"/>
      <c r="FW4" s="126"/>
      <c r="FX4" s="126"/>
      <c r="FY4" s="126"/>
      <c r="FZ4" s="126"/>
      <c r="GA4" s="126"/>
      <c r="GB4" s="126"/>
      <c r="GC4" s="126"/>
      <c r="GD4" s="126"/>
      <c r="GE4" s="126"/>
      <c r="GF4" s="126"/>
      <c r="GG4" s="126"/>
      <c r="GH4" s="126"/>
      <c r="GI4" s="126"/>
      <c r="GJ4" s="126"/>
      <c r="GK4" s="126"/>
      <c r="GL4" s="126"/>
      <c r="GM4" s="126"/>
      <c r="GN4" s="126"/>
      <c r="GO4" s="126"/>
      <c r="GP4" s="126"/>
      <c r="GQ4" s="126"/>
      <c r="GR4" s="126"/>
      <c r="GS4" s="126"/>
      <c r="GT4" s="126"/>
      <c r="GU4" s="126"/>
      <c r="GV4" s="126"/>
      <c r="GW4" s="126"/>
      <c r="GX4" s="126"/>
      <c r="GY4" s="126"/>
      <c r="GZ4" s="126"/>
      <c r="HA4" s="126"/>
      <c r="HB4" s="126"/>
      <c r="HC4" s="126"/>
      <c r="HD4" s="126"/>
      <c r="HE4" s="126"/>
      <c r="HF4" s="126"/>
      <c r="HG4" s="126"/>
      <c r="HH4" s="126"/>
      <c r="HI4" s="126"/>
      <c r="HJ4" s="126"/>
      <c r="HK4" s="126"/>
      <c r="HL4" s="126"/>
      <c r="HM4" s="126"/>
      <c r="HN4" s="126"/>
      <c r="HO4" s="126"/>
      <c r="HP4" s="126"/>
      <c r="HQ4" s="126"/>
      <c r="HR4" s="126"/>
      <c r="HS4" s="126"/>
      <c r="HT4" s="126"/>
      <c r="HU4" s="126"/>
      <c r="HV4" s="126"/>
    </row>
    <row r="5" spans="1:374" ht="15.75" x14ac:dyDescent="0.25">
      <c r="A5" s="122" t="s">
        <v>58</v>
      </c>
      <c r="B5" s="123" t="s">
        <v>49</v>
      </c>
      <c r="C5" s="119" t="s">
        <v>50</v>
      </c>
      <c r="D5" s="124"/>
      <c r="E5" s="125"/>
      <c r="F5" s="125"/>
      <c r="G5" s="125"/>
      <c r="H5" s="125"/>
      <c r="I5" s="125"/>
      <c r="J5" s="124"/>
      <c r="K5" s="124"/>
      <c r="L5" s="125"/>
      <c r="M5" s="125"/>
      <c r="N5" s="125"/>
      <c r="O5" s="125"/>
      <c r="P5" s="125"/>
      <c r="Q5" s="125"/>
      <c r="R5" s="125"/>
      <c r="S5" s="125"/>
      <c r="T5" s="125"/>
      <c r="U5" s="125"/>
      <c r="V5" s="125"/>
      <c r="W5" s="125"/>
      <c r="X5" s="125"/>
      <c r="Y5" s="125"/>
      <c r="Z5" s="125"/>
      <c r="AA5" s="125"/>
      <c r="AB5" s="125"/>
      <c r="AC5" s="125"/>
      <c r="AD5" s="125"/>
      <c r="AE5" s="125"/>
      <c r="AF5" s="125"/>
      <c r="AG5" s="125"/>
      <c r="AH5" s="125"/>
      <c r="AI5" s="125"/>
      <c r="AJ5" s="125"/>
      <c r="AK5" s="125"/>
      <c r="AL5" s="125"/>
      <c r="AM5" s="125"/>
      <c r="AN5" s="125"/>
      <c r="AO5" s="125"/>
      <c r="AP5" s="125"/>
      <c r="AQ5" s="125"/>
      <c r="AR5" s="125"/>
      <c r="AS5" s="125"/>
      <c r="AT5" s="125"/>
      <c r="AU5" s="125"/>
      <c r="AV5" s="125"/>
      <c r="AW5" s="125"/>
      <c r="AX5" s="125"/>
      <c r="AY5" s="125"/>
      <c r="AZ5" s="125"/>
      <c r="BA5" s="125"/>
      <c r="BB5" s="125"/>
      <c r="BC5" s="125"/>
      <c r="BD5" s="125"/>
      <c r="BE5" s="125"/>
      <c r="BF5" s="125"/>
      <c r="BG5" s="125"/>
      <c r="BH5" s="125"/>
      <c r="BI5" s="125"/>
      <c r="BJ5" s="125"/>
      <c r="BK5" s="125"/>
      <c r="BL5" s="125"/>
      <c r="BM5" s="125"/>
      <c r="BN5" s="125"/>
      <c r="BO5" s="125"/>
      <c r="BP5" s="125"/>
      <c r="BQ5" s="125"/>
      <c r="BR5" s="125"/>
      <c r="BS5" s="125"/>
      <c r="BT5" s="125"/>
      <c r="BU5" s="125"/>
      <c r="BV5" s="125"/>
      <c r="BW5" s="125"/>
      <c r="BX5" s="125"/>
      <c r="BY5" s="126"/>
      <c r="BZ5" s="126"/>
      <c r="CA5" s="126"/>
      <c r="CB5" s="126"/>
      <c r="CC5" s="126"/>
      <c r="CD5" s="126"/>
      <c r="CE5" s="126"/>
      <c r="CF5" s="126"/>
      <c r="CG5" s="126"/>
      <c r="CH5" s="126"/>
      <c r="CI5" s="126"/>
      <c r="CJ5" s="126"/>
      <c r="CK5" s="126"/>
      <c r="CL5" s="126"/>
      <c r="CM5" s="126"/>
      <c r="CN5" s="126"/>
      <c r="CO5" s="126"/>
      <c r="CP5" s="126"/>
      <c r="CQ5" s="126"/>
      <c r="CR5" s="126"/>
      <c r="CS5" s="126"/>
      <c r="CT5" s="126"/>
      <c r="CU5" s="126"/>
      <c r="CV5" s="126"/>
      <c r="CW5" s="126"/>
      <c r="CX5" s="126"/>
      <c r="CY5" s="126"/>
      <c r="CZ5" s="126"/>
      <c r="DA5" s="126"/>
      <c r="DB5" s="126"/>
      <c r="DC5" s="126"/>
      <c r="DD5" s="126"/>
      <c r="DE5" s="126"/>
      <c r="DF5" s="126"/>
      <c r="DG5" s="126"/>
      <c r="DH5" s="126"/>
      <c r="DI5" s="126"/>
      <c r="DJ5" s="126"/>
      <c r="DK5" s="126"/>
      <c r="DL5" s="126"/>
      <c r="DM5" s="126"/>
      <c r="DN5" s="126"/>
      <c r="DO5" s="126"/>
      <c r="DP5" s="126"/>
      <c r="DQ5" s="126"/>
      <c r="DR5" s="126"/>
      <c r="DS5" s="126"/>
      <c r="DT5" s="126"/>
      <c r="DU5" s="126"/>
      <c r="DV5" s="126"/>
      <c r="DW5" s="126"/>
      <c r="DX5" s="126"/>
      <c r="DY5" s="126"/>
      <c r="DZ5" s="126"/>
      <c r="EA5" s="126"/>
      <c r="EB5" s="126"/>
      <c r="EC5" s="126"/>
      <c r="ED5" s="126"/>
      <c r="EE5" s="126"/>
      <c r="EF5" s="126"/>
      <c r="EG5" s="126"/>
      <c r="EH5" s="126"/>
      <c r="EI5" s="126"/>
      <c r="EJ5" s="126"/>
      <c r="EK5" s="126"/>
      <c r="EL5" s="126"/>
      <c r="EM5" s="126"/>
      <c r="EN5" s="126"/>
      <c r="EO5" s="126"/>
      <c r="EP5" s="126"/>
      <c r="EQ5" s="126"/>
      <c r="ER5" s="126"/>
      <c r="ES5" s="126"/>
      <c r="ET5" s="126"/>
      <c r="EU5" s="126"/>
      <c r="EV5" s="126"/>
      <c r="EW5" s="126"/>
      <c r="EX5" s="126"/>
      <c r="EY5" s="126"/>
      <c r="EZ5" s="126"/>
      <c r="FA5" s="126"/>
      <c r="FB5" s="126"/>
      <c r="FC5" s="126"/>
      <c r="FD5" s="126"/>
      <c r="FE5" s="126"/>
      <c r="FF5" s="126"/>
      <c r="FG5" s="126"/>
      <c r="FH5" s="126"/>
      <c r="FI5" s="126"/>
      <c r="FJ5" s="126"/>
      <c r="FK5" s="126"/>
      <c r="FL5" s="126"/>
      <c r="FM5" s="126"/>
      <c r="FN5" s="126"/>
      <c r="FO5" s="126"/>
      <c r="FP5" s="126"/>
      <c r="FQ5" s="126"/>
      <c r="FR5" s="126"/>
      <c r="FS5" s="126"/>
      <c r="FT5" s="126"/>
      <c r="FU5" s="126"/>
      <c r="FV5" s="126"/>
      <c r="FW5" s="126"/>
      <c r="FX5" s="126"/>
      <c r="FY5" s="126"/>
      <c r="FZ5" s="126"/>
      <c r="GA5" s="126"/>
      <c r="GB5" s="126"/>
      <c r="GC5" s="126"/>
      <c r="GD5" s="126"/>
      <c r="GE5" s="126"/>
      <c r="GF5" s="126"/>
      <c r="GG5" s="126"/>
      <c r="GH5" s="126"/>
      <c r="GI5" s="126"/>
      <c r="GJ5" s="126"/>
      <c r="GK5" s="126"/>
      <c r="GL5" s="126"/>
      <c r="GM5" s="126"/>
      <c r="GN5" s="126"/>
      <c r="GO5" s="126"/>
      <c r="GP5" s="126"/>
      <c r="GQ5" s="126"/>
      <c r="GR5" s="126"/>
      <c r="GS5" s="126"/>
      <c r="GT5" s="126"/>
      <c r="GU5" s="126"/>
      <c r="GV5" s="126"/>
      <c r="GW5" s="126"/>
      <c r="GX5" s="126"/>
      <c r="GY5" s="126"/>
      <c r="GZ5" s="126"/>
      <c r="HA5" s="126"/>
      <c r="HB5" s="126"/>
      <c r="HC5" s="126"/>
      <c r="HD5" s="126"/>
      <c r="HE5" s="126"/>
      <c r="HF5" s="126"/>
      <c r="HG5" s="126"/>
      <c r="HH5" s="126"/>
      <c r="HI5" s="126"/>
      <c r="HJ5" s="126"/>
      <c r="HK5" s="126"/>
      <c r="HL5" s="126"/>
      <c r="HM5" s="126"/>
      <c r="HN5" s="126"/>
      <c r="HO5" s="126"/>
      <c r="HP5" s="126"/>
      <c r="HQ5" s="126"/>
      <c r="HR5" s="126"/>
      <c r="HS5" s="126"/>
      <c r="HT5" s="126"/>
      <c r="HU5" s="126"/>
      <c r="HV5" s="126"/>
    </row>
    <row r="6" spans="1:374" ht="15.75" x14ac:dyDescent="0.25">
      <c r="A6" s="122" t="s">
        <v>59</v>
      </c>
      <c r="B6" s="123" t="s">
        <v>51</v>
      </c>
      <c r="C6" s="119" t="s">
        <v>47</v>
      </c>
      <c r="D6" s="124"/>
      <c r="E6" s="125"/>
      <c r="F6" s="125"/>
      <c r="G6" s="125"/>
      <c r="H6" s="125"/>
      <c r="I6" s="125"/>
      <c r="J6" s="124"/>
      <c r="K6" s="124"/>
      <c r="L6" s="125"/>
      <c r="M6" s="125"/>
      <c r="N6" s="125"/>
      <c r="O6" s="125"/>
      <c r="P6" s="125"/>
      <c r="Q6" s="125"/>
      <c r="R6" s="125"/>
      <c r="S6" s="125"/>
      <c r="T6" s="125"/>
      <c r="U6" s="125"/>
      <c r="V6" s="125"/>
      <c r="W6" s="125"/>
      <c r="X6" s="125"/>
      <c r="Y6" s="125"/>
      <c r="Z6" s="125"/>
      <c r="AA6" s="125"/>
      <c r="AB6" s="125"/>
      <c r="AC6" s="125"/>
      <c r="AD6" s="125"/>
      <c r="AE6" s="125"/>
      <c r="AF6" s="125"/>
      <c r="AG6" s="125"/>
      <c r="AH6" s="125"/>
      <c r="AI6" s="125"/>
      <c r="AJ6" s="125"/>
      <c r="AK6" s="125"/>
      <c r="AL6" s="125"/>
      <c r="AM6" s="125"/>
      <c r="AN6" s="125"/>
      <c r="AO6" s="125"/>
      <c r="AP6" s="125"/>
      <c r="AQ6" s="125"/>
      <c r="AR6" s="125"/>
      <c r="AS6" s="125"/>
      <c r="AT6" s="125"/>
      <c r="AU6" s="125"/>
      <c r="AV6" s="125"/>
      <c r="AW6" s="125"/>
      <c r="AX6" s="125"/>
      <c r="AY6" s="125"/>
      <c r="AZ6" s="125"/>
      <c r="BA6" s="125"/>
      <c r="BB6" s="125"/>
      <c r="BC6" s="125"/>
      <c r="BD6" s="125"/>
      <c r="BE6" s="125"/>
      <c r="BF6" s="125"/>
      <c r="BG6" s="125"/>
      <c r="BH6" s="125"/>
      <c r="BI6" s="125"/>
      <c r="BJ6" s="125"/>
      <c r="BK6" s="125"/>
      <c r="BL6" s="125"/>
      <c r="BM6" s="125"/>
      <c r="BN6" s="125"/>
      <c r="BO6" s="125"/>
      <c r="BP6" s="125"/>
      <c r="BQ6" s="125"/>
      <c r="BR6" s="125"/>
      <c r="BS6" s="125"/>
      <c r="BT6" s="125"/>
      <c r="BU6" s="125"/>
      <c r="BV6" s="125"/>
      <c r="BW6" s="125"/>
      <c r="BX6" s="125"/>
      <c r="BY6" s="126"/>
      <c r="BZ6" s="126"/>
      <c r="CA6" s="126"/>
      <c r="CB6" s="126"/>
      <c r="CC6" s="126"/>
      <c r="CD6" s="126"/>
      <c r="CE6" s="126"/>
      <c r="CF6" s="126"/>
      <c r="CG6" s="126"/>
      <c r="CH6" s="126"/>
      <c r="CI6" s="126"/>
      <c r="CJ6" s="126"/>
      <c r="CK6" s="126"/>
      <c r="CL6" s="126"/>
      <c r="CM6" s="126"/>
      <c r="CN6" s="126"/>
      <c r="CO6" s="126"/>
      <c r="CP6" s="126"/>
      <c r="CQ6" s="126"/>
      <c r="CR6" s="126"/>
      <c r="CS6" s="126"/>
      <c r="CT6" s="126"/>
      <c r="CU6" s="126"/>
      <c r="CV6" s="126"/>
      <c r="CW6" s="126"/>
      <c r="CX6" s="126"/>
      <c r="CY6" s="126"/>
      <c r="CZ6" s="126"/>
      <c r="DA6" s="126"/>
      <c r="DB6" s="126"/>
      <c r="DC6" s="126"/>
      <c r="DD6" s="126"/>
      <c r="DE6" s="126"/>
      <c r="DF6" s="126"/>
      <c r="DG6" s="126"/>
      <c r="DH6" s="126"/>
      <c r="DI6" s="126"/>
      <c r="DJ6" s="126"/>
      <c r="DK6" s="126"/>
      <c r="DL6" s="126"/>
      <c r="DM6" s="126"/>
      <c r="DN6" s="126"/>
      <c r="DO6" s="126"/>
      <c r="DP6" s="126"/>
      <c r="DQ6" s="126"/>
      <c r="DR6" s="126"/>
      <c r="DS6" s="126"/>
      <c r="DT6" s="126"/>
      <c r="DU6" s="126"/>
      <c r="DV6" s="126"/>
      <c r="DW6" s="126"/>
      <c r="DX6" s="126"/>
      <c r="DY6" s="126"/>
      <c r="DZ6" s="126"/>
      <c r="EA6" s="126"/>
      <c r="EB6" s="126"/>
      <c r="EC6" s="126"/>
      <c r="ED6" s="126"/>
      <c r="EE6" s="126"/>
      <c r="EF6" s="126"/>
      <c r="EG6" s="126"/>
      <c r="EH6" s="126"/>
      <c r="EI6" s="126"/>
      <c r="EJ6" s="126"/>
      <c r="EK6" s="126"/>
      <c r="EL6" s="126"/>
      <c r="EM6" s="126"/>
      <c r="EN6" s="126"/>
      <c r="EO6" s="126"/>
      <c r="EP6" s="126"/>
      <c r="EQ6" s="126"/>
      <c r="ER6" s="126"/>
      <c r="ES6" s="126"/>
      <c r="ET6" s="126"/>
      <c r="EU6" s="126"/>
      <c r="EV6" s="126"/>
      <c r="EW6" s="126"/>
      <c r="EX6" s="126"/>
      <c r="EY6" s="126"/>
      <c r="EZ6" s="126"/>
      <c r="FA6" s="126"/>
      <c r="FB6" s="126"/>
      <c r="FC6" s="126"/>
      <c r="FD6" s="126"/>
      <c r="FE6" s="126"/>
      <c r="FF6" s="126"/>
      <c r="FG6" s="126"/>
      <c r="FH6" s="126"/>
      <c r="FI6" s="126"/>
      <c r="FJ6" s="126"/>
      <c r="FK6" s="126"/>
      <c r="FL6" s="126"/>
      <c r="FM6" s="126"/>
      <c r="FN6" s="126"/>
      <c r="FO6" s="126"/>
      <c r="FP6" s="126"/>
      <c r="FQ6" s="126"/>
      <c r="FR6" s="126"/>
      <c r="FS6" s="126"/>
      <c r="FT6" s="126"/>
      <c r="FU6" s="126"/>
      <c r="FV6" s="126"/>
      <c r="FW6" s="126"/>
      <c r="FX6" s="126"/>
      <c r="FY6" s="126"/>
      <c r="FZ6" s="126"/>
      <c r="GA6" s="126"/>
      <c r="GB6" s="126"/>
      <c r="GC6" s="126"/>
      <c r="GD6" s="126"/>
      <c r="GE6" s="126"/>
      <c r="GF6" s="126"/>
      <c r="GG6" s="126"/>
      <c r="GH6" s="126"/>
      <c r="GI6" s="126"/>
      <c r="GJ6" s="126"/>
      <c r="GK6" s="126"/>
      <c r="GL6" s="126"/>
      <c r="GM6" s="126"/>
      <c r="GN6" s="126"/>
      <c r="GO6" s="126"/>
      <c r="GP6" s="126"/>
      <c r="GQ6" s="126"/>
      <c r="GR6" s="126"/>
      <c r="GS6" s="126"/>
      <c r="GT6" s="126"/>
      <c r="GU6" s="126"/>
      <c r="GV6" s="126"/>
      <c r="GW6" s="126"/>
      <c r="GX6" s="126"/>
      <c r="GY6" s="126"/>
      <c r="GZ6" s="126"/>
      <c r="HA6" s="126"/>
      <c r="HB6" s="126"/>
      <c r="HC6" s="126"/>
      <c r="HD6" s="126"/>
      <c r="HE6" s="126"/>
      <c r="HF6" s="126"/>
      <c r="HG6" s="126"/>
      <c r="HH6" s="126"/>
      <c r="HI6" s="126"/>
      <c r="HJ6" s="126"/>
      <c r="HK6" s="126"/>
      <c r="HL6" s="126"/>
      <c r="HM6" s="126"/>
      <c r="HN6" s="126"/>
      <c r="HO6" s="126"/>
      <c r="HP6" s="126"/>
      <c r="HQ6" s="126"/>
      <c r="HR6" s="126"/>
      <c r="HS6" s="126"/>
      <c r="HT6" s="126"/>
      <c r="HU6" s="126"/>
      <c r="HV6" s="126"/>
    </row>
    <row r="7" spans="1:374" ht="15.75" x14ac:dyDescent="0.25">
      <c r="A7" s="122" t="s">
        <v>60</v>
      </c>
      <c r="B7" s="123" t="s">
        <v>46</v>
      </c>
      <c r="C7" s="119" t="s">
        <v>52</v>
      </c>
      <c r="D7" s="124"/>
      <c r="E7" s="125"/>
      <c r="F7" s="125"/>
      <c r="G7" s="125"/>
      <c r="H7" s="125"/>
      <c r="I7" s="125"/>
      <c r="J7" s="124"/>
      <c r="K7" s="124"/>
      <c r="L7" s="125"/>
      <c r="M7" s="125"/>
      <c r="N7" s="125"/>
      <c r="O7" s="125"/>
      <c r="P7" s="125"/>
      <c r="Q7" s="125"/>
      <c r="R7" s="125"/>
      <c r="S7" s="125"/>
      <c r="T7" s="125"/>
      <c r="U7" s="125"/>
      <c r="V7" s="125"/>
      <c r="W7" s="125"/>
      <c r="X7" s="125"/>
      <c r="Y7" s="125"/>
      <c r="Z7" s="125"/>
      <c r="AA7" s="125"/>
      <c r="AB7" s="125"/>
      <c r="AC7" s="125"/>
      <c r="AD7" s="125"/>
      <c r="AE7" s="125"/>
      <c r="AF7" s="125"/>
      <c r="AG7" s="125"/>
      <c r="AH7" s="125"/>
      <c r="AI7" s="125"/>
      <c r="AJ7" s="125"/>
      <c r="AK7" s="125"/>
      <c r="AL7" s="125"/>
      <c r="AM7" s="125"/>
      <c r="AN7" s="125"/>
      <c r="AO7" s="125"/>
      <c r="AP7" s="125"/>
      <c r="AQ7" s="125"/>
      <c r="AR7" s="125"/>
      <c r="AS7" s="125"/>
      <c r="AT7" s="125"/>
      <c r="AU7" s="125"/>
      <c r="AV7" s="125"/>
      <c r="AW7" s="125"/>
      <c r="AX7" s="125"/>
      <c r="AY7" s="125"/>
      <c r="AZ7" s="125"/>
      <c r="BA7" s="125"/>
      <c r="BB7" s="125"/>
      <c r="BC7" s="125"/>
      <c r="BD7" s="125"/>
      <c r="BE7" s="125"/>
      <c r="BF7" s="125"/>
      <c r="BG7" s="125"/>
      <c r="BH7" s="125"/>
      <c r="BI7" s="125"/>
      <c r="BJ7" s="125"/>
      <c r="BK7" s="125"/>
      <c r="BL7" s="125"/>
      <c r="BM7" s="125"/>
      <c r="BN7" s="125"/>
      <c r="BO7" s="125"/>
      <c r="BP7" s="125"/>
      <c r="BQ7" s="125"/>
      <c r="BR7" s="125"/>
      <c r="BS7" s="125"/>
      <c r="BT7" s="125"/>
      <c r="BU7" s="125"/>
      <c r="BV7" s="125"/>
      <c r="BW7" s="125"/>
      <c r="BX7" s="125"/>
      <c r="BY7" s="126"/>
      <c r="BZ7" s="126"/>
      <c r="CA7" s="126"/>
      <c r="CB7" s="126"/>
      <c r="CC7" s="126"/>
      <c r="CD7" s="126"/>
      <c r="CE7" s="126"/>
      <c r="CF7" s="126"/>
      <c r="CG7" s="126"/>
      <c r="CH7" s="126"/>
      <c r="CI7" s="126"/>
      <c r="CJ7" s="126"/>
      <c r="CK7" s="126"/>
      <c r="CL7" s="126"/>
      <c r="CM7" s="126"/>
      <c r="CN7" s="126"/>
      <c r="CO7" s="126"/>
      <c r="CP7" s="126"/>
      <c r="CQ7" s="126"/>
      <c r="CR7" s="126"/>
      <c r="CS7" s="126"/>
      <c r="CT7" s="126"/>
      <c r="CU7" s="126"/>
      <c r="CV7" s="126"/>
      <c r="CW7" s="126"/>
      <c r="CX7" s="126"/>
      <c r="CY7" s="126"/>
      <c r="CZ7" s="126"/>
      <c r="DA7" s="126"/>
      <c r="DB7" s="126"/>
      <c r="DC7" s="126"/>
      <c r="DD7" s="126"/>
      <c r="DE7" s="126"/>
      <c r="DF7" s="126"/>
      <c r="DG7" s="126"/>
      <c r="DH7" s="126"/>
      <c r="DI7" s="126"/>
      <c r="DJ7" s="126"/>
      <c r="DK7" s="126"/>
      <c r="DL7" s="126"/>
      <c r="DM7" s="126"/>
      <c r="DN7" s="126"/>
      <c r="DO7" s="126"/>
      <c r="DP7" s="126"/>
      <c r="DQ7" s="126"/>
      <c r="DR7" s="126"/>
      <c r="DS7" s="126"/>
      <c r="DT7" s="126"/>
      <c r="DU7" s="126"/>
      <c r="DV7" s="126"/>
      <c r="DW7" s="126"/>
      <c r="DX7" s="126"/>
      <c r="DY7" s="126"/>
      <c r="DZ7" s="126"/>
      <c r="EA7" s="126"/>
      <c r="EB7" s="126"/>
      <c r="EC7" s="126"/>
      <c r="ED7" s="126"/>
      <c r="EE7" s="126"/>
      <c r="EF7" s="126"/>
      <c r="EG7" s="126"/>
      <c r="EH7" s="126"/>
      <c r="EI7" s="126"/>
      <c r="EJ7" s="126"/>
      <c r="EK7" s="126"/>
      <c r="EL7" s="126"/>
      <c r="EM7" s="126"/>
      <c r="EN7" s="126"/>
      <c r="EO7" s="126"/>
      <c r="EP7" s="126"/>
      <c r="EQ7" s="126"/>
      <c r="ER7" s="126"/>
      <c r="ES7" s="126"/>
      <c r="ET7" s="126"/>
      <c r="EU7" s="126"/>
      <c r="EV7" s="126"/>
      <c r="EW7" s="126"/>
      <c r="EX7" s="126"/>
      <c r="EY7" s="126"/>
      <c r="EZ7" s="126"/>
      <c r="FA7" s="126"/>
      <c r="FB7" s="126"/>
      <c r="FC7" s="126"/>
      <c r="FD7" s="126"/>
      <c r="FE7" s="126"/>
      <c r="FF7" s="126"/>
      <c r="FG7" s="126"/>
      <c r="FH7" s="126"/>
      <c r="FI7" s="126"/>
      <c r="FJ7" s="126"/>
      <c r="FK7" s="126"/>
      <c r="FL7" s="126"/>
      <c r="FM7" s="126"/>
      <c r="FN7" s="126"/>
      <c r="FO7" s="126"/>
      <c r="FP7" s="126"/>
      <c r="FQ7" s="126"/>
      <c r="FR7" s="126"/>
      <c r="FS7" s="126"/>
      <c r="FT7" s="126"/>
      <c r="FU7" s="126"/>
      <c r="FV7" s="126"/>
      <c r="FW7" s="126"/>
      <c r="FX7" s="126"/>
      <c r="FY7" s="126"/>
      <c r="FZ7" s="126"/>
      <c r="GA7" s="126"/>
      <c r="GB7" s="126"/>
      <c r="GC7" s="126"/>
      <c r="GD7" s="126"/>
      <c r="GE7" s="126"/>
      <c r="GF7" s="126"/>
      <c r="GG7" s="126"/>
      <c r="GH7" s="126"/>
      <c r="GI7" s="126"/>
      <c r="GJ7" s="126"/>
      <c r="GK7" s="126"/>
      <c r="GL7" s="126"/>
      <c r="GM7" s="126"/>
      <c r="GN7" s="126"/>
      <c r="GO7" s="126"/>
      <c r="GP7" s="126"/>
      <c r="GQ7" s="126"/>
      <c r="GR7" s="126"/>
      <c r="GS7" s="126"/>
      <c r="GT7" s="126"/>
      <c r="GU7" s="126"/>
      <c r="GV7" s="126"/>
      <c r="GW7" s="126"/>
      <c r="GX7" s="126"/>
      <c r="GY7" s="126"/>
      <c r="GZ7" s="126"/>
      <c r="HA7" s="126"/>
      <c r="HB7" s="126"/>
      <c r="HC7" s="126"/>
      <c r="HD7" s="126"/>
      <c r="HE7" s="126"/>
      <c r="HF7" s="126"/>
      <c r="HG7" s="126"/>
      <c r="HH7" s="126"/>
      <c r="HI7" s="126"/>
      <c r="HJ7" s="126"/>
      <c r="HK7" s="126"/>
      <c r="HL7" s="126"/>
      <c r="HM7" s="126"/>
      <c r="HN7" s="126"/>
      <c r="HO7" s="126"/>
      <c r="HP7" s="126"/>
      <c r="HQ7" s="126"/>
      <c r="HR7" s="126"/>
      <c r="HS7" s="126"/>
      <c r="HT7" s="126"/>
      <c r="HU7" s="126"/>
      <c r="HV7" s="126"/>
    </row>
    <row r="8" spans="1:374" x14ac:dyDescent="0.25">
      <c r="J8" s="127"/>
      <c r="K8" s="127"/>
    </row>
    <row r="9" spans="1:374" x14ac:dyDescent="0.25">
      <c r="J9" s="127"/>
      <c r="K9" s="127"/>
    </row>
    <row r="10" spans="1:374" x14ac:dyDescent="0.25">
      <c r="J10" s="127"/>
      <c r="K10" s="127"/>
    </row>
    <row r="11" spans="1:374" x14ac:dyDescent="0.25">
      <c r="J11" s="127"/>
      <c r="K11" s="127"/>
    </row>
  </sheetData>
  <mergeCells count="53">
    <mergeCell ref="MB1:MH1"/>
    <mergeCell ref="MI1:MO1"/>
    <mergeCell ref="MP1:MV1"/>
    <mergeCell ref="MW1:NC1"/>
    <mergeCell ref="ND1:NJ1"/>
    <mergeCell ref="LU1:MA1"/>
    <mergeCell ref="IV1:JB1"/>
    <mergeCell ref="JC1:JI1"/>
    <mergeCell ref="JJ1:JP1"/>
    <mergeCell ref="JQ1:JW1"/>
    <mergeCell ref="JX1:KD1"/>
    <mergeCell ref="KE1:KK1"/>
    <mergeCell ref="KL1:KR1"/>
    <mergeCell ref="KS1:KY1"/>
    <mergeCell ref="KZ1:LF1"/>
    <mergeCell ref="LG1:LM1"/>
    <mergeCell ref="LN1:LT1"/>
    <mergeCell ref="IO1:IU1"/>
    <mergeCell ref="FP1:FV1"/>
    <mergeCell ref="FW1:GC1"/>
    <mergeCell ref="GD1:GJ1"/>
    <mergeCell ref="GK1:GQ1"/>
    <mergeCell ref="GR1:GX1"/>
    <mergeCell ref="GY1:HE1"/>
    <mergeCell ref="HF1:HL1"/>
    <mergeCell ref="HM1:HS1"/>
    <mergeCell ref="HT1:HZ1"/>
    <mergeCell ref="IA1:IG1"/>
    <mergeCell ref="IH1:IN1"/>
    <mergeCell ref="FI1:FO1"/>
    <mergeCell ref="CJ1:CP1"/>
    <mergeCell ref="CQ1:CW1"/>
    <mergeCell ref="CX1:DD1"/>
    <mergeCell ref="DE1:DK1"/>
    <mergeCell ref="DL1:DR1"/>
    <mergeCell ref="DS1:DY1"/>
    <mergeCell ref="DZ1:EF1"/>
    <mergeCell ref="EG1:EM1"/>
    <mergeCell ref="EN1:ET1"/>
    <mergeCell ref="EU1:FA1"/>
    <mergeCell ref="FB1:FH1"/>
    <mergeCell ref="CC1:CI1"/>
    <mergeCell ref="D1:J1"/>
    <mergeCell ref="K1:Q1"/>
    <mergeCell ref="R1:X1"/>
    <mergeCell ref="Y1:AE1"/>
    <mergeCell ref="AF1:AL1"/>
    <mergeCell ref="AM1:AS1"/>
    <mergeCell ref="AT1:AZ1"/>
    <mergeCell ref="BA1:BG1"/>
    <mergeCell ref="BH1:BN1"/>
    <mergeCell ref="BO1:BU1"/>
    <mergeCell ref="BV1:CB1"/>
  </mergeCells>
  <dataValidations count="3">
    <dataValidation type="list" allowBlank="1" showInputMessage="1" showErrorMessage="1" sqref="B6">
      <formula1>"Jour, Frais Matin, Fruits et Légumes, Frais après-midi, Nuit, Exploitation, Technique"</formula1>
    </dataValidation>
    <dataValidation type="list" allowBlank="1" showInputMessage="1" showErrorMessage="1" sqref="B4:B5 B7:B1048576">
      <formula1>"Jour, Frais Matin, Fruits et Légumes, Frais après-midi, Nuit"</formula1>
    </dataValidation>
    <dataValidation type="list" allowBlank="1" showInputMessage="1" showErrorMessage="1" sqref="D8:L1048576">
      <formula1>"Adecco, Partnaire, Proman, Synergie"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3" tint="0.39997558519241921"/>
    <pageSetUpPr fitToPage="1"/>
  </sheetPr>
  <dimension ref="A1:AU72"/>
  <sheetViews>
    <sheetView showGridLines="0" showZeros="0" tabSelected="1" zoomScale="80" zoomScaleNormal="75" zoomScaleSheetLayoutView="50" workbookViewId="0">
      <pane xSplit="2" ySplit="1" topLeftCell="C2" activePane="bottomRight" state="frozen"/>
      <selection activeCell="D4" sqref="D4"/>
      <selection pane="topRight" activeCell="D4" sqref="D4"/>
      <selection pane="bottomLeft" activeCell="D4" sqref="D4"/>
      <selection pane="bottomRight" activeCell="E28" sqref="E28"/>
    </sheetView>
  </sheetViews>
  <sheetFormatPr baseColWidth="10" defaultColWidth="11.42578125" defaultRowHeight="14.25" outlineLevelRow="1" x14ac:dyDescent="0.2"/>
  <cols>
    <col min="1" max="1" width="5.42578125" style="9" customWidth="1"/>
    <col min="2" max="2" width="30" style="22" bestFit="1" customWidth="1"/>
    <col min="3" max="3" width="6.5703125" style="23" customWidth="1"/>
    <col min="4" max="6" width="12.28515625" style="22" customWidth="1"/>
    <col min="7" max="7" width="2.28515625" style="23" customWidth="1"/>
    <col min="8" max="10" width="12.28515625" style="22" customWidth="1"/>
    <col min="11" max="11" width="2.28515625" style="23" customWidth="1"/>
    <col min="12" max="14" width="12.28515625" style="22" customWidth="1"/>
    <col min="15" max="15" width="2.28515625" style="23" customWidth="1"/>
    <col min="16" max="18" width="12.28515625" style="22" customWidth="1"/>
    <col min="19" max="19" width="2.28515625" style="23" customWidth="1"/>
    <col min="20" max="22" width="12.28515625" style="22" customWidth="1"/>
    <col min="23" max="23" width="2.28515625" style="23" customWidth="1"/>
    <col min="24" max="29" width="12.28515625" style="22" customWidth="1"/>
    <col min="30" max="30" width="1.7109375" style="23" customWidth="1"/>
    <col min="31" max="33" width="12.28515625" style="22" customWidth="1"/>
    <col min="34" max="40" width="5.42578125" style="22" customWidth="1"/>
    <col min="41" max="41" width="2.28515625" style="23" customWidth="1"/>
    <col min="42" max="47" width="4.42578125" style="22" customWidth="1"/>
    <col min="48" max="16384" width="11.42578125" style="22"/>
  </cols>
  <sheetData>
    <row r="1" spans="1:41" s="76" customFormat="1" ht="27.75" x14ac:dyDescent="0.35">
      <c r="A1" s="73"/>
      <c r="B1" s="165" t="s">
        <v>35</v>
      </c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5"/>
      <c r="O1" s="165"/>
      <c r="P1" s="165"/>
      <c r="Q1" s="165"/>
      <c r="R1" s="165"/>
      <c r="S1" s="165"/>
      <c r="T1" s="165"/>
      <c r="U1" s="165"/>
      <c r="V1" s="165"/>
      <c r="W1" s="165"/>
      <c r="X1" s="165"/>
      <c r="Y1" s="165"/>
      <c r="Z1" s="165"/>
      <c r="AA1" s="165"/>
      <c r="AB1" s="101"/>
      <c r="AC1" s="101"/>
      <c r="AD1" s="74"/>
      <c r="AE1" s="75"/>
      <c r="AF1" s="75"/>
      <c r="AG1" s="73"/>
      <c r="AO1" s="74"/>
    </row>
    <row r="2" spans="1:41" s="24" customFormat="1" x14ac:dyDescent="0.2">
      <c r="A2" s="9"/>
      <c r="B2" s="22"/>
      <c r="C2" s="23"/>
      <c r="D2" s="22"/>
      <c r="E2" s="22"/>
      <c r="F2" s="22"/>
      <c r="G2" s="23"/>
      <c r="H2" s="22"/>
      <c r="I2" s="22"/>
      <c r="J2" s="22"/>
      <c r="K2" s="23"/>
      <c r="L2" s="22"/>
      <c r="M2" s="22"/>
      <c r="N2" s="22"/>
      <c r="O2" s="23"/>
      <c r="P2" s="22"/>
      <c r="Q2" s="22"/>
      <c r="R2" s="22"/>
      <c r="S2" s="23"/>
      <c r="T2" s="22"/>
      <c r="U2" s="22"/>
      <c r="V2" s="22"/>
      <c r="W2" s="23"/>
      <c r="X2" s="22"/>
      <c r="Y2" s="22"/>
      <c r="Z2" s="22"/>
      <c r="AA2" s="22"/>
      <c r="AB2" s="22"/>
      <c r="AC2" s="22"/>
      <c r="AD2" s="23"/>
      <c r="AE2" s="22"/>
      <c r="AF2" s="22"/>
      <c r="AG2" s="22"/>
      <c r="AO2" s="23"/>
    </row>
    <row r="3" spans="1:41" s="18" customFormat="1" ht="18" x14ac:dyDescent="0.25">
      <c r="A3" s="15"/>
      <c r="B3" s="20" t="s">
        <v>1</v>
      </c>
      <c r="C3" s="20"/>
      <c r="D3" s="177">
        <v>1</v>
      </c>
      <c r="E3" s="177"/>
      <c r="F3" s="177"/>
      <c r="G3" s="20"/>
      <c r="H3" s="178" t="e">
        <f>IF(D3=0,0,VLOOKUP(D3,observations,4))</f>
        <v>#REF!</v>
      </c>
      <c r="I3" s="178"/>
      <c r="J3" s="178"/>
      <c r="K3" s="178"/>
      <c r="L3" s="178"/>
      <c r="M3" s="178"/>
      <c r="N3" s="178"/>
      <c r="O3" s="178"/>
      <c r="P3" s="178"/>
      <c r="Q3" s="178"/>
      <c r="R3" s="178"/>
      <c r="S3" s="178"/>
      <c r="T3" s="178"/>
      <c r="U3" s="178"/>
      <c r="V3" s="178"/>
      <c r="W3" s="178"/>
      <c r="X3" s="178"/>
      <c r="Y3" s="178"/>
      <c r="Z3" s="102"/>
      <c r="AA3" s="83"/>
      <c r="AB3" s="102"/>
      <c r="AC3" s="102"/>
      <c r="AD3" s="83"/>
      <c r="AE3" s="25"/>
      <c r="AF3" s="25"/>
      <c r="AG3" s="25"/>
      <c r="AO3" s="83"/>
    </row>
    <row r="4" spans="1:41" s="4" customFormat="1" ht="15" x14ac:dyDescent="0.2">
      <c r="A4" s="9"/>
      <c r="B4" s="5"/>
      <c r="C4" s="13"/>
      <c r="G4" s="13"/>
      <c r="K4" s="13"/>
      <c r="O4" s="13"/>
      <c r="S4" s="13"/>
      <c r="W4" s="13"/>
      <c r="AD4" s="13"/>
      <c r="AE4" s="26"/>
      <c r="AF4" s="26"/>
      <c r="AG4" s="26"/>
      <c r="AO4" s="13"/>
    </row>
    <row r="5" spans="1:41" s="16" customFormat="1" ht="18" x14ac:dyDescent="0.25">
      <c r="A5" s="19"/>
      <c r="C5" s="17"/>
      <c r="D5" s="131" t="e">
        <f>IF(D3="","",VLOOKUP(D3,calendrier,2,FALSE))</f>
        <v>#REF!</v>
      </c>
      <c r="E5" s="131"/>
      <c r="F5" s="131"/>
      <c r="G5" s="17"/>
      <c r="H5" s="131" t="e">
        <f>D5+1</f>
        <v>#REF!</v>
      </c>
      <c r="I5" s="131"/>
      <c r="J5" s="131"/>
      <c r="K5" s="17"/>
      <c r="L5" s="131" t="e">
        <f>D5+2</f>
        <v>#REF!</v>
      </c>
      <c r="M5" s="131"/>
      <c r="N5" s="131"/>
      <c r="O5" s="17"/>
      <c r="P5" s="131" t="e">
        <f>D5+3</f>
        <v>#REF!</v>
      </c>
      <c r="Q5" s="131"/>
      <c r="R5" s="131"/>
      <c r="S5" s="17"/>
      <c r="T5" s="131" t="e">
        <f>D5+4</f>
        <v>#REF!</v>
      </c>
      <c r="U5" s="131"/>
      <c r="V5" s="131"/>
      <c r="W5" s="17"/>
      <c r="X5" s="131" t="e">
        <f>D5+5</f>
        <v>#REF!</v>
      </c>
      <c r="Y5" s="131"/>
      <c r="Z5" s="131"/>
      <c r="AA5" s="131"/>
      <c r="AB5" s="131">
        <f>G5+5</f>
        <v>5</v>
      </c>
      <c r="AC5" s="131"/>
      <c r="AD5" s="131"/>
      <c r="AE5" s="27"/>
      <c r="AF5" s="169" t="s">
        <v>19</v>
      </c>
      <c r="AG5" s="170"/>
      <c r="AH5" s="65">
        <v>2.0833333333333332E-2</v>
      </c>
      <c r="AO5" s="17"/>
    </row>
    <row r="6" spans="1:41" s="16" customFormat="1" ht="18" x14ac:dyDescent="0.25">
      <c r="A6" s="19"/>
      <c r="C6" s="17"/>
      <c r="D6" s="94"/>
      <c r="E6" s="94"/>
      <c r="F6" s="94"/>
      <c r="G6" s="95"/>
      <c r="H6" s="94"/>
      <c r="I6" s="94"/>
      <c r="J6" s="94"/>
      <c r="K6" s="95"/>
      <c r="L6" s="94"/>
      <c r="M6" s="94"/>
      <c r="N6" s="94"/>
      <c r="O6" s="95"/>
      <c r="P6" s="94"/>
      <c r="Q6" s="94"/>
      <c r="R6" s="94"/>
      <c r="S6" s="95"/>
      <c r="T6" s="94"/>
      <c r="U6" s="94"/>
      <c r="V6" s="94"/>
      <c r="W6" s="95"/>
      <c r="X6" s="94"/>
      <c r="Y6" s="94"/>
      <c r="Z6" s="94"/>
      <c r="AA6" s="94"/>
      <c r="AB6" s="94"/>
      <c r="AC6" s="94"/>
      <c r="AD6" s="94"/>
      <c r="AE6" s="27"/>
      <c r="AF6" s="103"/>
      <c r="AG6" s="103"/>
      <c r="AH6" s="93"/>
      <c r="AO6" s="17"/>
    </row>
    <row r="7" spans="1:41" s="16" customFormat="1" ht="18" x14ac:dyDescent="0.25">
      <c r="A7" s="19"/>
      <c r="B7" s="28" t="s">
        <v>37</v>
      </c>
      <c r="C7" s="17"/>
      <c r="D7" s="132" t="e">
        <f>#REF!</f>
        <v>#REF!</v>
      </c>
      <c r="E7" s="133"/>
      <c r="F7" s="134"/>
      <c r="G7" s="95"/>
      <c r="H7" s="132" t="e">
        <f>#REF!</f>
        <v>#REF!</v>
      </c>
      <c r="I7" s="133"/>
      <c r="J7" s="134"/>
      <c r="K7" s="95"/>
      <c r="L7" s="132" t="e">
        <f>#REF!</f>
        <v>#REF!</v>
      </c>
      <c r="M7" s="133"/>
      <c r="N7" s="134"/>
      <c r="O7" s="95"/>
      <c r="P7" s="132" t="e">
        <f>#REF!</f>
        <v>#REF!</v>
      </c>
      <c r="Q7" s="133"/>
      <c r="R7" s="134"/>
      <c r="S7" s="95"/>
      <c r="T7" s="132" t="e">
        <f>#REF!</f>
        <v>#REF!</v>
      </c>
      <c r="U7" s="133"/>
      <c r="V7" s="134"/>
      <c r="W7" s="95"/>
      <c r="X7" s="132" t="e">
        <f>#REF!</f>
        <v>#REF!</v>
      </c>
      <c r="Y7" s="133"/>
      <c r="Z7" s="133"/>
      <c r="AA7" s="134"/>
      <c r="AB7" s="132" t="e">
        <f>#REF!</f>
        <v>#REF!</v>
      </c>
      <c r="AC7" s="133"/>
      <c r="AD7" s="134"/>
      <c r="AE7" s="27"/>
      <c r="AF7" s="103"/>
      <c r="AG7" s="103"/>
      <c r="AH7" s="93"/>
      <c r="AO7" s="17"/>
    </row>
    <row r="8" spans="1:41" s="16" customFormat="1" ht="18" x14ac:dyDescent="0.25">
      <c r="A8" s="19"/>
      <c r="B8" s="91"/>
      <c r="C8" s="17"/>
      <c r="D8" s="30"/>
      <c r="E8" s="30"/>
      <c r="F8" s="30"/>
      <c r="G8" s="95"/>
      <c r="H8" s="30"/>
      <c r="I8" s="30"/>
      <c r="J8" s="30"/>
      <c r="K8" s="95"/>
      <c r="L8" s="30"/>
      <c r="M8" s="30"/>
      <c r="N8" s="30"/>
      <c r="O8" s="95"/>
      <c r="P8" s="30"/>
      <c r="Q8" s="30"/>
      <c r="R8" s="30"/>
      <c r="S8" s="95"/>
      <c r="T8" s="30"/>
      <c r="U8" s="30"/>
      <c r="V8" s="30"/>
      <c r="W8" s="95"/>
      <c r="X8" s="30"/>
      <c r="Y8" s="30"/>
      <c r="Z8" s="30"/>
      <c r="AA8" s="30"/>
      <c r="AB8" s="30"/>
      <c r="AC8" s="30"/>
      <c r="AD8" s="30"/>
      <c r="AE8" s="27"/>
      <c r="AF8" s="103"/>
      <c r="AG8" s="103"/>
      <c r="AH8" s="93"/>
      <c r="AO8" s="17"/>
    </row>
    <row r="9" spans="1:41" s="16" customFormat="1" ht="18" x14ac:dyDescent="0.25">
      <c r="A9" s="19"/>
      <c r="B9" s="97" t="s">
        <v>41</v>
      </c>
      <c r="C9" s="29"/>
      <c r="D9" s="135"/>
      <c r="E9" s="136"/>
      <c r="F9" s="137"/>
      <c r="G9" s="89"/>
      <c r="H9" s="135">
        <v>9437</v>
      </c>
      <c r="I9" s="136"/>
      <c r="J9" s="137"/>
      <c r="K9" s="89"/>
      <c r="L9" s="135">
        <v>7758</v>
      </c>
      <c r="M9" s="136"/>
      <c r="N9" s="137"/>
      <c r="O9" s="89"/>
      <c r="P9" s="135">
        <v>12563</v>
      </c>
      <c r="Q9" s="136"/>
      <c r="R9" s="137"/>
      <c r="S9" s="89"/>
      <c r="T9" s="135">
        <v>11158</v>
      </c>
      <c r="U9" s="136"/>
      <c r="V9" s="137"/>
      <c r="W9" s="89"/>
      <c r="X9" s="135">
        <v>10975</v>
      </c>
      <c r="Y9" s="136"/>
      <c r="Z9" s="136"/>
      <c r="AA9" s="137"/>
      <c r="AB9" s="135">
        <v>10975</v>
      </c>
      <c r="AC9" s="136"/>
      <c r="AD9" s="137"/>
      <c r="AE9" s="27"/>
      <c r="AF9" s="103"/>
      <c r="AG9" s="103"/>
      <c r="AH9" s="93"/>
      <c r="AO9" s="17"/>
    </row>
    <row r="10" spans="1:41" s="16" customFormat="1" ht="18" x14ac:dyDescent="0.25">
      <c r="A10" s="19"/>
      <c r="B10" s="97" t="s">
        <v>42</v>
      </c>
      <c r="C10" s="29"/>
      <c r="D10" s="138"/>
      <c r="E10" s="139"/>
      <c r="F10" s="140"/>
      <c r="G10" s="89"/>
      <c r="H10" s="143"/>
      <c r="I10" s="139"/>
      <c r="J10" s="140"/>
      <c r="K10" s="89"/>
      <c r="L10" s="138"/>
      <c r="M10" s="139"/>
      <c r="N10" s="140"/>
      <c r="O10" s="89"/>
      <c r="P10" s="138"/>
      <c r="Q10" s="139"/>
      <c r="R10" s="140"/>
      <c r="S10" s="89"/>
      <c r="T10" s="138"/>
      <c r="U10" s="139"/>
      <c r="V10" s="140"/>
      <c r="W10" s="89"/>
      <c r="X10" s="138">
        <v>0</v>
      </c>
      <c r="Y10" s="139"/>
      <c r="Z10" s="139"/>
      <c r="AA10" s="140"/>
      <c r="AB10" s="138">
        <v>0</v>
      </c>
      <c r="AC10" s="139"/>
      <c r="AD10" s="140"/>
      <c r="AE10" s="27"/>
      <c r="AF10" s="103"/>
      <c r="AG10" s="103"/>
      <c r="AH10" s="93"/>
      <c r="AO10" s="17"/>
    </row>
    <row r="11" spans="1:41" s="7" customFormat="1" ht="15" x14ac:dyDescent="0.2">
      <c r="A11" s="10"/>
      <c r="B11" s="97" t="s">
        <v>38</v>
      </c>
      <c r="C11" s="29"/>
      <c r="D11" s="135">
        <f>IF(D9=0,0,(D9*D10)+D9)</f>
        <v>0</v>
      </c>
      <c r="E11" s="136"/>
      <c r="F11" s="137"/>
      <c r="G11" s="89"/>
      <c r="H11" s="171">
        <f>IF(H9=0,0,IF(H10=0,0,(H9*H10)+H9))</f>
        <v>0</v>
      </c>
      <c r="I11" s="172"/>
      <c r="J11" s="173"/>
      <c r="K11" s="89"/>
      <c r="L11" s="135">
        <f>IF(L9=0,0,IF(L10=0,0,(L9*L10)+L9))</f>
        <v>0</v>
      </c>
      <c r="M11" s="136"/>
      <c r="N11" s="137"/>
      <c r="O11" s="89"/>
      <c r="P11" s="135">
        <f>IF(P9=0,0,IF(P10=0,0,(P9*P10)+P9))</f>
        <v>0</v>
      </c>
      <c r="Q11" s="136"/>
      <c r="R11" s="137"/>
      <c r="S11" s="89"/>
      <c r="T11" s="135">
        <f>IF(T9=0,0,IF(T10=0,0,(T9*T10)+T9))</f>
        <v>0</v>
      </c>
      <c r="U11" s="136"/>
      <c r="V11" s="137"/>
      <c r="W11" s="89"/>
      <c r="X11" s="135">
        <f>IF(X9=0,0,IF(X10=0,0,(X9*X10)+X9))</f>
        <v>0</v>
      </c>
      <c r="Y11" s="136"/>
      <c r="Z11" s="136"/>
      <c r="AA11" s="137"/>
      <c r="AB11" s="135">
        <f>IF(AB9=0,0,IF(AB10=0,0,(AB9*AB10)+AB9))</f>
        <v>0</v>
      </c>
      <c r="AC11" s="136"/>
      <c r="AD11" s="137"/>
      <c r="AE11" s="26"/>
      <c r="AF11" s="26"/>
      <c r="AG11" s="26"/>
      <c r="AO11" s="30"/>
    </row>
    <row r="12" spans="1:41" s="7" customFormat="1" ht="15" x14ac:dyDescent="0.2">
      <c r="A12" s="10"/>
      <c r="B12" s="97" t="s">
        <v>40</v>
      </c>
      <c r="C12" s="29"/>
      <c r="D12" s="135" t="e">
        <f>IF(D7=0,0,D11/D7)</f>
        <v>#REF!</v>
      </c>
      <c r="E12" s="136"/>
      <c r="F12" s="137"/>
      <c r="G12" s="91"/>
      <c r="H12" s="174" t="e">
        <f>IF(H7=0,0,H11/H7)</f>
        <v>#REF!</v>
      </c>
      <c r="I12" s="175"/>
      <c r="J12" s="176"/>
      <c r="K12" s="91"/>
      <c r="L12" s="174" t="e">
        <f>IF(L7=0,0,L11/L7)</f>
        <v>#REF!</v>
      </c>
      <c r="M12" s="175"/>
      <c r="N12" s="176"/>
      <c r="O12" s="91"/>
      <c r="P12" s="174" t="e">
        <f>IF(P7=0,0,P11/P7)</f>
        <v>#REF!</v>
      </c>
      <c r="Q12" s="175"/>
      <c r="R12" s="176"/>
      <c r="S12" s="91"/>
      <c r="T12" s="135" t="e">
        <f>IF(T7=0,0,T11/T7)</f>
        <v>#REF!</v>
      </c>
      <c r="U12" s="136"/>
      <c r="V12" s="137"/>
      <c r="W12" s="91"/>
      <c r="X12" s="135" t="e">
        <f>IF(X7=0,0,X11/X7)</f>
        <v>#REF!</v>
      </c>
      <c r="Y12" s="136"/>
      <c r="Z12" s="136"/>
      <c r="AA12" s="137"/>
      <c r="AB12" s="135" t="e">
        <f>IF(AB7=0,0,AB11/AB7)</f>
        <v>#REF!</v>
      </c>
      <c r="AC12" s="136"/>
      <c r="AD12" s="137"/>
      <c r="AE12" s="26"/>
      <c r="AF12" s="26"/>
      <c r="AG12" s="26"/>
      <c r="AO12" s="31"/>
    </row>
    <row r="13" spans="1:41" s="7" customFormat="1" ht="15" x14ac:dyDescent="0.2">
      <c r="A13" s="10"/>
      <c r="B13" s="91"/>
      <c r="C13" s="29"/>
      <c r="D13" s="91"/>
      <c r="E13" s="88"/>
      <c r="F13" s="91"/>
      <c r="G13" s="96"/>
      <c r="H13" s="91"/>
      <c r="I13" s="88"/>
      <c r="J13" s="91"/>
      <c r="K13" s="96"/>
      <c r="L13" s="91"/>
      <c r="M13" s="88"/>
      <c r="N13" s="91"/>
      <c r="O13" s="96"/>
      <c r="P13" s="91"/>
      <c r="Q13" s="88"/>
      <c r="R13" s="91"/>
      <c r="S13" s="96"/>
      <c r="T13" s="91"/>
      <c r="U13" s="88"/>
      <c r="V13" s="91"/>
      <c r="W13" s="96"/>
      <c r="X13" s="91"/>
      <c r="Y13" s="88"/>
      <c r="Z13" s="99"/>
      <c r="AA13" s="90"/>
      <c r="AB13" s="91"/>
      <c r="AC13" s="99"/>
      <c r="AD13" s="100"/>
      <c r="AE13" s="26"/>
      <c r="AF13" s="26"/>
      <c r="AG13" s="26"/>
      <c r="AO13" s="31"/>
    </row>
    <row r="14" spans="1:41" s="8" customFormat="1" ht="15" x14ac:dyDescent="0.2">
      <c r="A14" s="11"/>
      <c r="B14" s="98" t="s">
        <v>39</v>
      </c>
      <c r="C14" s="29"/>
      <c r="D14" s="141"/>
      <c r="E14" s="141"/>
      <c r="F14" s="141"/>
      <c r="G14" s="29"/>
      <c r="H14" s="141"/>
      <c r="I14" s="141"/>
      <c r="J14" s="141"/>
      <c r="K14" s="29"/>
      <c r="L14" s="141"/>
      <c r="M14" s="141"/>
      <c r="N14" s="141"/>
      <c r="O14" s="29"/>
      <c r="P14" s="141"/>
      <c r="Q14" s="141"/>
      <c r="R14" s="141"/>
      <c r="S14" s="29"/>
      <c r="T14" s="141"/>
      <c r="U14" s="141"/>
      <c r="V14" s="141"/>
      <c r="W14" s="29"/>
      <c r="X14" s="141"/>
      <c r="Y14" s="141"/>
      <c r="Z14" s="141"/>
      <c r="AA14" s="141"/>
      <c r="AB14" s="141"/>
      <c r="AC14" s="141"/>
      <c r="AD14" s="141"/>
      <c r="AE14" s="26"/>
      <c r="AF14" s="26"/>
      <c r="AG14" s="26"/>
      <c r="AO14" s="29"/>
    </row>
    <row r="15" spans="1:41" s="6" customFormat="1" ht="15" x14ac:dyDescent="0.2">
      <c r="A15" s="12"/>
      <c r="B15" s="98" t="s">
        <v>36</v>
      </c>
      <c r="C15" s="29"/>
      <c r="D15" s="142">
        <f>IF(D14=0,0,IF(D14=0,0,D14/D7))</f>
        <v>0</v>
      </c>
      <c r="E15" s="142"/>
      <c r="F15" s="142"/>
      <c r="G15" s="29"/>
      <c r="H15" s="142">
        <f>IF(H14=0,0,IF(H14=0,0,H14/H7))</f>
        <v>0</v>
      </c>
      <c r="I15" s="142"/>
      <c r="J15" s="142"/>
      <c r="K15" s="29"/>
      <c r="L15" s="142">
        <f>IF(L14=0,0,IF(L14=0,0,L14/L7))</f>
        <v>0</v>
      </c>
      <c r="M15" s="142"/>
      <c r="N15" s="142"/>
      <c r="O15" s="29"/>
      <c r="P15" s="142">
        <f>IF(P14=0,0,IF(P14=0,0,P14/P7))</f>
        <v>0</v>
      </c>
      <c r="Q15" s="142"/>
      <c r="R15" s="142"/>
      <c r="S15" s="29"/>
      <c r="T15" s="142">
        <f>IF(T14=0,0,IF(T14=0,0,T14/T7))</f>
        <v>0</v>
      </c>
      <c r="U15" s="142"/>
      <c r="V15" s="142"/>
      <c r="W15" s="29"/>
      <c r="X15" s="142">
        <f>IF(X14=0,0,IF(X14=0,0,X14/X7))</f>
        <v>0</v>
      </c>
      <c r="Y15" s="142"/>
      <c r="Z15" s="142"/>
      <c r="AA15" s="142"/>
      <c r="AB15" s="142">
        <f>IF(AB14=0,0,IF(AB14=0,0,AB14/AB7))</f>
        <v>0</v>
      </c>
      <c r="AC15" s="142"/>
      <c r="AD15" s="142"/>
      <c r="AE15" s="26"/>
      <c r="AF15" s="26"/>
      <c r="AG15" s="26"/>
      <c r="AO15" s="29"/>
    </row>
    <row r="16" spans="1:41" s="6" customFormat="1" ht="15" x14ac:dyDescent="0.2">
      <c r="A16" s="12"/>
      <c r="C16" s="29"/>
      <c r="D16" s="92"/>
      <c r="E16" s="92"/>
      <c r="F16" s="92"/>
      <c r="G16" s="29"/>
      <c r="H16" s="92"/>
      <c r="I16" s="92"/>
      <c r="J16" s="92"/>
      <c r="K16" s="29"/>
      <c r="L16" s="92"/>
      <c r="M16" s="92"/>
      <c r="N16" s="92"/>
      <c r="O16" s="29"/>
      <c r="P16" s="92"/>
      <c r="Q16" s="92"/>
      <c r="R16" s="92"/>
      <c r="S16" s="29"/>
      <c r="T16" s="92"/>
      <c r="U16" s="92"/>
      <c r="V16" s="92"/>
      <c r="W16" s="29"/>
      <c r="X16" s="92"/>
      <c r="Y16" s="92"/>
      <c r="Z16" s="92"/>
      <c r="AA16" s="92"/>
      <c r="AB16" s="92"/>
      <c r="AC16" s="92"/>
      <c r="AD16" s="29"/>
      <c r="AE16" s="26"/>
      <c r="AF16" s="26"/>
      <c r="AG16" s="26"/>
      <c r="AO16" s="29"/>
    </row>
    <row r="17" spans="1:47" s="3" customFormat="1" x14ac:dyDescent="0.2">
      <c r="A17" s="9"/>
      <c r="C17" s="14"/>
      <c r="G17" s="14"/>
      <c r="K17" s="14"/>
      <c r="O17" s="14"/>
      <c r="S17" s="14"/>
      <c r="W17" s="14"/>
      <c r="AD17" s="14"/>
      <c r="AO17" s="14"/>
    </row>
    <row r="18" spans="1:47" s="76" customFormat="1" ht="27.75" x14ac:dyDescent="0.35">
      <c r="A18" s="73"/>
      <c r="B18" s="165" t="str">
        <f>"Planning Semaine "&amp;D3</f>
        <v>Planning Semaine 1</v>
      </c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  <c r="U18" s="165"/>
      <c r="V18" s="165"/>
      <c r="W18" s="165"/>
      <c r="X18" s="165"/>
      <c r="Y18" s="165"/>
      <c r="Z18" s="165"/>
      <c r="AA18" s="165"/>
      <c r="AB18" s="101"/>
      <c r="AC18" s="101"/>
      <c r="AD18" s="74"/>
      <c r="AE18" s="73"/>
      <c r="AF18" s="73"/>
      <c r="AG18" s="73"/>
      <c r="AO18" s="74"/>
    </row>
    <row r="19" spans="1:47" ht="15" x14ac:dyDescent="0.2">
      <c r="B19" s="32"/>
      <c r="C19" s="2" t="s">
        <v>30</v>
      </c>
      <c r="D19" s="32"/>
      <c r="E19" s="32"/>
      <c r="F19" s="32"/>
      <c r="G19" s="2"/>
      <c r="H19" s="32"/>
      <c r="I19" s="32"/>
      <c r="J19" s="32"/>
      <c r="K19" s="2"/>
      <c r="L19" s="32"/>
      <c r="M19" s="32"/>
      <c r="N19" s="32"/>
      <c r="O19" s="2"/>
      <c r="P19" s="32"/>
      <c r="Q19" s="32"/>
      <c r="R19" s="32"/>
      <c r="S19" s="2"/>
      <c r="T19" s="32"/>
      <c r="U19" s="32"/>
      <c r="V19" s="32"/>
      <c r="W19" s="2"/>
      <c r="X19" s="32"/>
      <c r="Y19" s="32"/>
      <c r="Z19" s="32"/>
      <c r="AA19" s="32"/>
      <c r="AB19" s="32"/>
      <c r="AC19" s="32"/>
      <c r="AD19" s="2"/>
      <c r="AE19" s="32"/>
      <c r="AF19" s="32"/>
      <c r="AG19" s="32"/>
      <c r="AO19" s="2"/>
    </row>
    <row r="20" spans="1:47" s="34" customFormat="1" ht="18" outlineLevel="1" x14ac:dyDescent="0.25">
      <c r="A20" s="19"/>
      <c r="B20" s="19"/>
      <c r="C20" s="33"/>
      <c r="D20" s="166" t="e">
        <f>D5</f>
        <v>#REF!</v>
      </c>
      <c r="E20" s="167"/>
      <c r="F20" s="168"/>
      <c r="G20" s="33"/>
      <c r="H20" s="166" t="e">
        <f>H5</f>
        <v>#REF!</v>
      </c>
      <c r="I20" s="167"/>
      <c r="J20" s="168"/>
      <c r="K20" s="33"/>
      <c r="L20" s="166" t="e">
        <f>L5</f>
        <v>#REF!</v>
      </c>
      <c r="M20" s="167"/>
      <c r="N20" s="168"/>
      <c r="O20" s="33"/>
      <c r="P20" s="166" t="e">
        <f>P5</f>
        <v>#REF!</v>
      </c>
      <c r="Q20" s="167"/>
      <c r="R20" s="168"/>
      <c r="S20" s="33"/>
      <c r="T20" s="166" t="e">
        <f>T5</f>
        <v>#REF!</v>
      </c>
      <c r="U20" s="167"/>
      <c r="V20" s="168"/>
      <c r="W20" s="33"/>
      <c r="X20" s="166" t="e">
        <f>X5</f>
        <v>#REF!</v>
      </c>
      <c r="Y20" s="167"/>
      <c r="Z20" s="167"/>
      <c r="AA20" s="168"/>
      <c r="AB20" s="104"/>
      <c r="AC20" s="104"/>
      <c r="AD20" s="33"/>
      <c r="AE20" s="19"/>
      <c r="AF20" s="19"/>
      <c r="AG20" s="19"/>
      <c r="AH20" s="16"/>
      <c r="AI20" s="80" t="s">
        <v>10</v>
      </c>
      <c r="AJ20" s="81" t="s">
        <v>11</v>
      </c>
      <c r="AK20" s="81" t="s">
        <v>11</v>
      </c>
      <c r="AL20" s="81" t="s">
        <v>12</v>
      </c>
      <c r="AM20" s="81" t="s">
        <v>13</v>
      </c>
      <c r="AN20" s="81" t="s">
        <v>14</v>
      </c>
      <c r="AO20" s="33"/>
    </row>
    <row r="21" spans="1:47" ht="15" outlineLevel="1" x14ac:dyDescent="0.2">
      <c r="A21" s="28" t="s">
        <v>62</v>
      </c>
      <c r="B21" s="28" t="s">
        <v>61</v>
      </c>
      <c r="C21" s="29"/>
      <c r="D21" s="162">
        <v>0.29166666666666702</v>
      </c>
      <c r="E21" s="163"/>
      <c r="F21" s="164"/>
      <c r="G21" s="29"/>
      <c r="H21" s="162">
        <v>0.29166666666666702</v>
      </c>
      <c r="I21" s="163"/>
      <c r="J21" s="164"/>
      <c r="K21" s="29"/>
      <c r="L21" s="162">
        <v>0.29166666666666702</v>
      </c>
      <c r="M21" s="163"/>
      <c r="N21" s="164"/>
      <c r="O21" s="29"/>
      <c r="P21" s="162">
        <v>0.29166666666666702</v>
      </c>
      <c r="Q21" s="163"/>
      <c r="R21" s="164"/>
      <c r="S21" s="29"/>
      <c r="T21" s="162">
        <v>0.29166666666666702</v>
      </c>
      <c r="U21" s="163"/>
      <c r="V21" s="164"/>
      <c r="W21" s="29"/>
      <c r="X21" s="162">
        <v>0.29166666666666702</v>
      </c>
      <c r="Y21" s="163"/>
      <c r="Z21" s="163"/>
      <c r="AA21" s="164"/>
      <c r="AB21" s="105"/>
      <c r="AC21" s="105"/>
      <c r="AD21" s="29"/>
      <c r="AG21" s="32"/>
      <c r="AH21" s="77" t="s">
        <v>8</v>
      </c>
      <c r="AI21" s="35">
        <f>COUNTIF(AP$29:AP$60,$AH21)</f>
        <v>0</v>
      </c>
      <c r="AJ21" s="36">
        <f>COUNTIF(AQ$29:AQ$60,$AH21)</f>
        <v>0</v>
      </c>
      <c r="AK21" s="36">
        <f>COUNTIF(AR$29:AR$60,$AH21)</f>
        <v>0</v>
      </c>
      <c r="AL21" s="36">
        <f>COUNTIF(AS$29:AS$60,$AH21)</f>
        <v>0</v>
      </c>
      <c r="AM21" s="36">
        <f>COUNTIF(AT$29:AT$60,$AH21)</f>
        <v>0</v>
      </c>
      <c r="AN21" s="37">
        <f>COUNTIF(AU$29:AU$60,$AH21)</f>
        <v>0</v>
      </c>
      <c r="AO21" s="29"/>
    </row>
    <row r="22" spans="1:47" ht="15" outlineLevel="1" x14ac:dyDescent="0.2">
      <c r="A22" s="28" t="s">
        <v>2</v>
      </c>
      <c r="B22" s="28" t="s">
        <v>0</v>
      </c>
      <c r="C22" s="29"/>
      <c r="D22" s="162">
        <v>0.29166666666666702</v>
      </c>
      <c r="E22" s="163"/>
      <c r="F22" s="164"/>
      <c r="G22" s="29"/>
      <c r="H22" s="162">
        <v>0.29166666666666702</v>
      </c>
      <c r="I22" s="163"/>
      <c r="J22" s="164"/>
      <c r="K22" s="29"/>
      <c r="L22" s="162">
        <v>0.29166666666666702</v>
      </c>
      <c r="M22" s="163"/>
      <c r="N22" s="164"/>
      <c r="O22" s="29"/>
      <c r="P22" s="162">
        <v>0.29166666666666702</v>
      </c>
      <c r="Q22" s="163"/>
      <c r="R22" s="164"/>
      <c r="S22" s="29"/>
      <c r="T22" s="162">
        <v>0.29166666666666702</v>
      </c>
      <c r="U22" s="163"/>
      <c r="V22" s="164"/>
      <c r="W22" s="29"/>
      <c r="X22" s="162">
        <v>0.29166666666666702</v>
      </c>
      <c r="Y22" s="163"/>
      <c r="Z22" s="163"/>
      <c r="AA22" s="164"/>
      <c r="AB22" s="105"/>
      <c r="AC22" s="105"/>
      <c r="AD22" s="29"/>
      <c r="AG22" s="32"/>
      <c r="AH22" s="77" t="s">
        <v>2</v>
      </c>
      <c r="AI22" s="38">
        <f>COUNTIF(AP$29:AP$60,$AH22)</f>
        <v>0</v>
      </c>
      <c r="AJ22" s="39">
        <f>COUNTIF(AQ$29:AQ$60,$AH22)</f>
        <v>0</v>
      </c>
      <c r="AK22" s="39">
        <f>COUNTIF(AR$29:AR$60,$AH22)</f>
        <v>0</v>
      </c>
      <c r="AL22" s="39">
        <f>COUNTIF(AS$29:AS$60,$AH22)</f>
        <v>0</v>
      </c>
      <c r="AM22" s="39">
        <f>COUNTIF(AT$29:AT$60,$AH22)</f>
        <v>0</v>
      </c>
      <c r="AN22" s="40">
        <f>COUNTIF(AU$29:AU$60,$AH22)</f>
        <v>0</v>
      </c>
      <c r="AO22" s="29"/>
    </row>
    <row r="23" spans="1:47" ht="15" outlineLevel="1" x14ac:dyDescent="0.2">
      <c r="A23" s="28" t="s">
        <v>21</v>
      </c>
      <c r="B23" s="28" t="s">
        <v>32</v>
      </c>
      <c r="C23" s="29"/>
      <c r="D23" s="162">
        <v>0.29166666666666702</v>
      </c>
      <c r="E23" s="163"/>
      <c r="F23" s="164"/>
      <c r="G23" s="29"/>
      <c r="H23" s="162">
        <v>0.29166666666666702</v>
      </c>
      <c r="I23" s="163"/>
      <c r="J23" s="164"/>
      <c r="K23" s="29"/>
      <c r="L23" s="162">
        <v>0.29166666666666702</v>
      </c>
      <c r="M23" s="163"/>
      <c r="N23" s="164"/>
      <c r="O23" s="29"/>
      <c r="P23" s="162">
        <v>0.29166666666666702</v>
      </c>
      <c r="Q23" s="163"/>
      <c r="R23" s="164"/>
      <c r="S23" s="29"/>
      <c r="T23" s="162">
        <v>0.29166666666666702</v>
      </c>
      <c r="U23" s="163"/>
      <c r="V23" s="164"/>
      <c r="W23" s="29"/>
      <c r="X23" s="162">
        <v>0.29166666666666702</v>
      </c>
      <c r="Y23" s="163"/>
      <c r="Z23" s="163"/>
      <c r="AA23" s="164"/>
      <c r="AB23" s="105"/>
      <c r="AC23" s="105"/>
      <c r="AD23" s="29"/>
      <c r="AG23" s="32"/>
      <c r="AH23" s="77" t="s">
        <v>21</v>
      </c>
      <c r="AI23" s="41">
        <f>COUNTIF(AP$29:AP$60,$AH23)</f>
        <v>0</v>
      </c>
      <c r="AJ23" s="42">
        <f>COUNTIF(AQ$29:AQ$60,$AH23)</f>
        <v>0</v>
      </c>
      <c r="AK23" s="42">
        <f>COUNTIF(AR$29:AR$60,$AH23)</f>
        <v>0</v>
      </c>
      <c r="AL23" s="42">
        <f>COUNTIF(AS$29:AS$60,$AH23)</f>
        <v>0</v>
      </c>
      <c r="AM23" s="42">
        <f>COUNTIF(AT$29:AT$60,$AH23)</f>
        <v>0</v>
      </c>
      <c r="AN23" s="43">
        <f>COUNTIF(AU$29:AU$60,$AH23)</f>
        <v>0</v>
      </c>
      <c r="AO23" s="29"/>
    </row>
    <row r="24" spans="1:47" ht="15" outlineLevel="1" x14ac:dyDescent="0.2">
      <c r="A24" s="28" t="s">
        <v>9</v>
      </c>
      <c r="B24" s="28" t="s">
        <v>20</v>
      </c>
      <c r="C24" s="29"/>
      <c r="D24" s="162">
        <v>0.29166666666666702</v>
      </c>
      <c r="E24" s="163"/>
      <c r="F24" s="164"/>
      <c r="G24" s="29"/>
      <c r="H24" s="162">
        <v>0.29166666666666702</v>
      </c>
      <c r="I24" s="163"/>
      <c r="J24" s="164"/>
      <c r="K24" s="29"/>
      <c r="L24" s="162">
        <v>0.29166666666666702</v>
      </c>
      <c r="M24" s="163"/>
      <c r="N24" s="164"/>
      <c r="O24" s="29"/>
      <c r="P24" s="162">
        <v>0.29166666666666702</v>
      </c>
      <c r="Q24" s="163"/>
      <c r="R24" s="164"/>
      <c r="S24" s="29"/>
      <c r="T24" s="162">
        <v>0.29166666666666702</v>
      </c>
      <c r="U24" s="163"/>
      <c r="V24" s="164"/>
      <c r="W24" s="29"/>
      <c r="X24" s="162">
        <v>0.29166666666666702</v>
      </c>
      <c r="Y24" s="163"/>
      <c r="Z24" s="163"/>
      <c r="AA24" s="164"/>
      <c r="AB24" s="105"/>
      <c r="AC24" s="105"/>
      <c r="AD24" s="29"/>
      <c r="AG24" s="32"/>
      <c r="AH24" s="77" t="s">
        <v>9</v>
      </c>
      <c r="AI24" s="44">
        <f>COUNTIF(AP$29:AP$60,$AH24)</f>
        <v>0</v>
      </c>
      <c r="AJ24" s="45">
        <f>COUNTIF(AQ$29:AQ$60,$AH24)</f>
        <v>0</v>
      </c>
      <c r="AK24" s="45">
        <f>COUNTIF(AR$29:AR$60,$AH24)</f>
        <v>0</v>
      </c>
      <c r="AL24" s="45">
        <f>COUNTIF(AS$29:AS$60,$AH24)</f>
        <v>0</v>
      </c>
      <c r="AM24" s="45">
        <f>COUNTIF(AT$29:AT$60,$AH24)</f>
        <v>0</v>
      </c>
      <c r="AN24" s="46">
        <f>COUNTIF(AU$29:AU$60,$AH24)</f>
        <v>0</v>
      </c>
      <c r="AO24" s="29"/>
    </row>
    <row r="25" spans="1:47" ht="15" outlineLevel="1" x14ac:dyDescent="0.2">
      <c r="B25" s="32"/>
      <c r="C25" s="2"/>
      <c r="D25" s="32"/>
      <c r="E25" s="32"/>
      <c r="F25" s="32"/>
      <c r="G25" s="2"/>
      <c r="H25" s="32"/>
      <c r="I25" s="32"/>
      <c r="J25" s="32"/>
      <c r="K25" s="2"/>
      <c r="L25" s="32"/>
      <c r="M25" s="32"/>
      <c r="N25" s="32"/>
      <c r="O25" s="2"/>
      <c r="P25" s="32"/>
      <c r="Q25" s="32"/>
      <c r="R25" s="32"/>
      <c r="S25" s="2"/>
      <c r="T25" s="32"/>
      <c r="U25" s="32"/>
      <c r="V25" s="32"/>
      <c r="W25" s="2"/>
      <c r="X25" s="32"/>
      <c r="Y25" s="32"/>
      <c r="Z25" s="32"/>
      <c r="AA25" s="32"/>
      <c r="AB25" s="32"/>
      <c r="AC25" s="32"/>
      <c r="AD25" s="2"/>
      <c r="AE25" s="32"/>
      <c r="AF25" s="32"/>
      <c r="AG25" s="32"/>
      <c r="AH25" s="4"/>
      <c r="AI25" s="3">
        <f>SUM(AI21:AI24)</f>
        <v>0</v>
      </c>
      <c r="AJ25" s="3">
        <f>SUM(AJ21:AJ24)</f>
        <v>0</v>
      </c>
      <c r="AK25" s="3">
        <f>SUM(AK21:AK24)</f>
        <v>0</v>
      </c>
      <c r="AL25" s="3">
        <f>SUM(AL21:AL24)</f>
        <v>0</v>
      </c>
      <c r="AM25" s="3">
        <f>SUM(AM21:AM24)</f>
        <v>0</v>
      </c>
      <c r="AN25" s="3">
        <f>SUM(AN21:AN24)</f>
        <v>0</v>
      </c>
      <c r="AO25" s="22"/>
    </row>
    <row r="26" spans="1:47" s="34" customFormat="1" ht="18" x14ac:dyDescent="0.25">
      <c r="A26" s="19"/>
      <c r="B26" s="27"/>
      <c r="C26" s="47"/>
      <c r="D26" s="131" t="e">
        <f>D5</f>
        <v>#REF!</v>
      </c>
      <c r="E26" s="131"/>
      <c r="F26" s="131"/>
      <c r="G26" s="47"/>
      <c r="H26" s="131" t="e">
        <f>H5</f>
        <v>#REF!</v>
      </c>
      <c r="I26" s="131"/>
      <c r="J26" s="131"/>
      <c r="K26" s="47"/>
      <c r="L26" s="131" t="e">
        <f>L5</f>
        <v>#REF!</v>
      </c>
      <c r="M26" s="131"/>
      <c r="N26" s="131"/>
      <c r="O26" s="47"/>
      <c r="P26" s="131" t="e">
        <f>P5</f>
        <v>#REF!</v>
      </c>
      <c r="Q26" s="131"/>
      <c r="R26" s="131"/>
      <c r="S26" s="47"/>
      <c r="T26" s="131" t="e">
        <f>T5</f>
        <v>#REF!</v>
      </c>
      <c r="U26" s="131"/>
      <c r="V26" s="131"/>
      <c r="W26" s="47"/>
      <c r="X26" s="131" t="e">
        <f>X5</f>
        <v>#REF!</v>
      </c>
      <c r="Y26" s="131"/>
      <c r="Z26" s="131"/>
      <c r="AA26" s="131"/>
      <c r="AB26" s="104"/>
      <c r="AC26" s="104"/>
      <c r="AD26" s="47"/>
      <c r="AE26" s="27"/>
      <c r="AF26" s="27"/>
      <c r="AG26" s="27"/>
      <c r="AO26" s="47"/>
    </row>
    <row r="27" spans="1:47" s="3" customFormat="1" ht="15" x14ac:dyDescent="0.2">
      <c r="A27" s="9" t="s">
        <v>17</v>
      </c>
      <c r="B27" s="78" t="s">
        <v>7</v>
      </c>
      <c r="C27" s="48" t="s">
        <v>23</v>
      </c>
      <c r="D27" s="78" t="s">
        <v>5</v>
      </c>
      <c r="E27" s="78" t="s">
        <v>6</v>
      </c>
      <c r="F27" s="78" t="s">
        <v>22</v>
      </c>
      <c r="G27" s="48" t="s">
        <v>24</v>
      </c>
      <c r="H27" s="78" t="s">
        <v>5</v>
      </c>
      <c r="I27" s="78" t="s">
        <v>6</v>
      </c>
      <c r="J27" s="78" t="s">
        <v>22</v>
      </c>
      <c r="K27" s="48" t="s">
        <v>25</v>
      </c>
      <c r="L27" s="78" t="s">
        <v>5</v>
      </c>
      <c r="M27" s="78" t="s">
        <v>6</v>
      </c>
      <c r="N27" s="78" t="s">
        <v>22</v>
      </c>
      <c r="O27" s="48" t="s">
        <v>26</v>
      </c>
      <c r="P27" s="78" t="s">
        <v>5</v>
      </c>
      <c r="Q27" s="78" t="s">
        <v>6</v>
      </c>
      <c r="R27" s="78" t="s">
        <v>22</v>
      </c>
      <c r="S27" s="48" t="s">
        <v>27</v>
      </c>
      <c r="T27" s="78" t="s">
        <v>5</v>
      </c>
      <c r="U27" s="78" t="s">
        <v>6</v>
      </c>
      <c r="V27" s="78" t="s">
        <v>22</v>
      </c>
      <c r="W27" s="48" t="s">
        <v>28</v>
      </c>
      <c r="X27" s="78" t="s">
        <v>5</v>
      </c>
      <c r="Y27" s="78" t="s">
        <v>6</v>
      </c>
      <c r="Z27" s="78"/>
      <c r="AA27" s="78" t="s">
        <v>22</v>
      </c>
      <c r="AB27" s="106"/>
      <c r="AC27" s="106"/>
      <c r="AD27" s="48" t="s">
        <v>29</v>
      </c>
      <c r="AE27" s="79" t="s">
        <v>15</v>
      </c>
      <c r="AF27" s="79" t="s">
        <v>18</v>
      </c>
      <c r="AG27" s="79" t="s">
        <v>16</v>
      </c>
      <c r="AI27" s="82" t="s">
        <v>10</v>
      </c>
      <c r="AJ27" s="82" t="s">
        <v>11</v>
      </c>
      <c r="AK27" s="82" t="s">
        <v>11</v>
      </c>
      <c r="AL27" s="82" t="s">
        <v>12</v>
      </c>
      <c r="AM27" s="82" t="s">
        <v>13</v>
      </c>
      <c r="AN27" s="82" t="s">
        <v>14</v>
      </c>
      <c r="AO27" s="48"/>
      <c r="AP27" s="82" t="s">
        <v>10</v>
      </c>
      <c r="AQ27" s="82" t="s">
        <v>11</v>
      </c>
      <c r="AR27" s="82" t="s">
        <v>11</v>
      </c>
      <c r="AS27" s="82" t="s">
        <v>12</v>
      </c>
      <c r="AT27" s="82" t="s">
        <v>13</v>
      </c>
      <c r="AU27" s="82" t="s">
        <v>14</v>
      </c>
    </row>
    <row r="28" spans="1:47" ht="23.25" customHeight="1" x14ac:dyDescent="0.2">
      <c r="B28" s="49" t="s">
        <v>23</v>
      </c>
      <c r="C28" s="50"/>
      <c r="D28" s="51"/>
      <c r="E28" s="51"/>
      <c r="F28" s="52"/>
      <c r="G28" s="50"/>
      <c r="H28" s="51"/>
      <c r="I28" s="51"/>
      <c r="J28" s="52"/>
      <c r="K28" s="50"/>
      <c r="L28" s="51"/>
      <c r="M28" s="51"/>
      <c r="N28" s="52"/>
      <c r="O28" s="50"/>
      <c r="P28" s="51"/>
      <c r="Q28" s="51"/>
      <c r="R28" s="52"/>
      <c r="S28" s="50"/>
      <c r="T28" s="51"/>
      <c r="U28" s="51"/>
      <c r="V28" s="52"/>
      <c r="W28" s="50"/>
      <c r="X28" s="51"/>
      <c r="Y28" s="51"/>
      <c r="Z28" s="51"/>
      <c r="AA28" s="52"/>
      <c r="AB28" s="59"/>
      <c r="AC28" s="59"/>
      <c r="AD28" s="50"/>
      <c r="AE28" s="53">
        <v>0</v>
      </c>
      <c r="AF28" s="53"/>
      <c r="AG28" s="54"/>
      <c r="AI28" s="55"/>
      <c r="AJ28" s="55"/>
      <c r="AK28" s="55"/>
      <c r="AL28" s="55"/>
      <c r="AM28" s="55"/>
      <c r="AN28" s="55"/>
      <c r="AO28" s="50"/>
      <c r="AP28" s="56"/>
      <c r="AQ28" s="56"/>
      <c r="AR28" s="56"/>
      <c r="AS28" s="56"/>
      <c r="AT28" s="56"/>
      <c r="AU28" s="56"/>
    </row>
    <row r="29" spans="1:47" ht="23.25" customHeight="1" x14ac:dyDescent="0.2">
      <c r="B29" s="21" t="s">
        <v>53</v>
      </c>
      <c r="C29" s="50"/>
      <c r="D29" s="66" t="str">
        <f>IFERROR(INDEX('Planning Annuel'!$A$2:$NK$266,MATCH(MATRICE!B29,'Planning Annuel'!$A:$A,0),MATCH($A$928,'Planning Annuel'!3:3,0)),"")</f>
        <v/>
      </c>
      <c r="E29" s="66" t="str">
        <f>IF(ISTEXT(D29),D29,IF(ISBLANK(D29),"",SUM(D29+(VLOOKUP(AE29,$A$21:$Y$24,4,FALSE)+$AH$5))))</f>
        <v/>
      </c>
      <c r="F29" s="67"/>
      <c r="G29" s="50"/>
      <c r="H29" s="66" t="str">
        <f>IFERROR(INDEX('Planning Annuel'!$A$2:$NK$266,MATCH(MATRICE!F29,'Planning Annuel'!$A:$A,0),MATCH($A$928,'Planning Annuel'!3:3,0)),"")</f>
        <v/>
      </c>
      <c r="I29" s="66" t="str">
        <f>IF(ISTEXT(H29),H29,IF(ISBLANK(H29),"",SUM(H29+(VLOOKUP(AI29,$A$21:$Y$24,4,FALSE)+$AH$5))))</f>
        <v/>
      </c>
      <c r="J29" s="67"/>
      <c r="K29" s="50"/>
      <c r="L29" s="66"/>
      <c r="M29" s="66" t="str">
        <f>IF(ISTEXT(L29),L29,IF(ISBLANK(L29),"",SUM(L29+(VLOOKUP(AE29,$A$21:$Y$24,12,FALSE)+$AH$5))))</f>
        <v/>
      </c>
      <c r="N29" s="67"/>
      <c r="O29" s="50"/>
      <c r="P29" s="66"/>
      <c r="Q29" s="66" t="str">
        <f>IF(ISTEXT(P29),P29,IF(ISBLANK(P29),"",SUM(P29+(VLOOKUP(AE29,$A$21:$Y$24,16,FALSE)+$AH$5))))</f>
        <v/>
      </c>
      <c r="R29" s="67"/>
      <c r="S29" s="50"/>
      <c r="T29" s="66"/>
      <c r="U29" s="66" t="str">
        <f>IF(ISTEXT(T29),T29,IF(ISBLANK(T29),"",SUM(T29+(VLOOKUP(AE29,$A$21:$Y$24,20,FALSE)+$AH$5))))</f>
        <v/>
      </c>
      <c r="V29" s="67"/>
      <c r="W29" s="50"/>
      <c r="X29" s="66"/>
      <c r="Y29" s="66" t="str">
        <f>IF(ISTEXT(X29),X29,IF(ISBLANK(X29),"",SUM(X29+(VLOOKUP(AE29,$A$21:$Y$24,24,FALSE)+$AH$5))))</f>
        <v/>
      </c>
      <c r="Z29" s="66"/>
      <c r="AA29" s="67"/>
      <c r="AB29" s="87"/>
      <c r="AC29" s="87"/>
      <c r="AD29" s="50"/>
      <c r="AE29" s="68" t="s">
        <v>8</v>
      </c>
      <c r="AF29" s="68"/>
      <c r="AG29" s="69"/>
      <c r="AI29" s="55" t="str">
        <f>IF(ISBLANK($B29),"",IF(ISTEXT(D29),"",IF(ISERROR(E29-D29-$AH$5),"",E29-D29-$AH$5)))</f>
        <v/>
      </c>
      <c r="AJ29" s="55" t="str">
        <f>IF(ISBLANK($B29),"",IF(ISTEXT(H29),"",IF(ISERROR(I29-H29-$AH$5),"",I29-H29-$AH$5)))</f>
        <v/>
      </c>
      <c r="AK29" s="55" t="str">
        <f>IF(ISBLANK($B29),"",IF(ISTEXT(L29),"",IF(ISERROR(M29-L29-$AH$5),"",M29-L29-$AH$5)))</f>
        <v/>
      </c>
      <c r="AL29" s="55" t="str">
        <f>IF(ISBLANK($B29),"",IF(ISTEXT(P29),"",IF(ISERROR(Q29-P29-$AH$5),"",Q29-P29-$AH$5)))</f>
        <v/>
      </c>
      <c r="AM29" s="55" t="str">
        <f>IF(ISBLANK($B29),"",IF(ISTEXT(T29),"",IF(ISERROR(U29-T29-$AH$5),"",U29-T29-$AH$5)))</f>
        <v/>
      </c>
      <c r="AN29" s="55" t="str">
        <f>IF(ISBLANK($B29),"",IF(ISTEXT(X29),"",IF(ISERROR(Y29-X29-$AH$5),"",Y29-X29-$AH$5)))</f>
        <v/>
      </c>
      <c r="AO29" s="50"/>
      <c r="AP29" s="9" t="str">
        <f t="shared" ref="AP29:AU29" si="0">IF(ISBLANK($B29),"",IF(AI29="","",$AE29))</f>
        <v/>
      </c>
      <c r="AQ29" s="9" t="str">
        <f t="shared" si="0"/>
        <v/>
      </c>
      <c r="AR29" s="9" t="str">
        <f t="shared" si="0"/>
        <v/>
      </c>
      <c r="AS29" s="9" t="str">
        <f t="shared" si="0"/>
        <v/>
      </c>
      <c r="AT29" s="9" t="str">
        <f t="shared" si="0"/>
        <v/>
      </c>
      <c r="AU29" s="9" t="str">
        <f t="shared" si="0"/>
        <v/>
      </c>
    </row>
    <row r="30" spans="1:47" ht="23.25" customHeight="1" x14ac:dyDescent="0.2">
      <c r="B30" s="21" t="s">
        <v>54</v>
      </c>
      <c r="C30" s="50"/>
      <c r="D30" s="66" t="str">
        <f>IFERROR(INDEX('Planning Annuel'!$A$2:$NK$266,MATCH(MATRICE!B30,'Planning Annuel'!$A:$A,0),MATCH($A$928,'Planning Annuel'!4:4,0)),"")</f>
        <v/>
      </c>
      <c r="E30" s="66" t="str">
        <f>IF(ISTEXT(D30),D30,IF(ISBLANK(D30),"",SUM(D30+(VLOOKUP(AE30,$A$21:$Y$24,4,FALSE)+$AH$5))))</f>
        <v/>
      </c>
      <c r="F30" s="67"/>
      <c r="G30" s="50"/>
      <c r="H30" s="66" t="str">
        <f>IFERROR(INDEX('Planning Annuel'!$A$2:$NK$266,MATCH(MATRICE!F30,'Planning Annuel'!$A:$A,0),MATCH($A$928,'Planning Annuel'!4:4,0)),"")</f>
        <v/>
      </c>
      <c r="I30" s="66" t="str">
        <f>IF(ISTEXT(H30),H30,IF(ISBLANK(H30),"",SUM(H30+(VLOOKUP(AI30,$A$21:$Y$24,4,FALSE)+$AH$5))))</f>
        <v/>
      </c>
      <c r="J30" s="67"/>
      <c r="K30" s="50"/>
      <c r="L30" s="66"/>
      <c r="M30" s="66" t="str">
        <f>IF(ISTEXT(L30),L30,IF(ISBLANK(L30),"",SUM(L30+(VLOOKUP(AE30,$A$21:$Y$24,12,FALSE)+$AH$5))))</f>
        <v/>
      </c>
      <c r="N30" s="67"/>
      <c r="O30" s="50"/>
      <c r="P30" s="66"/>
      <c r="Q30" s="66" t="str">
        <f>IF(ISTEXT(P30),P30,IF(ISBLANK(P30),"",SUM(P30+(VLOOKUP(AE30,$A$21:$Y$24,16,FALSE)+$AH$5))))</f>
        <v/>
      </c>
      <c r="R30" s="67"/>
      <c r="S30" s="50"/>
      <c r="T30" s="66"/>
      <c r="U30" s="66" t="str">
        <f>IF(ISTEXT(T30),T30,IF(ISBLANK(T30),"",SUM(T30+(VLOOKUP(AE30,$A$21:$Y$24,20,FALSE)+$AH$5))))</f>
        <v/>
      </c>
      <c r="V30" s="67"/>
      <c r="W30" s="50"/>
      <c r="X30" s="66"/>
      <c r="Y30" s="66" t="str">
        <f>IF(ISTEXT(X30),X30,IF(ISBLANK(X30),"",SUM(X30+(VLOOKUP(AE30,$A$21:$Y$24,24,FALSE)+$AH$5))))</f>
        <v/>
      </c>
      <c r="Z30" s="66"/>
      <c r="AA30" s="67"/>
      <c r="AB30" s="87"/>
      <c r="AC30" s="87"/>
      <c r="AD30" s="50"/>
      <c r="AE30" s="68" t="s">
        <v>8</v>
      </c>
      <c r="AF30" s="68"/>
      <c r="AG30" s="69"/>
      <c r="AI30" s="55" t="str">
        <f t="shared" ref="AI30:AI59" si="1">IF(ISBLANK($B30),"",IF(ISTEXT(D30),"",IF(ISERROR(E30-D30-$AH$5),"",E30-D30-$AH$5)))</f>
        <v/>
      </c>
      <c r="AJ30" s="55" t="str">
        <f t="shared" ref="AJ30:AJ59" si="2">IF(ISBLANK($B30),"",IF(ISTEXT(H30),"",IF(ISERROR(I30-H30-$AH$5),"",I30-H30-$AH$5)))</f>
        <v/>
      </c>
      <c r="AK30" s="55" t="str">
        <f t="shared" ref="AK30:AK59" si="3">IF(ISBLANK($B30),"",IF(ISTEXT(L30),"",IF(ISERROR(M30-L30-$AH$5),"",M30-L30-$AH$5)))</f>
        <v/>
      </c>
      <c r="AL30" s="55" t="str">
        <f t="shared" ref="AL30:AL59" si="4">IF(ISBLANK($B30),"",IF(ISTEXT(P30),"",IF(ISERROR(Q30-P30-$AH$5),"",Q30-P30-$AH$5)))</f>
        <v/>
      </c>
      <c r="AM30" s="55" t="str">
        <f t="shared" ref="AM30:AM59" si="5">IF(ISBLANK($B30),"",IF(ISTEXT(T30),"",IF(ISERROR(U30-T30-$AH$5),"",U30-T30-$AH$5)))</f>
        <v/>
      </c>
      <c r="AN30" s="55" t="str">
        <f t="shared" ref="AN30:AN59" si="6">IF(ISBLANK($B30),"",IF(ISTEXT(X30),"",IF(ISERROR(Y30-X30-$AH$5),"",Y30-X30-$AH$5)))</f>
        <v/>
      </c>
      <c r="AO30" s="50"/>
      <c r="AP30" s="9" t="str">
        <f t="shared" ref="AP30:AP59" si="7">IF(ISBLANK($B30),"",IF(AI30="","",$AE30))</f>
        <v/>
      </c>
      <c r="AQ30" s="9" t="str">
        <f t="shared" ref="AQ30:AQ59" si="8">IF(ISBLANK($B30),"",IF(AJ30="","",$AE30))</f>
        <v/>
      </c>
      <c r="AR30" s="9" t="str">
        <f t="shared" ref="AR30:AR59" si="9">IF(ISBLANK($B30),"",IF(AK30="","",$AE30))</f>
        <v/>
      </c>
      <c r="AS30" s="9" t="str">
        <f t="shared" ref="AS30:AS59" si="10">IF(ISBLANK($B30),"",IF(AL30="","",$AE30))</f>
        <v/>
      </c>
      <c r="AT30" s="9" t="str">
        <f t="shared" ref="AT30:AT59" si="11">IF(ISBLANK($B30),"",IF(AM30="","",$AE30))</f>
        <v/>
      </c>
      <c r="AU30" s="9" t="str">
        <f t="shared" ref="AU30:AU59" si="12">IF(ISBLANK($B30),"",IF(AN30="","",$AE30))</f>
        <v/>
      </c>
    </row>
    <row r="31" spans="1:47" ht="23.25" customHeight="1" x14ac:dyDescent="0.2">
      <c r="A31" s="9">
        <v>18</v>
      </c>
      <c r="B31" s="21" t="s">
        <v>55</v>
      </c>
      <c r="C31" s="50"/>
      <c r="D31" s="66" t="str">
        <f>IFERROR(INDEX('Planning Annuel'!$A$2:$NK$266,MATCH(MATRICE!B31,'Planning Annuel'!$A:$A,0),MATCH($A$928,'Planning Annuel'!5:5,0)),"")</f>
        <v/>
      </c>
      <c r="E31" s="66" t="str">
        <f>IF(ISTEXT(D31),D31,IF(ISBLANK(D31),"",SUM(D31+(VLOOKUP(AE31,$A$21:$Y$24,4,FALSE)+$AH$5))))</f>
        <v/>
      </c>
      <c r="F31" s="67"/>
      <c r="G31" s="50"/>
      <c r="H31" s="66" t="str">
        <f>IFERROR(INDEX('Planning Annuel'!$A$2:$NK$266,MATCH(MATRICE!F31,'Planning Annuel'!$A:$A,0),MATCH($A$928,'Planning Annuel'!5:5,0)),"")</f>
        <v/>
      </c>
      <c r="I31" s="66" t="str">
        <f>IF(ISTEXT(H31),H31,IF(ISBLANK(H31),"",SUM(H31+(VLOOKUP(AI31,$A$21:$Y$24,4,FALSE)+$AH$5))))</f>
        <v/>
      </c>
      <c r="J31" s="67"/>
      <c r="K31" s="50"/>
      <c r="L31" s="66"/>
      <c r="M31" s="66" t="str">
        <f>IF(ISTEXT(L31),L31,IF(ISBLANK(L31),"",SUM(L31+(VLOOKUP(AE31,$A$21:$Y$24,12,FALSE)+$AH$5))))</f>
        <v/>
      </c>
      <c r="N31" s="67"/>
      <c r="O31" s="50"/>
      <c r="P31" s="66"/>
      <c r="Q31" s="66" t="str">
        <f>IF(ISTEXT(P31),P31,IF(ISBLANK(P31),"",SUM(P31+(VLOOKUP(AE31,$A$21:$Y$24,16,FALSE)+$AH$5))))</f>
        <v/>
      </c>
      <c r="R31" s="67"/>
      <c r="S31" s="50"/>
      <c r="T31" s="66"/>
      <c r="U31" s="66" t="str">
        <f>IF(ISTEXT(T31),T31,IF(ISBLANK(T31),"",SUM(T31+(VLOOKUP(AE31,$A$21:$Y$24,20,FALSE)+$AH$5))))</f>
        <v/>
      </c>
      <c r="V31" s="67"/>
      <c r="W31" s="50"/>
      <c r="X31" s="66"/>
      <c r="Y31" s="66" t="str">
        <f>IF(ISTEXT(X31),X31,IF(ISBLANK(X31),"",SUM(X31+(VLOOKUP(AE31,$A$21:$Y$24,24,FALSE)+$AH$5))))</f>
        <v/>
      </c>
      <c r="Z31" s="66"/>
      <c r="AA31" s="67"/>
      <c r="AB31" s="87"/>
      <c r="AC31" s="87"/>
      <c r="AD31" s="50"/>
      <c r="AE31" s="68" t="s">
        <v>8</v>
      </c>
      <c r="AF31" s="68"/>
      <c r="AG31" s="69"/>
      <c r="AI31" s="55" t="str">
        <f t="shared" si="1"/>
        <v/>
      </c>
      <c r="AJ31" s="55" t="str">
        <f t="shared" si="2"/>
        <v/>
      </c>
      <c r="AK31" s="55" t="str">
        <f t="shared" si="3"/>
        <v/>
      </c>
      <c r="AL31" s="55" t="str">
        <f t="shared" si="4"/>
        <v/>
      </c>
      <c r="AM31" s="55" t="str">
        <f t="shared" si="5"/>
        <v/>
      </c>
      <c r="AN31" s="55" t="str">
        <f t="shared" si="6"/>
        <v/>
      </c>
      <c r="AO31" s="50"/>
      <c r="AP31" s="9" t="str">
        <f t="shared" si="7"/>
        <v/>
      </c>
      <c r="AQ31" s="9" t="str">
        <f t="shared" si="8"/>
        <v/>
      </c>
      <c r="AR31" s="9" t="str">
        <f t="shared" si="9"/>
        <v/>
      </c>
      <c r="AS31" s="9" t="str">
        <f t="shared" si="10"/>
        <v/>
      </c>
      <c r="AT31" s="9" t="str">
        <f t="shared" si="11"/>
        <v/>
      </c>
      <c r="AU31" s="9" t="str">
        <f t="shared" si="12"/>
        <v/>
      </c>
    </row>
    <row r="32" spans="1:47" ht="23.25" customHeight="1" x14ac:dyDescent="0.2">
      <c r="B32" s="49"/>
      <c r="C32" s="50"/>
      <c r="D32" s="66"/>
      <c r="E32" s="66" t="str">
        <f>IF(ISTEXT(D32),D32,IF(ISBLANK(D32),"",SUM(D32+(VLOOKUP(AE32,$A$21:$Y$24,4,FALSE)+$AH$5))))</f>
        <v/>
      </c>
      <c r="F32" s="52"/>
      <c r="G32" s="50"/>
      <c r="H32" s="51"/>
      <c r="I32" s="66" t="str">
        <f>IF(ISTEXT(H32),H32,IF(ISBLANK(H32),"",SUM(H32+(VLOOKUP(AE32,$A$21:$Y$24,8,FALSE)+$AH$5))))</f>
        <v/>
      </c>
      <c r="J32" s="52"/>
      <c r="K32" s="50"/>
      <c r="L32" s="51"/>
      <c r="M32" s="66" t="str">
        <f>IF(ISTEXT(L32),L32,IF(ISBLANK(L32),"",SUM(L32+(VLOOKUP(AE32,$A$21:$Y$24,12,FALSE)+$AH$5))))</f>
        <v/>
      </c>
      <c r="N32" s="52"/>
      <c r="O32" s="50"/>
      <c r="P32" s="51"/>
      <c r="Q32" s="66" t="str">
        <f>IF(ISTEXT(P32),P32,IF(ISBLANK(P32),"",SUM(P32+(VLOOKUP(AE32,$A$21:$Y$24,16,FALSE)+$AH$5))))</f>
        <v/>
      </c>
      <c r="R32" s="52"/>
      <c r="S32" s="50"/>
      <c r="T32" s="51"/>
      <c r="U32" s="66" t="str">
        <f>IF(ISTEXT(T32),T32,IF(ISBLANK(T32),"",SUM(T32+(VLOOKUP(AE32,$A$21:$Y$24,20,FALSE)+$AH$5))))</f>
        <v/>
      </c>
      <c r="V32" s="52"/>
      <c r="W32" s="50"/>
      <c r="X32" s="51"/>
      <c r="Y32" s="66" t="str">
        <f>IF(ISTEXT(X32),X32,IF(ISBLANK(X32),"",SUM(X32+(VLOOKUP(AE32,$A$21:$Y$24,24,FALSE)+$AH$5))))</f>
        <v/>
      </c>
      <c r="Z32" s="66"/>
      <c r="AA32" s="52"/>
      <c r="AB32" s="59"/>
      <c r="AC32" s="59"/>
      <c r="AD32" s="50"/>
      <c r="AE32" s="53">
        <v>1</v>
      </c>
      <c r="AF32" s="53"/>
      <c r="AG32" s="54"/>
      <c r="AI32" s="55" t="str">
        <f t="shared" si="1"/>
        <v/>
      </c>
      <c r="AJ32" s="55" t="str">
        <f t="shared" si="2"/>
        <v/>
      </c>
      <c r="AK32" s="55" t="str">
        <f t="shared" si="3"/>
        <v/>
      </c>
      <c r="AL32" s="55" t="str">
        <f t="shared" si="4"/>
        <v/>
      </c>
      <c r="AM32" s="55" t="str">
        <f t="shared" si="5"/>
        <v/>
      </c>
      <c r="AN32" s="55" t="str">
        <f t="shared" si="6"/>
        <v/>
      </c>
      <c r="AO32" s="50"/>
      <c r="AP32" s="9" t="str">
        <f t="shared" si="7"/>
        <v/>
      </c>
      <c r="AQ32" s="9" t="str">
        <f t="shared" si="8"/>
        <v/>
      </c>
      <c r="AR32" s="9" t="str">
        <f t="shared" si="9"/>
        <v/>
      </c>
      <c r="AS32" s="9" t="str">
        <f t="shared" si="10"/>
        <v/>
      </c>
      <c r="AT32" s="9" t="str">
        <f t="shared" si="11"/>
        <v/>
      </c>
      <c r="AU32" s="9" t="str">
        <f t="shared" si="12"/>
        <v/>
      </c>
    </row>
    <row r="33" spans="1:47" ht="23.25" customHeight="1" x14ac:dyDescent="0.2">
      <c r="A33" s="9">
        <v>1</v>
      </c>
      <c r="B33" s="21" t="s">
        <v>56</v>
      </c>
      <c r="C33" s="50"/>
      <c r="D33" s="66"/>
      <c r="E33" s="66" t="str">
        <f>IF(ISTEXT(D33),D33,IF(ISBLANK(D33),"",SUM(D33+(VLOOKUP(AE33,$A$21:$Y$24,4,FALSE)+$AH$5))))</f>
        <v/>
      </c>
      <c r="F33" s="67"/>
      <c r="G33" s="50"/>
      <c r="H33" s="66"/>
      <c r="I33" s="66" t="str">
        <f>IF(ISTEXT(H33),H33,IF(ISBLANK(H33),"",SUM(H33+(VLOOKUP(AE33,$A$21:$Y$24,8,FALSE)+$AH$5))))</f>
        <v/>
      </c>
      <c r="J33" s="67"/>
      <c r="K33" s="50"/>
      <c r="L33" s="66"/>
      <c r="M33" s="66" t="str">
        <f>IF(ISTEXT(L33),L33,IF(ISBLANK(L33),"",SUM(L33+(VLOOKUP(AE33,$A$21:$Y$24,12,FALSE)+$AH$5))))</f>
        <v/>
      </c>
      <c r="N33" s="67"/>
      <c r="O33" s="50"/>
      <c r="P33" s="66"/>
      <c r="Q33" s="66" t="str">
        <f>IF(ISTEXT(P33),P33,IF(ISBLANK(P33),"",SUM(P33+(VLOOKUP(AE33,$A$21:$Y$24,16,FALSE)+$AH$5))))</f>
        <v/>
      </c>
      <c r="R33" s="67"/>
      <c r="S33" s="50"/>
      <c r="T33" s="66"/>
      <c r="U33" s="66" t="str">
        <f>IF(ISTEXT(T33),T33,IF(ISBLANK(T33),"",SUM(T33+(VLOOKUP(AE33,$A$21:$Y$24,20,FALSE)+$AH$5))))</f>
        <v/>
      </c>
      <c r="V33" s="67"/>
      <c r="W33" s="50"/>
      <c r="X33" s="66"/>
      <c r="Y33" s="66" t="str">
        <f>IF(ISTEXT(X33),X33,IF(ISBLANK(X33),"",SUM(X33+(VLOOKUP(AE33,$A$21:$Y$24,24,FALSE)+$AH$5))))</f>
        <v/>
      </c>
      <c r="Z33" s="66"/>
      <c r="AA33" s="67"/>
      <c r="AB33" s="87"/>
      <c r="AC33" s="87"/>
      <c r="AD33" s="50"/>
      <c r="AE33" s="68" t="s">
        <v>2</v>
      </c>
      <c r="AF33" s="68">
        <v>3</v>
      </c>
      <c r="AG33" s="69"/>
      <c r="AI33" s="55" t="str">
        <f t="shared" si="1"/>
        <v/>
      </c>
      <c r="AJ33" s="55" t="str">
        <f t="shared" si="2"/>
        <v/>
      </c>
      <c r="AK33" s="55" t="str">
        <f t="shared" si="3"/>
        <v/>
      </c>
      <c r="AL33" s="55" t="str">
        <f t="shared" si="4"/>
        <v/>
      </c>
      <c r="AM33" s="55" t="str">
        <f t="shared" si="5"/>
        <v/>
      </c>
      <c r="AN33" s="55" t="str">
        <f t="shared" si="6"/>
        <v/>
      </c>
      <c r="AO33" s="50"/>
      <c r="AP33" s="9" t="str">
        <f t="shared" si="7"/>
        <v/>
      </c>
      <c r="AQ33" s="9" t="str">
        <f t="shared" si="8"/>
        <v/>
      </c>
      <c r="AR33" s="9" t="str">
        <f t="shared" si="9"/>
        <v/>
      </c>
      <c r="AS33" s="9" t="str">
        <f t="shared" si="10"/>
        <v/>
      </c>
      <c r="AT33" s="9" t="str">
        <f t="shared" si="11"/>
        <v/>
      </c>
      <c r="AU33" s="9" t="str">
        <f t="shared" si="12"/>
        <v/>
      </c>
    </row>
    <row r="34" spans="1:47" ht="23.25" customHeight="1" x14ac:dyDescent="0.2">
      <c r="A34" s="9">
        <v>2</v>
      </c>
      <c r="B34" s="21"/>
      <c r="C34" s="50"/>
      <c r="D34" s="66"/>
      <c r="E34" s="66" t="str">
        <f>IF(ISTEXT(D34),D34,IF(ISBLANK(D34),"",SUM(D34+(VLOOKUP(AE34,$A$21:$Y$24,4,FALSE)+$AH$5))))</f>
        <v/>
      </c>
      <c r="F34" s="67"/>
      <c r="G34" s="50"/>
      <c r="H34" s="66"/>
      <c r="I34" s="66" t="str">
        <f>IF(ISTEXT(H34),H34,IF(ISBLANK(H34),"",SUM(H34+(VLOOKUP(AE34,$A$21:$Y$24,8,FALSE)+$AH$5))))</f>
        <v/>
      </c>
      <c r="J34" s="67"/>
      <c r="K34" s="50"/>
      <c r="L34" s="66"/>
      <c r="M34" s="66" t="str">
        <f>IF(ISTEXT(L34),L34,IF(ISBLANK(L34),"",SUM(L34+(VLOOKUP(AE34,$A$21:$Y$24,12,FALSE)+$AH$5))))</f>
        <v/>
      </c>
      <c r="N34" s="67"/>
      <c r="O34" s="50"/>
      <c r="P34" s="66"/>
      <c r="Q34" s="66" t="str">
        <f>IF(ISTEXT(P34),P34,IF(ISBLANK(P34),"",SUM(P34+(VLOOKUP(AE34,$A$21:$Y$24,16,FALSE)+$AH$5))))</f>
        <v/>
      </c>
      <c r="R34" s="67"/>
      <c r="S34" s="50"/>
      <c r="T34" s="66"/>
      <c r="U34" s="66" t="str">
        <f>IF(ISTEXT(T34),T34,IF(ISBLANK(T34),"",SUM(T34+(VLOOKUP(AE34,$A$21:$Y$24,20,FALSE)+$AH$5))))</f>
        <v/>
      </c>
      <c r="V34" s="67"/>
      <c r="W34" s="50"/>
      <c r="X34" s="66"/>
      <c r="Y34" s="66" t="str">
        <f>IF(ISTEXT(X34),X34,IF(ISBLANK(X34),"",SUM(X34+(VLOOKUP(AE34,$A$21:$Y$24,24,FALSE)+$AH$5))))</f>
        <v/>
      </c>
      <c r="Z34" s="66"/>
      <c r="AA34" s="67"/>
      <c r="AB34" s="87"/>
      <c r="AC34" s="87"/>
      <c r="AD34" s="50"/>
      <c r="AE34" s="68" t="s">
        <v>2</v>
      </c>
      <c r="AF34" s="68">
        <v>3</v>
      </c>
      <c r="AG34" s="69"/>
      <c r="AI34" s="55" t="str">
        <f t="shared" si="1"/>
        <v/>
      </c>
      <c r="AJ34" s="55" t="str">
        <f t="shared" si="2"/>
        <v/>
      </c>
      <c r="AK34" s="55" t="str">
        <f t="shared" si="3"/>
        <v/>
      </c>
      <c r="AL34" s="55" t="str">
        <f t="shared" si="4"/>
        <v/>
      </c>
      <c r="AM34" s="55" t="str">
        <f t="shared" si="5"/>
        <v/>
      </c>
      <c r="AN34" s="55" t="str">
        <f t="shared" si="6"/>
        <v/>
      </c>
      <c r="AO34" s="50"/>
      <c r="AP34" s="9" t="str">
        <f t="shared" si="7"/>
        <v/>
      </c>
      <c r="AQ34" s="9" t="str">
        <f t="shared" si="8"/>
        <v/>
      </c>
      <c r="AR34" s="9" t="str">
        <f t="shared" si="9"/>
        <v/>
      </c>
      <c r="AS34" s="9" t="str">
        <f t="shared" si="10"/>
        <v/>
      </c>
      <c r="AT34" s="9" t="str">
        <f t="shared" si="11"/>
        <v/>
      </c>
      <c r="AU34" s="9" t="str">
        <f t="shared" si="12"/>
        <v/>
      </c>
    </row>
    <row r="35" spans="1:47" ht="23.25" customHeight="1" x14ac:dyDescent="0.2">
      <c r="A35" s="9">
        <v>3</v>
      </c>
      <c r="B35" s="21"/>
      <c r="C35" s="50"/>
      <c r="D35" s="66"/>
      <c r="E35" s="66" t="str">
        <f>IF(ISTEXT(D35),D35,IF(ISBLANK(D35),"",SUM(D35+(VLOOKUP(AE35,$A$21:$Y$24,4,FALSE)+$AH$5))))</f>
        <v/>
      </c>
      <c r="F35" s="67"/>
      <c r="G35" s="50"/>
      <c r="H35" s="66"/>
      <c r="I35" s="66" t="str">
        <f>IF(ISTEXT(H35),H35,IF(ISBLANK(H35),"",SUM(H35+(VLOOKUP(AE35,$A$21:$Y$24,8,FALSE)+$AH$5))))</f>
        <v/>
      </c>
      <c r="J35" s="67"/>
      <c r="K35" s="50"/>
      <c r="L35" s="66"/>
      <c r="M35" s="66" t="str">
        <f>IF(ISTEXT(L35),L35,IF(ISBLANK(L35),"",SUM(L35+(VLOOKUP(AE35,$A$21:$Y$24,12,FALSE)+$AH$5))))</f>
        <v/>
      </c>
      <c r="N35" s="67"/>
      <c r="O35" s="50"/>
      <c r="P35" s="66"/>
      <c r="Q35" s="66" t="str">
        <f>IF(ISTEXT(P35),P35,IF(ISBLANK(P35),"",SUM(P35+(VLOOKUP(AE35,$A$21:$Y$24,16,FALSE)+$AH$5))))</f>
        <v/>
      </c>
      <c r="R35" s="67"/>
      <c r="S35" s="50"/>
      <c r="T35" s="66"/>
      <c r="U35" s="66" t="str">
        <f>IF(ISTEXT(T35),T35,IF(ISBLANK(T35),"",SUM(T35+(VLOOKUP(AE35,$A$21:$Y$24,20,FALSE)+$AH$5))))</f>
        <v/>
      </c>
      <c r="V35" s="67"/>
      <c r="W35" s="50"/>
      <c r="X35" s="66"/>
      <c r="Y35" s="66" t="str">
        <f>IF(ISTEXT(X35),X35,IF(ISBLANK(X35),"",SUM(X35+(VLOOKUP(AE35,$A$21:$Y$24,24,FALSE)+$AH$5))))</f>
        <v/>
      </c>
      <c r="Z35" s="66"/>
      <c r="AA35" s="67"/>
      <c r="AB35" s="87"/>
      <c r="AC35" s="87"/>
      <c r="AD35" s="50"/>
      <c r="AE35" s="68" t="s">
        <v>2</v>
      </c>
      <c r="AF35" s="68">
        <v>3</v>
      </c>
      <c r="AG35" s="69"/>
      <c r="AI35" s="55" t="str">
        <f t="shared" si="1"/>
        <v/>
      </c>
      <c r="AJ35" s="55" t="str">
        <f t="shared" si="2"/>
        <v/>
      </c>
      <c r="AK35" s="55" t="str">
        <f t="shared" si="3"/>
        <v/>
      </c>
      <c r="AL35" s="55" t="str">
        <f t="shared" si="4"/>
        <v/>
      </c>
      <c r="AM35" s="55" t="str">
        <f t="shared" si="5"/>
        <v/>
      </c>
      <c r="AN35" s="55" t="str">
        <f t="shared" si="6"/>
        <v/>
      </c>
      <c r="AO35" s="50"/>
      <c r="AP35" s="9" t="str">
        <f t="shared" si="7"/>
        <v/>
      </c>
      <c r="AQ35" s="9" t="str">
        <f t="shared" si="8"/>
        <v/>
      </c>
      <c r="AR35" s="9" t="str">
        <f t="shared" si="9"/>
        <v/>
      </c>
      <c r="AS35" s="9" t="str">
        <f t="shared" si="10"/>
        <v/>
      </c>
      <c r="AT35" s="9" t="str">
        <f t="shared" si="11"/>
        <v/>
      </c>
      <c r="AU35" s="9" t="str">
        <f t="shared" si="12"/>
        <v/>
      </c>
    </row>
    <row r="36" spans="1:47" ht="23.25" customHeight="1" x14ac:dyDescent="0.2">
      <c r="A36" s="9">
        <v>4</v>
      </c>
      <c r="B36" s="21"/>
      <c r="C36" s="50"/>
      <c r="D36" s="66"/>
      <c r="E36" s="66" t="str">
        <f>IF(ISTEXT(D36),D36,IF(ISBLANK(D36),"",SUM(D36+(VLOOKUP(AE36,$A$21:$Y$24,4,FALSE)+$AH$5))))</f>
        <v/>
      </c>
      <c r="F36" s="67"/>
      <c r="G36" s="50"/>
      <c r="H36" s="66"/>
      <c r="I36" s="66" t="str">
        <f>IF(ISTEXT(H36),H36,IF(ISBLANK(H36),"",SUM(H36+(VLOOKUP(AE36,$A$21:$Y$24,8,FALSE)+$AH$5))))</f>
        <v/>
      </c>
      <c r="J36" s="67"/>
      <c r="K36" s="50"/>
      <c r="L36" s="66"/>
      <c r="M36" s="66" t="str">
        <f>IF(ISTEXT(L36),L36,IF(ISBLANK(L36),"",SUM(L36+(VLOOKUP(AE36,$A$21:$Y$24,12,FALSE)+$AH$5))))</f>
        <v/>
      </c>
      <c r="N36" s="67"/>
      <c r="O36" s="50"/>
      <c r="P36" s="66"/>
      <c r="Q36" s="66" t="str">
        <f>IF(ISTEXT(P36),P36,IF(ISBLANK(P36),"",SUM(P36+(VLOOKUP(AE36,$A$21:$Y$24,16,FALSE)+$AH$5))))</f>
        <v/>
      </c>
      <c r="R36" s="67"/>
      <c r="S36" s="50"/>
      <c r="T36" s="66"/>
      <c r="U36" s="66" t="str">
        <f>IF(ISTEXT(T36),T36,IF(ISBLANK(T36),"",SUM(T36+(VLOOKUP(AE36,$A$21:$Y$24,20,FALSE)+$AH$5))))</f>
        <v/>
      </c>
      <c r="V36" s="67"/>
      <c r="W36" s="50"/>
      <c r="X36" s="66"/>
      <c r="Y36" s="66" t="str">
        <f>IF(ISTEXT(X36),X36,IF(ISBLANK(X36),"",SUM(X36+(VLOOKUP(AE36,$A$21:$Y$24,24,FALSE)+$AH$5))))</f>
        <v/>
      </c>
      <c r="Z36" s="66"/>
      <c r="AA36" s="67"/>
      <c r="AB36" s="87"/>
      <c r="AC36" s="87"/>
      <c r="AD36" s="50"/>
      <c r="AE36" s="68" t="s">
        <v>2</v>
      </c>
      <c r="AF36" s="68">
        <v>3</v>
      </c>
      <c r="AG36" s="69"/>
      <c r="AI36" s="55" t="str">
        <f t="shared" si="1"/>
        <v/>
      </c>
      <c r="AJ36" s="55" t="str">
        <f t="shared" si="2"/>
        <v/>
      </c>
      <c r="AK36" s="55" t="str">
        <f t="shared" si="3"/>
        <v/>
      </c>
      <c r="AL36" s="55" t="str">
        <f t="shared" si="4"/>
        <v/>
      </c>
      <c r="AM36" s="55" t="str">
        <f t="shared" si="5"/>
        <v/>
      </c>
      <c r="AN36" s="55" t="str">
        <f t="shared" si="6"/>
        <v/>
      </c>
      <c r="AO36" s="50"/>
      <c r="AP36" s="9" t="str">
        <f t="shared" si="7"/>
        <v/>
      </c>
      <c r="AQ36" s="9" t="str">
        <f t="shared" si="8"/>
        <v/>
      </c>
      <c r="AR36" s="9" t="str">
        <f t="shared" si="9"/>
        <v/>
      </c>
      <c r="AS36" s="9" t="str">
        <f t="shared" si="10"/>
        <v/>
      </c>
      <c r="AT36" s="9" t="str">
        <f t="shared" si="11"/>
        <v/>
      </c>
      <c r="AU36" s="9" t="str">
        <f t="shared" si="12"/>
        <v/>
      </c>
    </row>
    <row r="37" spans="1:47" ht="23.25" customHeight="1" x14ac:dyDescent="0.2">
      <c r="A37" s="9">
        <v>5</v>
      </c>
      <c r="B37" s="21"/>
      <c r="C37" s="50"/>
      <c r="D37" s="66"/>
      <c r="E37" s="66" t="str">
        <f>IF(ISTEXT(D37),D37,IF(ISBLANK(D37),"",SUM(D37+(VLOOKUP(AE37,$A$21:$Y$24,4,FALSE)+$AH$5))))</f>
        <v/>
      </c>
      <c r="F37" s="67"/>
      <c r="G37" s="50"/>
      <c r="H37" s="66"/>
      <c r="I37" s="66" t="str">
        <f>IF(ISTEXT(H37),H37,IF(ISBLANK(H37),"",SUM(H37+(VLOOKUP(AE37,$A$21:$Y$24,8,FALSE)+$AH$5))))</f>
        <v/>
      </c>
      <c r="J37" s="67"/>
      <c r="K37" s="50"/>
      <c r="L37" s="66"/>
      <c r="M37" s="66" t="str">
        <f>IF(ISTEXT(L37),L37,IF(ISBLANK(L37),"",SUM(L37+(VLOOKUP(AE37,$A$21:$Y$24,12,FALSE)+$AH$5))))</f>
        <v/>
      </c>
      <c r="N37" s="67"/>
      <c r="O37" s="50"/>
      <c r="P37" s="66"/>
      <c r="Q37" s="66" t="str">
        <f>IF(ISTEXT(P37),P37,IF(ISBLANK(P37),"",SUM(P37+(VLOOKUP(AE37,$A$21:$Y$24,16,FALSE)+$AH$5))))</f>
        <v/>
      </c>
      <c r="R37" s="67"/>
      <c r="S37" s="50"/>
      <c r="T37" s="66"/>
      <c r="U37" s="66" t="str">
        <f>IF(ISTEXT(T37),T37,IF(ISBLANK(T37),"",SUM(T37+(VLOOKUP(AE37,$A$21:$Y$24,20,FALSE)+$AH$5))))</f>
        <v/>
      </c>
      <c r="V37" s="67"/>
      <c r="W37" s="50"/>
      <c r="X37" s="66"/>
      <c r="Y37" s="66" t="str">
        <f>IF(ISTEXT(X37),X37,IF(ISBLANK(X37),"",SUM(X37+(VLOOKUP(AE37,$A$21:$Y$24,24,FALSE)+$AH$5))))</f>
        <v/>
      </c>
      <c r="Z37" s="66"/>
      <c r="AA37" s="67"/>
      <c r="AB37" s="87"/>
      <c r="AC37" s="87"/>
      <c r="AD37" s="50"/>
      <c r="AE37" s="68" t="s">
        <v>2</v>
      </c>
      <c r="AF37" s="68">
        <v>3</v>
      </c>
      <c r="AG37" s="69"/>
      <c r="AI37" s="55" t="str">
        <f t="shared" si="1"/>
        <v/>
      </c>
      <c r="AJ37" s="55" t="str">
        <f t="shared" si="2"/>
        <v/>
      </c>
      <c r="AK37" s="55" t="str">
        <f t="shared" si="3"/>
        <v/>
      </c>
      <c r="AL37" s="55" t="str">
        <f t="shared" si="4"/>
        <v/>
      </c>
      <c r="AM37" s="55" t="str">
        <f t="shared" si="5"/>
        <v/>
      </c>
      <c r="AN37" s="55" t="str">
        <f t="shared" si="6"/>
        <v/>
      </c>
      <c r="AO37" s="50"/>
      <c r="AP37" s="9" t="str">
        <f t="shared" si="7"/>
        <v/>
      </c>
      <c r="AQ37" s="9" t="str">
        <f t="shared" si="8"/>
        <v/>
      </c>
      <c r="AR37" s="9" t="str">
        <f t="shared" si="9"/>
        <v/>
      </c>
      <c r="AS37" s="9" t="str">
        <f t="shared" si="10"/>
        <v/>
      </c>
      <c r="AT37" s="9" t="str">
        <f t="shared" si="11"/>
        <v/>
      </c>
      <c r="AU37" s="9" t="str">
        <f t="shared" si="12"/>
        <v/>
      </c>
    </row>
    <row r="38" spans="1:47" ht="23.25" customHeight="1" x14ac:dyDescent="0.2">
      <c r="A38" s="9">
        <v>6</v>
      </c>
      <c r="B38" s="21"/>
      <c r="C38" s="50"/>
      <c r="D38" s="66"/>
      <c r="E38" s="66" t="str">
        <f>IF(ISTEXT(D38),D38,IF(ISBLANK(D38),"",SUM(D38+(VLOOKUP(AE38,$A$21:$Y$24,4,FALSE)+$AH$5))))</f>
        <v/>
      </c>
      <c r="F38" s="67"/>
      <c r="G38" s="50"/>
      <c r="H38" s="66"/>
      <c r="I38" s="66" t="str">
        <f>IF(ISTEXT(H38),H38,IF(ISBLANK(H38),"",SUM(H38+(VLOOKUP(AE38,$A$21:$Y$24,8,FALSE)+$AH$5))))</f>
        <v/>
      </c>
      <c r="J38" s="67"/>
      <c r="K38" s="50"/>
      <c r="L38" s="66"/>
      <c r="M38" s="66" t="str">
        <f>IF(ISTEXT(L38),L38,IF(ISBLANK(L38),"",SUM(L38+(VLOOKUP(AE38,$A$21:$Y$24,12,FALSE)+$AH$5))))</f>
        <v/>
      </c>
      <c r="N38" s="85"/>
      <c r="O38" s="50"/>
      <c r="P38" s="66"/>
      <c r="Q38" s="66" t="str">
        <f>IF(ISTEXT(P38),P38,IF(ISBLANK(P38),"",SUM(P38+(VLOOKUP(AE38,$A$21:$Y$24,16,FALSE)+$AH$5))))</f>
        <v/>
      </c>
      <c r="R38" s="67"/>
      <c r="S38" s="50"/>
      <c r="T38" s="66"/>
      <c r="U38" s="66" t="str">
        <f>IF(ISTEXT(T38),T38,IF(ISBLANK(T38),"",SUM(T38+(VLOOKUP(AE38,$A$21:$Y$24,20,FALSE)+$AH$5))))</f>
        <v/>
      </c>
      <c r="V38" s="67"/>
      <c r="W38" s="50"/>
      <c r="X38" s="66"/>
      <c r="Y38" s="66" t="str">
        <f>IF(ISTEXT(X38),X38,IF(ISBLANK(X38),"",SUM(X38+(VLOOKUP(AE38,$A$21:$Y$24,24,FALSE)+$AH$5))))</f>
        <v/>
      </c>
      <c r="Z38" s="66"/>
      <c r="AA38" s="67"/>
      <c r="AB38" s="87"/>
      <c r="AC38" s="87"/>
      <c r="AD38" s="50"/>
      <c r="AE38" s="68" t="s">
        <v>2</v>
      </c>
      <c r="AF38" s="68">
        <v>3</v>
      </c>
      <c r="AG38" s="69"/>
      <c r="AI38" s="55" t="str">
        <f t="shared" si="1"/>
        <v/>
      </c>
      <c r="AJ38" s="55" t="str">
        <f t="shared" si="2"/>
        <v/>
      </c>
      <c r="AK38" s="55" t="str">
        <f t="shared" si="3"/>
        <v/>
      </c>
      <c r="AL38" s="55" t="str">
        <f t="shared" si="4"/>
        <v/>
      </c>
      <c r="AM38" s="55" t="str">
        <f t="shared" si="5"/>
        <v/>
      </c>
      <c r="AN38" s="55" t="str">
        <f t="shared" si="6"/>
        <v/>
      </c>
      <c r="AO38" s="50"/>
      <c r="AP38" s="9" t="str">
        <f t="shared" si="7"/>
        <v/>
      </c>
      <c r="AQ38" s="9" t="str">
        <f t="shared" si="8"/>
        <v/>
      </c>
      <c r="AR38" s="9" t="str">
        <f t="shared" si="9"/>
        <v/>
      </c>
      <c r="AS38" s="9" t="str">
        <f t="shared" si="10"/>
        <v/>
      </c>
      <c r="AT38" s="9" t="str">
        <f t="shared" si="11"/>
        <v/>
      </c>
      <c r="AU38" s="9" t="str">
        <f t="shared" si="12"/>
        <v/>
      </c>
    </row>
    <row r="39" spans="1:47" ht="23.25" customHeight="1" x14ac:dyDescent="0.2">
      <c r="A39" s="9">
        <v>7</v>
      </c>
      <c r="B39" s="49"/>
      <c r="C39" s="50"/>
      <c r="D39" s="66"/>
      <c r="E39" s="66" t="str">
        <f>IF(ISTEXT(D39),D39,IF(ISBLANK(D39),"",SUM(D39+(VLOOKUP(AE39,$A$21:$Y$24,4,FALSE)+$AH$5))))</f>
        <v/>
      </c>
      <c r="F39" s="52"/>
      <c r="G39" s="50"/>
      <c r="H39" s="51"/>
      <c r="I39" s="66" t="str">
        <f>IF(ISTEXT(H39),H39,IF(ISBLANK(H39),"",SUM(H39+(VLOOKUP(AE39,$A$21:$Y$24,8,FALSE)+$AH$5))))</f>
        <v/>
      </c>
      <c r="J39" s="52"/>
      <c r="K39" s="50"/>
      <c r="L39" s="51"/>
      <c r="M39" s="66" t="str">
        <f>IF(ISTEXT(L39),L39,IF(ISBLANK(L39),"",SUM(L39+(VLOOKUP(AE39,$A$21:$Y$24,12,FALSE)+$AH$5))))</f>
        <v/>
      </c>
      <c r="N39" s="52"/>
      <c r="O39" s="50"/>
      <c r="P39" s="51"/>
      <c r="Q39" s="66" t="str">
        <f>IF(ISTEXT(P39),P39,IF(ISBLANK(P39),"",SUM(P39+(VLOOKUP(AE39,$A$21:$Y$24,16,FALSE)+$AH$5))))</f>
        <v/>
      </c>
      <c r="R39" s="52"/>
      <c r="S39" s="50"/>
      <c r="T39" s="51"/>
      <c r="U39" s="66" t="str">
        <f>IF(ISTEXT(T39),T39,IF(ISBLANK(T39),"",SUM(T39+(VLOOKUP(AE39,$A$21:$Y$24,20,FALSE)+$AH$5))))</f>
        <v/>
      </c>
      <c r="V39" s="52"/>
      <c r="W39" s="50"/>
      <c r="X39" s="51"/>
      <c r="Y39" s="66" t="str">
        <f>IF(ISTEXT(X39),X39,IF(ISBLANK(X39),"",SUM(X39+(VLOOKUP(AE39,$A$21:$Y$24,24,FALSE)+$AH$5))))</f>
        <v/>
      </c>
      <c r="Z39" s="66"/>
      <c r="AA39" s="52"/>
      <c r="AB39" s="59"/>
      <c r="AC39" s="59"/>
      <c r="AD39" s="50"/>
      <c r="AE39" s="53">
        <v>3</v>
      </c>
      <c r="AF39" s="53"/>
      <c r="AG39" s="54"/>
      <c r="AI39" s="55" t="str">
        <f t="shared" si="1"/>
        <v/>
      </c>
      <c r="AJ39" s="55" t="str">
        <f t="shared" si="2"/>
        <v/>
      </c>
      <c r="AK39" s="55" t="str">
        <f t="shared" si="3"/>
        <v/>
      </c>
      <c r="AL39" s="55" t="str">
        <f t="shared" si="4"/>
        <v/>
      </c>
      <c r="AM39" s="55" t="str">
        <f t="shared" si="5"/>
        <v/>
      </c>
      <c r="AN39" s="55" t="str">
        <f t="shared" si="6"/>
        <v/>
      </c>
      <c r="AO39" s="50"/>
      <c r="AP39" s="9" t="str">
        <f t="shared" si="7"/>
        <v/>
      </c>
      <c r="AQ39" s="9" t="str">
        <f t="shared" si="8"/>
        <v/>
      </c>
      <c r="AR39" s="9" t="str">
        <f t="shared" si="9"/>
        <v/>
      </c>
      <c r="AS39" s="9" t="str">
        <f t="shared" si="10"/>
        <v/>
      </c>
      <c r="AT39" s="9" t="str">
        <f t="shared" si="11"/>
        <v/>
      </c>
      <c r="AU39" s="9" t="str">
        <f t="shared" si="12"/>
        <v/>
      </c>
    </row>
    <row r="40" spans="1:47" ht="23.25" customHeight="1" x14ac:dyDescent="0.2">
      <c r="A40" s="9">
        <v>9</v>
      </c>
      <c r="B40" s="21"/>
      <c r="C40" s="50"/>
      <c r="D40" s="66"/>
      <c r="E40" s="66" t="str">
        <f>IF(ISTEXT(D40),D40,IF(ISBLANK(D40),"",SUM(D40+(VLOOKUP(AE40,$A$21:$Y$24,4,FALSE)+$AH$5))))</f>
        <v/>
      </c>
      <c r="F40" s="67"/>
      <c r="G40" s="50"/>
      <c r="H40" s="66"/>
      <c r="I40" s="66" t="str">
        <f>IF(ISTEXT(H40),H40,IF(ISBLANK(H40),"",SUM(H40+(VLOOKUP(AE40,$A$21:$Y$24,8,FALSE)+$AH$5))))</f>
        <v/>
      </c>
      <c r="J40" s="67"/>
      <c r="K40" s="50"/>
      <c r="L40" s="66"/>
      <c r="M40" s="66" t="str">
        <f>IF(ISTEXT(L40),L40,IF(ISBLANK(L40),"",SUM(L40+(VLOOKUP(AE40,$A$21:$Y$24,12,FALSE)+$AH$5))))</f>
        <v/>
      </c>
      <c r="N40" s="67"/>
      <c r="O40" s="50"/>
      <c r="P40" s="66"/>
      <c r="Q40" s="66" t="str">
        <f>IF(ISTEXT(P40),P40,IF(ISBLANK(P40),"",SUM(P40+(VLOOKUP(AE40,$A$21:$Y$24,16,FALSE)+$AH$5))))</f>
        <v/>
      </c>
      <c r="R40" s="67"/>
      <c r="S40" s="50"/>
      <c r="T40" s="66"/>
      <c r="U40" s="66" t="str">
        <f>IF(ISTEXT(T40),T40,IF(ISBLANK(T40),"",SUM(T40+(VLOOKUP(AE40,$A$21:$Y$24,20,FALSE)+$AH$5))))</f>
        <v/>
      </c>
      <c r="V40" s="67"/>
      <c r="W40" s="50"/>
      <c r="X40" s="66"/>
      <c r="Y40" s="66" t="str">
        <f>IF(ISTEXT(X40),X40,IF(ISBLANK(X40),"",SUM(X40+(VLOOKUP(AE40,$A$21:$Y$24,24,FALSE)+$AH$5))))</f>
        <v/>
      </c>
      <c r="Z40" s="66"/>
      <c r="AA40" s="67"/>
      <c r="AB40" s="87"/>
      <c r="AC40" s="87"/>
      <c r="AD40" s="50"/>
      <c r="AE40" s="68" t="s">
        <v>21</v>
      </c>
      <c r="AF40" s="68"/>
      <c r="AG40" s="69"/>
      <c r="AI40" s="55" t="str">
        <f t="shared" si="1"/>
        <v/>
      </c>
      <c r="AJ40" s="55" t="str">
        <f t="shared" si="2"/>
        <v/>
      </c>
      <c r="AK40" s="55" t="str">
        <f t="shared" si="3"/>
        <v/>
      </c>
      <c r="AL40" s="55" t="str">
        <f t="shared" si="4"/>
        <v/>
      </c>
      <c r="AM40" s="55" t="str">
        <f t="shared" si="5"/>
        <v/>
      </c>
      <c r="AN40" s="55" t="str">
        <f t="shared" si="6"/>
        <v/>
      </c>
      <c r="AO40" s="50"/>
      <c r="AP40" s="9" t="str">
        <f t="shared" si="7"/>
        <v/>
      </c>
      <c r="AQ40" s="9" t="str">
        <f t="shared" si="8"/>
        <v/>
      </c>
      <c r="AR40" s="9" t="str">
        <f t="shared" si="9"/>
        <v/>
      </c>
      <c r="AS40" s="9" t="str">
        <f t="shared" si="10"/>
        <v/>
      </c>
      <c r="AT40" s="9" t="str">
        <f t="shared" si="11"/>
        <v/>
      </c>
      <c r="AU40" s="9" t="str">
        <f t="shared" si="12"/>
        <v/>
      </c>
    </row>
    <row r="41" spans="1:47" ht="23.25" customHeight="1" x14ac:dyDescent="0.2">
      <c r="A41" s="9">
        <v>10</v>
      </c>
      <c r="B41" s="21"/>
      <c r="C41" s="50"/>
      <c r="D41" s="66"/>
      <c r="E41" s="66" t="str">
        <f>IF(ISTEXT(D41),D41,IF(ISBLANK(D41),"",SUM(D41+(VLOOKUP(AE41,$A$21:$Y$24,4,FALSE)+$AH$5))))</f>
        <v/>
      </c>
      <c r="F41" s="67"/>
      <c r="G41" s="50"/>
      <c r="H41" s="66"/>
      <c r="I41" s="66" t="str">
        <f>IF(ISTEXT(H41),H41,IF(ISBLANK(H41),"",SUM(H41+(VLOOKUP(AE41,$A$21:$Y$24,8,FALSE)+$AH$5))))</f>
        <v/>
      </c>
      <c r="J41" s="67"/>
      <c r="K41" s="50"/>
      <c r="L41" s="66"/>
      <c r="M41" s="66" t="str">
        <f>IF(ISTEXT(L41),L41,IF(ISBLANK(L41),"",SUM(L41+(VLOOKUP(AE41,$A$21:$Y$24,12,FALSE)+$AH$5))))</f>
        <v/>
      </c>
      <c r="N41" s="67"/>
      <c r="O41" s="50"/>
      <c r="P41" s="66"/>
      <c r="Q41" s="66" t="str">
        <f>IF(ISTEXT(P41),P41,IF(ISBLANK(P41),"",SUM(P41+(VLOOKUP(AE41,$A$21:$Y$24,16,FALSE)+$AH$5))))</f>
        <v/>
      </c>
      <c r="R41" s="67"/>
      <c r="S41" s="50"/>
      <c r="T41" s="66"/>
      <c r="U41" s="66" t="str">
        <f>IF(ISTEXT(T41),T41,IF(ISBLANK(T41),"",SUM(T41+(VLOOKUP(AE41,$A$21:$Y$24,20,FALSE)+$AH$5))))</f>
        <v/>
      </c>
      <c r="V41" s="67"/>
      <c r="W41" s="50"/>
      <c r="X41" s="66"/>
      <c r="Y41" s="66" t="str">
        <f>IF(ISTEXT(X41),X41,IF(ISBLANK(X41),"",SUM(X41+(VLOOKUP(AE41,$A$21:$Y$24,24,FALSE)+$AH$5))))</f>
        <v/>
      </c>
      <c r="Z41" s="66"/>
      <c r="AA41" s="67"/>
      <c r="AB41" s="87"/>
      <c r="AC41" s="87"/>
      <c r="AD41" s="50"/>
      <c r="AE41" s="68" t="s">
        <v>21</v>
      </c>
      <c r="AF41" s="68"/>
      <c r="AG41" s="69"/>
      <c r="AI41" s="55" t="str">
        <f t="shared" si="1"/>
        <v/>
      </c>
      <c r="AJ41" s="55" t="str">
        <f t="shared" si="2"/>
        <v/>
      </c>
      <c r="AK41" s="55" t="str">
        <f t="shared" si="3"/>
        <v/>
      </c>
      <c r="AL41" s="55" t="str">
        <f t="shared" si="4"/>
        <v/>
      </c>
      <c r="AM41" s="55" t="str">
        <f t="shared" si="5"/>
        <v/>
      </c>
      <c r="AN41" s="55" t="str">
        <f t="shared" si="6"/>
        <v/>
      </c>
      <c r="AO41" s="50"/>
      <c r="AP41" s="9" t="str">
        <f t="shared" si="7"/>
        <v/>
      </c>
      <c r="AQ41" s="9" t="str">
        <f t="shared" si="8"/>
        <v/>
      </c>
      <c r="AR41" s="9" t="str">
        <f t="shared" si="9"/>
        <v/>
      </c>
      <c r="AS41" s="9" t="str">
        <f t="shared" si="10"/>
        <v/>
      </c>
      <c r="AT41" s="9" t="str">
        <f t="shared" si="11"/>
        <v/>
      </c>
      <c r="AU41" s="9" t="str">
        <f t="shared" si="12"/>
        <v/>
      </c>
    </row>
    <row r="42" spans="1:47" ht="23.25" customHeight="1" x14ac:dyDescent="0.2">
      <c r="A42" s="9">
        <v>11</v>
      </c>
      <c r="B42" s="21"/>
      <c r="C42" s="50"/>
      <c r="D42" s="66"/>
      <c r="E42" s="66" t="str">
        <f>IF(ISTEXT(D42),D42,IF(ISBLANK(D42),"",SUM(D42+(VLOOKUP(AE42,$A$21:$Y$24,4,FALSE)+$AH$5))))</f>
        <v/>
      </c>
      <c r="F42" s="67"/>
      <c r="G42" s="50"/>
      <c r="H42" s="66"/>
      <c r="I42" s="66" t="str">
        <f>IF(ISTEXT(H42),H42,IF(ISBLANK(H42),"",SUM(H42+(VLOOKUP(AE42,$A$21:$Y$24,8,FALSE)+$AH$5))))</f>
        <v/>
      </c>
      <c r="J42" s="67"/>
      <c r="K42" s="50"/>
      <c r="L42" s="66"/>
      <c r="M42" s="66" t="str">
        <f>IF(ISTEXT(L42),L42,IF(ISBLANK(L42),"",SUM(L42+(VLOOKUP(AE42,$A$21:$Y$24,12,FALSE)+$AH$5))))</f>
        <v/>
      </c>
      <c r="N42" s="67"/>
      <c r="O42" s="50"/>
      <c r="P42" s="66"/>
      <c r="Q42" s="66" t="str">
        <f>IF(ISTEXT(P42),P42,IF(ISBLANK(P42),"",SUM(P42+(VLOOKUP(AE42,$A$21:$Y$24,16,FALSE)+$AH$5))))</f>
        <v/>
      </c>
      <c r="R42" s="67"/>
      <c r="S42" s="50"/>
      <c r="T42" s="66"/>
      <c r="U42" s="66" t="str">
        <f>IF(ISTEXT(T42),T42,IF(ISBLANK(T42),"",SUM(T42+(VLOOKUP(AE42,$A$21:$Y$24,20,FALSE)+$AH$5))))</f>
        <v/>
      </c>
      <c r="V42" s="67"/>
      <c r="W42" s="50"/>
      <c r="X42" s="66"/>
      <c r="Y42" s="66" t="str">
        <f>IF(ISTEXT(X42),X42,IF(ISBLANK(X42),"",SUM(X42+(VLOOKUP(AE42,$A$21:$Y$24,24,FALSE)+$AH$5))))</f>
        <v/>
      </c>
      <c r="Z42" s="66"/>
      <c r="AA42" s="67"/>
      <c r="AB42" s="87"/>
      <c r="AC42" s="87"/>
      <c r="AD42" s="50"/>
      <c r="AE42" s="68" t="s">
        <v>21</v>
      </c>
      <c r="AF42" s="68"/>
      <c r="AG42" s="69"/>
      <c r="AI42" s="55" t="str">
        <f t="shared" si="1"/>
        <v/>
      </c>
      <c r="AJ42" s="55" t="str">
        <f t="shared" si="2"/>
        <v/>
      </c>
      <c r="AK42" s="55" t="str">
        <f t="shared" si="3"/>
        <v/>
      </c>
      <c r="AL42" s="55" t="str">
        <f t="shared" si="4"/>
        <v/>
      </c>
      <c r="AM42" s="55" t="str">
        <f t="shared" si="5"/>
        <v/>
      </c>
      <c r="AN42" s="55" t="str">
        <f t="shared" si="6"/>
        <v/>
      </c>
      <c r="AO42" s="50"/>
      <c r="AP42" s="9" t="str">
        <f t="shared" si="7"/>
        <v/>
      </c>
      <c r="AQ42" s="9" t="str">
        <f t="shared" si="8"/>
        <v/>
      </c>
      <c r="AR42" s="9" t="str">
        <f t="shared" si="9"/>
        <v/>
      </c>
      <c r="AS42" s="9" t="str">
        <f t="shared" si="10"/>
        <v/>
      </c>
      <c r="AT42" s="9" t="str">
        <f t="shared" si="11"/>
        <v/>
      </c>
      <c r="AU42" s="9" t="str">
        <f t="shared" si="12"/>
        <v/>
      </c>
    </row>
    <row r="43" spans="1:47" ht="23.25" customHeight="1" x14ac:dyDescent="0.2">
      <c r="B43" s="21"/>
      <c r="C43" s="50"/>
      <c r="D43" s="66"/>
      <c r="E43" s="66" t="str">
        <f>IF(ISTEXT(D43),D43,IF(ISBLANK(D43),"",SUM(D43+(VLOOKUP(AE43,$A$21:$Y$24,4,FALSE)+$AH$5))))</f>
        <v/>
      </c>
      <c r="F43" s="67"/>
      <c r="G43" s="50"/>
      <c r="H43" s="66"/>
      <c r="I43" s="66" t="str">
        <f>IF(ISTEXT(H43),H43,IF(ISBLANK(H43),"",SUM(H43+(VLOOKUP(AE43,$A$21:$Y$24,8,FALSE)+$AH$5))))</f>
        <v/>
      </c>
      <c r="J43" s="67"/>
      <c r="K43" s="50"/>
      <c r="L43" s="66"/>
      <c r="M43" s="66" t="str">
        <f>IF(ISTEXT(L43),L43,IF(ISBLANK(L43),"",SUM(L43+(VLOOKUP(AE43,$A$21:$Y$24,12,FALSE)+$AH$5))))</f>
        <v/>
      </c>
      <c r="N43" s="67"/>
      <c r="O43" s="50"/>
      <c r="P43" s="66"/>
      <c r="Q43" s="66" t="str">
        <f>IF(ISTEXT(P43),P43,IF(ISBLANK(P43),"",SUM(P43+(VLOOKUP(AQ43,$A$21:$Y$24,4,FALSE)+$AH$5))))</f>
        <v/>
      </c>
      <c r="R43" s="84"/>
      <c r="S43" s="50"/>
      <c r="T43" s="66"/>
      <c r="U43" s="66" t="str">
        <f>IF(ISTEXT(T43),T43,IF(ISBLANK(T43),"",SUM(T43+(VLOOKUP(AE43,$A$21:$Y$24,20,FALSE)+$AH$5))))</f>
        <v/>
      </c>
      <c r="V43" s="67"/>
      <c r="W43" s="50"/>
      <c r="X43" s="66"/>
      <c r="Y43" s="66" t="str">
        <f>IF(ISTEXT(X43),X43,IF(ISBLANK(X43),"",SUM(X43+(VLOOKUP(AE43,$A$21:$Y$24,24,FALSE)+$AH$5))))</f>
        <v/>
      </c>
      <c r="Z43" s="66"/>
      <c r="AA43" s="67"/>
      <c r="AB43" s="87"/>
      <c r="AC43" s="87"/>
      <c r="AD43" s="50"/>
      <c r="AE43" s="68" t="s">
        <v>21</v>
      </c>
      <c r="AF43" s="68"/>
      <c r="AG43" s="69"/>
      <c r="AI43" s="55" t="str">
        <f t="shared" si="1"/>
        <v/>
      </c>
      <c r="AJ43" s="55" t="str">
        <f t="shared" si="2"/>
        <v/>
      </c>
      <c r="AK43" s="55" t="str">
        <f t="shared" si="3"/>
        <v/>
      </c>
      <c r="AL43" s="55" t="str">
        <f t="shared" si="4"/>
        <v/>
      </c>
      <c r="AM43" s="55" t="str">
        <f t="shared" si="5"/>
        <v/>
      </c>
      <c r="AN43" s="55" t="str">
        <f t="shared" si="6"/>
        <v/>
      </c>
      <c r="AO43" s="50"/>
      <c r="AP43" s="9" t="str">
        <f t="shared" si="7"/>
        <v/>
      </c>
      <c r="AQ43" s="9" t="str">
        <f t="shared" si="8"/>
        <v/>
      </c>
      <c r="AR43" s="9" t="str">
        <f t="shared" si="9"/>
        <v/>
      </c>
      <c r="AS43" s="9" t="str">
        <f t="shared" si="10"/>
        <v/>
      </c>
      <c r="AT43" s="9" t="str">
        <f t="shared" si="11"/>
        <v/>
      </c>
      <c r="AU43" s="9" t="str">
        <f t="shared" si="12"/>
        <v/>
      </c>
    </row>
    <row r="44" spans="1:47" ht="23.25" customHeight="1" x14ac:dyDescent="0.2">
      <c r="A44" s="9">
        <v>13</v>
      </c>
      <c r="B44" s="21"/>
      <c r="C44" s="50"/>
      <c r="D44" s="66"/>
      <c r="E44" s="66" t="str">
        <f>IF(ISTEXT(D44),D44,IF(ISBLANK(D44),"",SUM(D44+(VLOOKUP(AE44,$A$21:$Y$24,4,FALSE)+$AH$5))))</f>
        <v/>
      </c>
      <c r="F44" s="67"/>
      <c r="G44" s="50"/>
      <c r="H44" s="66"/>
      <c r="I44" s="66" t="str">
        <f>IF(ISTEXT(H44),H44,IF(ISBLANK(H44),"",SUM(H44+(VLOOKUP(AE44,$A$21:$Y$24,8,FALSE)+$AH$5))))</f>
        <v/>
      </c>
      <c r="J44" s="67"/>
      <c r="K44" s="50"/>
      <c r="L44" s="66"/>
      <c r="M44" s="66" t="str">
        <f>IF(ISTEXT(L44),L44,IF(ISBLANK(L44),"",SUM(L44+(VLOOKUP(AE44,$A$21:$Y$24,12,FALSE)+$AH$5))))</f>
        <v/>
      </c>
      <c r="N44" s="67"/>
      <c r="O44" s="50"/>
      <c r="P44" s="66"/>
      <c r="Q44" s="66" t="str">
        <f>IF(ISTEXT(P44),P44,IF(ISBLANK(P44),"",SUM(P44+(VLOOKUP(AE44,$A$21:$Y$24,16,FALSE)+$AH$5))))</f>
        <v/>
      </c>
      <c r="R44" s="67"/>
      <c r="S44" s="50"/>
      <c r="T44" s="66"/>
      <c r="U44" s="66" t="str">
        <f>IF(ISTEXT(T44),T44,IF(ISBLANK(T44),"",SUM(T44+(VLOOKUP(AE44,$A$21:$Y$24,20,FALSE)+$AH$5))))</f>
        <v/>
      </c>
      <c r="V44" s="67"/>
      <c r="W44" s="50"/>
      <c r="X44" s="66"/>
      <c r="Y44" s="66" t="str">
        <f>IF(ISTEXT(X44),X44,IF(ISBLANK(X44),"",SUM(X44+(VLOOKUP(AE44,$A$21:$Y$24,24,FALSE)+$AH$5))))</f>
        <v/>
      </c>
      <c r="Z44" s="66"/>
      <c r="AA44" s="67"/>
      <c r="AB44" s="87"/>
      <c r="AC44" s="87"/>
      <c r="AD44" s="50"/>
      <c r="AE44" s="68" t="s">
        <v>21</v>
      </c>
      <c r="AF44" s="68"/>
      <c r="AG44" s="69"/>
      <c r="AI44" s="55" t="str">
        <f t="shared" si="1"/>
        <v/>
      </c>
      <c r="AJ44" s="55" t="str">
        <f t="shared" si="2"/>
        <v/>
      </c>
      <c r="AK44" s="55" t="str">
        <f t="shared" si="3"/>
        <v/>
      </c>
      <c r="AL44" s="55" t="str">
        <f t="shared" si="4"/>
        <v/>
      </c>
      <c r="AM44" s="55" t="str">
        <f t="shared" si="5"/>
        <v/>
      </c>
      <c r="AN44" s="55" t="str">
        <f t="shared" si="6"/>
        <v/>
      </c>
      <c r="AO44" s="50"/>
      <c r="AP44" s="9" t="str">
        <f t="shared" si="7"/>
        <v/>
      </c>
      <c r="AQ44" s="9" t="str">
        <f t="shared" si="8"/>
        <v/>
      </c>
      <c r="AR44" s="9" t="str">
        <f t="shared" si="9"/>
        <v/>
      </c>
      <c r="AS44" s="9" t="str">
        <f t="shared" si="10"/>
        <v/>
      </c>
      <c r="AT44" s="9" t="str">
        <f t="shared" si="11"/>
        <v/>
      </c>
      <c r="AU44" s="9" t="str">
        <f t="shared" si="12"/>
        <v/>
      </c>
    </row>
    <row r="45" spans="1:47" ht="23.25" customHeight="1" x14ac:dyDescent="0.2">
      <c r="A45" s="9">
        <v>14</v>
      </c>
      <c r="B45" s="21"/>
      <c r="C45" s="50"/>
      <c r="D45" s="66"/>
      <c r="E45" s="66" t="str">
        <f>IF(ISTEXT(D45),D45,IF(ISBLANK(D45),"",SUM(D45+(VLOOKUP(AE45,$A$21:$Y$24,4,FALSE)+$AH$5))))</f>
        <v/>
      </c>
      <c r="F45" s="67"/>
      <c r="G45" s="50"/>
      <c r="H45" s="66"/>
      <c r="I45" s="66" t="str">
        <f>IF(ISTEXT(H45),H45,IF(ISBLANK(H45),"",SUM(H45+(VLOOKUP(AE45,$A$21:$Y$24,8,FALSE)+$AH$5))))</f>
        <v/>
      </c>
      <c r="J45" s="67"/>
      <c r="K45" s="50"/>
      <c r="L45" s="66"/>
      <c r="M45" s="66" t="str">
        <f>IF(ISTEXT(L45),L45,IF(ISBLANK(L45),"",SUM(L45+(VLOOKUP(AE45,$A$21:$Y$24,12,FALSE)+$AH$5))))</f>
        <v/>
      </c>
      <c r="N45" s="67"/>
      <c r="O45" s="50"/>
      <c r="P45" s="66"/>
      <c r="Q45" s="66" t="str">
        <f>IF(ISTEXT(P45),P45,IF(ISBLANK(P45),"",SUM(P45+(VLOOKUP(AE45,$A$21:$Y$24,16,FALSE)+$AH$5))))</f>
        <v/>
      </c>
      <c r="R45" s="67"/>
      <c r="S45" s="50"/>
      <c r="T45" s="66"/>
      <c r="U45" s="66" t="str">
        <f>IF(ISTEXT(T45),T45,IF(ISBLANK(T45),"",SUM(T45+(VLOOKUP(AE45,$A$21:$Y$24,20,FALSE)+$AH$5))))</f>
        <v/>
      </c>
      <c r="V45" s="67"/>
      <c r="W45" s="50"/>
      <c r="X45" s="66"/>
      <c r="Y45" s="66" t="str">
        <f>IF(ISTEXT(X45),X45,IF(ISBLANK(X45),"",SUM(X45+(VLOOKUP(AE45,$A$21:$Y$24,24,FALSE)+$AH$5))))</f>
        <v/>
      </c>
      <c r="Z45" s="66"/>
      <c r="AA45" s="67"/>
      <c r="AB45" s="87"/>
      <c r="AC45" s="87"/>
      <c r="AD45" s="50"/>
      <c r="AE45" s="68" t="s">
        <v>21</v>
      </c>
      <c r="AF45" s="68"/>
      <c r="AG45" s="69"/>
      <c r="AI45" s="55" t="str">
        <f t="shared" si="1"/>
        <v/>
      </c>
      <c r="AJ45" s="55" t="str">
        <f t="shared" si="2"/>
        <v/>
      </c>
      <c r="AK45" s="55" t="str">
        <f t="shared" si="3"/>
        <v/>
      </c>
      <c r="AL45" s="55" t="str">
        <f t="shared" si="4"/>
        <v/>
      </c>
      <c r="AM45" s="55" t="str">
        <f t="shared" si="5"/>
        <v/>
      </c>
      <c r="AN45" s="55" t="str">
        <f t="shared" si="6"/>
        <v/>
      </c>
      <c r="AO45" s="50"/>
      <c r="AP45" s="9" t="str">
        <f t="shared" si="7"/>
        <v/>
      </c>
      <c r="AQ45" s="9" t="str">
        <f t="shared" si="8"/>
        <v/>
      </c>
      <c r="AR45" s="9" t="str">
        <f t="shared" si="9"/>
        <v/>
      </c>
      <c r="AS45" s="9" t="str">
        <f t="shared" si="10"/>
        <v/>
      </c>
      <c r="AT45" s="9" t="str">
        <f t="shared" si="11"/>
        <v/>
      </c>
      <c r="AU45" s="9" t="str">
        <f t="shared" si="12"/>
        <v/>
      </c>
    </row>
    <row r="46" spans="1:47" ht="23.25" customHeight="1" x14ac:dyDescent="0.2">
      <c r="A46" s="9">
        <v>15</v>
      </c>
      <c r="B46" s="21"/>
      <c r="C46" s="50"/>
      <c r="D46" s="66"/>
      <c r="E46" s="66" t="str">
        <f>IF(ISTEXT(D46),D46,IF(ISBLANK(D46),"",SUM(D46+(VLOOKUP(AE46,$A$21:$Y$24,4,FALSE)+$AH$5))))</f>
        <v/>
      </c>
      <c r="F46" s="67"/>
      <c r="G46" s="50"/>
      <c r="H46" s="66"/>
      <c r="I46" s="66" t="str">
        <f>IF(ISTEXT(H46),H46,IF(ISBLANK(H46),"",SUM(H46+(VLOOKUP(AE46,$A$21:$Y$24,8,FALSE)+$AH$5))))</f>
        <v/>
      </c>
      <c r="J46" s="67"/>
      <c r="K46" s="50"/>
      <c r="L46" s="66"/>
      <c r="M46" s="66" t="str">
        <f>IF(ISTEXT(L46),L46,IF(ISBLANK(L46),"",SUM(L46+(VLOOKUP(AE46,$A$21:$Y$24,12,FALSE)+$AH$5))))</f>
        <v/>
      </c>
      <c r="N46" s="67"/>
      <c r="O46" s="50"/>
      <c r="P46" s="66"/>
      <c r="Q46" s="66" t="str">
        <f>IF(ISTEXT(P46),P46,IF(ISBLANK(P46),"",SUM(P46+(VLOOKUP(AE46,$A$21:$Y$24,16,FALSE)+$AH$5))))</f>
        <v/>
      </c>
      <c r="R46" s="67"/>
      <c r="S46" s="50"/>
      <c r="T46" s="66"/>
      <c r="U46" s="66" t="str">
        <f>IF(ISTEXT(T46),T46,IF(ISBLANK(T46),"",SUM(T46+(VLOOKUP(AE46,$A$21:$Y$24,20,FALSE)+$AH$5))))</f>
        <v/>
      </c>
      <c r="V46" s="67"/>
      <c r="W46" s="50"/>
      <c r="X46" s="66"/>
      <c r="Y46" s="66" t="str">
        <f>IF(ISTEXT(X46),X46,IF(ISBLANK(X46),"",SUM(X46+(VLOOKUP(AE46,$A$21:$Y$24,24,FALSE)+$AH$5))))</f>
        <v/>
      </c>
      <c r="Z46" s="66"/>
      <c r="AA46" s="67"/>
      <c r="AB46" s="87"/>
      <c r="AC46" s="87"/>
      <c r="AD46" s="50"/>
      <c r="AE46" s="68" t="s">
        <v>21</v>
      </c>
      <c r="AF46" s="68"/>
      <c r="AG46" s="69"/>
      <c r="AI46" s="55" t="str">
        <f t="shared" si="1"/>
        <v/>
      </c>
      <c r="AJ46" s="55" t="str">
        <f t="shared" si="2"/>
        <v/>
      </c>
      <c r="AK46" s="55" t="str">
        <f t="shared" si="3"/>
        <v/>
      </c>
      <c r="AL46" s="55" t="str">
        <f t="shared" si="4"/>
        <v/>
      </c>
      <c r="AM46" s="55" t="str">
        <f t="shared" si="5"/>
        <v/>
      </c>
      <c r="AN46" s="55" t="str">
        <f t="shared" si="6"/>
        <v/>
      </c>
      <c r="AO46" s="50"/>
      <c r="AP46" s="9" t="str">
        <f t="shared" si="7"/>
        <v/>
      </c>
      <c r="AQ46" s="9" t="str">
        <f t="shared" si="8"/>
        <v/>
      </c>
      <c r="AR46" s="9" t="str">
        <f t="shared" si="9"/>
        <v/>
      </c>
      <c r="AS46" s="9" t="str">
        <f t="shared" si="10"/>
        <v/>
      </c>
      <c r="AT46" s="9" t="str">
        <f t="shared" si="11"/>
        <v/>
      </c>
      <c r="AU46" s="9" t="str">
        <f t="shared" si="12"/>
        <v/>
      </c>
    </row>
    <row r="47" spans="1:47" ht="23.25" customHeight="1" x14ac:dyDescent="0.2">
      <c r="A47" s="9">
        <v>16</v>
      </c>
      <c r="B47" s="21"/>
      <c r="C47" s="50"/>
      <c r="D47" s="66"/>
      <c r="E47" s="66" t="str">
        <f>IF(ISTEXT(D47),D47,IF(ISBLANK(D47),"",SUM(D47+(VLOOKUP(AE47,$A$21:$Y$24,4,FALSE)+$AH$5))))</f>
        <v/>
      </c>
      <c r="F47" s="67"/>
      <c r="G47" s="50"/>
      <c r="H47" s="66"/>
      <c r="I47" s="66" t="str">
        <f>IF(ISTEXT(H47),H47,IF(ISBLANK(H47),"",SUM(H47+(VLOOKUP(AE47,$A$21:$Y$24,8,FALSE)+$AH$5))))</f>
        <v/>
      </c>
      <c r="J47" s="67"/>
      <c r="K47" s="50"/>
      <c r="L47" s="66"/>
      <c r="M47" s="66" t="str">
        <f>IF(ISTEXT(L47),L47,IF(ISBLANK(L47),"",SUM(L47+(VLOOKUP(AE47,$A$21:$Y$24,12,FALSE)+$AH$5))))</f>
        <v/>
      </c>
      <c r="N47" s="67"/>
      <c r="O47" s="50"/>
      <c r="P47" s="66"/>
      <c r="Q47" s="66" t="str">
        <f>IF(ISTEXT(P47),P47,IF(ISBLANK(P47),"",SUM(P47+(VLOOKUP(AE47,$A$21:$Y$24,16,FALSE)+$AH$5))))</f>
        <v/>
      </c>
      <c r="R47" s="67"/>
      <c r="S47" s="50"/>
      <c r="T47" s="66"/>
      <c r="U47" s="66" t="str">
        <f>IF(ISTEXT(T47),T47,IF(ISBLANK(T47),"",SUM(T47+(VLOOKUP(AE47,$A$21:$Y$24,20,FALSE)+$AH$5))))</f>
        <v/>
      </c>
      <c r="V47" s="67"/>
      <c r="W47" s="50"/>
      <c r="X47" s="66"/>
      <c r="Y47" s="66" t="str">
        <f>IF(ISTEXT(X47),X47,IF(ISBLANK(X47),"",SUM(X47+(VLOOKUP(AE47,$A$21:$Y$24,24,FALSE)+$AH$5))))</f>
        <v/>
      </c>
      <c r="Z47" s="66"/>
      <c r="AA47" s="67"/>
      <c r="AB47" s="87"/>
      <c r="AC47" s="87"/>
      <c r="AD47" s="50"/>
      <c r="AE47" s="68" t="s">
        <v>21</v>
      </c>
      <c r="AF47" s="68"/>
      <c r="AG47" s="69"/>
      <c r="AI47" s="55" t="str">
        <f t="shared" si="1"/>
        <v/>
      </c>
      <c r="AJ47" s="55" t="str">
        <f t="shared" si="2"/>
        <v/>
      </c>
      <c r="AK47" s="55" t="str">
        <f t="shared" si="3"/>
        <v/>
      </c>
      <c r="AL47" s="55" t="str">
        <f t="shared" si="4"/>
        <v/>
      </c>
      <c r="AM47" s="55" t="str">
        <f t="shared" si="5"/>
        <v/>
      </c>
      <c r="AN47" s="55" t="str">
        <f t="shared" si="6"/>
        <v/>
      </c>
      <c r="AO47" s="50"/>
      <c r="AP47" s="9" t="str">
        <f t="shared" si="7"/>
        <v/>
      </c>
      <c r="AQ47" s="9" t="str">
        <f t="shared" si="8"/>
        <v/>
      </c>
      <c r="AR47" s="9" t="str">
        <f t="shared" si="9"/>
        <v/>
      </c>
      <c r="AS47" s="9" t="str">
        <f t="shared" si="10"/>
        <v/>
      </c>
      <c r="AT47" s="9" t="str">
        <f t="shared" si="11"/>
        <v/>
      </c>
      <c r="AU47" s="9" t="str">
        <f t="shared" si="12"/>
        <v/>
      </c>
    </row>
    <row r="48" spans="1:47" ht="23.25" customHeight="1" x14ac:dyDescent="0.2">
      <c r="A48" s="9">
        <v>17</v>
      </c>
      <c r="B48" s="21"/>
      <c r="C48" s="50"/>
      <c r="D48" s="66"/>
      <c r="E48" s="66" t="str">
        <f>IF(ISTEXT(D48),D48,IF(ISBLANK(D48),"",SUM(D48+(VLOOKUP(AE48,$A$21:$Y$24,4,FALSE)+$AH$5))))</f>
        <v/>
      </c>
      <c r="F48" s="67"/>
      <c r="G48" s="50"/>
      <c r="H48" s="66"/>
      <c r="I48" s="66" t="str">
        <f>IF(ISTEXT(H48),H48,IF(ISBLANK(H48),"",SUM(H48+(VLOOKUP(AE48,$A$21:$Y$24,8,FALSE)+$AH$5))))</f>
        <v/>
      </c>
      <c r="J48" s="67"/>
      <c r="K48" s="50"/>
      <c r="L48" s="66"/>
      <c r="M48" s="66" t="str">
        <f>IF(ISTEXT(L48),L48,IF(ISBLANK(L48),"",SUM(L48+(VLOOKUP(AE48,$A$21:$Y$24,12,FALSE)+$AH$5))))</f>
        <v/>
      </c>
      <c r="N48" s="67"/>
      <c r="O48" s="50"/>
      <c r="P48" s="66"/>
      <c r="Q48" s="66" t="str">
        <f>IF(ISTEXT(P48),P48,IF(ISBLANK(P48),"",SUM(P48+(VLOOKUP(AE48,$A$21:$Y$24,16,FALSE)+$AH$5))))</f>
        <v/>
      </c>
      <c r="R48" s="67"/>
      <c r="S48" s="50"/>
      <c r="T48" s="66"/>
      <c r="U48" s="66" t="str">
        <f>IF(ISTEXT(T48),T48,IF(ISBLANK(T48),"",SUM(T48+(VLOOKUP(AE48,$A$21:$Y$24,20,FALSE)+$AH$5))))</f>
        <v/>
      </c>
      <c r="V48" s="67"/>
      <c r="W48" s="50"/>
      <c r="X48" s="66"/>
      <c r="Y48" s="66" t="str">
        <f>IF(ISTEXT(X48),X48,IF(ISBLANK(X48),"",SUM(X48+(VLOOKUP(AE48,$A$21:$Y$24,24,FALSE)+$AH$5))))</f>
        <v/>
      </c>
      <c r="Z48" s="66"/>
      <c r="AA48" s="67"/>
      <c r="AB48" s="87"/>
      <c r="AC48" s="87"/>
      <c r="AD48" s="50"/>
      <c r="AE48" s="68" t="s">
        <v>21</v>
      </c>
      <c r="AF48" s="68"/>
      <c r="AG48" s="69"/>
      <c r="AI48" s="55" t="str">
        <f t="shared" si="1"/>
        <v/>
      </c>
      <c r="AJ48" s="55" t="str">
        <f t="shared" si="2"/>
        <v/>
      </c>
      <c r="AK48" s="55" t="str">
        <f t="shared" si="3"/>
        <v/>
      </c>
      <c r="AL48" s="55" t="str">
        <f t="shared" si="4"/>
        <v/>
      </c>
      <c r="AM48" s="55" t="str">
        <f t="shared" si="5"/>
        <v/>
      </c>
      <c r="AN48" s="55" t="str">
        <f t="shared" si="6"/>
        <v/>
      </c>
      <c r="AO48" s="50"/>
      <c r="AP48" s="9" t="str">
        <f t="shared" si="7"/>
        <v/>
      </c>
      <c r="AQ48" s="9" t="str">
        <f t="shared" si="8"/>
        <v/>
      </c>
      <c r="AR48" s="9" t="str">
        <f t="shared" si="9"/>
        <v/>
      </c>
      <c r="AS48" s="9" t="str">
        <f t="shared" si="10"/>
        <v/>
      </c>
      <c r="AT48" s="9" t="str">
        <f t="shared" si="11"/>
        <v/>
      </c>
      <c r="AU48" s="9" t="str">
        <f t="shared" si="12"/>
        <v/>
      </c>
    </row>
    <row r="49" spans="1:47" ht="23.25" customHeight="1" x14ac:dyDescent="0.2">
      <c r="A49" s="9">
        <v>20</v>
      </c>
      <c r="B49" s="49"/>
      <c r="C49" s="50"/>
      <c r="D49" s="66"/>
      <c r="E49" s="66" t="str">
        <f>IF(ISTEXT(D49),D49,IF(ISBLANK(D49),"",SUM(D49+(VLOOKUP(AE49,$A$21:$Y$24,4,FALSE)+$AH$5))))</f>
        <v/>
      </c>
      <c r="F49" s="52"/>
      <c r="G49" s="50"/>
      <c r="H49" s="51"/>
      <c r="I49" s="66" t="str">
        <f>IF(ISTEXT(H49),H49,IF(ISBLANK(H49),"",SUM(H49+(VLOOKUP(AE49,$A$21:$Y$24,8,FALSE)+$AH$5))))</f>
        <v/>
      </c>
      <c r="J49" s="52"/>
      <c r="K49" s="50"/>
      <c r="L49" s="51"/>
      <c r="M49" s="66" t="str">
        <f>IF(ISTEXT(L49),L49,IF(ISBLANK(L49),"",SUM(L49+(VLOOKUP(AE49,$A$21:$Y$24,12,FALSE)+$AH$5))))</f>
        <v/>
      </c>
      <c r="N49" s="52"/>
      <c r="O49" s="50"/>
      <c r="P49" s="51"/>
      <c r="Q49" s="66" t="str">
        <f>IF(ISTEXT(P49),P49,IF(ISBLANK(P49),"",SUM(P49+(VLOOKUP(AE49,$A$21:$Y$24,16,FALSE)+$AH$5))))</f>
        <v/>
      </c>
      <c r="R49" s="52"/>
      <c r="S49" s="50"/>
      <c r="T49" s="51"/>
      <c r="U49" s="66" t="str">
        <f>IF(ISTEXT(T49),T49,IF(ISBLANK(T49),"",SUM(T49+(VLOOKUP(AE49,$A$21:$Y$24,20,FALSE)+$AH$5))))</f>
        <v/>
      </c>
      <c r="V49" s="52"/>
      <c r="W49" s="50"/>
      <c r="X49" s="51"/>
      <c r="Y49" s="66" t="str">
        <f>IF(ISTEXT(X49),X49,IF(ISBLANK(X49),"",SUM(X49+(VLOOKUP(AE49,$A$21:$Y$24,24,FALSE)+$AH$5))))</f>
        <v/>
      </c>
      <c r="Z49" s="66"/>
      <c r="AA49" s="52"/>
      <c r="AB49" s="59"/>
      <c r="AC49" s="59"/>
      <c r="AD49" s="50"/>
      <c r="AE49" s="53">
        <v>4</v>
      </c>
      <c r="AF49" s="53"/>
      <c r="AG49" s="54"/>
      <c r="AI49" s="55" t="str">
        <f t="shared" si="1"/>
        <v/>
      </c>
      <c r="AJ49" s="55" t="str">
        <f t="shared" si="2"/>
        <v/>
      </c>
      <c r="AK49" s="55" t="str">
        <f t="shared" si="3"/>
        <v/>
      </c>
      <c r="AL49" s="55" t="str">
        <f t="shared" si="4"/>
        <v/>
      </c>
      <c r="AM49" s="55" t="str">
        <f t="shared" si="5"/>
        <v/>
      </c>
      <c r="AN49" s="55" t="str">
        <f t="shared" si="6"/>
        <v/>
      </c>
      <c r="AO49" s="50"/>
      <c r="AP49" s="9" t="str">
        <f t="shared" si="7"/>
        <v/>
      </c>
      <c r="AQ49" s="9" t="str">
        <f t="shared" si="8"/>
        <v/>
      </c>
      <c r="AR49" s="9" t="str">
        <f t="shared" si="9"/>
        <v/>
      </c>
      <c r="AS49" s="9" t="str">
        <f t="shared" si="10"/>
        <v/>
      </c>
      <c r="AT49" s="9" t="str">
        <f t="shared" si="11"/>
        <v/>
      </c>
      <c r="AU49" s="9" t="str">
        <f t="shared" si="12"/>
        <v/>
      </c>
    </row>
    <row r="50" spans="1:47" ht="23.25" customHeight="1" x14ac:dyDescent="0.2">
      <c r="A50" s="9">
        <v>8</v>
      </c>
      <c r="B50" s="21"/>
      <c r="C50" s="50"/>
      <c r="D50" s="66"/>
      <c r="E50" s="66" t="str">
        <f>IF(ISTEXT(D50),D50,IF(ISBLANK(D50),"",SUM(D50+(VLOOKUP(AE50,$A$21:$Y$24,4,FALSE)+$AH$5))))</f>
        <v/>
      </c>
      <c r="F50" s="67"/>
      <c r="G50" s="50"/>
      <c r="H50" s="66"/>
      <c r="I50" s="66" t="str">
        <f>IF(ISTEXT(H50),H50,IF(ISBLANK(H50),"",SUM(H50+(VLOOKUP(AE50,$A$21:$Y$24,8,FALSE)+$AH$5))))</f>
        <v/>
      </c>
      <c r="J50" s="67"/>
      <c r="K50" s="50"/>
      <c r="L50" s="66"/>
      <c r="M50" s="66" t="str">
        <f>IF(ISTEXT(L50),L50,IF(ISBLANK(L50),"",SUM(L50+(VLOOKUP(AE50,$A$21:$Y$24,12,FALSE)+$AH$5))))</f>
        <v/>
      </c>
      <c r="N50" s="67"/>
      <c r="O50" s="50"/>
      <c r="P50" s="66"/>
      <c r="Q50" s="66" t="str">
        <f>IF(ISTEXT(P50),P50,IF(ISBLANK(P50),"",SUM(P50+(VLOOKUP(AE50,$A$21:$Y$24,16,FALSE)+$AH$5))))</f>
        <v/>
      </c>
      <c r="R50" s="67"/>
      <c r="S50" s="50"/>
      <c r="T50" s="66"/>
      <c r="U50" s="66" t="str">
        <f>IF(ISTEXT(T50),T50,IF(ISBLANK(T50),"",SUM(T50+(VLOOKUP(AE50,$A$21:$Y$24,20,FALSE)+$AH$5))))</f>
        <v/>
      </c>
      <c r="V50" s="67"/>
      <c r="W50" s="50"/>
      <c r="X50" s="66"/>
      <c r="Y50" s="66" t="str">
        <f>IF(ISTEXT(X50),X50,IF(ISBLANK(X50),"",SUM(X50+(VLOOKUP(AE50,$A$21:$Y$24,24,FALSE)+$AH$5))))</f>
        <v/>
      </c>
      <c r="Z50" s="66"/>
      <c r="AA50" s="67"/>
      <c r="AB50" s="87"/>
      <c r="AC50" s="87"/>
      <c r="AD50" s="50"/>
      <c r="AE50" s="68" t="s">
        <v>34</v>
      </c>
      <c r="AF50" s="68"/>
      <c r="AG50" s="69"/>
      <c r="AI50" s="55" t="str">
        <f t="shared" si="1"/>
        <v/>
      </c>
      <c r="AJ50" s="55" t="str">
        <f t="shared" si="2"/>
        <v/>
      </c>
      <c r="AK50" s="55" t="str">
        <f t="shared" si="3"/>
        <v/>
      </c>
      <c r="AL50" s="55" t="str">
        <f t="shared" si="4"/>
        <v/>
      </c>
      <c r="AM50" s="55" t="str">
        <f t="shared" si="5"/>
        <v/>
      </c>
      <c r="AN50" s="55" t="str">
        <f t="shared" si="6"/>
        <v/>
      </c>
      <c r="AO50" s="50"/>
      <c r="AP50" s="9" t="str">
        <f t="shared" si="7"/>
        <v/>
      </c>
      <c r="AQ50" s="9" t="str">
        <f t="shared" si="8"/>
        <v/>
      </c>
      <c r="AR50" s="9" t="str">
        <f t="shared" si="9"/>
        <v/>
      </c>
      <c r="AS50" s="9" t="str">
        <f t="shared" si="10"/>
        <v/>
      </c>
      <c r="AT50" s="9" t="str">
        <f t="shared" si="11"/>
        <v/>
      </c>
      <c r="AU50" s="9" t="str">
        <f t="shared" si="12"/>
        <v/>
      </c>
    </row>
    <row r="51" spans="1:47" ht="23.25" customHeight="1" x14ac:dyDescent="0.2">
      <c r="A51" s="9">
        <v>19</v>
      </c>
      <c r="B51" s="21"/>
      <c r="C51" s="50"/>
      <c r="D51" s="66"/>
      <c r="E51" s="66" t="str">
        <f>IF(ISTEXT(D51),D51,IF(ISBLANK(D51),"",SUM(D51+(VLOOKUP(AE51,$A$21:$Y$24,4,FALSE)+$AH$5))))</f>
        <v/>
      </c>
      <c r="F51" s="67"/>
      <c r="G51" s="50"/>
      <c r="H51" s="66"/>
      <c r="I51" s="66" t="str">
        <f>IF(ISTEXT(H51),H51,IF(ISBLANK(H51),"",SUM(H51+(VLOOKUP(AE51,$A$21:$Y$24,8,FALSE)+$AH$5))))</f>
        <v/>
      </c>
      <c r="J51" s="67"/>
      <c r="K51" s="50"/>
      <c r="L51" s="66"/>
      <c r="M51" s="66" t="str">
        <f>IF(ISTEXT(L51),L51,IF(ISBLANK(L51),"",SUM(L51+(VLOOKUP(AE51,$A$21:$Y$24,12,FALSE)+$AH$5))))</f>
        <v/>
      </c>
      <c r="N51" s="67"/>
      <c r="O51" s="50"/>
      <c r="P51" s="66"/>
      <c r="Q51" s="66" t="str">
        <f>IF(ISTEXT(P51),P51,IF(ISBLANK(P51),"",SUM(P51+(VLOOKUP(AE51,$A$21:$Y$24,16,FALSE)+$AH$5))))</f>
        <v/>
      </c>
      <c r="R51" s="67"/>
      <c r="S51" s="50"/>
      <c r="T51" s="66"/>
      <c r="U51" s="66" t="str">
        <f>IF(ISTEXT(T51),T51,IF(ISBLANK(T51),"",SUM(T51+(VLOOKUP(AE51,$A$21:$Y$24,20,FALSE)+$AH$5))))</f>
        <v/>
      </c>
      <c r="V51" s="67"/>
      <c r="W51" s="50"/>
      <c r="X51" s="66"/>
      <c r="Y51" s="66" t="str">
        <f>IF(ISTEXT(X51),X51,IF(ISBLANK(X51),"",SUM(X51+(VLOOKUP(AE51,$A$21:$Y$24,24,FALSE)+$AH$5))))</f>
        <v/>
      </c>
      <c r="Z51" s="66"/>
      <c r="AA51" s="67"/>
      <c r="AB51" s="87"/>
      <c r="AC51" s="87"/>
      <c r="AD51" s="50"/>
      <c r="AE51" s="68" t="s">
        <v>34</v>
      </c>
      <c r="AF51" s="68"/>
      <c r="AG51" s="69"/>
      <c r="AI51" s="55" t="str">
        <f t="shared" si="1"/>
        <v/>
      </c>
      <c r="AJ51" s="55" t="str">
        <f t="shared" si="2"/>
        <v/>
      </c>
      <c r="AK51" s="55" t="str">
        <f t="shared" si="3"/>
        <v/>
      </c>
      <c r="AL51" s="55" t="str">
        <f t="shared" si="4"/>
        <v/>
      </c>
      <c r="AM51" s="55" t="str">
        <f t="shared" si="5"/>
        <v/>
      </c>
      <c r="AN51" s="55" t="str">
        <f t="shared" si="6"/>
        <v/>
      </c>
      <c r="AO51" s="50"/>
      <c r="AP51" s="9" t="str">
        <f t="shared" si="7"/>
        <v/>
      </c>
      <c r="AQ51" s="9" t="str">
        <f t="shared" si="8"/>
        <v/>
      </c>
      <c r="AR51" s="9" t="str">
        <f t="shared" si="9"/>
        <v/>
      </c>
      <c r="AS51" s="9" t="str">
        <f t="shared" si="10"/>
        <v/>
      </c>
      <c r="AT51" s="9" t="str">
        <f t="shared" si="11"/>
        <v/>
      </c>
      <c r="AU51" s="9" t="str">
        <f t="shared" si="12"/>
        <v/>
      </c>
    </row>
    <row r="52" spans="1:47" ht="23.25" customHeight="1" x14ac:dyDescent="0.2">
      <c r="A52" s="9">
        <v>32</v>
      </c>
      <c r="B52" s="21"/>
      <c r="C52" s="50"/>
      <c r="D52" s="66"/>
      <c r="E52" s="66" t="str">
        <f>IF(ISTEXT(D52),D52,IF(ISBLANK(D52),"",SUM(D52+(VLOOKUP(AE52,$A$21:$Y$24,4,FALSE)+$AH$5))))</f>
        <v/>
      </c>
      <c r="F52" s="67"/>
      <c r="G52" s="50"/>
      <c r="H52" s="66"/>
      <c r="I52" s="66" t="str">
        <f>IF(ISTEXT(H52),H52,IF(ISBLANK(H52),"",SUM(H52+(VLOOKUP(AE52,$A$21:$Y$24,8,FALSE)+$AH$5))))</f>
        <v/>
      </c>
      <c r="J52" s="67"/>
      <c r="K52" s="50"/>
      <c r="L52" s="66"/>
      <c r="M52" s="66" t="str">
        <f>IF(ISTEXT(L52),L52,IF(ISBLANK(L52),"",SUM(L52+(VLOOKUP(AE52,$A$21:$Y$24,12,FALSE)+$AH$5))))</f>
        <v/>
      </c>
      <c r="N52" s="67"/>
      <c r="O52" s="50"/>
      <c r="P52" s="66"/>
      <c r="Q52" s="66" t="str">
        <f>IF(ISTEXT(P52),P52,IF(ISBLANK(P52),"",SUM(P52+(VLOOKUP(AE52,$A$21:$Y$24,16,FALSE)+$AH$5))))</f>
        <v/>
      </c>
      <c r="R52" s="67"/>
      <c r="S52" s="50"/>
      <c r="T52" s="66"/>
      <c r="U52" s="66" t="str">
        <f>IF(ISTEXT(T52),T52,IF(ISBLANK(T52),"",SUM(T52+(VLOOKUP(AE52,$A$21:$Y$24,20,FALSE)+$AH$5))))</f>
        <v/>
      </c>
      <c r="V52" s="67"/>
      <c r="W52" s="50"/>
      <c r="X52" s="66"/>
      <c r="Y52" s="66" t="str">
        <f>IF(ISTEXT(X52),X52,IF(ISBLANK(X52),"",SUM(X52+(VLOOKUP(AE52,$A$21:$Y$24,24,FALSE)+$AH$5))))</f>
        <v/>
      </c>
      <c r="Z52" s="66"/>
      <c r="AA52" s="67"/>
      <c r="AB52" s="87"/>
      <c r="AC52" s="87"/>
      <c r="AD52" s="50"/>
      <c r="AE52" s="68">
        <v>5</v>
      </c>
      <c r="AF52" s="68"/>
      <c r="AG52" s="69"/>
      <c r="AI52" s="55" t="str">
        <f t="shared" si="1"/>
        <v/>
      </c>
      <c r="AJ52" s="55" t="str">
        <f t="shared" si="2"/>
        <v/>
      </c>
      <c r="AK52" s="55" t="str">
        <f t="shared" si="3"/>
        <v/>
      </c>
      <c r="AL52" s="55" t="str">
        <f t="shared" si="4"/>
        <v/>
      </c>
      <c r="AM52" s="55" t="str">
        <f t="shared" si="5"/>
        <v/>
      </c>
      <c r="AN52" s="55" t="str">
        <f t="shared" si="6"/>
        <v/>
      </c>
      <c r="AO52" s="50"/>
      <c r="AP52" s="9" t="str">
        <f t="shared" si="7"/>
        <v/>
      </c>
      <c r="AQ52" s="9" t="str">
        <f t="shared" si="8"/>
        <v/>
      </c>
      <c r="AR52" s="9" t="str">
        <f t="shared" si="9"/>
        <v/>
      </c>
      <c r="AS52" s="9" t="str">
        <f t="shared" si="10"/>
        <v/>
      </c>
      <c r="AT52" s="9" t="str">
        <f t="shared" si="11"/>
        <v/>
      </c>
      <c r="AU52" s="9" t="str">
        <f t="shared" si="12"/>
        <v/>
      </c>
    </row>
    <row r="53" spans="1:47" ht="23.25" customHeight="1" x14ac:dyDescent="0.2">
      <c r="A53" s="9">
        <v>23</v>
      </c>
      <c r="B53" s="21"/>
      <c r="C53" s="50"/>
      <c r="D53" s="66"/>
      <c r="E53" s="66" t="str">
        <f>IF(ISTEXT(D53),D53,IF(ISBLANK(D53),"",SUM(D53+(VLOOKUP(AE53,$A$21:$Y$24,4,FALSE)+$AH$5))))</f>
        <v/>
      </c>
      <c r="F53" s="67"/>
      <c r="G53" s="50"/>
      <c r="H53" s="66"/>
      <c r="I53" s="66" t="str">
        <f>IF(ISTEXT(H53),H53,IF(ISBLANK(H53),"",SUM(H53+(VLOOKUP(AE53,$A$21:$Y$24,8,FALSE)+$AH$5))))</f>
        <v/>
      </c>
      <c r="J53" s="67"/>
      <c r="K53" s="50"/>
      <c r="L53" s="66"/>
      <c r="M53" s="66" t="str">
        <f>IF(ISTEXT(L53),L53,IF(ISBLANK(L53),"",SUM(L53+(VLOOKUP(AE53,$A$21:$Y$24,12,FALSE)+$AH$5))))</f>
        <v/>
      </c>
      <c r="N53" s="67"/>
      <c r="O53" s="50"/>
      <c r="P53" s="66"/>
      <c r="Q53" s="66" t="str">
        <f>IF(ISTEXT(P53),P53,IF(ISBLANK(P53),"",SUM(P53+(VLOOKUP(AE53,$A$21:$Y$24,16,FALSE)+$AH$5))))</f>
        <v/>
      </c>
      <c r="R53" s="67"/>
      <c r="S53" s="50"/>
      <c r="T53" s="66"/>
      <c r="U53" s="66" t="str">
        <f>IF(ISTEXT(T53),T53,IF(ISBLANK(T53),"",SUM(T53+(VLOOKUP(AE53,$A$21:$Y$24,20,FALSE)+$AH$5))))</f>
        <v/>
      </c>
      <c r="V53" s="67"/>
      <c r="W53" s="50"/>
      <c r="X53" s="66"/>
      <c r="Y53" s="66" t="str">
        <f>IF(ISTEXT(X53),X53,IF(ISBLANK(X53),"",SUM(X53+(VLOOKUP(AE53,$A$21:$Y$24,24,FALSE)+$AH$5))))</f>
        <v/>
      </c>
      <c r="Z53" s="66"/>
      <c r="AA53" s="67"/>
      <c r="AB53" s="87"/>
      <c r="AC53" s="87"/>
      <c r="AD53" s="50"/>
      <c r="AE53" s="68" t="s">
        <v>33</v>
      </c>
      <c r="AF53" s="68"/>
      <c r="AG53" s="69"/>
      <c r="AI53" s="55" t="str">
        <f t="shared" si="1"/>
        <v/>
      </c>
      <c r="AJ53" s="55" t="str">
        <f t="shared" si="2"/>
        <v/>
      </c>
      <c r="AK53" s="55" t="str">
        <f t="shared" si="3"/>
        <v/>
      </c>
      <c r="AL53" s="55" t="str">
        <f t="shared" si="4"/>
        <v/>
      </c>
      <c r="AM53" s="55" t="str">
        <f t="shared" si="5"/>
        <v/>
      </c>
      <c r="AN53" s="55" t="str">
        <f t="shared" si="6"/>
        <v/>
      </c>
      <c r="AO53" s="50"/>
      <c r="AP53" s="9" t="str">
        <f t="shared" si="7"/>
        <v/>
      </c>
      <c r="AQ53" s="9" t="str">
        <f t="shared" si="8"/>
        <v/>
      </c>
      <c r="AR53" s="9" t="str">
        <f t="shared" si="9"/>
        <v/>
      </c>
      <c r="AS53" s="9" t="str">
        <f t="shared" si="10"/>
        <v/>
      </c>
      <c r="AT53" s="9" t="str">
        <f t="shared" si="11"/>
        <v/>
      </c>
      <c r="AU53" s="9" t="str">
        <f t="shared" si="12"/>
        <v/>
      </c>
    </row>
    <row r="54" spans="1:47" ht="23.25" customHeight="1" x14ac:dyDescent="0.2">
      <c r="A54" s="9">
        <v>31</v>
      </c>
      <c r="B54" s="21"/>
      <c r="C54" s="50"/>
      <c r="D54" s="66"/>
      <c r="E54" s="66" t="str">
        <f>IF(ISTEXT(D54),D54,IF(ISBLANK(D54),"",SUM(D54+(VLOOKUP(AE54,$A$21:$Y$24,4,FALSE)+$AH$5))))</f>
        <v/>
      </c>
      <c r="F54" s="67"/>
      <c r="G54" s="86"/>
      <c r="H54" s="66"/>
      <c r="I54" s="66" t="str">
        <f>IF(ISTEXT(H54),H54,IF(ISBLANK(H54),"",SUM(H54+(VLOOKUP(AE54,$A$21:$Y$24,8,FALSE)+$AH$5))))</f>
        <v/>
      </c>
      <c r="J54" s="67"/>
      <c r="K54" s="86"/>
      <c r="L54" s="66"/>
      <c r="M54" s="66" t="str">
        <f>IF(ISTEXT(L54),L54,IF(ISBLANK(L54),"",SUM(L54+(VLOOKUP(AE54,$A$21:$Y$24,12,FALSE)+$AH$5))))</f>
        <v/>
      </c>
      <c r="N54" s="67"/>
      <c r="O54" s="86"/>
      <c r="P54" s="66"/>
      <c r="Q54" s="66" t="str">
        <f>IF(ISTEXT(P54),P54,IF(ISBLANK(P54),"",SUM(P54+(VLOOKUP(AE54,$A$21:$Y$24,16,FALSE)+$AH$5))))</f>
        <v/>
      </c>
      <c r="R54" s="67"/>
      <c r="S54" s="86"/>
      <c r="T54" s="66"/>
      <c r="U54" s="66" t="str">
        <f>IF(ISTEXT(T54),T54,IF(ISBLANK(T54),"",SUM(T54+(VLOOKUP(AE54,$A$21:$Y$24,20,FALSE)+$AH$5))))</f>
        <v/>
      </c>
      <c r="V54" s="67"/>
      <c r="W54" s="86"/>
      <c r="X54" s="66"/>
      <c r="Y54" s="66" t="str">
        <f>IF(ISTEXT(X54),X54,IF(ISBLANK(X54),"",SUM(X54+(VLOOKUP(AE54,$A$21:$Y$24,24,FALSE)+$AH$5))))</f>
        <v/>
      </c>
      <c r="Z54" s="66"/>
      <c r="AA54" s="67"/>
      <c r="AB54" s="87"/>
      <c r="AC54" s="87"/>
      <c r="AD54" s="50"/>
      <c r="AE54" s="68" t="s">
        <v>33</v>
      </c>
      <c r="AF54" s="68"/>
      <c r="AG54" s="69"/>
      <c r="AI54" s="55" t="str">
        <f t="shared" si="1"/>
        <v/>
      </c>
      <c r="AJ54" s="55" t="str">
        <f t="shared" si="2"/>
        <v/>
      </c>
      <c r="AK54" s="55" t="str">
        <f t="shared" si="3"/>
        <v/>
      </c>
      <c r="AL54" s="55" t="str">
        <f t="shared" si="4"/>
        <v/>
      </c>
      <c r="AM54" s="55" t="str">
        <f t="shared" si="5"/>
        <v/>
      </c>
      <c r="AN54" s="55" t="str">
        <f t="shared" si="6"/>
        <v/>
      </c>
      <c r="AO54" s="50"/>
      <c r="AP54" s="9" t="str">
        <f t="shared" si="7"/>
        <v/>
      </c>
      <c r="AQ54" s="9" t="str">
        <f t="shared" si="8"/>
        <v/>
      </c>
      <c r="AR54" s="9" t="str">
        <f t="shared" si="9"/>
        <v/>
      </c>
      <c r="AS54" s="9" t="str">
        <f t="shared" si="10"/>
        <v/>
      </c>
      <c r="AT54" s="9" t="str">
        <f t="shared" si="11"/>
        <v/>
      </c>
      <c r="AU54" s="9" t="str">
        <f t="shared" si="12"/>
        <v/>
      </c>
    </row>
    <row r="55" spans="1:47" ht="23.25" customHeight="1" x14ac:dyDescent="0.2">
      <c r="A55" s="9">
        <v>29</v>
      </c>
      <c r="B55" s="21"/>
      <c r="C55" s="50"/>
      <c r="D55" s="66"/>
      <c r="E55" s="66" t="str">
        <f>IF(ISTEXT(D55),D55,IF(ISBLANK(D55),"",SUM(D55+(VLOOKUP(AE55,$A$21:$Y$24,4,FALSE)+$AH$5))))</f>
        <v/>
      </c>
      <c r="F55" s="67"/>
      <c r="G55" s="50"/>
      <c r="H55" s="66"/>
      <c r="I55" s="66" t="str">
        <f>IF(ISTEXT(H55),H55,IF(ISBLANK(H55),"",SUM(H55+(VLOOKUP(AE55,$A$21:$Y$24,8,FALSE)+$AH$5))))</f>
        <v/>
      </c>
      <c r="J55" s="67"/>
      <c r="K55" s="50"/>
      <c r="L55" s="66"/>
      <c r="M55" s="66" t="str">
        <f>IF(ISTEXT(L55),L55,IF(ISBLANK(L55),"",SUM(L55+(VLOOKUP(AE55,$A$21:$Y$24,12,FALSE)+$AH$5))))</f>
        <v/>
      </c>
      <c r="N55" s="67"/>
      <c r="O55" s="50"/>
      <c r="P55" s="66"/>
      <c r="Q55" s="66" t="str">
        <f>IF(ISTEXT(P55),P55,IF(ISBLANK(P55),"",SUM(P55+(VLOOKUP(AE55,$A$21:$Y$24,16,FALSE)+$AH$5))))</f>
        <v/>
      </c>
      <c r="R55" s="67"/>
      <c r="S55" s="50"/>
      <c r="T55" s="66"/>
      <c r="U55" s="66" t="str">
        <f>IF(ISTEXT(T55),T55,IF(ISBLANK(T55),"",SUM(T55+(VLOOKUP(AE55,$A$21:$Y$24,20,FALSE)+$AH$5))))</f>
        <v/>
      </c>
      <c r="V55" s="67"/>
      <c r="W55" s="50"/>
      <c r="X55" s="66"/>
      <c r="Y55" s="66" t="str">
        <f>IF(ISTEXT(X55),X55,IF(ISBLANK(X55),"",SUM(X55+(VLOOKUP(AE55,$A$21:$Y$24,24,FALSE)+$AH$5))))</f>
        <v/>
      </c>
      <c r="Z55" s="66"/>
      <c r="AA55" s="67"/>
      <c r="AB55" s="87"/>
      <c r="AC55" s="87"/>
      <c r="AD55" s="50"/>
      <c r="AE55" s="68" t="s">
        <v>33</v>
      </c>
      <c r="AF55" s="68"/>
      <c r="AG55" s="69"/>
      <c r="AI55" s="55" t="str">
        <f t="shared" si="1"/>
        <v/>
      </c>
      <c r="AJ55" s="55" t="str">
        <f t="shared" si="2"/>
        <v/>
      </c>
      <c r="AK55" s="55" t="str">
        <f t="shared" si="3"/>
        <v/>
      </c>
      <c r="AL55" s="55" t="str">
        <f t="shared" si="4"/>
        <v/>
      </c>
      <c r="AM55" s="55" t="str">
        <f t="shared" si="5"/>
        <v/>
      </c>
      <c r="AN55" s="55" t="str">
        <f t="shared" si="6"/>
        <v/>
      </c>
      <c r="AO55" s="50"/>
      <c r="AP55" s="9" t="str">
        <f t="shared" si="7"/>
        <v/>
      </c>
      <c r="AQ55" s="9" t="str">
        <f t="shared" si="8"/>
        <v/>
      </c>
      <c r="AR55" s="9" t="str">
        <f t="shared" si="9"/>
        <v/>
      </c>
      <c r="AS55" s="9" t="str">
        <f t="shared" si="10"/>
        <v/>
      </c>
      <c r="AT55" s="9" t="str">
        <f t="shared" si="11"/>
        <v/>
      </c>
      <c r="AU55" s="9" t="str">
        <f t="shared" si="12"/>
        <v/>
      </c>
    </row>
    <row r="56" spans="1:47" ht="22.9" customHeight="1" x14ac:dyDescent="0.2">
      <c r="B56" s="21" t="s">
        <v>23</v>
      </c>
      <c r="C56" s="50"/>
      <c r="D56" s="66"/>
      <c r="E56" s="66" t="str">
        <f>IF(ISTEXT(D56),D56,IF(ISBLANK(D56),"",SUM(D56+(VLOOKUP(AE56,$A$21:$Y$24,4,FALSE)+$AH$5))))</f>
        <v/>
      </c>
      <c r="F56" s="67"/>
      <c r="G56" s="50"/>
      <c r="H56" s="66"/>
      <c r="I56" s="66" t="str">
        <f>IF(ISTEXT(H56),H56,IF(ISBLANK(H56),"",SUM(H56+(VLOOKUP(AE56,$A$21:$Y$24,8,FALSE)+$AH$5))))</f>
        <v/>
      </c>
      <c r="J56" s="67"/>
      <c r="K56" s="50"/>
      <c r="L56" s="66"/>
      <c r="M56" s="66" t="str">
        <f>IF(ISTEXT(L56),L56,IF(ISBLANK(L56),"",SUM(L56+(VLOOKUP(AE56,$A$21:$Y$24,12,FALSE)+$AH$5))))</f>
        <v/>
      </c>
      <c r="N56" s="67"/>
      <c r="O56" s="50"/>
      <c r="P56" s="66"/>
      <c r="Q56" s="66" t="str">
        <f>IF(ISTEXT(P56),P56,IF(ISBLANK(P56),"",SUM(P56+(VLOOKUP(AE56,$A$21:$Y$24,16,FALSE)+$AH$5))))</f>
        <v/>
      </c>
      <c r="R56" s="67"/>
      <c r="S56" s="50"/>
      <c r="T56" s="66"/>
      <c r="U56" s="66" t="str">
        <f>IF(ISTEXT(T56),T56,IF(ISBLANK(T56),"",SUM(T56+(VLOOKUP(AE56,$A$21:$Y$24,20,FALSE)+$AH$5))))</f>
        <v/>
      </c>
      <c r="V56" s="67"/>
      <c r="W56" s="50"/>
      <c r="X56" s="66"/>
      <c r="Y56" s="66" t="str">
        <f>IF(ISTEXT(X56),X56,IF(ISBLANK(X56),"",SUM(X56+(VLOOKUP(AE56,$A$21:$Y$24,24,FALSE)+$AH$5))))</f>
        <v/>
      </c>
      <c r="Z56" s="66"/>
      <c r="AA56" s="67"/>
      <c r="AB56" s="87"/>
      <c r="AC56" s="87"/>
      <c r="AD56" s="50"/>
      <c r="AE56" s="68">
        <v>6</v>
      </c>
      <c r="AF56" s="68"/>
      <c r="AG56" s="69"/>
      <c r="AI56" s="55" t="str">
        <f t="shared" si="1"/>
        <v/>
      </c>
      <c r="AJ56" s="55" t="str">
        <f t="shared" si="2"/>
        <v/>
      </c>
      <c r="AK56" s="55" t="str">
        <f t="shared" si="3"/>
        <v/>
      </c>
      <c r="AL56" s="55" t="str">
        <f t="shared" si="4"/>
        <v/>
      </c>
      <c r="AM56" s="55" t="str">
        <f t="shared" si="5"/>
        <v/>
      </c>
      <c r="AN56" s="55" t="str">
        <f t="shared" si="6"/>
        <v/>
      </c>
      <c r="AO56" s="50"/>
      <c r="AP56" s="9" t="str">
        <f t="shared" si="7"/>
        <v/>
      </c>
      <c r="AQ56" s="9" t="str">
        <f t="shared" si="8"/>
        <v/>
      </c>
      <c r="AR56" s="9" t="str">
        <f t="shared" si="9"/>
        <v/>
      </c>
      <c r="AS56" s="9" t="str">
        <f t="shared" si="10"/>
        <v/>
      </c>
      <c r="AT56" s="9" t="str">
        <f t="shared" si="11"/>
        <v/>
      </c>
      <c r="AU56" s="9" t="str">
        <f t="shared" si="12"/>
        <v/>
      </c>
    </row>
    <row r="57" spans="1:47" ht="23.25" customHeight="1" x14ac:dyDescent="0.2">
      <c r="A57" s="9">
        <v>22</v>
      </c>
      <c r="B57" s="21"/>
      <c r="C57" s="50"/>
      <c r="D57" s="66"/>
      <c r="E57" s="66" t="str">
        <f>IF(ISTEXT(D57),D57,IF(ISBLANK(D57),"",SUM(D57+(VLOOKUP(AE57,$A$21:$Y$24,4,FALSE)+$AH$5))))</f>
        <v/>
      </c>
      <c r="F57" s="67"/>
      <c r="G57" s="50"/>
      <c r="H57" s="66"/>
      <c r="I57" s="66" t="str">
        <f>IF(ISTEXT(H57),H57,IF(ISBLANK(H57),"",SUM(H57+(VLOOKUP(AE57,$A$21:$Y$24,8,FALSE)+$AH$5))))</f>
        <v/>
      </c>
      <c r="J57" s="67"/>
      <c r="K57" s="50"/>
      <c r="L57" s="66"/>
      <c r="M57" s="66" t="str">
        <f>IF(ISTEXT(L57),L57,IF(ISBLANK(L57),"",SUM(L57+(VLOOKUP(AE57,$A$21:$Y$24,12,FALSE)+$AH$5))))</f>
        <v/>
      </c>
      <c r="N57" s="67"/>
      <c r="O57" s="50"/>
      <c r="P57" s="66"/>
      <c r="Q57" s="66" t="str">
        <f>IF(ISTEXT(P57),P57,IF(ISBLANK(P57),"",SUM(P57+(VLOOKUP(AE57,$A$21:$Y$24,16,FALSE)+$AH$5))))</f>
        <v/>
      </c>
      <c r="R57" s="67"/>
      <c r="S57" s="50"/>
      <c r="T57" s="66"/>
      <c r="U57" s="66" t="str">
        <f>IF(ISTEXT(T57),T57,IF(ISBLANK(T57),"",SUM(T57+(VLOOKUP(AE57,$A$21:$Y$24,20,FALSE)+$AH$5))))</f>
        <v/>
      </c>
      <c r="V57" s="67"/>
      <c r="W57" s="50"/>
      <c r="X57" s="66"/>
      <c r="Y57" s="66" t="str">
        <f>IF(ISTEXT(X57),X57,IF(ISBLANK(X57),"",SUM(X57+(VLOOKUP(AE57,$A$21:$Y$24,24,FALSE)+$AH$5))))</f>
        <v/>
      </c>
      <c r="Z57" s="66"/>
      <c r="AA57" s="67"/>
      <c r="AB57" s="87"/>
      <c r="AC57" s="87"/>
      <c r="AD57" s="50"/>
      <c r="AE57" s="68" t="s">
        <v>9</v>
      </c>
      <c r="AF57" s="68"/>
      <c r="AG57" s="69"/>
      <c r="AI57" s="55" t="str">
        <f t="shared" si="1"/>
        <v/>
      </c>
      <c r="AJ57" s="55" t="str">
        <f t="shared" si="2"/>
        <v/>
      </c>
      <c r="AK57" s="55" t="str">
        <f t="shared" si="3"/>
        <v/>
      </c>
      <c r="AL57" s="55" t="str">
        <f t="shared" si="4"/>
        <v/>
      </c>
      <c r="AM57" s="55" t="str">
        <f t="shared" si="5"/>
        <v/>
      </c>
      <c r="AN57" s="55" t="str">
        <f t="shared" si="6"/>
        <v/>
      </c>
      <c r="AO57" s="50"/>
      <c r="AP57" s="9" t="str">
        <f t="shared" si="7"/>
        <v/>
      </c>
      <c r="AQ57" s="9" t="str">
        <f t="shared" si="8"/>
        <v/>
      </c>
      <c r="AR57" s="9" t="str">
        <f t="shared" si="9"/>
        <v/>
      </c>
      <c r="AS57" s="9" t="str">
        <f t="shared" si="10"/>
        <v/>
      </c>
      <c r="AT57" s="9" t="str">
        <f t="shared" si="11"/>
        <v/>
      </c>
      <c r="AU57" s="9" t="str">
        <f t="shared" si="12"/>
        <v/>
      </c>
    </row>
    <row r="58" spans="1:47" ht="23.25" customHeight="1" x14ac:dyDescent="0.2">
      <c r="A58" s="9">
        <v>24</v>
      </c>
      <c r="B58" s="21"/>
      <c r="C58" s="50"/>
      <c r="D58" s="66"/>
      <c r="E58" s="66" t="str">
        <f>IF(ISTEXT(D58),D58,IF(ISBLANK(D58),"",SUM(D58+(VLOOKUP(AE58,$A$21:$Y$24,4,FALSE)+$AH$5))))</f>
        <v/>
      </c>
      <c r="F58" s="67"/>
      <c r="G58" s="50"/>
      <c r="H58" s="66"/>
      <c r="I58" s="66" t="str">
        <f>IF(ISTEXT(H58),H58,IF(ISBLANK(H58),"",SUM(H58+(VLOOKUP(AE58,$A$21:$Y$24,8,FALSE)+$AH$5))))</f>
        <v/>
      </c>
      <c r="J58" s="67"/>
      <c r="K58" s="50"/>
      <c r="L58" s="66"/>
      <c r="M58" s="66" t="str">
        <f>IF(ISTEXT(L58),L58,IF(ISBLANK(L58),"",SUM(L58+(VLOOKUP(AE58,$A$21:$Y$24,12,FALSE)+$AH$5))))</f>
        <v/>
      </c>
      <c r="N58" s="67"/>
      <c r="O58" s="50"/>
      <c r="P58" s="66"/>
      <c r="Q58" s="66" t="str">
        <f>IF(ISTEXT(P58),P58,IF(ISBLANK(P58),"",SUM(P58+(VLOOKUP(AE58,$A$21:$Y$24,16,FALSE)+$AH$5))))</f>
        <v/>
      </c>
      <c r="R58" s="67"/>
      <c r="S58" s="50"/>
      <c r="T58" s="66"/>
      <c r="U58" s="66" t="str">
        <f>IF(ISTEXT(T58),T58,IF(ISBLANK(T58),"",SUM(T58+(VLOOKUP(AE58,$A$21:$Y$24,20,FALSE)+$AH$5))))</f>
        <v/>
      </c>
      <c r="V58" s="67"/>
      <c r="W58" s="50"/>
      <c r="X58" s="66"/>
      <c r="Y58" s="66" t="str">
        <f>IF(ISTEXT(X58),X58,IF(ISBLANK(X58),"",SUM(X58+(VLOOKUP(AE58,$A$21:$Y$24,24,FALSE)+$AH$5))))</f>
        <v/>
      </c>
      <c r="Z58" s="66"/>
      <c r="AA58" s="67"/>
      <c r="AB58" s="87"/>
      <c r="AC58" s="87"/>
      <c r="AD58" s="50"/>
      <c r="AE58" s="68" t="s">
        <v>9</v>
      </c>
      <c r="AF58" s="68"/>
      <c r="AG58" s="69"/>
      <c r="AI58" s="55" t="str">
        <f t="shared" si="1"/>
        <v/>
      </c>
      <c r="AJ58" s="55" t="str">
        <f t="shared" si="2"/>
        <v/>
      </c>
      <c r="AK58" s="55" t="str">
        <f t="shared" si="3"/>
        <v/>
      </c>
      <c r="AL58" s="55" t="str">
        <f t="shared" si="4"/>
        <v/>
      </c>
      <c r="AM58" s="55" t="str">
        <f t="shared" si="5"/>
        <v/>
      </c>
      <c r="AN58" s="55" t="str">
        <f t="shared" si="6"/>
        <v/>
      </c>
      <c r="AO58" s="50"/>
      <c r="AP58" s="9" t="str">
        <f t="shared" si="7"/>
        <v/>
      </c>
      <c r="AQ58" s="9" t="str">
        <f t="shared" si="8"/>
        <v/>
      </c>
      <c r="AR58" s="9" t="str">
        <f t="shared" si="9"/>
        <v/>
      </c>
      <c r="AS58" s="9" t="str">
        <f t="shared" si="10"/>
        <v/>
      </c>
      <c r="AT58" s="9" t="str">
        <f t="shared" si="11"/>
        <v/>
      </c>
      <c r="AU58" s="9" t="str">
        <f t="shared" si="12"/>
        <v/>
      </c>
    </row>
    <row r="59" spans="1:47" ht="23.25" customHeight="1" x14ac:dyDescent="0.2">
      <c r="A59" s="9">
        <v>28</v>
      </c>
      <c r="B59" s="21"/>
      <c r="C59" s="50"/>
      <c r="D59" s="66"/>
      <c r="E59" s="66" t="str">
        <f>IF(ISTEXT(D59),D59,IF(ISBLANK(D59),"",SUM(D59+(VLOOKUP(AE59,$A$21:$Y$24,4,FALSE)+$AH$5))))</f>
        <v/>
      </c>
      <c r="F59" s="67"/>
      <c r="G59" s="50"/>
      <c r="H59" s="66"/>
      <c r="I59" s="66" t="str">
        <f>IF(ISTEXT(H59),H59,IF(ISBLANK(H59),"",SUM(H59+(VLOOKUP(AE59,$A$21:$Y$24,8,FALSE)+$AH$5))))</f>
        <v/>
      </c>
      <c r="J59" s="67"/>
      <c r="K59" s="50"/>
      <c r="L59" s="66"/>
      <c r="M59" s="66" t="str">
        <f>IF(ISTEXT(L59),L59,IF(ISBLANK(L59),"",SUM(L59+(VLOOKUP(AE59,$A$21:$Y$24,12,FALSE)+$AH$5))))</f>
        <v/>
      </c>
      <c r="N59" s="67"/>
      <c r="O59" s="50"/>
      <c r="P59" s="66"/>
      <c r="Q59" s="66" t="str">
        <f>IF(ISTEXT(P59),P59,IF(ISBLANK(P59),"",SUM(P59+(VLOOKUP(AE59,$A$21:$Y$24,16,FALSE)+$AH$5))))</f>
        <v/>
      </c>
      <c r="R59" s="67"/>
      <c r="S59" s="50"/>
      <c r="T59" s="66"/>
      <c r="U59" s="66" t="str">
        <f>IF(ISTEXT(T59),T59,IF(ISBLANK(T59),"",SUM(T59+(VLOOKUP(AE59,$A$21:$Y$24,20,FALSE)+$AH$5))))</f>
        <v/>
      </c>
      <c r="V59" s="67"/>
      <c r="W59" s="50"/>
      <c r="X59" s="66"/>
      <c r="Y59" s="66" t="str">
        <f>IF(ISTEXT(X59),X59,IF(ISBLANK(X59),"",SUM(X59+(VLOOKUP(AE59,$A$21:$Y$24,24,FALSE)+$AH$5))))</f>
        <v/>
      </c>
      <c r="Z59" s="66"/>
      <c r="AA59" s="67"/>
      <c r="AB59" s="87"/>
      <c r="AC59" s="87"/>
      <c r="AD59" s="50"/>
      <c r="AE59" s="68" t="s">
        <v>9</v>
      </c>
      <c r="AF59" s="68"/>
      <c r="AG59" s="69"/>
      <c r="AI59" s="55" t="str">
        <f t="shared" si="1"/>
        <v/>
      </c>
      <c r="AJ59" s="55" t="str">
        <f t="shared" si="2"/>
        <v/>
      </c>
      <c r="AK59" s="55" t="str">
        <f t="shared" si="3"/>
        <v/>
      </c>
      <c r="AL59" s="55" t="str">
        <f t="shared" si="4"/>
        <v/>
      </c>
      <c r="AM59" s="55" t="str">
        <f t="shared" si="5"/>
        <v/>
      </c>
      <c r="AN59" s="55" t="str">
        <f t="shared" si="6"/>
        <v/>
      </c>
      <c r="AO59" s="50"/>
      <c r="AP59" s="9" t="str">
        <f t="shared" si="7"/>
        <v/>
      </c>
      <c r="AQ59" s="9" t="str">
        <f t="shared" si="8"/>
        <v/>
      </c>
      <c r="AR59" s="9" t="str">
        <f t="shared" si="9"/>
        <v/>
      </c>
      <c r="AS59" s="9" t="str">
        <f t="shared" si="10"/>
        <v/>
      </c>
      <c r="AT59" s="9" t="str">
        <f t="shared" si="11"/>
        <v/>
      </c>
      <c r="AU59" s="9" t="str">
        <f t="shared" si="12"/>
        <v/>
      </c>
    </row>
    <row r="60" spans="1:47" ht="23.25" customHeight="1" x14ac:dyDescent="0.2">
      <c r="A60" s="9">
        <v>98</v>
      </c>
      <c r="B60" s="21"/>
      <c r="C60" s="50"/>
      <c r="D60" s="66"/>
      <c r="E60" s="66" t="str">
        <f>IF(ISTEXT(D60),D60,IF(ISBLANK(D60),"",SUM(D60+(VLOOKUP(AE60,$A$21:$Y$24,4,FALSE)+$AH$5))))</f>
        <v/>
      </c>
      <c r="F60" s="67"/>
      <c r="G60" s="50"/>
      <c r="H60" s="66"/>
      <c r="I60" s="66" t="str">
        <f>IF(ISTEXT(H60),H60,IF(ISBLANK(H60),"",SUM(H60+(VLOOKUP(AE60,$A$21:$Y$24,8,FALSE)+$AH$5))))</f>
        <v/>
      </c>
      <c r="J60" s="67"/>
      <c r="K60" s="50"/>
      <c r="L60" s="66"/>
      <c r="M60" s="66" t="str">
        <f>IF(ISTEXT(L60),L60,IF(ISBLANK(L60),"",SUM(L60+(VLOOKUP(AE60,$A$21:$Y$24,12,FALSE)+$AH$5))))</f>
        <v/>
      </c>
      <c r="N60" s="67"/>
      <c r="O60" s="50"/>
      <c r="P60" s="66"/>
      <c r="Q60" s="66" t="str">
        <f>IF(ISTEXT(P60),P60,IF(ISBLANK(P60),"",SUM(P60+(VLOOKUP(AE60,$A$21:$Y$24,16,FALSE)+$AH$5))))</f>
        <v/>
      </c>
      <c r="R60" s="67"/>
      <c r="S60" s="50"/>
      <c r="T60" s="66"/>
      <c r="U60" s="66" t="str">
        <f>IF(ISTEXT(T60),T60,IF(ISBLANK(T60),"",SUM(T60+(VLOOKUP(AE60,$A$21:$Y$24,20,FALSE)+$AH$5))))</f>
        <v/>
      </c>
      <c r="V60" s="67"/>
      <c r="W60" s="50"/>
      <c r="X60" s="66"/>
      <c r="Y60" s="66" t="str">
        <f>IF(ISTEXT(X60),X60,IF(ISBLANK(X60),"",SUM(X60+(VLOOKUP(AE60,$A$21:$Y$24,24,FALSE)+$AH$5))))</f>
        <v/>
      </c>
      <c r="Z60" s="66"/>
      <c r="AA60" s="67"/>
      <c r="AB60" s="87"/>
      <c r="AC60" s="87"/>
      <c r="AD60" s="50"/>
      <c r="AE60" s="68"/>
      <c r="AF60" s="68"/>
      <c r="AG60" s="69"/>
      <c r="AI60" s="55" t="str">
        <f t="shared" ref="AI60" si="13">IF(ISBLANK($B60),"",IF(ISTEXT(D60),"",IF(ISERROR(E60-D60-$AH$5),"",E60-D60-$AH$5)))</f>
        <v/>
      </c>
      <c r="AJ60" s="55" t="str">
        <f t="shared" ref="AJ60" si="14">IF(ISBLANK($B60),"",IF(ISTEXT(H60),"",IF(ISERROR(I60-H60-$AH$5),"",I60-H60-$AH$5)))</f>
        <v/>
      </c>
      <c r="AK60" s="55" t="str">
        <f t="shared" ref="AK60" si="15">IF(ISBLANK($B60),"",IF(ISTEXT(L60),"",IF(ISERROR(M60-L60-$AH$5),"",M60-L60-$AH$5)))</f>
        <v/>
      </c>
      <c r="AL60" s="55" t="str">
        <f t="shared" ref="AL60" si="16">IF(ISBLANK($B60),"",IF(ISTEXT(P60),"",IF(ISERROR(Q60-P60-$AH$5),"",Q60-P60-$AH$5)))</f>
        <v/>
      </c>
      <c r="AM60" s="55" t="str">
        <f t="shared" ref="AM60" si="17">IF(ISBLANK($B60),"",IF(ISTEXT(T60),"",IF(ISERROR(U60-T60-$AH$5),"",U60-T60-$AH$5)))</f>
        <v/>
      </c>
      <c r="AN60" s="55" t="str">
        <f t="shared" ref="AN60" si="18">IF(ISBLANK($B60),"",IF(ISTEXT(X60),"",IF(ISERROR(Y60-X60-$AH$5),"",Y60-X60-$AH$5)))</f>
        <v/>
      </c>
      <c r="AO60" s="50"/>
      <c r="AP60" s="9" t="str">
        <f t="shared" ref="AP60" si="19">IF(ISBLANK($B60),"",IF(AI60="","",$AE60))</f>
        <v/>
      </c>
      <c r="AQ60" s="9" t="str">
        <f t="shared" ref="AQ60" si="20">IF(ISBLANK($B60),"",IF(AJ60="","",$AE60))</f>
        <v/>
      </c>
      <c r="AR60" s="9" t="str">
        <f t="shared" ref="AR60" si="21">IF(ISBLANK($B60),"",IF(AK60="","",$AE60))</f>
        <v/>
      </c>
      <c r="AS60" s="9" t="str">
        <f t="shared" ref="AS60" si="22">IF(ISBLANK($B60),"",IF(AL60="","",$AE60))</f>
        <v/>
      </c>
      <c r="AT60" s="9" t="str">
        <f t="shared" ref="AT60" si="23">IF(ISBLANK($B60),"",IF(AM60="","",$AE60))</f>
        <v/>
      </c>
      <c r="AU60" s="9" t="str">
        <f t="shared" ref="AU60" si="24">IF(ISBLANK($B60),"",IF(AN60="","",$AE60))</f>
        <v/>
      </c>
    </row>
    <row r="61" spans="1:47" ht="10.9" customHeight="1" x14ac:dyDescent="0.2">
      <c r="B61" s="57"/>
      <c r="C61" s="50"/>
      <c r="D61" s="58"/>
      <c r="E61" s="58"/>
      <c r="F61" s="59"/>
      <c r="G61" s="50"/>
      <c r="H61" s="58"/>
      <c r="I61" s="58"/>
      <c r="J61" s="59"/>
      <c r="K61" s="50"/>
      <c r="L61" s="58"/>
      <c r="M61" s="58"/>
      <c r="N61" s="59"/>
      <c r="O61" s="50"/>
      <c r="P61" s="58"/>
      <c r="Q61" s="58"/>
      <c r="R61" s="59"/>
      <c r="S61" s="50"/>
      <c r="T61" s="58"/>
      <c r="U61" s="58"/>
      <c r="V61" s="59"/>
      <c r="W61" s="50"/>
      <c r="X61" s="58"/>
      <c r="Y61" s="58"/>
      <c r="Z61" s="58"/>
      <c r="AA61" s="59"/>
      <c r="AB61" s="59"/>
      <c r="AC61" s="59"/>
      <c r="AD61" s="50"/>
      <c r="AE61" s="60"/>
      <c r="AF61" s="61"/>
      <c r="AG61" s="62"/>
      <c r="AI61" s="55"/>
      <c r="AJ61" s="55"/>
      <c r="AK61" s="55"/>
      <c r="AL61" s="55"/>
      <c r="AM61" s="55"/>
      <c r="AN61" s="55"/>
      <c r="AO61" s="50"/>
      <c r="AP61" s="56"/>
      <c r="AQ61" s="56"/>
      <c r="AR61" s="56"/>
      <c r="AS61" s="56"/>
      <c r="AT61" s="56"/>
      <c r="AU61" s="56"/>
    </row>
    <row r="62" spans="1:47" x14ac:dyDescent="0.2">
      <c r="B62" s="64"/>
      <c r="C62" s="1"/>
      <c r="D62" s="158"/>
      <c r="E62" s="159"/>
      <c r="F62" s="160"/>
      <c r="G62" s="1"/>
      <c r="H62" s="158"/>
      <c r="I62" s="159"/>
      <c r="J62" s="160"/>
      <c r="K62" s="1"/>
      <c r="L62" s="158"/>
      <c r="M62" s="159"/>
      <c r="N62" s="160"/>
      <c r="O62" s="1"/>
      <c r="P62" s="158"/>
      <c r="Q62" s="159"/>
      <c r="R62" s="160"/>
      <c r="S62" s="1"/>
      <c r="T62" s="158"/>
      <c r="U62" s="159"/>
      <c r="V62" s="160"/>
      <c r="W62" s="1"/>
      <c r="X62" s="161"/>
      <c r="Y62" s="161"/>
      <c r="Z62" s="161"/>
      <c r="AA62" s="161"/>
      <c r="AB62" s="107"/>
      <c r="AC62" s="107"/>
      <c r="AD62" s="1"/>
      <c r="AO62" s="1"/>
    </row>
    <row r="63" spans="1:47" x14ac:dyDescent="0.2">
      <c r="A63" s="22"/>
      <c r="B63" s="64"/>
      <c r="C63" s="1"/>
      <c r="D63" s="158"/>
      <c r="E63" s="159"/>
      <c r="F63" s="160"/>
      <c r="G63" s="1"/>
      <c r="H63" s="158"/>
      <c r="I63" s="159"/>
      <c r="J63" s="160"/>
      <c r="K63" s="1"/>
      <c r="L63" s="158"/>
      <c r="M63" s="159"/>
      <c r="N63" s="160"/>
      <c r="O63" s="1"/>
      <c r="P63" s="158"/>
      <c r="Q63" s="159"/>
      <c r="R63" s="160"/>
      <c r="S63" s="1"/>
      <c r="T63" s="158"/>
      <c r="U63" s="159"/>
      <c r="V63" s="160"/>
      <c r="W63" s="1"/>
      <c r="X63" s="161"/>
      <c r="Y63" s="161"/>
      <c r="Z63" s="161"/>
      <c r="AA63" s="161"/>
      <c r="AB63" s="107"/>
      <c r="AC63" s="107"/>
      <c r="AD63" s="1"/>
      <c r="AO63" s="1"/>
    </row>
    <row r="64" spans="1:47" x14ac:dyDescent="0.2">
      <c r="A64" s="22"/>
      <c r="B64" s="64"/>
      <c r="C64" s="1"/>
      <c r="D64" s="158"/>
      <c r="E64" s="159"/>
      <c r="F64" s="160"/>
      <c r="G64" s="1"/>
      <c r="H64" s="158"/>
      <c r="I64" s="159"/>
      <c r="J64" s="160"/>
      <c r="K64" s="1"/>
      <c r="L64" s="158"/>
      <c r="M64" s="159"/>
      <c r="N64" s="160"/>
      <c r="O64" s="1"/>
      <c r="P64" s="158"/>
      <c r="Q64" s="159"/>
      <c r="R64" s="160"/>
      <c r="S64" s="1"/>
      <c r="T64" s="158"/>
      <c r="U64" s="159"/>
      <c r="V64" s="160"/>
      <c r="W64" s="1"/>
      <c r="X64" s="161"/>
      <c r="Y64" s="161"/>
      <c r="Z64" s="161"/>
      <c r="AA64" s="161"/>
      <c r="AB64" s="107"/>
      <c r="AC64" s="107"/>
      <c r="AD64" s="1"/>
      <c r="AO64" s="1"/>
    </row>
    <row r="65" spans="1:47" x14ac:dyDescent="0.2">
      <c r="A65" s="22"/>
      <c r="B65" s="64"/>
      <c r="C65" s="1"/>
      <c r="D65" s="158"/>
      <c r="E65" s="159"/>
      <c r="F65" s="160"/>
      <c r="G65" s="1"/>
      <c r="H65" s="158"/>
      <c r="I65" s="159"/>
      <c r="J65" s="160"/>
      <c r="K65" s="1"/>
      <c r="L65" s="158"/>
      <c r="M65" s="159"/>
      <c r="N65" s="160"/>
      <c r="O65" s="1"/>
      <c r="P65" s="158"/>
      <c r="Q65" s="159"/>
      <c r="R65" s="160"/>
      <c r="S65" s="1"/>
      <c r="T65" s="158"/>
      <c r="U65" s="159"/>
      <c r="V65" s="160"/>
      <c r="W65" s="1"/>
      <c r="X65" s="161">
        <v>-1</v>
      </c>
      <c r="Y65" s="161"/>
      <c r="Z65" s="161"/>
      <c r="AA65" s="161"/>
      <c r="AB65" s="107"/>
      <c r="AC65" s="107"/>
      <c r="AD65" s="1"/>
      <c r="AO65" s="1"/>
    </row>
    <row r="66" spans="1:47" x14ac:dyDescent="0.2">
      <c r="A66" s="22"/>
      <c r="B66" s="64"/>
      <c r="C66" s="1"/>
      <c r="D66" s="158"/>
      <c r="E66" s="159"/>
      <c r="F66" s="160"/>
      <c r="G66" s="1"/>
      <c r="H66" s="158"/>
      <c r="I66" s="159"/>
      <c r="J66" s="160"/>
      <c r="K66" s="1"/>
      <c r="L66" s="158"/>
      <c r="M66" s="159"/>
      <c r="N66" s="160"/>
      <c r="O66" s="1"/>
      <c r="P66" s="158"/>
      <c r="Q66" s="159"/>
      <c r="R66" s="160"/>
      <c r="S66" s="1"/>
      <c r="T66" s="158"/>
      <c r="U66" s="159"/>
      <c r="V66" s="160"/>
      <c r="W66" s="1"/>
      <c r="X66" s="161"/>
      <c r="Y66" s="161"/>
      <c r="Z66" s="161"/>
      <c r="AA66" s="161"/>
      <c r="AB66" s="107"/>
      <c r="AC66" s="107"/>
      <c r="AD66" s="1"/>
      <c r="AO66" s="1"/>
    </row>
    <row r="67" spans="1:47" x14ac:dyDescent="0.2">
      <c r="A67" s="22"/>
      <c r="B67" s="64"/>
      <c r="C67" s="1"/>
      <c r="D67" s="158"/>
      <c r="E67" s="159"/>
      <c r="F67" s="160"/>
      <c r="G67" s="1"/>
      <c r="H67" s="158"/>
      <c r="I67" s="159"/>
      <c r="J67" s="160"/>
      <c r="K67" s="1"/>
      <c r="L67" s="158"/>
      <c r="M67" s="159"/>
      <c r="N67" s="160"/>
      <c r="O67" s="1"/>
      <c r="P67" s="158"/>
      <c r="Q67" s="159"/>
      <c r="R67" s="160"/>
      <c r="S67" s="1"/>
      <c r="T67" s="158"/>
      <c r="U67" s="159"/>
      <c r="V67" s="160"/>
      <c r="W67" s="1"/>
      <c r="X67" s="161"/>
      <c r="Y67" s="161"/>
      <c r="Z67" s="161"/>
      <c r="AA67" s="161"/>
      <c r="AB67" s="107"/>
      <c r="AC67" s="107"/>
      <c r="AD67" s="1"/>
      <c r="AO67" s="1"/>
    </row>
    <row r="68" spans="1:47" ht="10.9" customHeight="1" x14ac:dyDescent="0.2">
      <c r="A68" s="22"/>
      <c r="B68" s="57"/>
      <c r="C68" s="50"/>
      <c r="D68" s="58"/>
      <c r="E68" s="58"/>
      <c r="F68" s="59"/>
      <c r="G68" s="50"/>
      <c r="H68" s="58"/>
      <c r="I68" s="58"/>
      <c r="J68" s="59"/>
      <c r="K68" s="50"/>
      <c r="L68" s="58"/>
      <c r="M68" s="58"/>
      <c r="N68" s="59"/>
      <c r="O68" s="50"/>
      <c r="P68" s="58"/>
      <c r="Q68" s="58"/>
      <c r="R68" s="59"/>
      <c r="S68" s="50"/>
      <c r="T68" s="58"/>
      <c r="U68" s="58"/>
      <c r="V68" s="59"/>
      <c r="W68" s="50"/>
      <c r="X68" s="58"/>
      <c r="Y68" s="58"/>
      <c r="Z68" s="58"/>
      <c r="AA68" s="59"/>
      <c r="AB68" s="59"/>
      <c r="AC68" s="59"/>
      <c r="AD68" s="50"/>
      <c r="AE68" s="60"/>
      <c r="AF68" s="61"/>
      <c r="AG68" s="62"/>
      <c r="AI68" s="55"/>
      <c r="AJ68" s="55"/>
      <c r="AK68" s="55"/>
      <c r="AL68" s="55"/>
      <c r="AM68" s="55"/>
      <c r="AN68" s="55"/>
      <c r="AO68" s="50"/>
      <c r="AP68" s="56"/>
      <c r="AQ68" s="56"/>
      <c r="AR68" s="56"/>
      <c r="AS68" s="56"/>
      <c r="AT68" s="56"/>
      <c r="AU68" s="56"/>
    </row>
    <row r="69" spans="1:47" ht="15" x14ac:dyDescent="0.2">
      <c r="A69" s="22"/>
      <c r="B69" s="63" t="s">
        <v>3</v>
      </c>
      <c r="C69" s="70"/>
      <c r="D69" s="154">
        <f>D15</f>
        <v>0</v>
      </c>
      <c r="E69" s="155"/>
      <c r="F69" s="156"/>
      <c r="G69" s="70"/>
      <c r="H69" s="154">
        <f>H15</f>
        <v>0</v>
      </c>
      <c r="I69" s="155"/>
      <c r="J69" s="156"/>
      <c r="K69" s="70"/>
      <c r="L69" s="154">
        <f>L15</f>
        <v>0</v>
      </c>
      <c r="M69" s="155"/>
      <c r="N69" s="156"/>
      <c r="O69" s="70"/>
      <c r="P69" s="154">
        <f>P15</f>
        <v>0</v>
      </c>
      <c r="Q69" s="155"/>
      <c r="R69" s="156"/>
      <c r="S69" s="70"/>
      <c r="T69" s="154">
        <f>T15</f>
        <v>0</v>
      </c>
      <c r="U69" s="155"/>
      <c r="V69" s="156"/>
      <c r="W69" s="70"/>
      <c r="X69" s="157">
        <f>X15</f>
        <v>0</v>
      </c>
      <c r="Y69" s="157"/>
      <c r="Z69" s="157"/>
      <c r="AA69" s="157"/>
      <c r="AB69" s="108"/>
      <c r="AC69" s="108"/>
      <c r="AD69" s="70"/>
      <c r="AO69" s="70"/>
    </row>
    <row r="70" spans="1:47" ht="15" x14ac:dyDescent="0.2">
      <c r="A70" s="22"/>
      <c r="B70" s="63" t="s">
        <v>31</v>
      </c>
      <c r="C70" s="70"/>
      <c r="D70" s="151"/>
      <c r="E70" s="152"/>
      <c r="F70" s="153"/>
      <c r="G70" s="70"/>
      <c r="H70" s="151"/>
      <c r="I70" s="152"/>
      <c r="J70" s="153"/>
      <c r="K70" s="70"/>
      <c r="L70" s="151"/>
      <c r="M70" s="152"/>
      <c r="N70" s="153"/>
      <c r="O70" s="70"/>
      <c r="P70" s="151"/>
      <c r="Q70" s="152"/>
      <c r="R70" s="153"/>
      <c r="S70" s="70"/>
      <c r="T70" s="151"/>
      <c r="U70" s="152"/>
      <c r="V70" s="153"/>
      <c r="W70" s="70"/>
      <c r="X70" s="151"/>
      <c r="Y70" s="152"/>
      <c r="Z70" s="152"/>
      <c r="AA70" s="153"/>
      <c r="AB70" s="109"/>
      <c r="AC70" s="109"/>
      <c r="AD70" s="70"/>
      <c r="AO70" s="70"/>
    </row>
    <row r="71" spans="1:47" ht="10.9" customHeight="1" thickBot="1" x14ac:dyDescent="0.25">
      <c r="A71" s="22"/>
      <c r="B71" s="57"/>
      <c r="C71" s="50"/>
      <c r="D71" s="58"/>
      <c r="E71" s="58"/>
      <c r="F71" s="59"/>
      <c r="G71" s="50"/>
      <c r="H71" s="58"/>
      <c r="I71" s="58"/>
      <c r="J71" s="59"/>
      <c r="K71" s="50"/>
      <c r="L71" s="58"/>
      <c r="M71" s="58"/>
      <c r="N71" s="59"/>
      <c r="O71" s="50"/>
      <c r="P71" s="58"/>
      <c r="Q71" s="58"/>
      <c r="R71" s="59"/>
      <c r="S71" s="50"/>
      <c r="T71" s="58"/>
      <c r="U71" s="58"/>
      <c r="V71" s="59"/>
      <c r="W71" s="50"/>
      <c r="X71" s="58"/>
      <c r="Y71" s="58"/>
      <c r="Z71" s="58"/>
      <c r="AA71" s="59"/>
      <c r="AB71" s="59"/>
      <c r="AC71" s="59"/>
      <c r="AD71" s="50"/>
      <c r="AE71" s="60"/>
      <c r="AF71" s="61"/>
      <c r="AG71" s="62"/>
      <c r="AI71" s="55"/>
      <c r="AJ71" s="55"/>
      <c r="AK71" s="55"/>
      <c r="AL71" s="55"/>
      <c r="AM71" s="55"/>
      <c r="AN71" s="55"/>
      <c r="AO71" s="50"/>
      <c r="AP71" s="56"/>
      <c r="AQ71" s="56"/>
      <c r="AR71" s="56"/>
      <c r="AS71" s="56"/>
      <c r="AT71" s="56"/>
      <c r="AU71" s="56"/>
    </row>
    <row r="72" spans="1:47" ht="18.75" thickBot="1" x14ac:dyDescent="0.25">
      <c r="A72" s="22"/>
      <c r="B72" s="72" t="s">
        <v>4</v>
      </c>
      <c r="C72" s="71"/>
      <c r="D72" s="144">
        <f>IF(ISBLANK(D70:F70),(SUM(AI29:AI60)*24+SUM(D62:F67))-D69,(SUM(AI29:AI60)*24+SUM(D62:F67))-D70:F70)</f>
        <v>0</v>
      </c>
      <c r="E72" s="145"/>
      <c r="F72" s="146"/>
      <c r="G72" s="71"/>
      <c r="H72" s="144">
        <f>IF(ISBLANK(H70),(SUM(AJ29:AJ60)*24+SUM(H62:J67))-H69,(SUM(AJ29:AJ60)*24+SUM(H62:J67))-H70)</f>
        <v>0</v>
      </c>
      <c r="I72" s="145"/>
      <c r="J72" s="146"/>
      <c r="K72" s="71"/>
      <c r="L72" s="144">
        <f>IF(ISBLANK(L70),(SUM(AK29:AK60)*24+SUM(L62:N67))-L69,(SUM(AK29:AK60)*24+SUM(L62:N67))-L70)</f>
        <v>0</v>
      </c>
      <c r="M72" s="145"/>
      <c r="N72" s="146"/>
      <c r="O72" s="71"/>
      <c r="P72" s="144">
        <f>IF(ISBLANK(P70),(SUM(AL29:AL60)*24+SUM(P62:R67))-P69,(SUM(AL29:AL60)*24+SUM(P62:R67))-P70)</f>
        <v>0</v>
      </c>
      <c r="Q72" s="145"/>
      <c r="R72" s="146"/>
      <c r="S72" s="71"/>
      <c r="T72" s="144">
        <f>IF(ISBLANK(T70),(SUM(AM29:AM60)*24+SUM(T62:V67))-T69,(SUM(AM29:AM60)*24+SUM(T62:V67))-T70)</f>
        <v>0</v>
      </c>
      <c r="U72" s="145"/>
      <c r="V72" s="146"/>
      <c r="W72" s="71"/>
      <c r="X72" s="147">
        <f>IF(ISBLANK(X70),(SUM(AN29:AN60)*24+SUM(X62:AA67))-X69,(SUM(AN29:AN60)*24+SUM(X62:AA67))-X70)</f>
        <v>-1</v>
      </c>
      <c r="Y72" s="148"/>
      <c r="Z72" s="149"/>
      <c r="AA72" s="150"/>
      <c r="AB72" s="110"/>
      <c r="AC72" s="110"/>
      <c r="AD72" s="70"/>
      <c r="AO72" s="70"/>
    </row>
  </sheetData>
  <sheetProtection selectLockedCells="1"/>
  <autoFilter ref="A27:AG60">
    <sortState ref="A24:AG52">
      <sortCondition ref="AE24:AE126" customList="0,CE,1,R,2,PS,3,P,4,PP,5,INTP,6,INT"/>
      <sortCondition ref="B24:B126"/>
    </sortState>
  </autoFilter>
  <customSheetViews>
    <customSheetView guid="{449A2A98-43AE-4BAD-9505-4D47A55B25E2}" scale="80" showGridLines="0" fitToPage="1" filter="1" showAutoFilter="1">
      <pane xSplit="2" ySplit="1" topLeftCell="C26" activePane="bottomRight" state="frozen"/>
      <selection pane="bottomRight" activeCell="B51" sqref="B51"/>
      <pageMargins left="0" right="0" top="0" bottom="0" header="0" footer="0"/>
      <printOptions horizontalCentered="1"/>
      <pageSetup paperSize="8" scale="79" firstPageNumber="0" fitToHeight="0" orientation="landscape" r:id="rId1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6034FDA1-BEC0-43E1-AB60-F60FE9C6A96C}" scale="80" showGridLines="0" showRowCol="0" fitToPage="1" filter="1" showAutoFilter="1">
      <pane xSplit="2" ySplit="0.7" topLeftCell="C39" activePane="bottomRight" state="frozen"/>
      <selection pane="bottomRight" activeCell="J52" sqref="J52"/>
      <pageMargins left="0" right="0" top="0" bottom="0" header="0" footer="0"/>
      <printOptions horizontalCentered="1"/>
      <pageSetup paperSize="8" scale="79" firstPageNumber="0" fitToHeight="0" orientation="landscape" r:id="rId2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3EA46061-1187-4D19-AA3B-4E461BEDC466}" scale="80" showPageBreaks="1" showGridLines="0" showRowCol="0" fitToPage="1" printArea="1" filter="1" showAutoFilter="1">
      <pane xSplit="2" ySplit="1" topLeftCell="C2" activePane="bottomRight" state="frozen"/>
      <selection pane="bottomRight" activeCell="D3" sqref="D3:F3"/>
      <pageMargins left="0" right="0" top="0" bottom="0" header="0" footer="0"/>
      <printOptions horizontalCentered="1"/>
      <pageSetup paperSize="8" scale="79" firstPageNumber="0" fitToHeight="0" orientation="landscape" r:id="rId3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4D55FD9F-5F16-4494-A44C-097119DFAA76}" scale="75" showPageBreaks="1" showGridLines="0" showRowCol="0" fitToPage="1" printArea="1" showAutoFilter="1">
      <pane xSplit="3" ySplit="22" topLeftCell="D115" activePane="bottomRight" state="frozen"/>
      <selection pane="bottomRight" activeCell="T139" sqref="T139"/>
      <pageMargins left="0" right="0" top="0" bottom="0" header="0" footer="0"/>
      <printOptions horizontalCentered="1"/>
      <pageSetup paperSize="8" scale="79" firstPageNumber="0" fitToHeight="0" orientation="landscape" r:id="rId4"/>
      <headerFooter alignWithMargins="0"/>
      <autoFilter ref="A23:AD126">
        <sortState ref="A25:AD126">
          <sortCondition ref="AB24:AB126" customList="0,CE,1,R,2,PS,3,P,4,PP,5,INTP,6,INT"/>
          <sortCondition ref="B24:B126"/>
        </sortState>
      </autoFilter>
    </customSheetView>
    <customSheetView guid="{3A9F74A0-7953-4F93-B2CD-F7D4785F989D}" scale="80" showGridLines="0" showRowCol="0" fitToPage="1" filter="1" showAutoFilter="1">
      <pane xSplit="2" ySplit="0.7" topLeftCell="C39" activePane="bottomRight" state="frozen"/>
      <selection pane="bottomRight" activeCell="J52" sqref="J52"/>
      <pageMargins left="0" right="0" top="0" bottom="0" header="0" footer="0"/>
      <printOptions horizontalCentered="1"/>
      <pageSetup paperSize="8" scale="79" firstPageNumber="0" fitToHeight="0" orientation="landscape" r:id="rId5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C921D65C-6EE9-4FC9-A299-F8FC69808CDD}" scale="80" showPageBreaks="1" showGridLines="0" showRowCol="0" fitToPage="1" printArea="1" filter="1" showAutoFilter="1">
      <pane xSplit="2" ySplit="1" topLeftCell="C39" activePane="bottomRight" state="frozen"/>
      <selection pane="bottomRight" activeCell="J52" sqref="J52"/>
      <pageMargins left="0" right="0" top="0" bottom="0" header="0" footer="0"/>
      <printOptions horizontalCentered="1"/>
      <pageSetup paperSize="8" scale="79" firstPageNumber="0" fitToHeight="0" orientation="landscape" r:id="rId6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008F1D21-146E-4C7A-806F-9B55A5CDF5FB}" scale="80" showPageBreaks="1" showGridLines="0" showRowCol="0" fitToPage="1" printArea="1" filter="1" showAutoFilter="1">
      <pane xSplit="2" ySplit="1" topLeftCell="C39" activePane="bottomRight" state="frozen"/>
      <selection pane="bottomRight" activeCell="J52" sqref="J52"/>
      <pageMargins left="0" right="0" top="0" bottom="0" header="0" footer="0"/>
      <printOptions horizontalCentered="1"/>
      <pageSetup paperSize="8" scale="79" firstPageNumber="0" fitToHeight="0" orientation="landscape" r:id="rId7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448735BA-BABA-4D18-A09A-89A266340F88}" scale="80" showPageBreaks="1" showGridLines="0" fitToPage="1" printArea="1" filter="1" showAutoFilter="1">
      <pane xSplit="2" ySplit="1" topLeftCell="C38" activePane="bottomRight" state="frozen"/>
      <selection pane="bottomRight" activeCell="B51" sqref="B51"/>
      <pageMargins left="0" right="0" top="0" bottom="0" header="0" footer="0"/>
      <printOptions horizontalCentered="1"/>
      <pageSetup paperSize="8" scale="79" firstPageNumber="0" fitToHeight="0" orientation="landscape" r:id="rId8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  <customSheetView guid="{91836493-C840-45C0-9A27-B34C29ACF1AF}" scale="80" showPageBreaks="1" showGridLines="0" showRowCol="0" fitToPage="1" printArea="1" filter="1" showAutoFilter="1">
      <pane xSplit="2" ySplit="1" topLeftCell="C2" activePane="bottomRight" state="frozen"/>
      <selection pane="bottomRight" activeCell="D3" sqref="D3:F3"/>
      <pageMargins left="0" right="0" top="0" bottom="0" header="0" footer="0"/>
      <printOptions horizontalCentered="1"/>
      <pageSetup paperSize="8" scale="79" firstPageNumber="0" fitToHeight="0" orientation="landscape" r:id="rId9"/>
      <headerFooter alignWithMargins="0"/>
      <autoFilter ref="A23:AD126">
        <filterColumn colId="1">
          <customFilters>
            <customFilter operator="notEqual" val=" "/>
          </customFilters>
        </filterColumn>
        <sortState ref="A25:AD126">
          <sortCondition ref="AB24:AB126" customList="0,CE,1,R,2,PS,3,P,4,PP,5,INTP,6,INT"/>
          <sortCondition ref="B24:B126"/>
        </sortState>
      </autoFilter>
    </customSheetView>
  </customSheetViews>
  <mergeCells count="151">
    <mergeCell ref="B1:AA1"/>
    <mergeCell ref="D3:F3"/>
    <mergeCell ref="H3:Y3"/>
    <mergeCell ref="D5:F5"/>
    <mergeCell ref="H5:J5"/>
    <mergeCell ref="L5:N5"/>
    <mergeCell ref="P5:R5"/>
    <mergeCell ref="T5:V5"/>
    <mergeCell ref="X5:AA5"/>
    <mergeCell ref="D14:F14"/>
    <mergeCell ref="H14:J14"/>
    <mergeCell ref="L14:N14"/>
    <mergeCell ref="P14:R14"/>
    <mergeCell ref="T14:V14"/>
    <mergeCell ref="X14:AA14"/>
    <mergeCell ref="AF5:AG5"/>
    <mergeCell ref="D9:F9"/>
    <mergeCell ref="H9:J9"/>
    <mergeCell ref="L9:N9"/>
    <mergeCell ref="P9:R9"/>
    <mergeCell ref="T9:V9"/>
    <mergeCell ref="X9:AA9"/>
    <mergeCell ref="D11:F11"/>
    <mergeCell ref="D12:F12"/>
    <mergeCell ref="H11:J11"/>
    <mergeCell ref="H12:J12"/>
    <mergeCell ref="L11:N11"/>
    <mergeCell ref="L12:N12"/>
    <mergeCell ref="P11:R11"/>
    <mergeCell ref="P12:R12"/>
    <mergeCell ref="T11:V11"/>
    <mergeCell ref="T12:V12"/>
    <mergeCell ref="X11:AA11"/>
    <mergeCell ref="B18:AA18"/>
    <mergeCell ref="D20:F20"/>
    <mergeCell ref="H20:J20"/>
    <mergeCell ref="L20:N20"/>
    <mergeCell ref="P20:R20"/>
    <mergeCell ref="T20:V20"/>
    <mergeCell ref="X20:AA20"/>
    <mergeCell ref="D15:F15"/>
    <mergeCell ref="H15:J15"/>
    <mergeCell ref="L15:N15"/>
    <mergeCell ref="P15:R15"/>
    <mergeCell ref="T15:V15"/>
    <mergeCell ref="X15:AA15"/>
    <mergeCell ref="D22:F22"/>
    <mergeCell ref="H22:J22"/>
    <mergeCell ref="L22:N22"/>
    <mergeCell ref="P22:R22"/>
    <mergeCell ref="T22:V22"/>
    <mergeCell ref="X22:AA22"/>
    <mergeCell ref="D21:F21"/>
    <mergeCell ref="H21:J21"/>
    <mergeCell ref="L21:N21"/>
    <mergeCell ref="P21:R21"/>
    <mergeCell ref="T21:V21"/>
    <mergeCell ref="X21:AA21"/>
    <mergeCell ref="D23:F23"/>
    <mergeCell ref="H23:J23"/>
    <mergeCell ref="L23:N23"/>
    <mergeCell ref="P23:R23"/>
    <mergeCell ref="T23:V23"/>
    <mergeCell ref="X23:AA23"/>
    <mergeCell ref="D24:F24"/>
    <mergeCell ref="H24:J24"/>
    <mergeCell ref="L24:N24"/>
    <mergeCell ref="P24:R24"/>
    <mergeCell ref="T24:V24"/>
    <mergeCell ref="X24:AA24"/>
    <mergeCell ref="D62:F62"/>
    <mergeCell ref="H62:J62"/>
    <mergeCell ref="L62:N62"/>
    <mergeCell ref="P62:R62"/>
    <mergeCell ref="T62:V62"/>
    <mergeCell ref="X62:AA62"/>
    <mergeCell ref="D26:F26"/>
    <mergeCell ref="H26:J26"/>
    <mergeCell ref="L26:N26"/>
    <mergeCell ref="P26:R26"/>
    <mergeCell ref="T26:V26"/>
    <mergeCell ref="X26:AA26"/>
    <mergeCell ref="D64:F64"/>
    <mergeCell ref="H64:J64"/>
    <mergeCell ref="L64:N64"/>
    <mergeCell ref="P64:R64"/>
    <mergeCell ref="T64:V64"/>
    <mergeCell ref="X64:AA64"/>
    <mergeCell ref="D63:F63"/>
    <mergeCell ref="H63:J63"/>
    <mergeCell ref="L63:N63"/>
    <mergeCell ref="P63:R63"/>
    <mergeCell ref="T63:V63"/>
    <mergeCell ref="X63:AA63"/>
    <mergeCell ref="D66:F66"/>
    <mergeCell ref="H66:J66"/>
    <mergeCell ref="L66:N66"/>
    <mergeCell ref="P66:R66"/>
    <mergeCell ref="T66:V66"/>
    <mergeCell ref="X66:AA66"/>
    <mergeCell ref="D65:F65"/>
    <mergeCell ref="H65:J65"/>
    <mergeCell ref="L65:N65"/>
    <mergeCell ref="P65:R65"/>
    <mergeCell ref="T65:V65"/>
    <mergeCell ref="X65:AA65"/>
    <mergeCell ref="D69:F69"/>
    <mergeCell ref="H69:J69"/>
    <mergeCell ref="L69:N69"/>
    <mergeCell ref="P69:R69"/>
    <mergeCell ref="T69:V69"/>
    <mergeCell ref="X69:AA69"/>
    <mergeCell ref="D67:F67"/>
    <mergeCell ref="H67:J67"/>
    <mergeCell ref="L67:N67"/>
    <mergeCell ref="P67:R67"/>
    <mergeCell ref="T67:V67"/>
    <mergeCell ref="X67:AA67"/>
    <mergeCell ref="D72:F72"/>
    <mergeCell ref="H72:J72"/>
    <mergeCell ref="L72:N72"/>
    <mergeCell ref="P72:R72"/>
    <mergeCell ref="T72:V72"/>
    <mergeCell ref="X72:AA72"/>
    <mergeCell ref="D70:F70"/>
    <mergeCell ref="H70:J70"/>
    <mergeCell ref="L70:N70"/>
    <mergeCell ref="P70:R70"/>
    <mergeCell ref="T70:V70"/>
    <mergeCell ref="X70:AA70"/>
    <mergeCell ref="D7:F7"/>
    <mergeCell ref="H7:J7"/>
    <mergeCell ref="L7:N7"/>
    <mergeCell ref="P7:R7"/>
    <mergeCell ref="T7:V7"/>
    <mergeCell ref="X7:AA7"/>
    <mergeCell ref="D10:F10"/>
    <mergeCell ref="H10:J10"/>
    <mergeCell ref="L10:N10"/>
    <mergeCell ref="P10:R10"/>
    <mergeCell ref="T10:V10"/>
    <mergeCell ref="X10:AA10"/>
    <mergeCell ref="AB5:AD5"/>
    <mergeCell ref="AB7:AD7"/>
    <mergeCell ref="AB9:AD9"/>
    <mergeCell ref="AB10:AD10"/>
    <mergeCell ref="AB11:AD11"/>
    <mergeCell ref="AB12:AD12"/>
    <mergeCell ref="AB14:AD14"/>
    <mergeCell ref="AB15:AD15"/>
    <mergeCell ref="X12:AA12"/>
  </mergeCells>
  <conditionalFormatting sqref="B28:B60 AE28:AG60 L28:M60 P28:Q60 T28:U60 X28:Z60 AP28:AU60 AI28:AN60 D28:E60 H28:I60">
    <cfRule type="expression" dxfId="26" priority="28">
      <formula>IF($AE28="INT",1,0)</formula>
    </cfRule>
    <cfRule type="expression" dxfId="25" priority="29">
      <formula>IF($AE28="INTP",1,0)</formula>
    </cfRule>
    <cfRule type="expression" dxfId="24" priority="30">
      <formula>IF($AE28="PP",1,0)</formula>
    </cfRule>
    <cfRule type="expression" dxfId="23" priority="31">
      <formula>IF($AE28="P",1,0)</formula>
    </cfRule>
    <cfRule type="expression" dxfId="22" priority="32">
      <formula>IF($AE28="R",1,0)</formula>
    </cfRule>
    <cfRule type="expression" dxfId="21" priority="33">
      <formula>IF($AE28="CE",1,0)</formula>
    </cfRule>
  </conditionalFormatting>
  <conditionalFormatting sqref="B28:AG60">
    <cfRule type="expression" dxfId="20" priority="27">
      <formula>IF($B28="x",1,0)</formula>
    </cfRule>
  </conditionalFormatting>
  <conditionalFormatting sqref="D28:AC60">
    <cfRule type="cellIs" dxfId="19" priority="7" operator="equal">
      <formula>"AT"</formula>
    </cfRule>
    <cfRule type="cellIs" dxfId="18" priority="8" operator="equal">
      <formula>"Ferié"</formula>
    </cfRule>
    <cfRule type="cellIs" dxfId="17" priority="9" operator="equal">
      <formula>"Absent"</formula>
    </cfRule>
    <cfRule type="cellIs" dxfId="16" priority="10" operator="equal">
      <formula>"Réunion"</formula>
    </cfRule>
    <cfRule type="cellIs" dxfId="15" priority="11" operator="equal">
      <formula>"PAQMarée"</formula>
    </cfRule>
    <cfRule type="cellIs" dxfId="14" priority="12" operator="equal">
      <formula>"Infolog"</formula>
    </cfRule>
    <cfRule type="cellIs" dxfId="13" priority="13" operator="equal">
      <formula>"Formation"</formula>
    </cfRule>
    <cfRule type="cellIs" dxfId="12" priority="14" operator="equal">
      <formula>"Nuit"</formula>
    </cfRule>
    <cfRule type="cellIs" dxfId="11" priority="15" operator="equal">
      <formula>"Reverse"</formula>
    </cfRule>
    <cfRule type="cellIs" dxfId="10" priority="16" operator="equal">
      <formula>"FPM"</formula>
    </cfRule>
    <cfRule type="cellIs" dxfId="9" priority="17" operator="equal">
      <formula>"FAM"</formula>
    </cfRule>
    <cfRule type="cellIs" dxfId="8" priority="18" operator="equal">
      <formula>"Arrêt"</formula>
    </cfRule>
    <cfRule type="cellIs" dxfId="7" priority="19" operator="equal">
      <formula>"REMO"</formula>
    </cfRule>
    <cfRule type="cellIs" dxfId="6" priority="20" operator="equal">
      <formula>"RTT"</formula>
    </cfRule>
    <cfRule type="cellIs" dxfId="5" priority="21" operator="equal">
      <formula>"CP"</formula>
    </cfRule>
    <cfRule type="cellIs" dxfId="4" priority="22" operator="equal">
      <formula>"Non Dispo"</formula>
    </cfRule>
    <cfRule type="cellIs" dxfId="3" priority="23" operator="equal">
      <formula>"Dispo"</formula>
    </cfRule>
    <cfRule type="cellIs" dxfId="2" priority="24" operator="equal">
      <formula>"Maladie"</formula>
    </cfRule>
    <cfRule type="cellIs" dxfId="1" priority="25" operator="equal">
      <formula>"REPOS J"</formula>
    </cfRule>
    <cfRule type="cellIs" dxfId="0" priority="26" operator="equal">
      <formula>"REPOS"</formula>
    </cfRule>
  </conditionalFormatting>
  <printOptions horizontalCentered="1"/>
  <pageMargins left="0" right="0" top="0" bottom="0" header="0" footer="0"/>
  <pageSetup paperSize="8" scale="79" firstPageNumber="0" fitToHeight="0" orientation="landscape" r:id="rId10"/>
  <headerFooter alignWithMargins="0"/>
  <drawing r:id="rId11"/>
  <legacyDrawing r:id="rId1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13" name="Button 1">
              <controlPr defaultSize="0" print="0" autoFill="0" autoPict="0" macro="[0]!Tri">
                <anchor moveWithCells="1" sizeWithCells="1">
                  <from>
                    <xdr:col>1</xdr:col>
                    <xdr:colOff>152400</xdr:colOff>
                    <xdr:row>0</xdr:row>
                    <xdr:rowOff>19050</xdr:rowOff>
                  </from>
                  <to>
                    <xdr:col>1</xdr:col>
                    <xdr:colOff>561975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14" name="Button 2">
              <controlPr defaultSize="0" print="0" autoFill="0" autoPict="0" macro="[0]!Nouveau">
                <anchor moveWithCells="1" sizeWithCells="1">
                  <from>
                    <xdr:col>1</xdr:col>
                    <xdr:colOff>609600</xdr:colOff>
                    <xdr:row>0</xdr:row>
                    <xdr:rowOff>19050</xdr:rowOff>
                  </from>
                  <to>
                    <xdr:col>1</xdr:col>
                    <xdr:colOff>1019175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15" name="Button 3">
              <controlPr defaultSize="0" print="0" autoFill="0" autoPict="0" macro="[0]!apercu">
                <anchor moveWithCells="1" sizeWithCells="1">
                  <from>
                    <xdr:col>0</xdr:col>
                    <xdr:colOff>47625</xdr:colOff>
                    <xdr:row>0</xdr:row>
                    <xdr:rowOff>19050</xdr:rowOff>
                  </from>
                  <to>
                    <xdr:col>1</xdr:col>
                    <xdr:colOff>95250</xdr:colOff>
                    <xdr:row>0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#REF!</xm:f>
          </x14:formula1>
          <xm:sqref>H29:H31 D28:D60</xm:sqref>
        </x14:dataValidation>
        <x14:dataValidation type="list" allowBlank="1" showInputMessage="1">
          <x14:formula1>
            <xm:f>#REF!</xm:f>
          </x14:formula1>
          <xm:sqref>H28 H32:H60 T28:T60 P28:P60 L28:L60 X28:X60</xm:sqref>
        </x14:dataValidation>
        <x14:dataValidation type="list" allowBlank="1" showInputMessage="1">
          <x14:formula1>
            <xm:f>#REF!</xm:f>
          </x14:formula1>
          <xm:sqref>D21:AC24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111</vt:i4>
      </vt:variant>
    </vt:vector>
  </HeadingPairs>
  <TitlesOfParts>
    <vt:vector size="113" baseType="lpstr">
      <vt:lpstr>Planning Annuel</vt:lpstr>
      <vt:lpstr>MATRICE</vt:lpstr>
      <vt:lpstr>MATRICE!Excel_BuiltIn__FilterDatabase</vt:lpstr>
      <vt:lpstr>MATRICE!Z_04E2E5EC_7CFA_432A_9AAA_89A400E6F06A__wvu_FilterData</vt:lpstr>
      <vt:lpstr>MATRICE!Z_04E88B37_B0D9_42BF_8011_87DD13C193E7__wvu_FilterData</vt:lpstr>
      <vt:lpstr>MATRICE!Z_05233B1A_EA46_4A41_A2E2_D53C0B4C525C__wvu_FilterData</vt:lpstr>
      <vt:lpstr>MATRICE!Z_05233B1A_EA46_4A41_A2E2_D53C0B4C525C__wvu_PrintArea</vt:lpstr>
      <vt:lpstr>MATRICE!Z_0AA7CD72_76FD_41EC_BDE0_A6835D21DA7B__wvu_FilterData</vt:lpstr>
      <vt:lpstr>MATRICE!Z_0BD2208B_16DF_4CF3_84E1_887CB8F889F2__wvu_FilterData</vt:lpstr>
      <vt:lpstr>MATRICE!Z_0D41B1A4_4F30_48B9_A370_0551B9AE4690__wvu_FilterData</vt:lpstr>
      <vt:lpstr>MATRICE!Z_0F7EDB0A_035E_4827_B31D_DECB856E6A97__wvu_FilterData</vt:lpstr>
      <vt:lpstr>MATRICE!Z_0F7EDB0A_035E_4827_B31D_DECB856E6A97__wvu_PrintArea</vt:lpstr>
      <vt:lpstr>MATRICE!Z_113CD7E4_60D6_4D74_9E9C_015E5850DBB0__wvu_FilterData</vt:lpstr>
      <vt:lpstr>MATRICE!Z_129F6918_6BD8_4193_BE31_359112EAC601__wvu_FilterData</vt:lpstr>
      <vt:lpstr>MATRICE!Z_129F6918_6BD8_4193_BE31_359112EAC601__wvu_PrintArea</vt:lpstr>
      <vt:lpstr>MATRICE!Z_129F6918_6BD8_4193_BE31_359112EAC601__wvu_Rows</vt:lpstr>
      <vt:lpstr>MATRICE!Z_1B406462_D250_49DD_AEAD_D257FB5FC882__wvu_FilterData</vt:lpstr>
      <vt:lpstr>MATRICE!Z_1B406462_D250_49DD_AEAD_D257FB5FC882__wvu_PrintArea</vt:lpstr>
      <vt:lpstr>MATRICE!Z_1C0CF10D_F8C7_4334_8C36_6E5C387FB5ED__wvu_FilterData</vt:lpstr>
      <vt:lpstr>MATRICE!Z_1C332FA3_DCDE_4D5A_B1BE_2D6069F341CA__wvu_FilterData</vt:lpstr>
      <vt:lpstr>MATRICE!Z_1CF07C7C_A08B_4AA2_8691_17C7134E11DE__wvu_FilterData</vt:lpstr>
      <vt:lpstr>MATRICE!Z_1FB1EBF7_3A86_4A60_B4F9_2DDC44B7F0DC__wvu_FilterData</vt:lpstr>
      <vt:lpstr>MATRICE!Z_1FDFC471_D7CB_4002_9A69_D6ACAFE9196A__wvu_FilterData</vt:lpstr>
      <vt:lpstr>MATRICE!Z_23F8E891_22B7_4DBE_820F_6D2F2A693672__wvu_FilterData</vt:lpstr>
      <vt:lpstr>MATRICE!Z_2482FDC1_A386_4063_A457_2097ACF323DF__wvu_FilterData</vt:lpstr>
      <vt:lpstr>MATRICE!Z_266C7290_CF3F_4B0A_968D_F2C628556D4D__wvu_FilterData</vt:lpstr>
      <vt:lpstr>MATRICE!Z_26DFC56C_0D7A_4BC2_92A1_B397C147A7DB__wvu_FilterData</vt:lpstr>
      <vt:lpstr>MATRICE!Z_289BA570_DE55_45BD_9607_0235F629AE5B__wvu_FilterData</vt:lpstr>
      <vt:lpstr>MATRICE!Z_2C4597CA_4BA2_47D3_B495_F01A59991E74__wvu_FilterData</vt:lpstr>
      <vt:lpstr>MATRICE!Z_2D74B1E5_81D6_46B4_BC5F_4AC94E6BED3D__wvu_FilterData</vt:lpstr>
      <vt:lpstr>MATRICE!Z_30C742FD_9815_426E_8B30_0E83832DA086__wvu_FilterData</vt:lpstr>
      <vt:lpstr>MATRICE!Z_34D3269E_19B2_4FDC_A370_3EA34FD923BC__wvu_FilterData</vt:lpstr>
      <vt:lpstr>MATRICE!Z_38A3CB10_BD0B_46EC_90C3_D6CB7F4E3A92__wvu_FilterData</vt:lpstr>
      <vt:lpstr>MATRICE!Z_3D26F355_ADB5_4179_8C8D_1E2FC014A647__wvu_FilterData</vt:lpstr>
      <vt:lpstr>MATRICE!Z_3D26F355_ADB5_4179_8C8D_1E2FC014A647__wvu_PrintArea</vt:lpstr>
      <vt:lpstr>MATRICE!Z_3D26F355_ADB5_4179_8C8D_1E2FC014A647__wvu_Rows</vt:lpstr>
      <vt:lpstr>MATRICE!Z_439B8D77_5B28_46A8_A268_04A7FFC5B1A4__wvu_FilterData</vt:lpstr>
      <vt:lpstr>MATRICE!Z_49863CD0_4221_4DDD_A324_5E6E96E57021__wvu_FilterData</vt:lpstr>
      <vt:lpstr>MATRICE!Z_49863CD0_4221_4DDD_A324_5E6E96E57021__wvu_PrintArea</vt:lpstr>
      <vt:lpstr>MATRICE!Z_49863CD0_4221_4DDD_A324_5E6E96E57021__wvu_Rows</vt:lpstr>
      <vt:lpstr>MATRICE!Z_4D76697F_AE1B_461B_8F93_A839DF6AC05B__wvu_FilterData</vt:lpstr>
      <vt:lpstr>MATRICE!Z_4EB06AED_302E_4038_AF78_CB06AB34CE42__wvu_FilterData</vt:lpstr>
      <vt:lpstr>MATRICE!Z_51083B43_CD53_43E9_AEBD_A643C67041CF__wvu_FilterData</vt:lpstr>
      <vt:lpstr>MATRICE!Z_5400A91C_3D39_44C2_87B3_D4030707FA66__wvu_FilterData</vt:lpstr>
      <vt:lpstr>MATRICE!Z_54642365_EC84_4694_994B_E13B1FD334A2__wvu_FilterData</vt:lpstr>
      <vt:lpstr>MATRICE!Z_5AF258E0_A485_4BC2_BF6A_5E7643B91302__wvu_FilterData</vt:lpstr>
      <vt:lpstr>MATRICE!Z_5C974167_9DC7_4992_8EF1_193E26DE2198__wvu_FilterData</vt:lpstr>
      <vt:lpstr>MATRICE!Z_5C974167_9DC7_4992_8EF1_193E26DE2198__wvu_PrintArea</vt:lpstr>
      <vt:lpstr>MATRICE!Z_5E9EB32D_5939_43C6_9EDC_29988D4D11ED__wvu_FilterData</vt:lpstr>
      <vt:lpstr>MATRICE!Z_5F1C01E8_0ECA_4915_BCF2_64A5286F27A2__wvu_FilterData</vt:lpstr>
      <vt:lpstr>MATRICE!Z_5FA69311_AB2D_4BF4_9A16_DED1B0144318__wvu_FilterData</vt:lpstr>
      <vt:lpstr>MATRICE!Z_6599DB01_DF9B_4AF0_96C9_AA1CD2AD12A5__wvu_FilterData</vt:lpstr>
      <vt:lpstr>MATRICE!Z_6C1DFF3A_A490_4A5C_BA68_BF5A0BFF7145__wvu_FilterData</vt:lpstr>
      <vt:lpstr>MATRICE!Z_6DDF769D_3374_4EAA_AB30_720732D025F4__wvu_FilterData</vt:lpstr>
      <vt:lpstr>MATRICE!Z_6DDF769D_3374_4EAA_AB30_720732D025F4__wvu_PrintArea</vt:lpstr>
      <vt:lpstr>MATRICE!Z_6DDF769D_3374_4EAA_AB30_720732D025F4__wvu_Rows</vt:lpstr>
      <vt:lpstr>MATRICE!Z_70FC7C68_C7F6_4B4A_ACF9_6133DE5935BB__wvu_FilterData</vt:lpstr>
      <vt:lpstr>MATRICE!Z_72F22D1B_F787_4505_909C_00F7E6279083__wvu_FilterData</vt:lpstr>
      <vt:lpstr>MATRICE!Z_72F22D1B_F787_4505_909C_00F7E6279083__wvu_PrintArea</vt:lpstr>
      <vt:lpstr>MATRICE!Z_733055F7_30FD_4D92_8553_27EC2788CA43__wvu_FilterData</vt:lpstr>
      <vt:lpstr>MATRICE!Z_733055F7_30FD_4D92_8553_27EC2788CA43__wvu_PrintArea</vt:lpstr>
      <vt:lpstr>MATRICE!Z_743F1C69_997E_42CE_B2F2_94B8EE4CAF87__wvu_FilterData</vt:lpstr>
      <vt:lpstr>MATRICE!Z_7476A8F2_1848_40F7_AF49_C9E62C673A0A__wvu_FilterData</vt:lpstr>
      <vt:lpstr>MATRICE!Z_77EFCA2E_6FB5_42F7_88A4_32CB53685BC2__wvu_FilterData</vt:lpstr>
      <vt:lpstr>MATRICE!Z_7DA9AE97_4748_4457_B1DB_82B8653DCEA2__wvu_FilterData</vt:lpstr>
      <vt:lpstr>MATRICE!Z_819DF872_6E86_4283_8F39_4DC1FB32381E__wvu_FilterData</vt:lpstr>
      <vt:lpstr>MATRICE!Z_85CDC9D6_FB2D_4D7B_B9EF_0AF5F39D3D13__wvu_FilterData</vt:lpstr>
      <vt:lpstr>MATRICE!Z_85D0D85A_39F1_4EA6_9B5E_7BB00DF54FC2__wvu_FilterData</vt:lpstr>
      <vt:lpstr>MATRICE!Z_8AFE49FD_14E0_487A_B0CF_B83ADFCF5E8A__wvu_FilterData</vt:lpstr>
      <vt:lpstr>MATRICE!Z_8AFE49FD_14E0_487A_B0CF_B83ADFCF5E8A__wvu_PrintArea</vt:lpstr>
      <vt:lpstr>MATRICE!Z_8D06426A_315B_4BEF_9F41_0AA262C65859__wvu_FilterData</vt:lpstr>
      <vt:lpstr>MATRICE!Z_8F00E698_D667_456B_93AA_74A2E9949746__wvu_FilterData</vt:lpstr>
      <vt:lpstr>MATRICE!Z_96BB7D0B_771A_4DB0_B7EE_893F248E7516__wvu_FilterData</vt:lpstr>
      <vt:lpstr>MATRICE!Z_99CD16FF_634E_43B0_A288_DC85CE852B6D__wvu_FilterData</vt:lpstr>
      <vt:lpstr>MATRICE!Z_9AA1107C_96C2_44C2_ADD1_8BF0FB14CB97__wvu_FilterData</vt:lpstr>
      <vt:lpstr>MATRICE!Z_9AA1107C_96C2_44C2_ADD1_8BF0FB14CB97__wvu_PrintArea</vt:lpstr>
      <vt:lpstr>MATRICE!Z_A378C17F_E443_4B49_A5C3_C8724AB759E3__wvu_FilterData</vt:lpstr>
      <vt:lpstr>MATRICE!Z_A9B9963C_6C62_42B5_A7BC_5C24351A5751__wvu_FilterData</vt:lpstr>
      <vt:lpstr>MATRICE!Z_AA598CC3_CB50_46F8_844A_6EDB9BE75AAB__wvu_FilterData</vt:lpstr>
      <vt:lpstr>MATRICE!Z_AAA55EB0_2025_405A_815B_83D319FA5241__wvu_FilterData</vt:lpstr>
      <vt:lpstr>MATRICE!Z_AD5261F3_A979_4253_9A7B_5F9A22304CB6__wvu_FilterData</vt:lpstr>
      <vt:lpstr>MATRICE!Z_AF04CE34_E65A_4019_A608_13D51A6EAB47__wvu_FilterData</vt:lpstr>
      <vt:lpstr>MATRICE!Z_AF465074_B088_461F_B05D_47E88E52FC21__wvu_FilterData</vt:lpstr>
      <vt:lpstr>MATRICE!Z_AF465074_B088_461F_B05D_47E88E52FC21__wvu_PrintArea</vt:lpstr>
      <vt:lpstr>MATRICE!Z_B3F53AE6_86B6_46EF_9AF6_25DA7E96A2FA__wvu_FilterData</vt:lpstr>
      <vt:lpstr>MATRICE!Z_C55A4080_F9BA_459C_A900_52663556C1EA__wvu_FilterData</vt:lpstr>
      <vt:lpstr>MATRICE!Z_C8E293E2_2306_4FBF_8F09_03993F39C37D__wvu_FilterData</vt:lpstr>
      <vt:lpstr>MATRICE!Z_C97A3923_43F4_4408_8C8C_0735C87A5087__wvu_FilterData</vt:lpstr>
      <vt:lpstr>MATRICE!Z_CDA13A0D_E0D3_425A_A97C_1005CD0B665D__wvu_FilterData</vt:lpstr>
      <vt:lpstr>MATRICE!Z_CE838521_DD88_4A18_AFA2_F1C48B518CCE__wvu_FilterData</vt:lpstr>
      <vt:lpstr>MATRICE!Z_D281D480_C9FE_4939_A0ED_A4C280508C7E__wvu_FilterData</vt:lpstr>
      <vt:lpstr>MATRICE!Z_DB8CBF32_7D2D_4812_817B_379DE56E423A__wvu_FilterData</vt:lpstr>
      <vt:lpstr>MATRICE!Z_DC3D12C2_C02F_454C_820B_7DA3586A0B5B__wvu_FilterData</vt:lpstr>
      <vt:lpstr>MATRICE!Z_DE81CBE7_03E9_4B9A_9D24_A492D4CA54E0__wvu_FilterData</vt:lpstr>
      <vt:lpstr>MATRICE!Z_DEB12517_B639_48F2_9E68_195B571A5F30__wvu_FilterData</vt:lpstr>
      <vt:lpstr>MATRICE!Z_DEE6ECA8_F78F_4E24_A72E_CFC7A55774AA__wvu_FilterData</vt:lpstr>
      <vt:lpstr>MATRICE!Z_DEE6ECA8_F78F_4E24_A72E_CFC7A55774AA__wvu_PrintArea</vt:lpstr>
      <vt:lpstr>MATRICE!Z_E1E83496_48AE_42D5_8BC3_F7FA8DE21134__wvu_FilterData</vt:lpstr>
      <vt:lpstr>MATRICE!Z_E42CD803_803D_4562_8B6F_B6C2CC895429__wvu_FilterData</vt:lpstr>
      <vt:lpstr>MATRICE!Z_E5272095_F8BD_4368_B726_6EAA29631615__wvu_FilterData</vt:lpstr>
      <vt:lpstr>MATRICE!Z_EC8E7549_0D94_490D_A6A0_8CAEFC4E9C1F__wvu_FilterData</vt:lpstr>
      <vt:lpstr>MATRICE!Z_EC8E7549_0D94_490D_A6A0_8CAEFC4E9C1F__wvu_PrintArea</vt:lpstr>
      <vt:lpstr>MATRICE!Z_EC8E7549_0D94_490D_A6A0_8CAEFC4E9C1F__wvu_Rows</vt:lpstr>
      <vt:lpstr>MATRICE!Z_EFBBF464_EC96_415D_9685_4B296770DBB8__wvu_FilterData</vt:lpstr>
      <vt:lpstr>MATRICE!Z_F514AA3B_DC89_435B_8065_A0A5282D261A__wvu_Rows</vt:lpstr>
      <vt:lpstr>MATRICE!Z_F8489376_BA82_4EF8_965E_B1C48C2D77D8__wvu_FilterData</vt:lpstr>
      <vt:lpstr>MATRICE!Z_F8489376_BA82_4EF8_965E_B1C48C2D77D8__wvu_PrintArea</vt:lpstr>
      <vt:lpstr>MATRICE!Z_F8489376_BA82_4EF8_965E_B1C48C2D77D8__wvu_Rows</vt:lpstr>
      <vt:lpstr>MATRICE!Z_FB7E18CA_6353_4CEF_9B08_2236F126C597__wvu_FilterData</vt:lpstr>
      <vt:lpstr>MATRICE!Z_FB7E18CA_6353_4CEF_9B08_2236F126C597__wvu_PrintArea</vt:lpstr>
      <vt:lpstr>MATRICE!Z_FD7EE000_7054_4ED7_923C_91CAE3A9D802__wvu_FilterData</vt:lpstr>
      <vt:lpstr>MATRICE!Z_FEDF9A67_1FF2_45FC_93A2_A72202DE7517__wvu_FilterData</vt:lpstr>
      <vt:lpstr>MATRICE!Zone_d_impression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Jegou</dc:creator>
  <cp:lastModifiedBy>Aline Jouin</cp:lastModifiedBy>
  <cp:lastPrinted>2017-08-09T13:18:24Z</cp:lastPrinted>
  <dcterms:created xsi:type="dcterms:W3CDTF">2015-11-25T13:09:10Z</dcterms:created>
  <dcterms:modified xsi:type="dcterms:W3CDTF">2017-08-23T13:21:18Z</dcterms:modified>
</cp:coreProperties>
</file>