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cuments\_TEMP\"/>
    </mc:Choice>
  </mc:AlternateContent>
  <xr:revisionPtr revIDLastSave="0" documentId="8_{DD067A15-9D7A-4CF1-8DEE-4E5C327E8AFB}" xr6:coauthVersionLast="45" xr6:coauthVersionMax="45" xr10:uidLastSave="{00000000-0000-0000-0000-000000000000}"/>
  <bookViews>
    <workbookView xWindow="-120" yWindow="-120" windowWidth="29040" windowHeight="17640" activeTab="1" xr2:uid="{00000000-000D-0000-FFFF-FFFF00000000}"/>
  </bookViews>
  <sheets>
    <sheet name="Extraction" sheetId="1" r:id="rId1"/>
    <sheet name="Contrôle" sheetId="2" r:id="rId2"/>
    <sheet name="Contrôle (2)" sheetId="4" r:id="rId3"/>
  </sheets>
  <externalReferences>
    <externalReference r:id="rId4"/>
  </externalReferences>
  <definedNames>
    <definedName name="Coef">Contrôle!$B$1</definedName>
    <definedName name="Type_Frais">[1]Parametres!$J$77:$J$84</definedName>
    <definedName name="Unite">[1]Parametres!$N$89:$N$102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08" i="4" l="1"/>
  <c r="M107" i="4"/>
  <c r="H107" i="4"/>
  <c r="M106" i="4"/>
  <c r="H106" i="4"/>
  <c r="M105" i="4"/>
  <c r="H105" i="4"/>
  <c r="M104" i="4"/>
  <c r="H104" i="4"/>
  <c r="M103" i="4"/>
  <c r="H103" i="4"/>
  <c r="M102" i="4"/>
  <c r="H102" i="4"/>
  <c r="M101" i="4"/>
  <c r="H101" i="4"/>
  <c r="M100" i="4"/>
  <c r="H100" i="4"/>
  <c r="M99" i="4"/>
  <c r="H99" i="4"/>
  <c r="M98" i="4"/>
  <c r="H98" i="4"/>
  <c r="M97" i="4"/>
  <c r="H97" i="4"/>
  <c r="M96" i="4"/>
  <c r="H96" i="4"/>
  <c r="M95" i="4"/>
  <c r="H95" i="4"/>
  <c r="M94" i="4"/>
  <c r="H94" i="4"/>
  <c r="M93" i="4"/>
  <c r="H93" i="4"/>
  <c r="M92" i="4"/>
  <c r="H92" i="4"/>
  <c r="M91" i="4"/>
  <c r="H91" i="4"/>
  <c r="M90" i="4"/>
  <c r="H90" i="4"/>
  <c r="M89" i="4"/>
  <c r="H89" i="4"/>
  <c r="M88" i="4"/>
  <c r="H88" i="4"/>
  <c r="M87" i="4"/>
  <c r="H87" i="4"/>
  <c r="M86" i="4"/>
  <c r="H86" i="4"/>
  <c r="M85" i="4"/>
  <c r="H85" i="4"/>
  <c r="M84" i="4"/>
  <c r="H84" i="4"/>
  <c r="M83" i="4"/>
  <c r="H83" i="4"/>
  <c r="M82" i="4"/>
  <c r="H82" i="4"/>
  <c r="M81" i="4"/>
  <c r="H81" i="4"/>
  <c r="M80" i="4"/>
  <c r="H80" i="4"/>
  <c r="M79" i="4"/>
  <c r="H79" i="4"/>
  <c r="M78" i="4"/>
  <c r="H78" i="4"/>
  <c r="M77" i="4"/>
  <c r="H77" i="4"/>
  <c r="M76" i="4"/>
  <c r="H76" i="4"/>
  <c r="M75" i="4"/>
  <c r="H75" i="4"/>
  <c r="M74" i="4"/>
  <c r="H74" i="4"/>
  <c r="M73" i="4"/>
  <c r="H73" i="4"/>
  <c r="M72" i="4"/>
  <c r="H72" i="4"/>
  <c r="M71" i="4"/>
  <c r="H71" i="4"/>
  <c r="M70" i="4"/>
  <c r="H70" i="4"/>
  <c r="M69" i="4"/>
  <c r="H69" i="4"/>
  <c r="M68" i="4"/>
  <c r="H68" i="4"/>
  <c r="M67" i="4"/>
  <c r="H67" i="4"/>
  <c r="M66" i="4"/>
  <c r="H66" i="4"/>
  <c r="M65" i="4"/>
  <c r="H65" i="4"/>
  <c r="M64" i="4"/>
  <c r="H64" i="4"/>
  <c r="M63" i="4"/>
  <c r="H63" i="4"/>
  <c r="M62" i="4"/>
  <c r="H62" i="4"/>
  <c r="M61" i="4"/>
  <c r="H61" i="4"/>
  <c r="M60" i="4"/>
  <c r="H60" i="4"/>
  <c r="M59" i="4"/>
  <c r="H59" i="4"/>
  <c r="M58" i="4"/>
  <c r="H58" i="4"/>
  <c r="M57" i="4"/>
  <c r="H57" i="4"/>
  <c r="M56" i="4"/>
  <c r="H56" i="4"/>
  <c r="M55" i="4"/>
  <c r="H55" i="4"/>
  <c r="M54" i="4"/>
  <c r="H54" i="4"/>
  <c r="M53" i="4"/>
  <c r="H53" i="4"/>
  <c r="M52" i="4"/>
  <c r="H52" i="4"/>
  <c r="M51" i="4"/>
  <c r="H51" i="4"/>
  <c r="M50" i="4"/>
  <c r="H50" i="4"/>
  <c r="M49" i="4"/>
  <c r="H49" i="4"/>
  <c r="M48" i="4"/>
  <c r="H48" i="4"/>
  <c r="M47" i="4"/>
  <c r="H47" i="4"/>
  <c r="M46" i="4"/>
  <c r="H46" i="4"/>
  <c r="M45" i="4"/>
  <c r="H45" i="4"/>
  <c r="M44" i="4"/>
  <c r="H44" i="4"/>
  <c r="M43" i="4"/>
  <c r="H43" i="4"/>
  <c r="M42" i="4"/>
  <c r="H42" i="4"/>
  <c r="M41" i="4"/>
  <c r="H41" i="4"/>
  <c r="M40" i="4"/>
  <c r="H40" i="4"/>
  <c r="M39" i="4"/>
  <c r="H39" i="4"/>
  <c r="M38" i="4"/>
  <c r="H38" i="4"/>
  <c r="M37" i="4"/>
  <c r="H37" i="4"/>
  <c r="M36" i="4"/>
  <c r="H36" i="4"/>
  <c r="M35" i="4"/>
  <c r="H35" i="4"/>
  <c r="M34" i="4"/>
  <c r="H34" i="4"/>
  <c r="M33" i="4"/>
  <c r="H33" i="4"/>
  <c r="M32" i="4"/>
  <c r="H32" i="4"/>
  <c r="M31" i="4"/>
  <c r="H31" i="4"/>
  <c r="M30" i="4"/>
  <c r="H30" i="4"/>
  <c r="M29" i="4"/>
  <c r="H29" i="4"/>
  <c r="M28" i="4"/>
  <c r="H28" i="4"/>
  <c r="M27" i="4"/>
  <c r="H27" i="4"/>
  <c r="M26" i="4"/>
  <c r="H26" i="4"/>
  <c r="M25" i="4"/>
  <c r="H25" i="4"/>
  <c r="M24" i="4"/>
  <c r="H24" i="4"/>
  <c r="M23" i="4"/>
  <c r="H23" i="4"/>
  <c r="M22" i="4"/>
  <c r="H22" i="4"/>
  <c r="M21" i="4"/>
  <c r="H21" i="4"/>
  <c r="M20" i="4"/>
  <c r="H20" i="4"/>
  <c r="M19" i="4"/>
  <c r="H19" i="4"/>
  <c r="M18" i="4"/>
  <c r="H18" i="4"/>
  <c r="M17" i="4"/>
  <c r="H17" i="4"/>
  <c r="M16" i="4"/>
  <c r="H16" i="4"/>
  <c r="M15" i="4"/>
  <c r="H15" i="4"/>
  <c r="M14" i="4"/>
  <c r="H14" i="4"/>
  <c r="M13" i="4"/>
  <c r="H13" i="4"/>
  <c r="M12" i="4"/>
  <c r="H12" i="4"/>
  <c r="M11" i="4"/>
  <c r="H11" i="4"/>
  <c r="M10" i="4"/>
  <c r="H10" i="4"/>
  <c r="M9" i="4"/>
  <c r="H9" i="4"/>
  <c r="M8" i="4"/>
  <c r="H8" i="4"/>
  <c r="M7" i="4"/>
  <c r="H7" i="4"/>
  <c r="M6" i="4"/>
  <c r="H6" i="4"/>
  <c r="M5" i="4"/>
  <c r="H5" i="4"/>
  <c r="M4" i="4"/>
  <c r="H4" i="4"/>
  <c r="H108" i="4" s="1"/>
  <c r="B1" i="4"/>
  <c r="B1" i="2" l="1"/>
  <c r="I104" i="4" l="1"/>
  <c r="N104" i="4" s="1"/>
  <c r="I100" i="4"/>
  <c r="N100" i="4" s="1"/>
  <c r="I96" i="4"/>
  <c r="N96" i="4" s="1"/>
  <c r="I92" i="4"/>
  <c r="N92" i="4" s="1"/>
  <c r="I88" i="4"/>
  <c r="N88" i="4" s="1"/>
  <c r="I84" i="4"/>
  <c r="N84" i="4" s="1"/>
  <c r="I80" i="4"/>
  <c r="N80" i="4" s="1"/>
  <c r="I76" i="4"/>
  <c r="N76" i="4" s="1"/>
  <c r="I72" i="4"/>
  <c r="N72" i="4" s="1"/>
  <c r="I68" i="4"/>
  <c r="N68" i="4" s="1"/>
  <c r="I64" i="4"/>
  <c r="N64" i="4" s="1"/>
  <c r="I60" i="4"/>
  <c r="N60" i="4" s="1"/>
  <c r="I56" i="4"/>
  <c r="N56" i="4" s="1"/>
  <c r="I52" i="4"/>
  <c r="N52" i="4" s="1"/>
  <c r="I48" i="4"/>
  <c r="N48" i="4" s="1"/>
  <c r="I44" i="4"/>
  <c r="N44" i="4" s="1"/>
  <c r="I40" i="4"/>
  <c r="N40" i="4" s="1"/>
  <c r="I36" i="4"/>
  <c r="N36" i="4" s="1"/>
  <c r="I32" i="4"/>
  <c r="N32" i="4" s="1"/>
  <c r="I28" i="4"/>
  <c r="N28" i="4" s="1"/>
  <c r="I24" i="4"/>
  <c r="N24" i="4" s="1"/>
  <c r="I20" i="4"/>
  <c r="N20" i="4" s="1"/>
  <c r="I16" i="4"/>
  <c r="N16" i="4" s="1"/>
  <c r="I12" i="4"/>
  <c r="N12" i="4" s="1"/>
  <c r="I8" i="4"/>
  <c r="N8" i="4" s="1"/>
  <c r="I4" i="4"/>
  <c r="I47" i="4"/>
  <c r="N47" i="4" s="1"/>
  <c r="I35" i="4"/>
  <c r="N35" i="4" s="1"/>
  <c r="I31" i="4"/>
  <c r="N31" i="4" s="1"/>
  <c r="I19" i="4"/>
  <c r="N19" i="4" s="1"/>
  <c r="I11" i="4"/>
  <c r="N11" i="4" s="1"/>
  <c r="I7" i="4"/>
  <c r="N7" i="4" s="1"/>
  <c r="I107" i="4"/>
  <c r="N107" i="4" s="1"/>
  <c r="I95" i="4"/>
  <c r="N95" i="4" s="1"/>
  <c r="I87" i="4"/>
  <c r="N87" i="4" s="1"/>
  <c r="I75" i="4"/>
  <c r="N75" i="4" s="1"/>
  <c r="I67" i="4"/>
  <c r="N67" i="4" s="1"/>
  <c r="I55" i="4"/>
  <c r="N55" i="4" s="1"/>
  <c r="I51" i="4"/>
  <c r="N51" i="4" s="1"/>
  <c r="I43" i="4"/>
  <c r="N43" i="4" s="1"/>
  <c r="I39" i="4"/>
  <c r="N39" i="4" s="1"/>
  <c r="I27" i="4"/>
  <c r="N27" i="4" s="1"/>
  <c r="I15" i="4"/>
  <c r="N15" i="4" s="1"/>
  <c r="I103" i="4"/>
  <c r="N103" i="4" s="1"/>
  <c r="I99" i="4"/>
  <c r="N99" i="4" s="1"/>
  <c r="I91" i="4"/>
  <c r="N91" i="4" s="1"/>
  <c r="I83" i="4"/>
  <c r="N83" i="4" s="1"/>
  <c r="I79" i="4"/>
  <c r="N79" i="4" s="1"/>
  <c r="I71" i="4"/>
  <c r="N71" i="4" s="1"/>
  <c r="I63" i="4"/>
  <c r="N63" i="4" s="1"/>
  <c r="I59" i="4"/>
  <c r="N59" i="4" s="1"/>
  <c r="I23" i="4"/>
  <c r="N23" i="4" s="1"/>
  <c r="I106" i="4"/>
  <c r="N106" i="4" s="1"/>
  <c r="I90" i="4"/>
  <c r="N90" i="4" s="1"/>
  <c r="I74" i="4"/>
  <c r="N74" i="4" s="1"/>
  <c r="I58" i="4"/>
  <c r="N58" i="4" s="1"/>
  <c r="I42" i="4"/>
  <c r="N42" i="4" s="1"/>
  <c r="I26" i="4"/>
  <c r="N26" i="4" s="1"/>
  <c r="I77" i="4"/>
  <c r="N77" i="4" s="1"/>
  <c r="I37" i="4"/>
  <c r="N37" i="4" s="1"/>
  <c r="I5" i="4"/>
  <c r="N5" i="4" s="1"/>
  <c r="I97" i="4"/>
  <c r="N97" i="4" s="1"/>
  <c r="I81" i="4"/>
  <c r="N81" i="4" s="1"/>
  <c r="I61" i="4"/>
  <c r="N61" i="4" s="1"/>
  <c r="I25" i="4"/>
  <c r="N25" i="4" s="1"/>
  <c r="I102" i="4"/>
  <c r="N102" i="4" s="1"/>
  <c r="I86" i="4"/>
  <c r="N86" i="4" s="1"/>
  <c r="I70" i="4"/>
  <c r="N70" i="4" s="1"/>
  <c r="I54" i="4"/>
  <c r="N54" i="4" s="1"/>
  <c r="I38" i="4"/>
  <c r="N38" i="4" s="1"/>
  <c r="I22" i="4"/>
  <c r="N22" i="4" s="1"/>
  <c r="I57" i="4"/>
  <c r="N57" i="4" s="1"/>
  <c r="I29" i="4"/>
  <c r="N29" i="4" s="1"/>
  <c r="I10" i="4"/>
  <c r="N10" i="4" s="1"/>
  <c r="I93" i="4"/>
  <c r="N93" i="4" s="1"/>
  <c r="I73" i="4"/>
  <c r="N73" i="4" s="1"/>
  <c r="I49" i="4"/>
  <c r="N49" i="4" s="1"/>
  <c r="I17" i="4"/>
  <c r="N17" i="4" s="1"/>
  <c r="I98" i="4"/>
  <c r="N98" i="4" s="1"/>
  <c r="I82" i="4"/>
  <c r="N82" i="4" s="1"/>
  <c r="I66" i="4"/>
  <c r="N66" i="4" s="1"/>
  <c r="I50" i="4"/>
  <c r="N50" i="4" s="1"/>
  <c r="I34" i="4"/>
  <c r="N34" i="4" s="1"/>
  <c r="I18" i="4"/>
  <c r="N18" i="4" s="1"/>
  <c r="I53" i="4"/>
  <c r="N53" i="4" s="1"/>
  <c r="I21" i="4"/>
  <c r="N21" i="4" s="1"/>
  <c r="I105" i="4"/>
  <c r="N105" i="4" s="1"/>
  <c r="I89" i="4"/>
  <c r="N89" i="4" s="1"/>
  <c r="I69" i="4"/>
  <c r="N69" i="4" s="1"/>
  <c r="I41" i="4"/>
  <c r="N41" i="4" s="1"/>
  <c r="I9" i="4"/>
  <c r="N9" i="4" s="1"/>
  <c r="I94" i="4"/>
  <c r="N94" i="4" s="1"/>
  <c r="I78" i="4"/>
  <c r="N78" i="4" s="1"/>
  <c r="I62" i="4"/>
  <c r="N62" i="4" s="1"/>
  <c r="I46" i="4"/>
  <c r="N46" i="4" s="1"/>
  <c r="I30" i="4"/>
  <c r="N30" i="4" s="1"/>
  <c r="I14" i="4"/>
  <c r="N14" i="4" s="1"/>
  <c r="I45" i="4"/>
  <c r="N45" i="4" s="1"/>
  <c r="I13" i="4"/>
  <c r="N13" i="4" s="1"/>
  <c r="I101" i="4"/>
  <c r="N101" i="4" s="1"/>
  <c r="I85" i="4"/>
  <c r="N85" i="4" s="1"/>
  <c r="I65" i="4"/>
  <c r="N65" i="4" s="1"/>
  <c r="I33" i="4"/>
  <c r="N33" i="4" s="1"/>
  <c r="I6" i="4"/>
  <c r="N6" i="4" s="1"/>
  <c r="D128" i="1" a="1"/>
  <c r="D128" i="1" s="1"/>
  <c r="D153" i="1"/>
  <c r="D152" i="1"/>
  <c r="D151" i="1"/>
  <c r="D150" i="1"/>
  <c r="D149" i="1"/>
  <c r="D148" i="1"/>
  <c r="D147" i="1"/>
  <c r="D146" i="1"/>
  <c r="D145" i="1"/>
  <c r="D144" i="1"/>
  <c r="D143" i="1"/>
  <c r="D139" i="1"/>
  <c r="D138" i="1"/>
  <c r="D137" i="1"/>
  <c r="E148" i="1" s="1"/>
  <c r="D136" i="1"/>
  <c r="D135" i="1"/>
  <c r="D133" i="1"/>
  <c r="D127" i="1"/>
  <c r="D134" i="1" s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N108" i="4" l="1"/>
  <c r="L108" i="4"/>
  <c r="I108" i="4"/>
  <c r="J108" i="4"/>
  <c r="N4" i="4"/>
  <c r="K108" i="4"/>
  <c r="M108" i="4"/>
  <c r="H127" i="1"/>
  <c r="E143" i="1"/>
  <c r="D154" i="1"/>
  <c r="E149" i="1"/>
  <c r="E153" i="1"/>
  <c r="E144" i="1"/>
  <c r="D140" i="1"/>
  <c r="D15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DYNAMIQUE VISION</author>
  </authors>
  <commentList>
    <comment ref="C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
     -LOC/BAIL s'il s'agit de contrat de location ou de bail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DYNAMIQUE VISION</author>
  </authors>
  <commentList>
    <comment ref="C3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DYNAMIQUE VISION</author>
  </authors>
  <commentList>
    <comment ref="C3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</t>
        </r>
      </text>
    </comment>
  </commentList>
</comments>
</file>

<file path=xl/sharedStrings.xml><?xml version="1.0" encoding="utf-8"?>
<sst xmlns="http://schemas.openxmlformats.org/spreadsheetml/2006/main" count="3391" uniqueCount="236">
  <si>
    <t>N° Compte comptable</t>
  </si>
  <si>
    <t>Désignation</t>
  </si>
  <si>
    <t>Type de frais</t>
  </si>
  <si>
    <t>Montant       N-1</t>
  </si>
  <si>
    <t>Unité</t>
  </si>
  <si>
    <t>Quantité</t>
  </si>
  <si>
    <t>Prix Unitaire</t>
  </si>
  <si>
    <t>Montant HT</t>
  </si>
  <si>
    <t>MATIERE PREMIERE TRANSFORMEE</t>
  </si>
  <si>
    <t>Achats</t>
  </si>
  <si>
    <t>MATIERE PREMIERE POUR FABRICATION</t>
  </si>
  <si>
    <t>VARIATION STOCK MATIERE PREMIERE</t>
  </si>
  <si>
    <t>VARIATION STOCK MARCHANDISES</t>
  </si>
  <si>
    <t>ACHATS</t>
  </si>
  <si>
    <t>SOUS-TRAITANCE</t>
  </si>
  <si>
    <t>604000</t>
  </si>
  <si>
    <t>TEST DE TRI DES COMPTES</t>
  </si>
  <si>
    <t>FG</t>
  </si>
  <si>
    <t>CONVENTION D'ASSISTANCE</t>
  </si>
  <si>
    <t>ELECTRICITE</t>
  </si>
  <si>
    <t>GAZ + OXYGENE</t>
  </si>
  <si>
    <t>ARGON</t>
  </si>
  <si>
    <t>CARBURANT POUR VEHICULE SOCIETE</t>
  </si>
  <si>
    <t>PRODUITS D'ENTRETIEN</t>
  </si>
  <si>
    <t>PETIT MATERIL PROTHESE</t>
  </si>
  <si>
    <t>FOURNITURES ADMINISTRATIVES</t>
  </si>
  <si>
    <t>PHOTOCOPIES</t>
  </si>
  <si>
    <t/>
  </si>
  <si>
    <t>607101</t>
  </si>
  <si>
    <t>ATTACHEMENTS IMPLANTS</t>
  </si>
  <si>
    <t>DENTS</t>
  </si>
  <si>
    <t>CREDIT BAIL USINEUSE MONTBIAN</t>
  </si>
  <si>
    <t>Loc/Bail</t>
  </si>
  <si>
    <t>GRENKE  CREDIT BAIL TELEPHONE</t>
  </si>
  <si>
    <t>RELEASE CAPITAL MAT CAD CAM</t>
  </si>
  <si>
    <t>LOYER BATIFRANC</t>
  </si>
  <si>
    <t>613220</t>
  </si>
  <si>
    <t>LOCAM FINANCE FOUR VITA</t>
  </si>
  <si>
    <t>LOCATION COMPRESSEUR</t>
  </si>
  <si>
    <t>LOCATION AIR LIQUIDE</t>
  </si>
  <si>
    <t>BNP LEASE COPIEUR REX ROTARY</t>
  </si>
  <si>
    <t>LOCATION AUTOCOMMUTATEUR</t>
  </si>
  <si>
    <t>VW POUR POLO ENTREPRISE</t>
  </si>
  <si>
    <t>LOCATION CAD-CAM1</t>
  </si>
  <si>
    <t>LOCATION CAD-CAM2</t>
  </si>
  <si>
    <t>CHARGES LOCATIVES</t>
  </si>
  <si>
    <t>PETITES QUINCAILLERIE DIVERSES</t>
  </si>
  <si>
    <t>ENTRETIEN DES LOCAUX</t>
  </si>
  <si>
    <t>ENTRETIEN DU MATERIEL</t>
  </si>
  <si>
    <t>ENTRETIEN DES VEHICULES</t>
  </si>
  <si>
    <t>MAINTENANCE REPARATIONS</t>
  </si>
  <si>
    <t>RECYCLAGE DECHETS</t>
  </si>
  <si>
    <t>BNP PROTECTION PROFESSIONNELLE</t>
  </si>
  <si>
    <t>ASSURANCE MULTIRISQUE AXA</t>
  </si>
  <si>
    <t>ASSURANCE FLOTTE VEHICULES</t>
  </si>
  <si>
    <t>ASSURANCES SUR EMPRUNTS</t>
  </si>
  <si>
    <t>ASSURANCE HOMME CLE</t>
  </si>
  <si>
    <t>HONORAIRES</t>
  </si>
  <si>
    <t>SPONSORING</t>
  </si>
  <si>
    <t>FRAIS D'ACTES</t>
  </si>
  <si>
    <t>ANNONCES ET INSERTIONS</t>
  </si>
  <si>
    <t>CADEAUX CLIENTS</t>
  </si>
  <si>
    <t>CADEAUX DEPART DES SALARIES</t>
  </si>
  <si>
    <t>IMPRIMERIE PUBLICITE</t>
  </si>
  <si>
    <t>TRANSPORTS SUR ACHATS</t>
  </si>
  <si>
    <t>TRANSPORTS SUR VENTES</t>
  </si>
  <si>
    <t>INDEMNITES KILOMETRES JL MAURAN</t>
  </si>
  <si>
    <t>INDEMNITES KILOMETRIQUES T. HOLTZ</t>
  </si>
  <si>
    <t>FRAIS DE PARKINGS PEAGES ET AUTOROUTES</t>
  </si>
  <si>
    <t>DEPLACEMENTS</t>
  </si>
  <si>
    <t>RECEPTION</t>
  </si>
  <si>
    <t>FRAIS DE DEPLACEMENTS DIVERS</t>
  </si>
  <si>
    <t>AFFRANCHISSEMENT</t>
  </si>
  <si>
    <t>TELEPHONE</t>
  </si>
  <si>
    <t>INTERNET</t>
  </si>
  <si>
    <t xml:space="preserve">SERVICES BANCAIRES </t>
  </si>
  <si>
    <t>SERVICE FACTOR</t>
  </si>
  <si>
    <t>AUTRES SERVICES EXTERIEURS</t>
  </si>
  <si>
    <t>COTISATIONS +ADSAMS</t>
  </si>
  <si>
    <t>TAXES SUR LES SALAIRES</t>
  </si>
  <si>
    <t>FORMATION CONTINUE</t>
  </si>
  <si>
    <t>FRAIS D'ENREGISTREMENT</t>
  </si>
  <si>
    <t>TAXE D'APPRENTISSAGE</t>
  </si>
  <si>
    <t>COTISATONS FONCIERE &amp; CVAE</t>
  </si>
  <si>
    <t>TAXES ORDURES MENAGERES</t>
  </si>
  <si>
    <t>TAXES SUR VEHICULES DE SOCIETE</t>
  </si>
  <si>
    <t>DIFFERENCE DE REGLEMENT</t>
  </si>
  <si>
    <t>Intérêts des emprunts</t>
  </si>
  <si>
    <t>Financier</t>
  </si>
  <si>
    <t>INTERETS BANCAIRES AGIOS</t>
  </si>
  <si>
    <t>661610</t>
  </si>
  <si>
    <t>AGIOS D'ESCOMPTES</t>
  </si>
  <si>
    <t>665000</t>
  </si>
  <si>
    <t>ESCOMPTES ACCORDES</t>
  </si>
  <si>
    <t>671200</t>
  </si>
  <si>
    <t>PENALITES AMENDES FISC. &amp; PENALES</t>
  </si>
  <si>
    <t>Except</t>
  </si>
  <si>
    <t>671800</t>
  </si>
  <si>
    <t>CHARGES EXCEPTIONNELLES SUR OP/GESTION</t>
  </si>
  <si>
    <t>675200</t>
  </si>
  <si>
    <t>VALEUR NETTE COMPTABLE/CESSION IMMOB.</t>
  </si>
  <si>
    <t>DOTATIONS AUX AMORTISSEMENTS</t>
  </si>
  <si>
    <t>Amort</t>
  </si>
  <si>
    <t>SUBVENTIONS D'EXPLOITATION</t>
  </si>
  <si>
    <t>SUBVENTIONS STAGES OU APPRENTI</t>
  </si>
  <si>
    <t>758000</t>
  </si>
  <si>
    <t>768000</t>
  </si>
  <si>
    <t>INTERETS CREDITEUR</t>
  </si>
  <si>
    <t>TRANSFERT DE CHARGES D'EXPLOITATION</t>
  </si>
  <si>
    <t>REMBOURSEMENT ASSURANCES</t>
  </si>
  <si>
    <t>Total des coûts directs</t>
  </si>
  <si>
    <t>CONTRÔLE DE COHERENCE COMPTABLE</t>
  </si>
  <si>
    <t>Tableau de répartition des charges et produits annexes</t>
  </si>
  <si>
    <t>COÛTS DIRECTS</t>
  </si>
  <si>
    <t>Frais fixes</t>
  </si>
  <si>
    <t>FRAIS COMMERCIAUX</t>
  </si>
  <si>
    <t>LOCATIONS/LEASING</t>
  </si>
  <si>
    <t>CHARGES FINANCIERES</t>
  </si>
  <si>
    <t>CHARGES EXCEPTIONNELLES</t>
  </si>
  <si>
    <t>Somme totale</t>
  </si>
  <si>
    <t>Ecart ventilation</t>
  </si>
  <si>
    <t>Compte de Résultat N- 1</t>
  </si>
  <si>
    <t>Autres achats et charges externes</t>
  </si>
  <si>
    <t>FW</t>
  </si>
  <si>
    <t>Impôts, taxes et versements assimilés</t>
  </si>
  <si>
    <t>FX</t>
  </si>
  <si>
    <t>Autres charges</t>
  </si>
  <si>
    <t>GE</t>
  </si>
  <si>
    <t>Autres produits, subventions et reprises</t>
  </si>
  <si>
    <t>Intérêts et charges assimilées</t>
  </si>
  <si>
    <t>GR</t>
  </si>
  <si>
    <t>Dotations d'exploitation sur immobilisations dotat</t>
  </si>
  <si>
    <t>GA</t>
  </si>
  <si>
    <t>GB</t>
  </si>
  <si>
    <t>Dotations d'exploitation sur actif circulant : dot</t>
  </si>
  <si>
    <t>GC</t>
  </si>
  <si>
    <t>Dotations d'exploitation pour risques et charges :</t>
  </si>
  <si>
    <t>GD</t>
  </si>
  <si>
    <t>Charges exceptionnelles</t>
  </si>
  <si>
    <t>HH</t>
  </si>
  <si>
    <t>Contrôle entre la  ventilation et votre compte de résultat N-1</t>
  </si>
  <si>
    <t>Ce code couleur met en évidence un compte comptable qui n'entre pas dans les services extérieurs mais plutôt les achats (601-602) ce qui peu expliquer l'écart dans le contrôle de saisie de vos comptes</t>
  </si>
  <si>
    <t>TOTAL DES SOMMES DES COMPTES COMMENCANT PAR "60"</t>
  </si>
  <si>
    <t>Budgt de la période</t>
  </si>
  <si>
    <t>Balance</t>
  </si>
  <si>
    <t>Charges à payer</t>
  </si>
  <si>
    <t>Charges constatées</t>
  </si>
  <si>
    <t>Total corrigé</t>
  </si>
  <si>
    <t>Ecart budgétaire</t>
  </si>
  <si>
    <t>Commentaires</t>
  </si>
  <si>
    <t>Total des frais généraux</t>
  </si>
  <si>
    <t>Coef</t>
  </si>
  <si>
    <t>20 452,00 €</t>
  </si>
  <si>
    <t>200,00 €</t>
  </si>
  <si>
    <t>0,00 €</t>
  </si>
  <si>
    <t>78 206,00 €</t>
  </si>
  <si>
    <t>1 200,00 €</t>
  </si>
  <si>
    <t>11 156,00 €</t>
  </si>
  <si>
    <t>2 900,00 €</t>
  </si>
  <si>
    <t>25 422,00 €</t>
  </si>
  <si>
    <t>9 600,00 €</t>
  </si>
  <si>
    <t>7 200,00 €</t>
  </si>
  <si>
    <t>2 649,00 €</t>
  </si>
  <si>
    <t>2 700,00 €</t>
  </si>
  <si>
    <t>685,00 €</t>
  </si>
  <si>
    <t>1 566,00 €</t>
  </si>
  <si>
    <t>2 979,00 €</t>
  </si>
  <si>
    <t>1 124,00 €</t>
  </si>
  <si>
    <t>700,00 €</t>
  </si>
  <si>
    <t>762,00 €</t>
  </si>
  <si>
    <t>1 145,00 €</t>
  </si>
  <si>
    <t>800,00 €</t>
  </si>
  <si>
    <t>2 889,00 €</t>
  </si>
  <si>
    <t>38 746,00 €</t>
  </si>
  <si>
    <t>4 516,00 €</t>
  </si>
  <si>
    <t>4 520,00 €</t>
  </si>
  <si>
    <t>1 960,00 €</t>
  </si>
  <si>
    <t>2 155,00 €</t>
  </si>
  <si>
    <t>2 000,00 €</t>
  </si>
  <si>
    <t>4 303,00 €</t>
  </si>
  <si>
    <t>2 687,00 €</t>
  </si>
  <si>
    <t>4 500,00 €</t>
  </si>
  <si>
    <t>181,00 €</t>
  </si>
  <si>
    <t>150,00 €</t>
  </si>
  <si>
    <t>3 840,00 €</t>
  </si>
  <si>
    <t>7 000,00 €</t>
  </si>
  <si>
    <t>5 760,00 €</t>
  </si>
  <si>
    <t>1 594,00 €</t>
  </si>
  <si>
    <t>1 500,00 €</t>
  </si>
  <si>
    <t>146,00 €</t>
  </si>
  <si>
    <t>267,00 €</t>
  </si>
  <si>
    <t>11 446,00 €</t>
  </si>
  <si>
    <t>11 000,00 €</t>
  </si>
  <si>
    <t>211,00 €</t>
  </si>
  <si>
    <t>45,00 €</t>
  </si>
  <si>
    <t>564,00 €</t>
  </si>
  <si>
    <t>450,00 €</t>
  </si>
  <si>
    <t>597,00 €</t>
  </si>
  <si>
    <t>268,00 €</t>
  </si>
  <si>
    <t>51 917,00 €</t>
  </si>
  <si>
    <t>35 000,00 €</t>
  </si>
  <si>
    <t>10 999,00 €</t>
  </si>
  <si>
    <t>16 928,00 €</t>
  </si>
  <si>
    <t>15 000,00 €</t>
  </si>
  <si>
    <t>1 229,00 €</t>
  </si>
  <si>
    <t>1 000,00 €</t>
  </si>
  <si>
    <t>2 473,00 €</t>
  </si>
  <si>
    <t>653,00 €</t>
  </si>
  <si>
    <t>727,00 €</t>
  </si>
  <si>
    <t>4 650,00 €</t>
  </si>
  <si>
    <t>2 500,00 €</t>
  </si>
  <si>
    <t>737,00 €</t>
  </si>
  <si>
    <t>5 720,00 €</t>
  </si>
  <si>
    <t>8 000,00 €</t>
  </si>
  <si>
    <t>7 704,00 €</t>
  </si>
  <si>
    <t>713,00 €</t>
  </si>
  <si>
    <t>2 467,00 €</t>
  </si>
  <si>
    <t>550,00 €</t>
  </si>
  <si>
    <t>39 250,00 €</t>
  </si>
  <si>
    <t>3 873,00 €</t>
  </si>
  <si>
    <t>2 477,00 €</t>
  </si>
  <si>
    <t>2 357,00 €</t>
  </si>
  <si>
    <t>2 400,00 €</t>
  </si>
  <si>
    <t>203,00 €</t>
  </si>
  <si>
    <t>300,00 €</t>
  </si>
  <si>
    <t>216,00 €</t>
  </si>
  <si>
    <t>220,00 €</t>
  </si>
  <si>
    <t>2,00 €</t>
  </si>
  <si>
    <t>-3 000,00 €</t>
  </si>
  <si>
    <t>-1 590,00 €</t>
  </si>
  <si>
    <t>-311,00 €</t>
  </si>
  <si>
    <t>-1,00 €</t>
  </si>
  <si>
    <t>248,00 €</t>
  </si>
  <si>
    <t>-2 204,00 €</t>
  </si>
  <si>
    <t>791020</t>
  </si>
  <si>
    <t>Compte de fin de transfert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</si>
</sst>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#,##0.00_ ;[Red]\-#,##0.00\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4F595F"/>
      <name val="Courier New"/>
      <family val="3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AFDAB"/>
        <bgColor indexed="64"/>
      </patternFill>
    </fill>
    <fill>
      <patternFill patternType="solid">
        <fgColor rgb="FFE1EC06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8BC5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B7B7FF"/>
        <bgColor indexed="64"/>
      </patternFill>
    </fill>
    <fill>
      <patternFill patternType="solid">
        <fgColor rgb="FFFEBEF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2" borderId="0" applyNumberFormat="0" applyBorder="0" applyAlignment="0" applyProtection="0"/>
    <xf numFmtId="0" fontId="4" fillId="0" borderId="0" applyNumberFormat="0" applyFill="0" applyBorder="0" applyAlignment="0" applyProtection="0"/>
    <xf numFmtId="165" fontId="1" fillId="5" borderId="1" applyProtection="0">
      <alignment horizontal="center" vertical="center"/>
    </xf>
  </cellStyleXfs>
  <cellXfs count="92">
    <xf numFmtId="0" fontId="0" fillId="0" borderId="0" xfId="0"/>
    <xf numFmtId="49" fontId="0" fillId="3" borderId="0" xfId="0" applyNumberFormat="1" applyFill="1" applyProtection="1">
      <protection hidden="1"/>
    </xf>
    <xf numFmtId="44" fontId="0" fillId="3" borderId="0" xfId="2" applyFont="1" applyFill="1" applyAlignment="1" applyProtection="1">
      <alignment horizontal="left"/>
      <protection hidden="1"/>
    </xf>
    <xf numFmtId="0" fontId="0" fillId="3" borderId="0" xfId="0" applyFill="1" applyProtection="1">
      <protection hidden="1"/>
    </xf>
    <xf numFmtId="44" fontId="0" fillId="3" borderId="0" xfId="2" applyFont="1" applyFill="1" applyProtection="1">
      <protection hidden="1"/>
    </xf>
    <xf numFmtId="49" fontId="0" fillId="4" borderId="1" xfId="0" applyNumberFormat="1" applyFill="1" applyBorder="1" applyAlignment="1" applyProtection="1">
      <alignment horizontal="center" vertical="center" wrapText="1"/>
      <protection hidden="1"/>
    </xf>
    <xf numFmtId="0" fontId="0" fillId="4" borderId="1" xfId="0" applyFill="1" applyBorder="1" applyAlignment="1" applyProtection="1">
      <alignment horizontal="center" vertical="center" wrapText="1"/>
      <protection hidden="1"/>
    </xf>
    <xf numFmtId="44" fontId="0" fillId="4" borderId="1" xfId="2" applyFont="1" applyFill="1" applyBorder="1" applyAlignment="1" applyProtection="1">
      <alignment horizontal="center" vertical="center" wrapText="1"/>
      <protection hidden="1"/>
    </xf>
    <xf numFmtId="49" fontId="1" fillId="5" borderId="1" xfId="5" applyNumberFormat="1" applyProtection="1">
      <alignment horizontal="center" vertical="center"/>
      <protection locked="0" hidden="1"/>
    </xf>
    <xf numFmtId="0" fontId="0" fillId="5" borderId="1" xfId="5" applyNumberFormat="1" applyFont="1" applyProtection="1">
      <alignment horizontal="center" vertical="center"/>
      <protection locked="0" hidden="1"/>
    </xf>
    <xf numFmtId="0" fontId="1" fillId="5" borderId="1" xfId="5" applyNumberFormat="1" applyProtection="1">
      <alignment horizontal="center" vertical="center"/>
      <protection locked="0" hidden="1"/>
    </xf>
    <xf numFmtId="44" fontId="0" fillId="6" borderId="1" xfId="2" applyFont="1" applyFill="1" applyBorder="1" applyAlignment="1" applyProtection="1">
      <alignment vertical="center" wrapText="1"/>
      <protection locked="0" hidden="1"/>
    </xf>
    <xf numFmtId="44" fontId="0" fillId="5" borderId="1" xfId="2" applyFont="1" applyFill="1" applyBorder="1" applyAlignment="1" applyProtection="1">
      <alignment vertical="center" wrapText="1"/>
      <protection locked="0" hidden="1"/>
    </xf>
    <xf numFmtId="166" fontId="0" fillId="5" borderId="1" xfId="2" applyNumberFormat="1" applyFont="1" applyFill="1" applyBorder="1" applyAlignment="1" applyProtection="1">
      <alignment vertical="center" wrapText="1"/>
      <protection locked="0" hidden="1"/>
    </xf>
    <xf numFmtId="44" fontId="0" fillId="7" borderId="1" xfId="2" applyFont="1" applyFill="1" applyBorder="1" applyAlignment="1" applyProtection="1">
      <alignment vertical="center" wrapText="1"/>
      <protection hidden="1"/>
    </xf>
    <xf numFmtId="49" fontId="0" fillId="5" borderId="1" xfId="1" applyNumberFormat="1" applyFont="1" applyFill="1" applyBorder="1" applyAlignment="1" applyProtection="1">
      <alignment horizontal="center" vertical="center" wrapText="1"/>
      <protection locked="0" hidden="1"/>
    </xf>
    <xf numFmtId="0" fontId="0" fillId="5" borderId="1" xfId="0" applyFill="1" applyBorder="1" applyAlignment="1" applyProtection="1">
      <alignment horizontal="center" vertical="center" wrapText="1"/>
      <protection locked="0" hidden="1"/>
    </xf>
    <xf numFmtId="0" fontId="5" fillId="0" borderId="0" xfId="0" applyFont="1"/>
    <xf numFmtId="0" fontId="0" fillId="3" borderId="0" xfId="0" applyFill="1" applyAlignment="1" applyProtection="1">
      <alignment horizontal="left"/>
      <protection hidden="1"/>
    </xf>
    <xf numFmtId="44" fontId="0" fillId="8" borderId="1" xfId="2" applyFont="1" applyFill="1" applyBorder="1" applyAlignment="1" applyProtection="1">
      <alignment horizontal="center" vertical="center" wrapText="1"/>
      <protection hidden="1"/>
    </xf>
    <xf numFmtId="49" fontId="0" fillId="10" borderId="1" xfId="0" applyNumberFormat="1" applyFill="1" applyBorder="1" applyAlignment="1" applyProtection="1">
      <alignment horizontal="center"/>
      <protection hidden="1"/>
    </xf>
    <xf numFmtId="0" fontId="4" fillId="10" borderId="2" xfId="4" applyFill="1" applyBorder="1" applyAlignment="1" applyProtection="1">
      <protection hidden="1"/>
    </xf>
    <xf numFmtId="0" fontId="4" fillId="10" borderId="4" xfId="4" applyFill="1" applyBorder="1" applyAlignment="1" applyProtection="1">
      <protection hidden="1"/>
    </xf>
    <xf numFmtId="44" fontId="0" fillId="11" borderId="5" xfId="2" applyFont="1" applyFill="1" applyBorder="1" applyAlignment="1" applyProtection="1">
      <alignment horizontal="center" vertical="center" wrapText="1"/>
      <protection hidden="1"/>
    </xf>
    <xf numFmtId="0" fontId="0" fillId="12" borderId="5" xfId="0" applyFill="1" applyBorder="1" applyProtection="1">
      <protection hidden="1"/>
    </xf>
    <xf numFmtId="44" fontId="0" fillId="6" borderId="1" xfId="2" applyFont="1" applyFill="1" applyBorder="1" applyAlignment="1" applyProtection="1">
      <alignment vertical="center" wrapText="1"/>
      <protection hidden="1"/>
    </xf>
    <xf numFmtId="0" fontId="0" fillId="12" borderId="6" xfId="0" applyFill="1" applyBorder="1" applyProtection="1">
      <protection hidden="1"/>
    </xf>
    <xf numFmtId="0" fontId="0" fillId="3" borderId="0" xfId="0" applyFill="1" applyAlignment="1" applyProtection="1">
      <alignment wrapText="1"/>
      <protection hidden="1"/>
    </xf>
    <xf numFmtId="44" fontId="0" fillId="13" borderId="6" xfId="2" applyFont="1" applyFill="1" applyBorder="1" applyAlignment="1" applyProtection="1">
      <alignment horizontal="center" vertical="center" wrapText="1"/>
      <protection hidden="1"/>
    </xf>
    <xf numFmtId="44" fontId="0" fillId="14" borderId="1" xfId="2" applyFont="1" applyFill="1" applyBorder="1" applyAlignment="1" applyProtection="1">
      <alignment vertical="center" wrapText="1"/>
      <protection hidden="1"/>
    </xf>
    <xf numFmtId="49" fontId="0" fillId="10" borderId="7" xfId="0" applyNumberFormat="1" applyFill="1" applyBorder="1" applyAlignment="1" applyProtection="1">
      <alignment horizontal="center"/>
      <protection hidden="1"/>
    </xf>
    <xf numFmtId="44" fontId="0" fillId="15" borderId="1" xfId="2" applyFont="1" applyFill="1" applyBorder="1" applyAlignment="1" applyProtection="1">
      <alignment vertical="center" wrapText="1"/>
      <protection hidden="1"/>
    </xf>
    <xf numFmtId="49" fontId="0" fillId="3" borderId="7" xfId="0" applyNumberFormat="1" applyFill="1" applyBorder="1" applyProtection="1">
      <protection hidden="1"/>
    </xf>
    <xf numFmtId="44" fontId="0" fillId="3" borderId="0" xfId="2" applyFont="1" applyFill="1" applyBorder="1" applyAlignment="1" applyProtection="1">
      <alignment horizontal="left"/>
      <protection hidden="1"/>
    </xf>
    <xf numFmtId="0" fontId="0" fillId="3" borderId="8" xfId="0" applyFill="1" applyBorder="1" applyProtection="1">
      <protection hidden="1"/>
    </xf>
    <xf numFmtId="164" fontId="4" fillId="4" borderId="1" xfId="4" applyNumberFormat="1" applyFill="1" applyBorder="1" applyAlignment="1" applyProtection="1">
      <alignment horizontal="center"/>
      <protection hidden="1"/>
    </xf>
    <xf numFmtId="0" fontId="1" fillId="2" borderId="10" xfId="3" applyBorder="1" applyAlignment="1" applyProtection="1">
      <alignment horizontal="left" vertical="center" wrapText="1"/>
      <protection hidden="1"/>
    </xf>
    <xf numFmtId="0" fontId="1" fillId="2" borderId="11" xfId="3" applyBorder="1" applyAlignment="1" applyProtection="1">
      <alignment horizontal="center" vertical="center"/>
      <protection hidden="1"/>
    </xf>
    <xf numFmtId="0" fontId="1" fillId="2" borderId="7" xfId="3" applyBorder="1" applyAlignment="1" applyProtection="1">
      <alignment horizontal="left" vertical="center" wrapText="1"/>
      <protection hidden="1"/>
    </xf>
    <xf numFmtId="0" fontId="1" fillId="2" borderId="0" xfId="3" applyBorder="1" applyAlignment="1" applyProtection="1">
      <alignment horizontal="center" vertical="center"/>
      <protection hidden="1"/>
    </xf>
    <xf numFmtId="44" fontId="0" fillId="6" borderId="5" xfId="2" applyFont="1" applyFill="1" applyBorder="1" applyAlignment="1" applyProtection="1">
      <alignment vertical="center" wrapText="1"/>
      <protection locked="0" hidden="1"/>
    </xf>
    <xf numFmtId="44" fontId="0" fillId="6" borderId="6" xfId="2" applyFont="1" applyFill="1" applyBorder="1" applyAlignment="1" applyProtection="1">
      <alignment vertical="center" wrapText="1"/>
      <protection locked="0" hidden="1"/>
    </xf>
    <xf numFmtId="164" fontId="0" fillId="3" borderId="0" xfId="0" applyNumberFormat="1" applyFill="1" applyProtection="1">
      <protection hidden="1"/>
    </xf>
    <xf numFmtId="0" fontId="1" fillId="16" borderId="2" xfId="3" applyFill="1" applyBorder="1" applyAlignment="1" applyProtection="1">
      <alignment horizontal="left" vertical="center" wrapText="1"/>
      <protection hidden="1"/>
    </xf>
    <xf numFmtId="0" fontId="1" fillId="16" borderId="3" xfId="3" applyFill="1" applyBorder="1" applyAlignment="1" applyProtection="1">
      <alignment horizontal="center" vertical="center"/>
      <protection hidden="1"/>
    </xf>
    <xf numFmtId="44" fontId="0" fillId="6" borderId="9" xfId="2" applyFont="1" applyFill="1" applyBorder="1" applyAlignment="1" applyProtection="1">
      <alignment vertical="center" wrapText="1"/>
      <protection locked="0" hidden="1"/>
    </xf>
    <xf numFmtId="44" fontId="0" fillId="14" borderId="5" xfId="2" applyFont="1" applyFill="1" applyBorder="1" applyAlignment="1" applyProtection="1">
      <alignment vertical="center" wrapText="1"/>
      <protection hidden="1"/>
    </xf>
    <xf numFmtId="44" fontId="0" fillId="14" borderId="6" xfId="2" applyFont="1" applyFill="1" applyBorder="1" applyAlignment="1" applyProtection="1">
      <alignment vertical="center" wrapText="1"/>
      <protection hidden="1"/>
    </xf>
    <xf numFmtId="44" fontId="0" fillId="14" borderId="9" xfId="2" applyFont="1" applyFill="1" applyBorder="1" applyAlignment="1" applyProtection="1">
      <alignment vertical="center" wrapText="1"/>
      <protection hidden="1"/>
    </xf>
    <xf numFmtId="0" fontId="1" fillId="2" borderId="12" xfId="3" applyBorder="1" applyAlignment="1" applyProtection="1">
      <alignment horizontal="left" vertical="center" wrapText="1"/>
      <protection hidden="1"/>
    </xf>
    <xf numFmtId="0" fontId="1" fillId="2" borderId="13" xfId="3" applyBorder="1" applyAlignment="1" applyProtection="1">
      <alignment horizontal="center" vertical="center"/>
      <protection hidden="1"/>
    </xf>
    <xf numFmtId="44" fontId="0" fillId="8" borderId="9" xfId="2" applyFont="1" applyFill="1" applyBorder="1" applyAlignment="1" applyProtection="1">
      <alignment horizontal="center" vertical="center" wrapText="1"/>
      <protection hidden="1"/>
    </xf>
    <xf numFmtId="0" fontId="0" fillId="3" borderId="6" xfId="0" applyFill="1" applyBorder="1" applyProtection="1">
      <protection hidden="1"/>
    </xf>
    <xf numFmtId="49" fontId="0" fillId="3" borderId="12" xfId="0" applyNumberFormat="1" applyFill="1" applyBorder="1" applyProtection="1">
      <protection hidden="1"/>
    </xf>
    <xf numFmtId="164" fontId="0" fillId="3" borderId="1" xfId="0" applyNumberFormat="1" applyFill="1" applyBorder="1" applyProtection="1">
      <protection hidden="1"/>
    </xf>
    <xf numFmtId="0" fontId="0" fillId="3" borderId="14" xfId="0" applyFill="1" applyBorder="1" applyProtection="1">
      <protection hidden="1"/>
    </xf>
    <xf numFmtId="44" fontId="0" fillId="8" borderId="0" xfId="2" applyFont="1" applyFill="1" applyBorder="1" applyAlignment="1" applyProtection="1">
      <alignment horizontal="center" vertical="center" wrapText="1"/>
      <protection hidden="1"/>
    </xf>
    <xf numFmtId="0" fontId="3" fillId="18" borderId="0" xfId="0" applyFont="1" applyFill="1" applyAlignment="1" applyProtection="1">
      <alignment horizontal="left"/>
      <protection hidden="1"/>
    </xf>
    <xf numFmtId="49" fontId="5" fillId="0" borderId="0" xfId="0" applyNumberFormat="1" applyFont="1"/>
    <xf numFmtId="44" fontId="0" fillId="0" borderId="0" xfId="0" applyNumberFormat="1"/>
    <xf numFmtId="44" fontId="0" fillId="19" borderId="1" xfId="2" applyFont="1" applyFill="1" applyBorder="1" applyAlignment="1" applyProtection="1">
      <alignment horizontal="center" vertical="center" wrapText="1"/>
      <protection locked="0" hidden="1"/>
    </xf>
    <xf numFmtId="44" fontId="0" fillId="5" borderId="1" xfId="2" applyFont="1" applyFill="1" applyBorder="1" applyAlignment="1" applyProtection="1">
      <alignment horizontal="center" vertical="center" wrapText="1"/>
      <protection locked="0" hidden="1"/>
    </xf>
    <xf numFmtId="0" fontId="0" fillId="3" borderId="0" xfId="0" applyFill="1" applyAlignment="1" applyProtection="1">
      <alignment horizontal="center" vertical="center"/>
      <protection hidden="1"/>
    </xf>
    <xf numFmtId="44" fontId="0" fillId="14" borderId="5" xfId="2" applyFont="1" applyFill="1" applyBorder="1" applyAlignment="1" applyProtection="1">
      <alignment horizontal="center" vertical="center" wrapText="1"/>
      <protection hidden="1"/>
    </xf>
    <xf numFmtId="44" fontId="0" fillId="14" borderId="6" xfId="2" applyFont="1" applyFill="1" applyBorder="1" applyAlignment="1" applyProtection="1">
      <alignment horizontal="center" vertical="center" wrapText="1"/>
      <protection hidden="1"/>
    </xf>
    <xf numFmtId="44" fontId="0" fillId="14" borderId="9" xfId="2" applyFont="1" applyFill="1" applyBorder="1" applyAlignment="1" applyProtection="1">
      <alignment horizontal="center" vertical="center" wrapText="1"/>
      <protection hidden="1"/>
    </xf>
    <xf numFmtId="44" fontId="0" fillId="3" borderId="2" xfId="2" applyFont="1" applyFill="1" applyBorder="1" applyAlignment="1" applyProtection="1">
      <alignment horizontal="right"/>
      <protection hidden="1"/>
    </xf>
    <xf numFmtId="44" fontId="0" fillId="3" borderId="3" xfId="2" applyFont="1" applyFill="1" applyBorder="1" applyAlignment="1" applyProtection="1">
      <alignment horizontal="right"/>
      <protection hidden="1"/>
    </xf>
    <xf numFmtId="0" fontId="0" fillId="10" borderId="2" xfId="0" applyFill="1" applyBorder="1" applyAlignment="1" applyProtection="1">
      <alignment horizontal="center"/>
      <protection hidden="1"/>
    </xf>
    <xf numFmtId="0" fontId="0" fillId="10" borderId="3" xfId="0" applyFill="1" applyBorder="1" applyAlignment="1" applyProtection="1">
      <alignment horizontal="center"/>
      <protection hidden="1"/>
    </xf>
    <xf numFmtId="0" fontId="0" fillId="17" borderId="10" xfId="0" applyFill="1" applyBorder="1" applyAlignment="1" applyProtection="1">
      <alignment horizontal="center" wrapText="1"/>
      <protection hidden="1"/>
    </xf>
    <xf numFmtId="0" fontId="0" fillId="17" borderId="11" xfId="0" applyFill="1" applyBorder="1" applyAlignment="1" applyProtection="1">
      <alignment horizontal="center" wrapText="1"/>
      <protection hidden="1"/>
    </xf>
    <xf numFmtId="0" fontId="0" fillId="17" borderId="15" xfId="0" applyFill="1" applyBorder="1" applyAlignment="1" applyProtection="1">
      <alignment horizontal="center" wrapText="1"/>
      <protection hidden="1"/>
    </xf>
    <xf numFmtId="0" fontId="0" fillId="17" borderId="7" xfId="0" applyFill="1" applyBorder="1" applyAlignment="1" applyProtection="1">
      <alignment horizontal="center" wrapText="1"/>
      <protection hidden="1"/>
    </xf>
    <xf numFmtId="0" fontId="0" fillId="17" borderId="0" xfId="0" applyFill="1" applyAlignment="1" applyProtection="1">
      <alignment horizontal="center" wrapText="1"/>
      <protection hidden="1"/>
    </xf>
    <xf numFmtId="0" fontId="0" fillId="17" borderId="8" xfId="0" applyFill="1" applyBorder="1" applyAlignment="1" applyProtection="1">
      <alignment horizontal="center" wrapText="1"/>
      <protection hidden="1"/>
    </xf>
    <xf numFmtId="0" fontId="0" fillId="17" borderId="12" xfId="0" applyFill="1" applyBorder="1" applyAlignment="1" applyProtection="1">
      <alignment horizontal="center" wrapText="1"/>
      <protection hidden="1"/>
    </xf>
    <xf numFmtId="0" fontId="0" fillId="17" borderId="13" xfId="0" applyFill="1" applyBorder="1" applyAlignment="1" applyProtection="1">
      <alignment horizontal="center" wrapText="1"/>
      <protection hidden="1"/>
    </xf>
    <xf numFmtId="0" fontId="0" fillId="17" borderId="14" xfId="0" applyFill="1" applyBorder="1" applyAlignment="1" applyProtection="1">
      <alignment horizontal="center" wrapText="1"/>
      <protection hidden="1"/>
    </xf>
    <xf numFmtId="44" fontId="0" fillId="6" borderId="2" xfId="2" applyFont="1" applyFill="1" applyBorder="1" applyAlignment="1" applyProtection="1">
      <alignment horizontal="center" vertical="center" wrapText="1"/>
      <protection locked="0" hidden="1"/>
    </xf>
    <xf numFmtId="44" fontId="0" fillId="6" borderId="3" xfId="2" applyFont="1" applyFill="1" applyBorder="1" applyAlignment="1" applyProtection="1">
      <alignment horizontal="center" vertical="center" wrapText="1"/>
      <protection locked="0" hidden="1"/>
    </xf>
    <xf numFmtId="0" fontId="2" fillId="4" borderId="2" xfId="0" applyFont="1" applyFill="1" applyBorder="1" applyAlignment="1" applyProtection="1">
      <alignment horizontal="center" vertical="center"/>
      <protection hidden="1"/>
    </xf>
    <xf numFmtId="0" fontId="2" fillId="4" borderId="4" xfId="0" applyFont="1" applyFill="1" applyBorder="1" applyAlignment="1" applyProtection="1">
      <alignment horizontal="center" vertical="center"/>
      <protection hidden="1"/>
    </xf>
    <xf numFmtId="0" fontId="2" fillId="4" borderId="3" xfId="0" applyFont="1" applyFill="1" applyBorder="1" applyAlignment="1" applyProtection="1">
      <alignment horizontal="center" vertical="center"/>
      <protection hidden="1"/>
    </xf>
    <xf numFmtId="0" fontId="0" fillId="9" borderId="2" xfId="0" applyFill="1" applyBorder="1" applyAlignment="1" applyProtection="1">
      <alignment horizontal="center" vertical="center"/>
      <protection hidden="1"/>
    </xf>
    <xf numFmtId="0" fontId="0" fillId="9" borderId="4" xfId="0" applyFill="1" applyBorder="1" applyAlignment="1" applyProtection="1">
      <alignment horizontal="center" vertical="center"/>
      <protection hidden="1"/>
    </xf>
    <xf numFmtId="0" fontId="0" fillId="9" borderId="3" xfId="0" applyFill="1" applyBorder="1" applyAlignment="1" applyProtection="1">
      <alignment horizontal="center" vertical="center"/>
      <protection hidden="1"/>
    </xf>
    <xf numFmtId="0" fontId="0" fillId="9" borderId="5" xfId="0" applyFill="1" applyBorder="1" applyAlignment="1" applyProtection="1">
      <alignment horizontal="center" vertical="center" wrapText="1"/>
      <protection hidden="1"/>
    </xf>
    <xf numFmtId="0" fontId="0" fillId="9" borderId="9" xfId="0" applyFill="1" applyBorder="1" applyAlignment="1" applyProtection="1">
      <alignment horizontal="center" vertical="center" wrapText="1"/>
      <protection hidden="1"/>
    </xf>
    <xf numFmtId="44" fontId="0" fillId="6" borderId="5" xfId="2" applyFont="1" applyFill="1" applyBorder="1" applyAlignment="1" applyProtection="1">
      <alignment horizontal="center" vertical="center" wrapText="1"/>
      <protection locked="0" hidden="1"/>
    </xf>
    <xf numFmtId="44" fontId="0" fillId="6" borderId="6" xfId="2" applyFont="1" applyFill="1" applyBorder="1" applyAlignment="1" applyProtection="1">
      <alignment horizontal="center" vertical="center" wrapText="1"/>
      <protection locked="0" hidden="1"/>
    </xf>
    <xf numFmtId="44" fontId="0" fillId="6" borderId="9" xfId="2" applyFont="1" applyFill="1" applyBorder="1" applyAlignment="1" applyProtection="1">
      <alignment horizontal="center" vertical="center" wrapText="1"/>
      <protection locked="0" hidden="1"/>
    </xf>
  </cellXfs>
  <cellStyles count="6">
    <cellStyle name="20 % - Accent4" xfId="3" builtinId="42"/>
    <cellStyle name="Lien hypertexte" xfId="4" builtinId="8"/>
    <cellStyle name="Milliers" xfId="1" builtinId="3"/>
    <cellStyle name="Monétaire" xfId="2" builtinId="4"/>
    <cellStyle name="Normal" xfId="0" builtinId="0"/>
    <cellStyle name="Saisie Centrée" xfId="5" xr:uid="{00000000-0005-0000-0000-000005000000}"/>
  </cellStyles>
  <dxfs count="201"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ill>
        <patternFill>
          <bgColor rgb="FFB7B7FF"/>
        </patternFill>
      </fill>
    </dxf>
    <dxf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FF8BC5"/>
        </patternFill>
      </fill>
    </dxf>
    <dxf>
      <fill>
        <patternFill>
          <bgColor rgb="FF33CCFF"/>
        </patternFill>
      </fill>
    </dxf>
    <dxf>
      <fill>
        <patternFill>
          <bgColor rgb="FFB7B7FF"/>
        </patternFill>
      </fill>
    </dxf>
    <dxf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FF8BC5"/>
        </patternFill>
      </fill>
    </dxf>
    <dxf>
      <fill>
        <patternFill>
          <bgColor rgb="FF33CCFF"/>
        </patternFill>
      </fill>
    </dxf>
    <dxf>
      <fill>
        <patternFill>
          <bgColor rgb="FFB7B7FF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1457324</xdr:colOff>
      <xdr:row>0</xdr:row>
      <xdr:rowOff>0</xdr:rowOff>
    </xdr:from>
    <xdr:to>
      <xdr:col>2</xdr:col>
      <xdr:colOff>180974</xdr:colOff>
      <xdr:row>1</xdr:row>
      <xdr:rowOff>114300</xdr:rowOff>
    </xdr:to>
    <xdr:sp macro="[0]!ImportPourControl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219324" y="0"/>
          <a:ext cx="1438275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 pour controle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Professionnel/Dynamique%20Vision/Outils%20Excel/Nautilux/NAUTIL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_Produit"/>
      <sheetName val="Version"/>
      <sheetName val="Acces"/>
      <sheetName val="Utilisateurs"/>
      <sheetName val="Droits"/>
      <sheetName val="Page de garde"/>
      <sheetName val="Impr_Previs"/>
      <sheetName val="Menu General"/>
      <sheetName val="Menu Previsions"/>
      <sheetName val="Menu commercial"/>
      <sheetName val="Menu Outils"/>
      <sheetName val="Menu Impression"/>
      <sheetName val="Aide"/>
      <sheetName val="Parametres"/>
      <sheetName val="Calendrier"/>
      <sheetName val="Heures potentielles"/>
      <sheetName val="Resultat N-1"/>
      <sheetName val="Heures N-1"/>
      <sheetName val="Performance"/>
      <sheetName val="Agents commerciaux"/>
      <sheetName val="Objectif com"/>
      <sheetName val="Objectif Global"/>
      <sheetName val="TC_Objectif_Global"/>
      <sheetName val="Objectif croisé"/>
      <sheetName val="Ventes"/>
      <sheetName val="Achats"/>
      <sheetName val="Ventes Mo"/>
      <sheetName val="Salariés Productifs"/>
      <sheetName val="TC_Heures"/>
      <sheetName val="Intérimaires"/>
      <sheetName val="Sous-traitance"/>
      <sheetName val="Salaires commerciaux"/>
      <sheetName val="Salariés autres"/>
      <sheetName val="Autres charges personnel"/>
      <sheetName val="Investissements"/>
      <sheetName val="Financement"/>
      <sheetName val="Simul_Emprunt"/>
      <sheetName val="Credits bails"/>
      <sheetName val="Emprunts"/>
      <sheetName val="Frais variables"/>
      <sheetName val="Frais généraux"/>
      <sheetName val="Frais commerciaux"/>
      <sheetName val="Frais Financiers"/>
      <sheetName val="Charges except"/>
      <sheetName val="Ventil FG"/>
      <sheetName val="Ventil CA"/>
      <sheetName val="Indicateur Previs"/>
      <sheetName val="Coherence budgetaire"/>
      <sheetName val="Resultat Prev"/>
      <sheetName val="Saisie_Doc"/>
      <sheetName val="Data_Client"/>
      <sheetName val="Data_Doc"/>
      <sheetName val="Indicateurs"/>
      <sheetName val="Analyse_Doc"/>
      <sheetName val="Impr_Doc"/>
      <sheetName val="TC_FG"/>
      <sheetName val="TC_CA"/>
      <sheetName val="TC_Data_Doc"/>
      <sheetName val="Ctrl_Budgetaire"/>
      <sheetName val="Resultat Analyse"/>
      <sheetName val="Selec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77">
          <cell r="J77" t="str">
            <v>FG</v>
          </cell>
        </row>
        <row r="78">
          <cell r="J78" t="str">
            <v>Achats</v>
          </cell>
        </row>
        <row r="79">
          <cell r="J79" t="str">
            <v>Comm</v>
          </cell>
        </row>
        <row r="80">
          <cell r="J80" t="str">
            <v>Loc/Bail</v>
          </cell>
        </row>
        <row r="81">
          <cell r="J81" t="str">
            <v>Amort</v>
          </cell>
        </row>
        <row r="82">
          <cell r="J82" t="str">
            <v>Financier</v>
          </cell>
        </row>
        <row r="83">
          <cell r="J83" t="str">
            <v>Variable</v>
          </cell>
        </row>
        <row r="84">
          <cell r="J84" t="str">
            <v>Except</v>
          </cell>
        </row>
        <row r="89">
          <cell r="N89" t="str">
            <v>Année</v>
          </cell>
        </row>
        <row r="90">
          <cell r="N90" t="str">
            <v>Autre</v>
          </cell>
        </row>
        <row r="91">
          <cell r="N91" t="str">
            <v>Heure/CA</v>
          </cell>
        </row>
        <row r="92">
          <cell r="N92" t="str">
            <v>Heures</v>
          </cell>
        </row>
        <row r="93">
          <cell r="N93" t="str">
            <v>kg</v>
          </cell>
        </row>
        <row r="94">
          <cell r="N94" t="str">
            <v>Kms</v>
          </cell>
        </row>
        <row r="95">
          <cell r="N95" t="str">
            <v>M²</v>
          </cell>
        </row>
        <row r="96">
          <cell r="N96" t="str">
            <v>M3</v>
          </cell>
        </row>
        <row r="97">
          <cell r="N97" t="str">
            <v>Minutes</v>
          </cell>
        </row>
        <row r="98">
          <cell r="N98" t="str">
            <v>ML</v>
          </cell>
        </row>
        <row r="99">
          <cell r="N99" t="str">
            <v>Mois</v>
          </cell>
        </row>
        <row r="100">
          <cell r="N100" t="str">
            <v>Tonne</v>
          </cell>
        </row>
        <row r="101">
          <cell r="N101" t="str">
            <v>Trimestre</v>
          </cell>
        </row>
        <row r="102">
          <cell r="N102" t="str">
            <v>Unité</v>
          </cell>
        </row>
      </sheetData>
      <sheetData sheetId="14"/>
      <sheetData sheetId="15"/>
      <sheetData sheetId="16">
        <row r="26">
          <cell r="I26">
            <v>4590</v>
          </cell>
        </row>
        <row r="27">
          <cell r="I27">
            <v>1956</v>
          </cell>
        </row>
        <row r="28">
          <cell r="I28">
            <v>311</v>
          </cell>
        </row>
        <row r="30">
          <cell r="I30">
            <v>41635</v>
          </cell>
        </row>
        <row r="31">
          <cell r="I31">
            <v>2909</v>
          </cell>
        </row>
        <row r="32">
          <cell r="I32">
            <v>98658</v>
          </cell>
        </row>
        <row r="33">
          <cell r="I33">
            <v>11156</v>
          </cell>
        </row>
        <row r="34">
          <cell r="I34">
            <v>246015</v>
          </cell>
        </row>
        <row r="35">
          <cell r="I35">
            <v>48375</v>
          </cell>
        </row>
        <row r="38">
          <cell r="I38">
            <v>16364</v>
          </cell>
        </row>
        <row r="39">
          <cell r="I39">
            <v>0</v>
          </cell>
        </row>
        <row r="40">
          <cell r="I40">
            <v>0</v>
          </cell>
        </row>
        <row r="41">
          <cell r="I41">
            <v>0</v>
          </cell>
        </row>
        <row r="42">
          <cell r="I42">
            <v>5</v>
          </cell>
        </row>
        <row r="58">
          <cell r="I58">
            <v>7383</v>
          </cell>
        </row>
        <row r="68">
          <cell r="I68">
            <v>6047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>
        <row r="27">
          <cell r="J27">
            <v>16364</v>
          </cell>
        </row>
      </sheetData>
      <sheetData sheetId="35"/>
      <sheetData sheetId="36"/>
      <sheetData sheetId="37">
        <row r="27">
          <cell r="I27">
            <v>52941</v>
          </cell>
        </row>
      </sheetData>
      <sheetData sheetId="38"/>
      <sheetData sheetId="39"/>
      <sheetData sheetId="40"/>
      <sheetData sheetId="41">
        <row r="93">
          <cell r="I93">
            <v>0</v>
          </cell>
        </row>
      </sheetData>
      <sheetData sheetId="42">
        <row r="30">
          <cell r="I30">
            <v>7383</v>
          </cell>
        </row>
      </sheetData>
      <sheetData sheetId="43">
        <row r="30">
          <cell r="I30">
            <v>6047</v>
          </cell>
        </row>
      </sheetData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J159"/>
  <sheetViews>
    <sheetView topLeftCell="A4" workbookViewId="0">
      <selection activeCell="A87" sqref="A87"/>
    </sheetView>
  </sheetViews>
  <sheetFormatPr baseColWidth="10" defaultRowHeight="15" x14ac:dyDescent="0.25"/>
  <cols>
    <col min="1" max="1" width="11.85546875" style="1" customWidth="1"/>
    <col min="2" max="2" width="43.28515625" style="2" customWidth="1"/>
    <col min="3" max="3" width="11.85546875" style="2" customWidth="1"/>
    <col min="4" max="4" width="12.42578125" style="3" bestFit="1" customWidth="1"/>
    <col min="5" max="5" width="12.85546875" style="3" bestFit="1" customWidth="1"/>
    <col min="6" max="6" width="11.42578125" style="4"/>
    <col min="7" max="7" width="19.28515625" style="4" customWidth="1"/>
    <col min="8" max="8" width="12.42578125" style="3" customWidth="1"/>
    <col min="10" max="10" width="12.85546875" bestFit="1" customWidth="1"/>
  </cols>
  <sheetData>
    <row r="2" spans="1:10" ht="30" x14ac:dyDescent="0.25">
      <c r="A2" s="5" t="s">
        <v>0</v>
      </c>
      <c r="B2" s="6" t="s">
        <v>1</v>
      </c>
      <c r="C2" s="6" t="s">
        <v>2</v>
      </c>
      <c r="D2" s="7" t="s">
        <v>3</v>
      </c>
      <c r="E2" s="6" t="s">
        <v>4</v>
      </c>
      <c r="F2" s="6" t="s">
        <v>5</v>
      </c>
      <c r="G2" s="7" t="s">
        <v>6</v>
      </c>
      <c r="H2" s="7" t="s">
        <v>7</v>
      </c>
    </row>
    <row r="3" spans="1:10" x14ac:dyDescent="0.25">
      <c r="A3" s="8">
        <v>602100</v>
      </c>
      <c r="B3" s="9" t="s">
        <v>8</v>
      </c>
      <c r="C3" s="10" t="s">
        <v>9</v>
      </c>
      <c r="D3" s="11">
        <v>20452</v>
      </c>
      <c r="E3" s="12" t="s">
        <v>4</v>
      </c>
      <c r="F3" s="13">
        <v>1</v>
      </c>
      <c r="G3" s="12">
        <v>200</v>
      </c>
      <c r="H3" s="14">
        <f t="shared" ref="H3:H66" si="0">IF(C3&lt;&gt;"FG",0,+F3*G3)</f>
        <v>0</v>
      </c>
      <c r="J3" s="59"/>
    </row>
    <row r="4" spans="1:10" x14ac:dyDescent="0.25">
      <c r="A4" s="8">
        <v>602200</v>
      </c>
      <c r="B4" s="9" t="s">
        <v>10</v>
      </c>
      <c r="C4" s="10" t="s">
        <v>9</v>
      </c>
      <c r="D4" s="11">
        <v>78206</v>
      </c>
      <c r="E4" s="12" t="s">
        <v>4</v>
      </c>
      <c r="F4" s="13">
        <v>1</v>
      </c>
      <c r="G4" s="12">
        <v>1200</v>
      </c>
      <c r="H4" s="14">
        <f t="shared" si="0"/>
        <v>0</v>
      </c>
    </row>
    <row r="5" spans="1:10" x14ac:dyDescent="0.25">
      <c r="A5" s="8">
        <v>603100</v>
      </c>
      <c r="B5" s="9" t="s">
        <v>11</v>
      </c>
      <c r="C5" s="10" t="s">
        <v>9</v>
      </c>
      <c r="D5" s="11">
        <v>11156</v>
      </c>
      <c r="E5" s="12" t="s">
        <v>4</v>
      </c>
      <c r="F5" s="13">
        <v>1</v>
      </c>
      <c r="G5" s="12">
        <v>2900</v>
      </c>
      <c r="H5" s="14">
        <f t="shared" si="0"/>
        <v>0</v>
      </c>
    </row>
    <row r="6" spans="1:10" x14ac:dyDescent="0.25">
      <c r="A6" s="8">
        <v>603700</v>
      </c>
      <c r="B6" s="9" t="s">
        <v>12</v>
      </c>
      <c r="C6" s="9" t="s">
        <v>13</v>
      </c>
      <c r="D6" s="11">
        <v>2909</v>
      </c>
      <c r="E6" s="12" t="s">
        <v>4</v>
      </c>
      <c r="F6" s="13">
        <v>1</v>
      </c>
      <c r="G6" s="12">
        <v>2700</v>
      </c>
      <c r="H6" s="14">
        <f t="shared" si="0"/>
        <v>0</v>
      </c>
    </row>
    <row r="7" spans="1:10" x14ac:dyDescent="0.25">
      <c r="A7" s="8">
        <v>604000</v>
      </c>
      <c r="B7" s="9" t="s">
        <v>14</v>
      </c>
      <c r="C7" s="10" t="s">
        <v>9</v>
      </c>
      <c r="D7" s="11">
        <v>25422</v>
      </c>
      <c r="E7" s="12" t="s">
        <v>4</v>
      </c>
      <c r="F7" s="13">
        <v>1</v>
      </c>
      <c r="G7" s="12">
        <v>0</v>
      </c>
      <c r="H7" s="14">
        <f t="shared" si="0"/>
        <v>0</v>
      </c>
    </row>
    <row r="8" spans="1:10" x14ac:dyDescent="0.25">
      <c r="A8" s="8" t="s">
        <v>15</v>
      </c>
      <c r="B8" s="10" t="s">
        <v>16</v>
      </c>
      <c r="C8" s="10" t="s">
        <v>17</v>
      </c>
      <c r="D8" s="11"/>
      <c r="E8" s="12" t="s">
        <v>4</v>
      </c>
      <c r="F8" s="13"/>
      <c r="G8" s="12">
        <v>0</v>
      </c>
      <c r="H8" s="14">
        <f t="shared" si="0"/>
        <v>0</v>
      </c>
    </row>
    <row r="9" spans="1:10" x14ac:dyDescent="0.25">
      <c r="A9" s="8">
        <v>604200</v>
      </c>
      <c r="B9" s="9" t="s">
        <v>18</v>
      </c>
      <c r="C9" s="10" t="s">
        <v>17</v>
      </c>
      <c r="D9" s="11">
        <v>9600</v>
      </c>
      <c r="E9" s="12" t="s">
        <v>4</v>
      </c>
      <c r="F9" s="13">
        <v>1</v>
      </c>
      <c r="G9" s="12">
        <v>7200</v>
      </c>
      <c r="H9" s="14">
        <f t="shared" si="0"/>
        <v>7200</v>
      </c>
    </row>
    <row r="10" spans="1:10" x14ac:dyDescent="0.25">
      <c r="A10" s="8">
        <v>606110</v>
      </c>
      <c r="B10" s="9" t="s">
        <v>19</v>
      </c>
      <c r="C10" s="10" t="s">
        <v>17</v>
      </c>
      <c r="D10" s="11">
        <v>2649</v>
      </c>
      <c r="E10" s="12" t="s">
        <v>4</v>
      </c>
      <c r="F10" s="13">
        <v>1</v>
      </c>
      <c r="G10" s="12">
        <v>2700</v>
      </c>
      <c r="H10" s="14">
        <f t="shared" si="0"/>
        <v>2700</v>
      </c>
    </row>
    <row r="11" spans="1:10" x14ac:dyDescent="0.25">
      <c r="A11" s="8">
        <v>606120</v>
      </c>
      <c r="B11" s="9" t="s">
        <v>20</v>
      </c>
      <c r="C11" s="10" t="s">
        <v>17</v>
      </c>
      <c r="D11" s="11">
        <v>685</v>
      </c>
      <c r="E11" s="12" t="s">
        <v>4</v>
      </c>
      <c r="F11" s="13">
        <v>1</v>
      </c>
      <c r="G11" s="12">
        <v>200</v>
      </c>
      <c r="H11" s="14">
        <f t="shared" si="0"/>
        <v>200</v>
      </c>
    </row>
    <row r="12" spans="1:10" x14ac:dyDescent="0.25">
      <c r="A12" s="8">
        <v>606121</v>
      </c>
      <c r="B12" s="9" t="s">
        <v>21</v>
      </c>
      <c r="C12" s="10" t="s">
        <v>17</v>
      </c>
      <c r="D12" s="11">
        <v>1566</v>
      </c>
      <c r="E12" s="12" t="s">
        <v>4</v>
      </c>
      <c r="F12" s="13">
        <v>1</v>
      </c>
      <c r="G12" s="12">
        <v>1200</v>
      </c>
      <c r="H12" s="14">
        <f t="shared" si="0"/>
        <v>1200</v>
      </c>
    </row>
    <row r="13" spans="1:10" x14ac:dyDescent="0.25">
      <c r="A13" s="8">
        <v>606140</v>
      </c>
      <c r="B13" s="9" t="s">
        <v>22</v>
      </c>
      <c r="C13" s="10" t="s">
        <v>17</v>
      </c>
      <c r="D13" s="11">
        <v>2979</v>
      </c>
      <c r="E13" s="12" t="s">
        <v>4</v>
      </c>
      <c r="F13" s="13">
        <v>1</v>
      </c>
      <c r="G13" s="12">
        <v>2900</v>
      </c>
      <c r="H13" s="14">
        <f t="shared" si="0"/>
        <v>2900</v>
      </c>
    </row>
    <row r="14" spans="1:10" x14ac:dyDescent="0.25">
      <c r="A14" s="8">
        <v>606310</v>
      </c>
      <c r="B14" s="9" t="s">
        <v>23</v>
      </c>
      <c r="C14" s="10" t="s">
        <v>17</v>
      </c>
      <c r="D14" s="11">
        <v>1124</v>
      </c>
      <c r="E14" s="12" t="s">
        <v>4</v>
      </c>
      <c r="F14" s="13">
        <v>1</v>
      </c>
      <c r="G14" s="12">
        <v>700</v>
      </c>
      <c r="H14" s="14">
        <f t="shared" si="0"/>
        <v>700</v>
      </c>
    </row>
    <row r="15" spans="1:10" x14ac:dyDescent="0.25">
      <c r="A15" s="8">
        <v>606360</v>
      </c>
      <c r="B15" s="9" t="s">
        <v>24</v>
      </c>
      <c r="C15" s="10" t="s">
        <v>17</v>
      </c>
      <c r="D15" s="11">
        <v>762</v>
      </c>
      <c r="E15" s="12" t="s">
        <v>4</v>
      </c>
      <c r="F15" s="13">
        <v>1</v>
      </c>
      <c r="G15" s="12">
        <v>0</v>
      </c>
      <c r="H15" s="14">
        <f t="shared" si="0"/>
        <v>0</v>
      </c>
    </row>
    <row r="16" spans="1:10" x14ac:dyDescent="0.25">
      <c r="A16" s="8">
        <v>606400</v>
      </c>
      <c r="B16" s="9" t="s">
        <v>25</v>
      </c>
      <c r="C16" s="10" t="s">
        <v>17</v>
      </c>
      <c r="D16" s="11">
        <v>1145</v>
      </c>
      <c r="E16" s="12" t="s">
        <v>4</v>
      </c>
      <c r="F16" s="13">
        <v>1</v>
      </c>
      <c r="G16" s="12">
        <v>800</v>
      </c>
      <c r="H16" s="14">
        <f t="shared" si="0"/>
        <v>800</v>
      </c>
    </row>
    <row r="17" spans="1:8" x14ac:dyDescent="0.25">
      <c r="A17" s="8">
        <v>606401</v>
      </c>
      <c r="B17" s="9" t="s">
        <v>26</v>
      </c>
      <c r="C17" s="10" t="s">
        <v>17</v>
      </c>
      <c r="D17" s="11" t="s">
        <v>27</v>
      </c>
      <c r="E17" s="12" t="s">
        <v>4</v>
      </c>
      <c r="F17" s="13">
        <v>1</v>
      </c>
      <c r="G17" s="12">
        <v>0</v>
      </c>
      <c r="H17" s="14">
        <f t="shared" si="0"/>
        <v>0</v>
      </c>
    </row>
    <row r="18" spans="1:8" x14ac:dyDescent="0.25">
      <c r="A18" s="8" t="s">
        <v>28</v>
      </c>
      <c r="B18" s="9" t="s">
        <v>29</v>
      </c>
      <c r="C18" s="10" t="s">
        <v>9</v>
      </c>
      <c r="D18" s="11">
        <v>2889</v>
      </c>
      <c r="E18" s="12" t="s">
        <v>4</v>
      </c>
      <c r="F18" s="13">
        <v>1</v>
      </c>
      <c r="G18" s="12">
        <v>0</v>
      </c>
      <c r="H18" s="14">
        <f t="shared" si="0"/>
        <v>0</v>
      </c>
    </row>
    <row r="19" spans="1:8" x14ac:dyDescent="0.25">
      <c r="A19" s="8">
        <v>607201</v>
      </c>
      <c r="B19" s="9" t="s">
        <v>30</v>
      </c>
      <c r="C19" s="10" t="s">
        <v>9</v>
      </c>
      <c r="D19" s="11">
        <v>38746</v>
      </c>
      <c r="E19" s="12" t="s">
        <v>4</v>
      </c>
      <c r="F19" s="13">
        <v>1</v>
      </c>
      <c r="G19" s="12">
        <v>7200</v>
      </c>
      <c r="H19" s="14">
        <f t="shared" si="0"/>
        <v>0</v>
      </c>
    </row>
    <row r="20" spans="1:8" x14ac:dyDescent="0.25">
      <c r="A20" s="8">
        <v>612201</v>
      </c>
      <c r="B20" s="9" t="s">
        <v>31</v>
      </c>
      <c r="C20" s="10" t="s">
        <v>32</v>
      </c>
      <c r="D20" s="11">
        <v>5270</v>
      </c>
      <c r="E20" s="12" t="s">
        <v>4</v>
      </c>
      <c r="F20" s="13">
        <v>1</v>
      </c>
      <c r="G20" s="12">
        <v>5270</v>
      </c>
      <c r="H20" s="14">
        <f t="shared" si="0"/>
        <v>0</v>
      </c>
    </row>
    <row r="21" spans="1:8" x14ac:dyDescent="0.25">
      <c r="A21" s="8">
        <v>612202</v>
      </c>
      <c r="B21" s="9" t="s">
        <v>33</v>
      </c>
      <c r="C21" s="10" t="s">
        <v>32</v>
      </c>
      <c r="D21" s="11">
        <v>643</v>
      </c>
      <c r="E21" s="12" t="s">
        <v>4</v>
      </c>
      <c r="F21" s="13">
        <v>1</v>
      </c>
      <c r="G21" s="12">
        <v>643</v>
      </c>
      <c r="H21" s="14">
        <f t="shared" si="0"/>
        <v>0</v>
      </c>
    </row>
    <row r="22" spans="1:8" x14ac:dyDescent="0.25">
      <c r="A22" s="8">
        <v>612500</v>
      </c>
      <c r="B22" s="9" t="s">
        <v>34</v>
      </c>
      <c r="C22" s="10" t="s">
        <v>32</v>
      </c>
      <c r="D22" s="11">
        <v>9766</v>
      </c>
      <c r="E22" s="12" t="s">
        <v>4</v>
      </c>
      <c r="F22" s="13">
        <v>1</v>
      </c>
      <c r="G22" s="12">
        <v>6014</v>
      </c>
      <c r="H22" s="14">
        <f t="shared" si="0"/>
        <v>0</v>
      </c>
    </row>
    <row r="23" spans="1:8" x14ac:dyDescent="0.25">
      <c r="A23" s="8">
        <v>613200</v>
      </c>
      <c r="B23" s="9" t="s">
        <v>35</v>
      </c>
      <c r="C23" s="10" t="s">
        <v>32</v>
      </c>
      <c r="D23" s="11">
        <v>14574</v>
      </c>
      <c r="E23" s="12" t="s">
        <v>4</v>
      </c>
      <c r="F23" s="13">
        <v>1</v>
      </c>
      <c r="G23" s="12">
        <v>0</v>
      </c>
      <c r="H23" s="14">
        <f t="shared" si="0"/>
        <v>0</v>
      </c>
    </row>
    <row r="24" spans="1:8" x14ac:dyDescent="0.25">
      <c r="A24" s="8" t="s">
        <v>36</v>
      </c>
      <c r="B24" s="9" t="s">
        <v>37</v>
      </c>
      <c r="C24" s="10" t="s">
        <v>32</v>
      </c>
      <c r="D24" s="11">
        <v>2075</v>
      </c>
      <c r="E24" s="12" t="s">
        <v>4</v>
      </c>
      <c r="F24" s="13">
        <v>0</v>
      </c>
      <c r="G24" s="12">
        <v>692</v>
      </c>
      <c r="H24" s="14">
        <f t="shared" si="0"/>
        <v>0</v>
      </c>
    </row>
    <row r="25" spans="1:8" x14ac:dyDescent="0.25">
      <c r="A25" s="8">
        <v>613223</v>
      </c>
      <c r="B25" s="9" t="s">
        <v>38</v>
      </c>
      <c r="C25" s="10" t="s">
        <v>32</v>
      </c>
      <c r="D25" s="11">
        <v>0</v>
      </c>
      <c r="E25" s="12" t="s">
        <v>4</v>
      </c>
      <c r="F25" s="13">
        <v>1</v>
      </c>
      <c r="G25" s="12">
        <v>1922</v>
      </c>
      <c r="H25" s="14">
        <f t="shared" si="0"/>
        <v>0</v>
      </c>
    </row>
    <row r="26" spans="1:8" x14ac:dyDescent="0.25">
      <c r="A26" s="8">
        <v>613500</v>
      </c>
      <c r="B26" s="9" t="s">
        <v>39</v>
      </c>
      <c r="C26" s="10" t="s">
        <v>32</v>
      </c>
      <c r="D26" s="11">
        <v>138</v>
      </c>
      <c r="E26" s="12" t="s">
        <v>4</v>
      </c>
      <c r="F26" s="13">
        <v>1</v>
      </c>
      <c r="G26" s="12">
        <v>138</v>
      </c>
      <c r="H26" s="14">
        <f t="shared" si="0"/>
        <v>0</v>
      </c>
    </row>
    <row r="27" spans="1:8" x14ac:dyDescent="0.25">
      <c r="A27" s="8">
        <v>613500</v>
      </c>
      <c r="B27" s="9" t="s">
        <v>40</v>
      </c>
      <c r="C27" s="10" t="s">
        <v>32</v>
      </c>
      <c r="D27" s="11">
        <v>1236</v>
      </c>
      <c r="E27" s="12" t="s">
        <v>4</v>
      </c>
      <c r="F27" s="13">
        <v>1</v>
      </c>
      <c r="G27" s="12">
        <v>1273</v>
      </c>
      <c r="H27" s="14">
        <f t="shared" si="0"/>
        <v>0</v>
      </c>
    </row>
    <row r="28" spans="1:8" x14ac:dyDescent="0.25">
      <c r="A28" s="8">
        <v>613524</v>
      </c>
      <c r="B28" s="9" t="s">
        <v>41</v>
      </c>
      <c r="C28" s="10" t="s">
        <v>32</v>
      </c>
      <c r="D28" s="11">
        <v>1822</v>
      </c>
      <c r="E28" s="12" t="s">
        <v>4</v>
      </c>
      <c r="F28" s="13">
        <v>1</v>
      </c>
      <c r="G28" s="12">
        <v>0</v>
      </c>
      <c r="H28" s="14">
        <f t="shared" si="0"/>
        <v>0</v>
      </c>
    </row>
    <row r="29" spans="1:8" x14ac:dyDescent="0.25">
      <c r="A29" s="8">
        <v>613541</v>
      </c>
      <c r="B29" s="9" t="s">
        <v>42</v>
      </c>
      <c r="C29" s="10" t="s">
        <v>32</v>
      </c>
      <c r="D29" s="11">
        <v>3309</v>
      </c>
      <c r="E29" s="12" t="s">
        <v>4</v>
      </c>
      <c r="F29" s="13">
        <v>1</v>
      </c>
      <c r="G29" s="12">
        <v>3492</v>
      </c>
      <c r="H29" s="14">
        <f t="shared" si="0"/>
        <v>0</v>
      </c>
    </row>
    <row r="30" spans="1:8" x14ac:dyDescent="0.25">
      <c r="A30" s="8">
        <v>613560</v>
      </c>
      <c r="B30" s="9" t="s">
        <v>43</v>
      </c>
      <c r="C30" s="10" t="s">
        <v>32</v>
      </c>
      <c r="D30" s="11">
        <v>4811</v>
      </c>
      <c r="E30" s="12" t="s">
        <v>4</v>
      </c>
      <c r="F30" s="13">
        <v>1</v>
      </c>
      <c r="G30" s="12">
        <v>0</v>
      </c>
      <c r="H30" s="14">
        <f t="shared" si="0"/>
        <v>0</v>
      </c>
    </row>
    <row r="31" spans="1:8" x14ac:dyDescent="0.25">
      <c r="A31" s="8">
        <v>613570</v>
      </c>
      <c r="B31" s="9" t="s">
        <v>44</v>
      </c>
      <c r="C31" s="10" t="s">
        <v>32</v>
      </c>
      <c r="D31" s="11">
        <v>9297</v>
      </c>
      <c r="E31" s="12" t="s">
        <v>4</v>
      </c>
      <c r="F31" s="13">
        <v>1</v>
      </c>
      <c r="G31" s="12">
        <v>3873</v>
      </c>
      <c r="H31" s="14">
        <f t="shared" si="0"/>
        <v>0</v>
      </c>
    </row>
    <row r="32" spans="1:8" x14ac:dyDescent="0.25">
      <c r="A32" s="8">
        <v>614000</v>
      </c>
      <c r="B32" s="9" t="s">
        <v>45</v>
      </c>
      <c r="C32" s="9" t="s">
        <v>17</v>
      </c>
      <c r="D32" s="11">
        <v>4516</v>
      </c>
      <c r="E32" s="12" t="s">
        <v>4</v>
      </c>
      <c r="F32" s="13">
        <v>1</v>
      </c>
      <c r="G32" s="12">
        <v>4520</v>
      </c>
      <c r="H32" s="14">
        <f t="shared" si="0"/>
        <v>4520</v>
      </c>
    </row>
    <row r="33" spans="1:8" x14ac:dyDescent="0.25">
      <c r="A33" s="8">
        <v>615200</v>
      </c>
      <c r="B33" s="9" t="s">
        <v>46</v>
      </c>
      <c r="C33" s="9" t="s">
        <v>17</v>
      </c>
      <c r="D33" s="11">
        <v>1960</v>
      </c>
      <c r="E33" s="12" t="s">
        <v>4</v>
      </c>
      <c r="F33" s="13">
        <v>1</v>
      </c>
      <c r="G33" s="12">
        <v>800</v>
      </c>
      <c r="H33" s="14">
        <f t="shared" si="0"/>
        <v>800</v>
      </c>
    </row>
    <row r="34" spans="1:8" x14ac:dyDescent="0.25">
      <c r="A34" s="8">
        <v>615300</v>
      </c>
      <c r="B34" s="9" t="s">
        <v>47</v>
      </c>
      <c r="C34" s="10" t="s">
        <v>17</v>
      </c>
      <c r="D34" s="11">
        <v>0</v>
      </c>
      <c r="E34" s="12" t="s">
        <v>4</v>
      </c>
      <c r="F34" s="13">
        <v>1</v>
      </c>
      <c r="G34" s="12">
        <v>0</v>
      </c>
      <c r="H34" s="14">
        <f t="shared" si="0"/>
        <v>0</v>
      </c>
    </row>
    <row r="35" spans="1:8" x14ac:dyDescent="0.25">
      <c r="A35" s="8">
        <v>615500</v>
      </c>
      <c r="B35" s="9" t="s">
        <v>48</v>
      </c>
      <c r="C35" s="10" t="s">
        <v>17</v>
      </c>
      <c r="D35" s="11">
        <v>2155</v>
      </c>
      <c r="E35" s="12" t="s">
        <v>4</v>
      </c>
      <c r="F35" s="13">
        <v>1</v>
      </c>
      <c r="G35" s="12">
        <v>2000</v>
      </c>
      <c r="H35" s="14">
        <f t="shared" si="0"/>
        <v>2000</v>
      </c>
    </row>
    <row r="36" spans="1:8" x14ac:dyDescent="0.25">
      <c r="A36" s="8">
        <v>615520</v>
      </c>
      <c r="B36" s="9" t="s">
        <v>49</v>
      </c>
      <c r="C36" s="10" t="s">
        <v>17</v>
      </c>
      <c r="D36" s="11">
        <v>4303</v>
      </c>
      <c r="E36" s="12" t="s">
        <v>4</v>
      </c>
      <c r="F36" s="13">
        <v>1</v>
      </c>
      <c r="G36" s="12">
        <v>200</v>
      </c>
      <c r="H36" s="14">
        <f t="shared" si="0"/>
        <v>200</v>
      </c>
    </row>
    <row r="37" spans="1:8" x14ac:dyDescent="0.25">
      <c r="A37" s="8">
        <v>615600</v>
      </c>
      <c r="B37" s="9" t="s">
        <v>50</v>
      </c>
      <c r="C37" s="9" t="s">
        <v>17</v>
      </c>
      <c r="D37" s="11">
        <v>2687</v>
      </c>
      <c r="E37" s="12" t="s">
        <v>4</v>
      </c>
      <c r="F37" s="13">
        <v>1</v>
      </c>
      <c r="G37" s="12">
        <v>4500</v>
      </c>
      <c r="H37" s="14">
        <f t="shared" si="0"/>
        <v>4500</v>
      </c>
    </row>
    <row r="38" spans="1:8" x14ac:dyDescent="0.25">
      <c r="A38" s="8">
        <v>615602</v>
      </c>
      <c r="B38" s="9" t="s">
        <v>51</v>
      </c>
      <c r="C38" s="10" t="s">
        <v>17</v>
      </c>
      <c r="D38" s="11">
        <v>181</v>
      </c>
      <c r="E38" s="12" t="s">
        <v>4</v>
      </c>
      <c r="F38" s="13">
        <v>1</v>
      </c>
      <c r="G38" s="12">
        <v>150</v>
      </c>
      <c r="H38" s="14">
        <f t="shared" si="0"/>
        <v>150</v>
      </c>
    </row>
    <row r="39" spans="1:8" x14ac:dyDescent="0.25">
      <c r="A39" s="8">
        <v>616200</v>
      </c>
      <c r="B39" s="9" t="s">
        <v>52</v>
      </c>
      <c r="C39" s="10" t="s">
        <v>17</v>
      </c>
      <c r="D39" s="11">
        <v>0</v>
      </c>
      <c r="E39" s="12" t="s">
        <v>4</v>
      </c>
      <c r="F39" s="13">
        <v>1</v>
      </c>
      <c r="G39" s="12">
        <v>0</v>
      </c>
      <c r="H39" s="14">
        <f t="shared" si="0"/>
        <v>0</v>
      </c>
    </row>
    <row r="40" spans="1:8" x14ac:dyDescent="0.25">
      <c r="A40" s="8">
        <v>616300</v>
      </c>
      <c r="B40" s="9" t="s">
        <v>53</v>
      </c>
      <c r="C40" s="10" t="s">
        <v>17</v>
      </c>
      <c r="D40" s="11">
        <v>3840</v>
      </c>
      <c r="E40" s="12" t="s">
        <v>4</v>
      </c>
      <c r="F40" s="13">
        <v>1</v>
      </c>
      <c r="G40" s="12">
        <v>7000</v>
      </c>
      <c r="H40" s="14">
        <f t="shared" si="0"/>
        <v>7000</v>
      </c>
    </row>
    <row r="41" spans="1:8" x14ac:dyDescent="0.25">
      <c r="A41" s="8">
        <v>616301</v>
      </c>
      <c r="B41" s="9" t="s">
        <v>54</v>
      </c>
      <c r="C41" s="10" t="s">
        <v>17</v>
      </c>
      <c r="D41" s="11">
        <v>5760</v>
      </c>
      <c r="E41" s="12" t="s">
        <v>4</v>
      </c>
      <c r="F41" s="13">
        <v>1</v>
      </c>
      <c r="G41" s="12">
        <v>0</v>
      </c>
      <c r="H41" s="14">
        <f t="shared" si="0"/>
        <v>0</v>
      </c>
    </row>
    <row r="42" spans="1:8" x14ac:dyDescent="0.25">
      <c r="A42" s="8">
        <v>616700</v>
      </c>
      <c r="B42" s="9" t="s">
        <v>55</v>
      </c>
      <c r="C42" s="10" t="s">
        <v>17</v>
      </c>
      <c r="D42" s="11">
        <v>1594</v>
      </c>
      <c r="E42" s="12" t="s">
        <v>4</v>
      </c>
      <c r="F42" s="13">
        <v>1</v>
      </c>
      <c r="G42" s="12">
        <v>1500</v>
      </c>
      <c r="H42" s="14">
        <f t="shared" si="0"/>
        <v>1500</v>
      </c>
    </row>
    <row r="43" spans="1:8" x14ac:dyDescent="0.25">
      <c r="A43" s="8">
        <v>616800</v>
      </c>
      <c r="B43" s="9" t="s">
        <v>56</v>
      </c>
      <c r="C43" s="10" t="s">
        <v>17</v>
      </c>
      <c r="D43" s="11">
        <v>146</v>
      </c>
      <c r="E43" s="12" t="s">
        <v>4</v>
      </c>
      <c r="F43" s="13">
        <v>1</v>
      </c>
      <c r="G43" s="12">
        <v>267</v>
      </c>
      <c r="H43" s="14">
        <f t="shared" si="0"/>
        <v>267</v>
      </c>
    </row>
    <row r="44" spans="1:8" x14ac:dyDescent="0.25">
      <c r="A44" s="8">
        <v>622600</v>
      </c>
      <c r="B44" s="9" t="s">
        <v>57</v>
      </c>
      <c r="C44" s="10" t="s">
        <v>17</v>
      </c>
      <c r="D44" s="11">
        <v>11446</v>
      </c>
      <c r="E44" s="12" t="s">
        <v>4</v>
      </c>
      <c r="F44" s="13">
        <v>1</v>
      </c>
      <c r="G44" s="12">
        <v>11000</v>
      </c>
      <c r="H44" s="14">
        <f t="shared" si="0"/>
        <v>11000</v>
      </c>
    </row>
    <row r="45" spans="1:8" x14ac:dyDescent="0.25">
      <c r="A45" s="8">
        <v>622610</v>
      </c>
      <c r="B45" s="9" t="s">
        <v>58</v>
      </c>
      <c r="C45" s="10" t="s">
        <v>17</v>
      </c>
      <c r="D45" s="11">
        <v>0</v>
      </c>
      <c r="E45" s="12" t="s">
        <v>4</v>
      </c>
      <c r="F45" s="13">
        <v>1</v>
      </c>
      <c r="G45" s="12">
        <v>0</v>
      </c>
      <c r="H45" s="14">
        <f t="shared" si="0"/>
        <v>0</v>
      </c>
    </row>
    <row r="46" spans="1:8" x14ac:dyDescent="0.25">
      <c r="A46" s="8">
        <v>622700</v>
      </c>
      <c r="B46" s="9" t="s">
        <v>59</v>
      </c>
      <c r="C46" s="10" t="s">
        <v>17</v>
      </c>
      <c r="D46" s="11">
        <v>211</v>
      </c>
      <c r="E46" s="12" t="s">
        <v>4</v>
      </c>
      <c r="F46" s="13">
        <v>1</v>
      </c>
      <c r="G46" s="12">
        <v>45</v>
      </c>
      <c r="H46" s="14">
        <f t="shared" si="0"/>
        <v>45</v>
      </c>
    </row>
    <row r="47" spans="1:8" x14ac:dyDescent="0.25">
      <c r="A47" s="8">
        <v>623100</v>
      </c>
      <c r="B47" s="10" t="s">
        <v>60</v>
      </c>
      <c r="C47" s="10" t="s">
        <v>17</v>
      </c>
      <c r="D47" s="11">
        <v>564</v>
      </c>
      <c r="E47" s="12" t="s">
        <v>4</v>
      </c>
      <c r="F47" s="13">
        <v>1</v>
      </c>
      <c r="G47" s="12">
        <v>450</v>
      </c>
      <c r="H47" s="14">
        <f t="shared" si="0"/>
        <v>450</v>
      </c>
    </row>
    <row r="48" spans="1:8" x14ac:dyDescent="0.25">
      <c r="A48" s="8">
        <v>623400</v>
      </c>
      <c r="B48" s="10" t="s">
        <v>61</v>
      </c>
      <c r="C48" s="10" t="s">
        <v>17</v>
      </c>
      <c r="D48" s="11">
        <v>597</v>
      </c>
      <c r="E48" s="12" t="s">
        <v>4</v>
      </c>
      <c r="F48" s="13">
        <v>1</v>
      </c>
      <c r="G48" s="12">
        <v>0</v>
      </c>
      <c r="H48" s="14">
        <f t="shared" si="0"/>
        <v>0</v>
      </c>
    </row>
    <row r="49" spans="1:8" x14ac:dyDescent="0.25">
      <c r="A49" s="8">
        <v>623420</v>
      </c>
      <c r="B49" s="10" t="s">
        <v>62</v>
      </c>
      <c r="C49" s="10" t="s">
        <v>17</v>
      </c>
      <c r="D49" s="11">
        <v>0</v>
      </c>
      <c r="E49" s="12" t="s">
        <v>4</v>
      </c>
      <c r="F49" s="13">
        <v>1</v>
      </c>
      <c r="G49" s="12">
        <v>0</v>
      </c>
      <c r="H49" s="14">
        <f t="shared" si="0"/>
        <v>0</v>
      </c>
    </row>
    <row r="50" spans="1:8" x14ac:dyDescent="0.25">
      <c r="A50" s="8">
        <v>623600</v>
      </c>
      <c r="B50" s="10" t="s">
        <v>63</v>
      </c>
      <c r="C50" s="10" t="s">
        <v>17</v>
      </c>
      <c r="D50" s="11">
        <v>0</v>
      </c>
      <c r="E50" s="12" t="s">
        <v>4</v>
      </c>
      <c r="F50" s="13">
        <v>1</v>
      </c>
      <c r="G50" s="12">
        <v>200</v>
      </c>
      <c r="H50" s="14">
        <f t="shared" si="0"/>
        <v>200</v>
      </c>
    </row>
    <row r="51" spans="1:8" x14ac:dyDescent="0.25">
      <c r="A51" s="8">
        <v>624100</v>
      </c>
      <c r="B51" s="10" t="s">
        <v>64</v>
      </c>
      <c r="C51" s="10" t="s">
        <v>17</v>
      </c>
      <c r="D51" s="11">
        <v>268</v>
      </c>
      <c r="E51" s="12" t="s">
        <v>4</v>
      </c>
      <c r="F51" s="13">
        <v>1</v>
      </c>
      <c r="G51" s="12">
        <v>0</v>
      </c>
      <c r="H51" s="14">
        <f t="shared" si="0"/>
        <v>0</v>
      </c>
    </row>
    <row r="52" spans="1:8" x14ac:dyDescent="0.25">
      <c r="A52" s="8">
        <v>624200</v>
      </c>
      <c r="B52" s="10" t="s">
        <v>65</v>
      </c>
      <c r="C52" s="10" t="s">
        <v>9</v>
      </c>
      <c r="D52" s="11">
        <v>51917</v>
      </c>
      <c r="E52" s="12" t="s">
        <v>4</v>
      </c>
      <c r="F52" s="13">
        <v>1</v>
      </c>
      <c r="G52" s="12">
        <v>35000</v>
      </c>
      <c r="H52" s="14">
        <f t="shared" si="0"/>
        <v>0</v>
      </c>
    </row>
    <row r="53" spans="1:8" x14ac:dyDescent="0.25">
      <c r="A53" s="8">
        <v>625100</v>
      </c>
      <c r="B53" s="10" t="s">
        <v>66</v>
      </c>
      <c r="C53" s="10" t="s">
        <v>17</v>
      </c>
      <c r="D53" s="11">
        <v>10999</v>
      </c>
      <c r="E53" s="12" t="s">
        <v>4</v>
      </c>
      <c r="F53" s="13">
        <v>1</v>
      </c>
      <c r="G53" s="12">
        <v>0</v>
      </c>
      <c r="H53" s="14">
        <f t="shared" si="0"/>
        <v>0</v>
      </c>
    </row>
    <row r="54" spans="1:8" x14ac:dyDescent="0.25">
      <c r="A54" s="8">
        <v>625110</v>
      </c>
      <c r="B54" s="10" t="s">
        <v>67</v>
      </c>
      <c r="C54" s="10" t="s">
        <v>17</v>
      </c>
      <c r="D54" s="11">
        <v>16928</v>
      </c>
      <c r="E54" s="12" t="s">
        <v>4</v>
      </c>
      <c r="F54" s="13">
        <v>1</v>
      </c>
      <c r="G54" s="12">
        <v>15000</v>
      </c>
      <c r="H54" s="14">
        <f t="shared" si="0"/>
        <v>15000</v>
      </c>
    </row>
    <row r="55" spans="1:8" x14ac:dyDescent="0.25">
      <c r="A55" s="8">
        <v>625400</v>
      </c>
      <c r="B55" s="10" t="s">
        <v>68</v>
      </c>
      <c r="C55" s="10" t="s">
        <v>17</v>
      </c>
      <c r="D55" s="11">
        <v>1229</v>
      </c>
      <c r="E55" s="12" t="s">
        <v>4</v>
      </c>
      <c r="F55" s="13">
        <v>1</v>
      </c>
      <c r="G55" s="12">
        <v>1000</v>
      </c>
      <c r="H55" s="14">
        <f t="shared" si="0"/>
        <v>1000</v>
      </c>
    </row>
    <row r="56" spans="1:8" x14ac:dyDescent="0.25">
      <c r="A56" s="8">
        <v>625600</v>
      </c>
      <c r="B56" s="10" t="s">
        <v>69</v>
      </c>
      <c r="C56" s="10" t="s">
        <v>17</v>
      </c>
      <c r="D56" s="11">
        <v>0</v>
      </c>
      <c r="E56" s="12" t="s">
        <v>4</v>
      </c>
      <c r="F56" s="13">
        <v>1</v>
      </c>
      <c r="G56" s="12">
        <v>0</v>
      </c>
      <c r="H56" s="14">
        <f t="shared" si="0"/>
        <v>0</v>
      </c>
    </row>
    <row r="57" spans="1:8" x14ac:dyDescent="0.25">
      <c r="A57" s="8">
        <v>625700</v>
      </c>
      <c r="B57" s="10" t="s">
        <v>70</v>
      </c>
      <c r="C57" s="10" t="s">
        <v>17</v>
      </c>
      <c r="D57" s="11">
        <v>2473</v>
      </c>
      <c r="E57" s="12" t="s">
        <v>4</v>
      </c>
      <c r="F57" s="13">
        <v>1</v>
      </c>
      <c r="G57" s="12">
        <v>0</v>
      </c>
      <c r="H57" s="14">
        <f t="shared" si="0"/>
        <v>0</v>
      </c>
    </row>
    <row r="58" spans="1:8" x14ac:dyDescent="0.25">
      <c r="A58" s="8">
        <v>625710</v>
      </c>
      <c r="B58" s="10" t="s">
        <v>71</v>
      </c>
      <c r="C58" s="10" t="s">
        <v>17</v>
      </c>
      <c r="D58" s="11">
        <v>653</v>
      </c>
      <c r="E58" s="12" t="s">
        <v>4</v>
      </c>
      <c r="F58" s="13">
        <v>1</v>
      </c>
      <c r="G58" s="12">
        <v>0</v>
      </c>
      <c r="H58" s="14">
        <f t="shared" si="0"/>
        <v>0</v>
      </c>
    </row>
    <row r="59" spans="1:8" x14ac:dyDescent="0.25">
      <c r="A59" s="8">
        <v>626100</v>
      </c>
      <c r="B59" s="10" t="s">
        <v>72</v>
      </c>
      <c r="C59" s="10" t="s">
        <v>17</v>
      </c>
      <c r="D59" s="11">
        <v>727</v>
      </c>
      <c r="E59" s="12" t="s">
        <v>4</v>
      </c>
      <c r="F59" s="13"/>
      <c r="G59" s="12">
        <v>200</v>
      </c>
      <c r="H59" s="14">
        <f t="shared" si="0"/>
        <v>0</v>
      </c>
    </row>
    <row r="60" spans="1:8" x14ac:dyDescent="0.25">
      <c r="A60" s="8">
        <v>626200</v>
      </c>
      <c r="B60" s="10" t="s">
        <v>73</v>
      </c>
      <c r="C60" s="10" t="s">
        <v>17</v>
      </c>
      <c r="D60" s="11">
        <v>4650</v>
      </c>
      <c r="E60" s="12" t="s">
        <v>4</v>
      </c>
      <c r="F60" s="13"/>
      <c r="G60" s="12">
        <v>2500</v>
      </c>
      <c r="H60" s="14">
        <f t="shared" si="0"/>
        <v>0</v>
      </c>
    </row>
    <row r="61" spans="1:8" x14ac:dyDescent="0.25">
      <c r="A61" s="8">
        <v>626300</v>
      </c>
      <c r="B61" s="10" t="s">
        <v>74</v>
      </c>
      <c r="C61" s="10" t="s">
        <v>17</v>
      </c>
      <c r="D61" s="11">
        <v>737</v>
      </c>
      <c r="E61" s="12" t="s">
        <v>4</v>
      </c>
      <c r="F61" s="13"/>
      <c r="G61" s="12">
        <v>0</v>
      </c>
      <c r="H61" s="14">
        <f t="shared" si="0"/>
        <v>0</v>
      </c>
    </row>
    <row r="62" spans="1:8" x14ac:dyDescent="0.25">
      <c r="A62" s="8">
        <v>627500</v>
      </c>
      <c r="B62" s="10" t="s">
        <v>75</v>
      </c>
      <c r="C62" s="10" t="s">
        <v>17</v>
      </c>
      <c r="D62" s="11">
        <v>5720</v>
      </c>
      <c r="E62" s="12" t="s">
        <v>4</v>
      </c>
      <c r="F62" s="13"/>
      <c r="G62" s="12">
        <v>8000</v>
      </c>
      <c r="H62" s="14">
        <f t="shared" si="0"/>
        <v>0</v>
      </c>
    </row>
    <row r="63" spans="1:8" x14ac:dyDescent="0.25">
      <c r="A63" s="8">
        <v>627510</v>
      </c>
      <c r="B63" s="10" t="s">
        <v>76</v>
      </c>
      <c r="C63" s="10" t="s">
        <v>17</v>
      </c>
      <c r="D63" s="11">
        <v>7704</v>
      </c>
      <c r="E63" s="12" t="s">
        <v>4</v>
      </c>
      <c r="F63" s="13"/>
      <c r="G63" s="12">
        <v>0</v>
      </c>
      <c r="H63" s="14">
        <f t="shared" si="0"/>
        <v>0</v>
      </c>
    </row>
    <row r="64" spans="1:8" x14ac:dyDescent="0.25">
      <c r="A64" s="8">
        <v>628000</v>
      </c>
      <c r="B64" s="10" t="s">
        <v>77</v>
      </c>
      <c r="C64" s="10" t="s">
        <v>17</v>
      </c>
      <c r="D64" s="11">
        <v>713</v>
      </c>
      <c r="E64" s="12" t="s">
        <v>4</v>
      </c>
      <c r="F64" s="13"/>
      <c r="G64" s="12">
        <v>0</v>
      </c>
      <c r="H64" s="14">
        <f t="shared" si="0"/>
        <v>0</v>
      </c>
    </row>
    <row r="65" spans="1:8" x14ac:dyDescent="0.25">
      <c r="A65" s="8">
        <v>628100</v>
      </c>
      <c r="B65" s="10" t="s">
        <v>78</v>
      </c>
      <c r="C65" s="10" t="s">
        <v>17</v>
      </c>
      <c r="D65" s="11">
        <v>2467</v>
      </c>
      <c r="E65" s="12" t="s">
        <v>4</v>
      </c>
      <c r="F65" s="13"/>
      <c r="G65" s="12">
        <v>550</v>
      </c>
      <c r="H65" s="14">
        <f t="shared" si="0"/>
        <v>0</v>
      </c>
    </row>
    <row r="66" spans="1:8" x14ac:dyDescent="0.25">
      <c r="A66" s="8">
        <v>631100</v>
      </c>
      <c r="B66" s="9" t="s">
        <v>79</v>
      </c>
      <c r="C66" s="10" t="s">
        <v>17</v>
      </c>
      <c r="D66" s="11">
        <v>39250</v>
      </c>
      <c r="E66" s="12" t="s">
        <v>4</v>
      </c>
      <c r="F66" s="13"/>
      <c r="G66" s="12">
        <v>150</v>
      </c>
      <c r="H66" s="14">
        <f t="shared" si="0"/>
        <v>0</v>
      </c>
    </row>
    <row r="67" spans="1:8" x14ac:dyDescent="0.25">
      <c r="A67" s="8">
        <v>633300</v>
      </c>
      <c r="B67" s="10" t="s">
        <v>80</v>
      </c>
      <c r="C67" s="10" t="s">
        <v>17</v>
      </c>
      <c r="D67" s="11">
        <v>3873</v>
      </c>
      <c r="E67" s="12" t="s">
        <v>4</v>
      </c>
      <c r="F67" s="13"/>
      <c r="G67" s="12">
        <v>0</v>
      </c>
      <c r="H67" s="14">
        <f t="shared" ref="H67:H126" si="1">IF(C67&lt;&gt;"FG",0,+F67*G67)</f>
        <v>0</v>
      </c>
    </row>
    <row r="68" spans="1:8" x14ac:dyDescent="0.25">
      <c r="A68" s="15">
        <v>633400</v>
      </c>
      <c r="B68" s="16" t="s">
        <v>81</v>
      </c>
      <c r="C68" s="10" t="s">
        <v>17</v>
      </c>
      <c r="D68" s="11"/>
      <c r="E68" s="12" t="s">
        <v>4</v>
      </c>
      <c r="F68" s="13"/>
      <c r="G68" s="12">
        <v>0</v>
      </c>
      <c r="H68" s="14">
        <f t="shared" si="1"/>
        <v>0</v>
      </c>
    </row>
    <row r="69" spans="1:8" x14ac:dyDescent="0.25">
      <c r="A69" s="15">
        <v>633500</v>
      </c>
      <c r="B69" s="16" t="s">
        <v>82</v>
      </c>
      <c r="C69" s="10" t="s">
        <v>17</v>
      </c>
      <c r="D69" s="11">
        <v>2477</v>
      </c>
      <c r="E69" s="12" t="s">
        <v>4</v>
      </c>
      <c r="F69" s="13"/>
      <c r="G69" s="12">
        <v>0</v>
      </c>
      <c r="H69" s="14">
        <f t="shared" si="1"/>
        <v>0</v>
      </c>
    </row>
    <row r="70" spans="1:8" x14ac:dyDescent="0.25">
      <c r="A70" s="15">
        <v>635111</v>
      </c>
      <c r="B70" s="16" t="s">
        <v>83</v>
      </c>
      <c r="C70" s="10" t="s">
        <v>17</v>
      </c>
      <c r="D70" s="11">
        <v>2357</v>
      </c>
      <c r="E70" s="12" t="s">
        <v>4</v>
      </c>
      <c r="F70" s="13"/>
      <c r="G70" s="12">
        <v>2400</v>
      </c>
      <c r="H70" s="14">
        <f t="shared" si="1"/>
        <v>0</v>
      </c>
    </row>
    <row r="71" spans="1:8" x14ac:dyDescent="0.25">
      <c r="A71" s="8">
        <v>635130</v>
      </c>
      <c r="B71" s="10" t="s">
        <v>84</v>
      </c>
      <c r="C71" s="10" t="s">
        <v>17</v>
      </c>
      <c r="D71" s="11">
        <v>203</v>
      </c>
      <c r="E71" s="12" t="s">
        <v>4</v>
      </c>
      <c r="F71" s="13"/>
      <c r="G71" s="12">
        <v>300</v>
      </c>
      <c r="H71" s="14">
        <f t="shared" si="1"/>
        <v>0</v>
      </c>
    </row>
    <row r="72" spans="1:8" x14ac:dyDescent="0.25">
      <c r="A72" s="8">
        <v>635140</v>
      </c>
      <c r="B72" s="10" t="s">
        <v>85</v>
      </c>
      <c r="C72" s="10" t="s">
        <v>17</v>
      </c>
      <c r="D72" s="11">
        <v>216</v>
      </c>
      <c r="E72" s="12" t="s">
        <v>4</v>
      </c>
      <c r="F72" s="13"/>
      <c r="G72" s="12">
        <v>220</v>
      </c>
      <c r="H72" s="14">
        <f t="shared" si="1"/>
        <v>0</v>
      </c>
    </row>
    <row r="73" spans="1:8" x14ac:dyDescent="0.25">
      <c r="A73" s="8">
        <v>658000</v>
      </c>
      <c r="B73" s="10" t="s">
        <v>86</v>
      </c>
      <c r="C73" s="10" t="s">
        <v>17</v>
      </c>
      <c r="D73" s="11">
        <v>2</v>
      </c>
      <c r="E73" s="12" t="s">
        <v>4</v>
      </c>
      <c r="F73" s="13"/>
      <c r="G73" s="12">
        <v>0</v>
      </c>
      <c r="H73" s="14">
        <f t="shared" si="1"/>
        <v>0</v>
      </c>
    </row>
    <row r="74" spans="1:8" x14ac:dyDescent="0.25">
      <c r="A74" s="8">
        <v>661100</v>
      </c>
      <c r="B74" s="10" t="s">
        <v>87</v>
      </c>
      <c r="C74" s="10" t="s">
        <v>88</v>
      </c>
      <c r="D74" s="11">
        <v>2701</v>
      </c>
      <c r="E74" s="12" t="s">
        <v>4</v>
      </c>
      <c r="F74" s="13"/>
      <c r="G74" s="12">
        <v>0</v>
      </c>
      <c r="H74" s="14">
        <f t="shared" si="1"/>
        <v>0</v>
      </c>
    </row>
    <row r="75" spans="1:8" x14ac:dyDescent="0.25">
      <c r="A75" s="8">
        <v>661600</v>
      </c>
      <c r="B75" s="9" t="s">
        <v>89</v>
      </c>
      <c r="C75" s="10" t="s">
        <v>88</v>
      </c>
      <c r="D75" s="11">
        <v>2222</v>
      </c>
      <c r="E75" s="12" t="s">
        <v>4</v>
      </c>
      <c r="F75" s="13"/>
      <c r="G75" s="12">
        <v>0</v>
      </c>
      <c r="H75" s="14">
        <f t="shared" si="1"/>
        <v>0</v>
      </c>
    </row>
    <row r="76" spans="1:8" x14ac:dyDescent="0.25">
      <c r="A76" s="8" t="s">
        <v>90</v>
      </c>
      <c r="B76" s="9" t="s">
        <v>91</v>
      </c>
      <c r="C76" s="10" t="s">
        <v>88</v>
      </c>
      <c r="D76" s="11">
        <v>0</v>
      </c>
      <c r="E76" s="12" t="s">
        <v>4</v>
      </c>
      <c r="F76" s="13"/>
      <c r="G76" s="12">
        <v>0</v>
      </c>
      <c r="H76" s="14">
        <f t="shared" si="1"/>
        <v>0</v>
      </c>
    </row>
    <row r="77" spans="1:8" x14ac:dyDescent="0.25">
      <c r="A77" s="8" t="s">
        <v>92</v>
      </c>
      <c r="B77" s="9" t="s">
        <v>93</v>
      </c>
      <c r="C77" s="10" t="s">
        <v>88</v>
      </c>
      <c r="D77" s="11">
        <v>2460</v>
      </c>
      <c r="E77" s="12" t="s">
        <v>4</v>
      </c>
      <c r="F77" s="13"/>
      <c r="G77" s="12">
        <v>0</v>
      </c>
      <c r="H77" s="14">
        <f t="shared" si="1"/>
        <v>0</v>
      </c>
    </row>
    <row r="78" spans="1:8" x14ac:dyDescent="0.25">
      <c r="A78" s="8" t="s">
        <v>94</v>
      </c>
      <c r="B78" s="9" t="s">
        <v>95</v>
      </c>
      <c r="C78" s="10" t="s">
        <v>96</v>
      </c>
      <c r="D78" s="11">
        <v>180</v>
      </c>
      <c r="E78" s="12" t="s">
        <v>4</v>
      </c>
      <c r="F78" s="13"/>
      <c r="G78" s="12">
        <v>0</v>
      </c>
      <c r="H78" s="14">
        <f t="shared" si="1"/>
        <v>0</v>
      </c>
    </row>
    <row r="79" spans="1:8" x14ac:dyDescent="0.25">
      <c r="A79" s="8" t="s">
        <v>97</v>
      </c>
      <c r="B79" s="9" t="s">
        <v>98</v>
      </c>
      <c r="C79" s="10" t="s">
        <v>96</v>
      </c>
      <c r="D79" s="11">
        <v>124</v>
      </c>
      <c r="E79" s="12" t="s">
        <v>4</v>
      </c>
      <c r="F79" s="13"/>
      <c r="G79" s="12">
        <v>0</v>
      </c>
      <c r="H79" s="14">
        <f t="shared" si="1"/>
        <v>0</v>
      </c>
    </row>
    <row r="80" spans="1:8" x14ac:dyDescent="0.25">
      <c r="A80" s="8" t="s">
        <v>99</v>
      </c>
      <c r="B80" s="10" t="s">
        <v>100</v>
      </c>
      <c r="C80" s="10" t="s">
        <v>96</v>
      </c>
      <c r="D80" s="11">
        <v>5743</v>
      </c>
      <c r="E80" s="12" t="s">
        <v>4</v>
      </c>
      <c r="F80" s="13"/>
      <c r="G80" s="12">
        <v>0</v>
      </c>
      <c r="H80" s="14">
        <f t="shared" si="1"/>
        <v>0</v>
      </c>
    </row>
    <row r="81" spans="1:8" x14ac:dyDescent="0.25">
      <c r="A81" s="8">
        <v>681120</v>
      </c>
      <c r="B81" s="10" t="s">
        <v>101</v>
      </c>
      <c r="C81" s="10" t="s">
        <v>102</v>
      </c>
      <c r="D81" s="11">
        <v>16364</v>
      </c>
      <c r="E81" s="12" t="s">
        <v>4</v>
      </c>
      <c r="F81" s="13"/>
      <c r="G81" s="12">
        <v>0</v>
      </c>
      <c r="H81" s="14">
        <f t="shared" si="1"/>
        <v>0</v>
      </c>
    </row>
    <row r="82" spans="1:8" x14ac:dyDescent="0.25">
      <c r="A82" s="8">
        <v>740000</v>
      </c>
      <c r="B82" s="10" t="s">
        <v>103</v>
      </c>
      <c r="C82" s="10" t="s">
        <v>17</v>
      </c>
      <c r="D82" s="11">
        <v>-3000</v>
      </c>
      <c r="E82" s="12" t="s">
        <v>4</v>
      </c>
      <c r="F82" s="13"/>
      <c r="G82" s="12">
        <v>0</v>
      </c>
      <c r="H82" s="14">
        <f t="shared" si="1"/>
        <v>0</v>
      </c>
    </row>
    <row r="83" spans="1:8" x14ac:dyDescent="0.25">
      <c r="A83" s="8">
        <v>740100</v>
      </c>
      <c r="B83" s="10" t="s">
        <v>104</v>
      </c>
      <c r="C83" s="10" t="s">
        <v>17</v>
      </c>
      <c r="D83" s="11">
        <v>-1590</v>
      </c>
      <c r="E83" s="12" t="s">
        <v>4</v>
      </c>
      <c r="F83" s="13"/>
      <c r="G83" s="12">
        <v>0</v>
      </c>
      <c r="H83" s="14">
        <f t="shared" si="1"/>
        <v>0</v>
      </c>
    </row>
    <row r="84" spans="1:8" x14ac:dyDescent="0.25">
      <c r="A84" s="8" t="s">
        <v>105</v>
      </c>
      <c r="B84" s="10" t="s">
        <v>86</v>
      </c>
      <c r="C84" s="10" t="s">
        <v>17</v>
      </c>
      <c r="D84" s="11">
        <v>-311</v>
      </c>
      <c r="E84" s="12" t="s">
        <v>4</v>
      </c>
      <c r="F84" s="13"/>
      <c r="G84" s="12">
        <v>0</v>
      </c>
      <c r="H84" s="14">
        <f t="shared" si="1"/>
        <v>0</v>
      </c>
    </row>
    <row r="85" spans="1:8" x14ac:dyDescent="0.25">
      <c r="A85" s="8" t="s">
        <v>106</v>
      </c>
      <c r="B85" s="10" t="s">
        <v>107</v>
      </c>
      <c r="C85" s="10" t="s">
        <v>17</v>
      </c>
      <c r="D85" s="11">
        <v>-1</v>
      </c>
      <c r="E85" s="12" t="s">
        <v>4</v>
      </c>
      <c r="F85" s="13"/>
      <c r="G85" s="12">
        <v>0</v>
      </c>
      <c r="H85" s="14">
        <f t="shared" si="1"/>
        <v>0</v>
      </c>
    </row>
    <row r="86" spans="1:8" x14ac:dyDescent="0.25">
      <c r="A86" s="8">
        <v>791000</v>
      </c>
      <c r="B86" s="10" t="s">
        <v>108</v>
      </c>
      <c r="C86" s="10" t="s">
        <v>17</v>
      </c>
      <c r="D86" s="11">
        <v>248</v>
      </c>
      <c r="E86" s="12" t="s">
        <v>4</v>
      </c>
      <c r="F86" s="13"/>
      <c r="G86" s="12">
        <v>0</v>
      </c>
      <c r="H86" s="14">
        <f t="shared" si="1"/>
        <v>0</v>
      </c>
    </row>
    <row r="87" spans="1:8" x14ac:dyDescent="0.25">
      <c r="A87" s="8">
        <v>791010</v>
      </c>
      <c r="B87" s="10" t="s">
        <v>109</v>
      </c>
      <c r="C87" s="10" t="s">
        <v>17</v>
      </c>
      <c r="D87" s="11">
        <v>-2204</v>
      </c>
      <c r="E87" s="12" t="s">
        <v>4</v>
      </c>
      <c r="F87" s="13"/>
      <c r="G87" s="12">
        <v>0</v>
      </c>
      <c r="H87" s="14">
        <f t="shared" si="1"/>
        <v>0</v>
      </c>
    </row>
    <row r="88" spans="1:8" x14ac:dyDescent="0.25">
      <c r="A88" s="8"/>
      <c r="B88" s="10"/>
      <c r="C88" s="10" t="s">
        <v>17</v>
      </c>
      <c r="D88" s="11"/>
      <c r="E88" s="12" t="s">
        <v>4</v>
      </c>
      <c r="F88" s="13"/>
      <c r="G88" s="12">
        <v>0</v>
      </c>
      <c r="H88" s="14">
        <f t="shared" si="1"/>
        <v>0</v>
      </c>
    </row>
    <row r="89" spans="1:8" x14ac:dyDescent="0.25">
      <c r="A89" s="8"/>
      <c r="B89" s="10"/>
      <c r="C89" s="10" t="s">
        <v>17</v>
      </c>
      <c r="D89" s="11"/>
      <c r="E89" s="12" t="s">
        <v>4</v>
      </c>
      <c r="F89" s="13"/>
      <c r="G89" s="12">
        <v>0</v>
      </c>
      <c r="H89" s="14">
        <f t="shared" si="1"/>
        <v>0</v>
      </c>
    </row>
    <row r="90" spans="1:8" x14ac:dyDescent="0.25">
      <c r="A90" s="8"/>
      <c r="B90" s="10"/>
      <c r="C90" s="10" t="s">
        <v>17</v>
      </c>
      <c r="D90" s="11"/>
      <c r="E90" s="12" t="s">
        <v>4</v>
      </c>
      <c r="F90" s="13"/>
      <c r="G90" s="12">
        <v>0</v>
      </c>
      <c r="H90" s="14">
        <f t="shared" si="1"/>
        <v>0</v>
      </c>
    </row>
    <row r="91" spans="1:8" x14ac:dyDescent="0.25">
      <c r="A91" s="8"/>
      <c r="B91" s="10"/>
      <c r="C91" s="10" t="s">
        <v>17</v>
      </c>
      <c r="D91" s="11"/>
      <c r="E91" s="12" t="s">
        <v>4</v>
      </c>
      <c r="F91" s="13"/>
      <c r="G91" s="12">
        <v>0</v>
      </c>
      <c r="H91" s="14">
        <f t="shared" si="1"/>
        <v>0</v>
      </c>
    </row>
    <row r="92" spans="1:8" x14ac:dyDescent="0.25">
      <c r="A92" s="8"/>
      <c r="B92" s="10"/>
      <c r="C92" s="10" t="s">
        <v>17</v>
      </c>
      <c r="D92" s="11"/>
      <c r="E92" s="12" t="s">
        <v>4</v>
      </c>
      <c r="F92" s="13"/>
      <c r="G92" s="12">
        <v>0</v>
      </c>
      <c r="H92" s="14">
        <f t="shared" si="1"/>
        <v>0</v>
      </c>
    </row>
    <row r="93" spans="1:8" x14ac:dyDescent="0.25">
      <c r="A93" s="8"/>
      <c r="B93" s="10"/>
      <c r="C93" s="10" t="s">
        <v>17</v>
      </c>
      <c r="D93" s="11"/>
      <c r="E93" s="12" t="s">
        <v>4</v>
      </c>
      <c r="F93" s="13"/>
      <c r="G93" s="12">
        <v>0</v>
      </c>
      <c r="H93" s="14">
        <f t="shared" si="1"/>
        <v>0</v>
      </c>
    </row>
    <row r="94" spans="1:8" x14ac:dyDescent="0.25">
      <c r="A94" s="8"/>
      <c r="B94" s="10"/>
      <c r="C94" s="10" t="s">
        <v>17</v>
      </c>
      <c r="D94" s="11"/>
      <c r="E94" s="12" t="s">
        <v>4</v>
      </c>
      <c r="F94" s="13"/>
      <c r="G94" s="12">
        <v>0</v>
      </c>
      <c r="H94" s="14">
        <f t="shared" si="1"/>
        <v>0</v>
      </c>
    </row>
    <row r="95" spans="1:8" x14ac:dyDescent="0.25">
      <c r="A95" s="8"/>
      <c r="B95" s="10"/>
      <c r="C95" s="10" t="s">
        <v>17</v>
      </c>
      <c r="D95" s="11"/>
      <c r="E95" s="12" t="s">
        <v>4</v>
      </c>
      <c r="F95" s="13"/>
      <c r="G95" s="12">
        <v>0</v>
      </c>
      <c r="H95" s="14">
        <f t="shared" si="1"/>
        <v>0</v>
      </c>
    </row>
    <row r="96" spans="1:8" x14ac:dyDescent="0.25">
      <c r="A96" s="8"/>
      <c r="B96" s="10"/>
      <c r="C96" s="10" t="s">
        <v>17</v>
      </c>
      <c r="D96" s="11"/>
      <c r="E96" s="12" t="s">
        <v>4</v>
      </c>
      <c r="F96" s="13"/>
      <c r="G96" s="12">
        <v>0</v>
      </c>
      <c r="H96" s="14">
        <f t="shared" si="1"/>
        <v>0</v>
      </c>
    </row>
    <row r="97" spans="1:8" x14ac:dyDescent="0.25">
      <c r="A97" s="8"/>
      <c r="B97" s="10"/>
      <c r="C97" s="10" t="s">
        <v>17</v>
      </c>
      <c r="D97" s="11"/>
      <c r="E97" s="12" t="s">
        <v>4</v>
      </c>
      <c r="F97" s="13"/>
      <c r="G97" s="12">
        <v>0</v>
      </c>
      <c r="H97" s="14">
        <f t="shared" si="1"/>
        <v>0</v>
      </c>
    </row>
    <row r="98" spans="1:8" x14ac:dyDescent="0.25">
      <c r="A98" s="8"/>
      <c r="B98" s="10"/>
      <c r="C98" s="10" t="s">
        <v>17</v>
      </c>
      <c r="D98" s="11"/>
      <c r="E98" s="12" t="s">
        <v>4</v>
      </c>
      <c r="F98" s="13"/>
      <c r="G98" s="12">
        <v>0</v>
      </c>
      <c r="H98" s="14">
        <f t="shared" si="1"/>
        <v>0</v>
      </c>
    </row>
    <row r="99" spans="1:8" x14ac:dyDescent="0.25">
      <c r="A99" s="8"/>
      <c r="B99" s="10"/>
      <c r="C99" s="10" t="s">
        <v>17</v>
      </c>
      <c r="D99" s="11"/>
      <c r="E99" s="12" t="s">
        <v>4</v>
      </c>
      <c r="F99" s="13"/>
      <c r="G99" s="12">
        <v>0</v>
      </c>
      <c r="H99" s="14">
        <f t="shared" si="1"/>
        <v>0</v>
      </c>
    </row>
    <row r="100" spans="1:8" x14ac:dyDescent="0.25">
      <c r="A100" s="8"/>
      <c r="B100" s="10"/>
      <c r="C100" s="10" t="s">
        <v>17</v>
      </c>
      <c r="D100" s="11"/>
      <c r="E100" s="12" t="s">
        <v>4</v>
      </c>
      <c r="F100" s="13"/>
      <c r="G100" s="12">
        <v>0</v>
      </c>
      <c r="H100" s="14">
        <f t="shared" si="1"/>
        <v>0</v>
      </c>
    </row>
    <row r="101" spans="1:8" x14ac:dyDescent="0.25">
      <c r="A101" s="8"/>
      <c r="B101" s="10"/>
      <c r="C101" s="10" t="s">
        <v>17</v>
      </c>
      <c r="D101" s="11"/>
      <c r="E101" s="12" t="s">
        <v>4</v>
      </c>
      <c r="F101" s="13"/>
      <c r="G101" s="12">
        <v>0</v>
      </c>
      <c r="H101" s="14">
        <f t="shared" si="1"/>
        <v>0</v>
      </c>
    </row>
    <row r="102" spans="1:8" x14ac:dyDescent="0.25">
      <c r="A102" s="8"/>
      <c r="B102" s="10"/>
      <c r="C102" s="10" t="s">
        <v>17</v>
      </c>
      <c r="D102" s="11"/>
      <c r="E102" s="12" t="s">
        <v>4</v>
      </c>
      <c r="F102" s="13"/>
      <c r="G102" s="12">
        <v>0</v>
      </c>
      <c r="H102" s="14">
        <f t="shared" si="1"/>
        <v>0</v>
      </c>
    </row>
    <row r="103" spans="1:8" x14ac:dyDescent="0.25">
      <c r="A103" s="8"/>
      <c r="B103" s="10"/>
      <c r="C103" s="10" t="s">
        <v>17</v>
      </c>
      <c r="D103" s="11"/>
      <c r="E103" s="12" t="s">
        <v>4</v>
      </c>
      <c r="F103" s="13"/>
      <c r="G103" s="12">
        <v>0</v>
      </c>
      <c r="H103" s="14">
        <f t="shared" si="1"/>
        <v>0</v>
      </c>
    </row>
    <row r="104" spans="1:8" x14ac:dyDescent="0.25">
      <c r="A104" s="8"/>
      <c r="B104" s="10"/>
      <c r="C104" s="10" t="s">
        <v>17</v>
      </c>
      <c r="D104" s="11"/>
      <c r="E104" s="12" t="s">
        <v>4</v>
      </c>
      <c r="F104" s="13"/>
      <c r="G104" s="12">
        <v>0</v>
      </c>
      <c r="H104" s="14">
        <f t="shared" si="1"/>
        <v>0</v>
      </c>
    </row>
    <row r="105" spans="1:8" x14ac:dyDescent="0.25">
      <c r="A105" s="8"/>
      <c r="B105" s="10"/>
      <c r="C105" s="10" t="s">
        <v>17</v>
      </c>
      <c r="D105" s="11"/>
      <c r="E105" s="12" t="s">
        <v>4</v>
      </c>
      <c r="F105" s="13"/>
      <c r="G105" s="12">
        <v>0</v>
      </c>
      <c r="H105" s="14">
        <f t="shared" si="1"/>
        <v>0</v>
      </c>
    </row>
    <row r="106" spans="1:8" x14ac:dyDescent="0.25">
      <c r="A106" s="8"/>
      <c r="B106" s="10"/>
      <c r="C106" s="10" t="s">
        <v>17</v>
      </c>
      <c r="D106" s="11"/>
      <c r="E106" s="12" t="s">
        <v>4</v>
      </c>
      <c r="F106" s="13"/>
      <c r="G106" s="12">
        <v>0</v>
      </c>
      <c r="H106" s="14">
        <f t="shared" si="1"/>
        <v>0</v>
      </c>
    </row>
    <row r="107" spans="1:8" x14ac:dyDescent="0.25">
      <c r="A107" s="8"/>
      <c r="B107" s="10"/>
      <c r="C107" s="10" t="s">
        <v>17</v>
      </c>
      <c r="D107" s="11"/>
      <c r="E107" s="12" t="s">
        <v>4</v>
      </c>
      <c r="F107" s="13"/>
      <c r="G107" s="12">
        <v>0</v>
      </c>
      <c r="H107" s="14">
        <f t="shared" si="1"/>
        <v>0</v>
      </c>
    </row>
    <row r="108" spans="1:8" x14ac:dyDescent="0.25">
      <c r="A108" s="8"/>
      <c r="B108" s="10"/>
      <c r="C108" s="10" t="s">
        <v>17</v>
      </c>
      <c r="D108" s="11"/>
      <c r="E108" s="12" t="s">
        <v>4</v>
      </c>
      <c r="F108" s="13"/>
      <c r="G108" s="12">
        <v>0</v>
      </c>
      <c r="H108" s="14">
        <f t="shared" si="1"/>
        <v>0</v>
      </c>
    </row>
    <row r="109" spans="1:8" x14ac:dyDescent="0.25">
      <c r="A109" s="8"/>
      <c r="B109" s="10"/>
      <c r="C109" s="10" t="s">
        <v>17</v>
      </c>
      <c r="D109" s="11"/>
      <c r="E109" s="12" t="s">
        <v>4</v>
      </c>
      <c r="F109" s="13"/>
      <c r="G109" s="12">
        <v>0</v>
      </c>
      <c r="H109" s="14">
        <f t="shared" si="1"/>
        <v>0</v>
      </c>
    </row>
    <row r="110" spans="1:8" x14ac:dyDescent="0.25">
      <c r="A110" s="8"/>
      <c r="B110" s="10"/>
      <c r="C110" s="10" t="s">
        <v>17</v>
      </c>
      <c r="D110" s="11"/>
      <c r="E110" s="12" t="s">
        <v>4</v>
      </c>
      <c r="F110" s="13"/>
      <c r="G110" s="12">
        <v>0</v>
      </c>
      <c r="H110" s="14">
        <f t="shared" si="1"/>
        <v>0</v>
      </c>
    </row>
    <row r="111" spans="1:8" x14ac:dyDescent="0.25">
      <c r="A111" s="8"/>
      <c r="B111" s="10"/>
      <c r="C111" s="10" t="s">
        <v>17</v>
      </c>
      <c r="D111" s="11"/>
      <c r="E111" s="12" t="s">
        <v>4</v>
      </c>
      <c r="F111" s="13"/>
      <c r="G111" s="12">
        <v>0</v>
      </c>
      <c r="H111" s="14">
        <f t="shared" si="1"/>
        <v>0</v>
      </c>
    </row>
    <row r="112" spans="1:8" x14ac:dyDescent="0.25">
      <c r="A112" s="8"/>
      <c r="B112" s="10"/>
      <c r="C112" s="10" t="s">
        <v>17</v>
      </c>
      <c r="D112" s="11"/>
      <c r="E112" s="12" t="s">
        <v>4</v>
      </c>
      <c r="F112" s="13"/>
      <c r="G112" s="12">
        <v>0</v>
      </c>
      <c r="H112" s="14">
        <f t="shared" si="1"/>
        <v>0</v>
      </c>
    </row>
    <row r="113" spans="1:8" x14ac:dyDescent="0.25">
      <c r="A113" s="8"/>
      <c r="B113" s="10"/>
      <c r="C113" s="10" t="s">
        <v>17</v>
      </c>
      <c r="D113" s="11"/>
      <c r="E113" s="12" t="s">
        <v>4</v>
      </c>
      <c r="F113" s="13"/>
      <c r="G113" s="12">
        <v>0</v>
      </c>
      <c r="H113" s="14">
        <f t="shared" si="1"/>
        <v>0</v>
      </c>
    </row>
    <row r="114" spans="1:8" x14ac:dyDescent="0.25">
      <c r="A114" s="8"/>
      <c r="B114" s="10"/>
      <c r="C114" s="10" t="s">
        <v>17</v>
      </c>
      <c r="D114" s="11"/>
      <c r="E114" s="12" t="s">
        <v>4</v>
      </c>
      <c r="F114" s="13"/>
      <c r="G114" s="12">
        <v>0</v>
      </c>
      <c r="H114" s="14">
        <f t="shared" si="1"/>
        <v>0</v>
      </c>
    </row>
    <row r="115" spans="1:8" x14ac:dyDescent="0.25">
      <c r="A115" s="8"/>
      <c r="B115" s="10"/>
      <c r="C115" s="10" t="s">
        <v>17</v>
      </c>
      <c r="D115" s="11"/>
      <c r="E115" s="12" t="s">
        <v>4</v>
      </c>
      <c r="F115" s="13"/>
      <c r="G115" s="12">
        <v>0</v>
      </c>
      <c r="H115" s="14">
        <f t="shared" si="1"/>
        <v>0</v>
      </c>
    </row>
    <row r="116" spans="1:8" x14ac:dyDescent="0.25">
      <c r="A116" s="8"/>
      <c r="B116" s="10"/>
      <c r="C116" s="10" t="s">
        <v>17</v>
      </c>
      <c r="D116" s="11"/>
      <c r="E116" s="12" t="s">
        <v>4</v>
      </c>
      <c r="F116" s="13"/>
      <c r="G116" s="12">
        <v>0</v>
      </c>
      <c r="H116" s="14">
        <f t="shared" si="1"/>
        <v>0</v>
      </c>
    </row>
    <row r="117" spans="1:8" x14ac:dyDescent="0.25">
      <c r="A117" s="8"/>
      <c r="B117" s="10"/>
      <c r="C117" s="10" t="s">
        <v>17</v>
      </c>
      <c r="D117" s="11"/>
      <c r="E117" s="12" t="s">
        <v>4</v>
      </c>
      <c r="F117" s="13"/>
      <c r="G117" s="12">
        <v>0</v>
      </c>
      <c r="H117" s="14">
        <f t="shared" si="1"/>
        <v>0</v>
      </c>
    </row>
    <row r="118" spans="1:8" x14ac:dyDescent="0.25">
      <c r="A118" s="8"/>
      <c r="B118" s="10"/>
      <c r="C118" s="10" t="s">
        <v>17</v>
      </c>
      <c r="D118" s="11"/>
      <c r="E118" s="12" t="s">
        <v>4</v>
      </c>
      <c r="F118" s="13"/>
      <c r="G118" s="12">
        <v>0</v>
      </c>
      <c r="H118" s="14">
        <f t="shared" si="1"/>
        <v>0</v>
      </c>
    </row>
    <row r="119" spans="1:8" x14ac:dyDescent="0.25">
      <c r="A119" s="8"/>
      <c r="B119" s="10"/>
      <c r="C119" s="10" t="s">
        <v>17</v>
      </c>
      <c r="D119" s="11"/>
      <c r="E119" s="12" t="s">
        <v>4</v>
      </c>
      <c r="F119" s="13"/>
      <c r="G119" s="12">
        <v>0</v>
      </c>
      <c r="H119" s="14">
        <f t="shared" si="1"/>
        <v>0</v>
      </c>
    </row>
    <row r="120" spans="1:8" x14ac:dyDescent="0.25">
      <c r="A120" s="8"/>
      <c r="B120" s="10"/>
      <c r="C120" s="10" t="s">
        <v>17</v>
      </c>
      <c r="D120" s="11"/>
      <c r="E120" s="12" t="s">
        <v>4</v>
      </c>
      <c r="F120" s="13"/>
      <c r="G120" s="12">
        <v>0</v>
      </c>
      <c r="H120" s="14">
        <f t="shared" si="1"/>
        <v>0</v>
      </c>
    </row>
    <row r="121" spans="1:8" x14ac:dyDescent="0.25">
      <c r="A121" s="8"/>
      <c r="B121" s="10"/>
      <c r="C121" s="10" t="s">
        <v>17</v>
      </c>
      <c r="D121" s="11"/>
      <c r="E121" s="12" t="s">
        <v>4</v>
      </c>
      <c r="F121" s="13"/>
      <c r="G121" s="12">
        <v>0</v>
      </c>
      <c r="H121" s="14">
        <f t="shared" si="1"/>
        <v>0</v>
      </c>
    </row>
    <row r="122" spans="1:8" x14ac:dyDescent="0.25">
      <c r="A122" s="8"/>
      <c r="B122" s="10"/>
      <c r="C122" s="10" t="s">
        <v>17</v>
      </c>
      <c r="D122" s="11"/>
      <c r="E122" s="12" t="s">
        <v>4</v>
      </c>
      <c r="F122" s="13"/>
      <c r="G122" s="12">
        <v>0</v>
      </c>
      <c r="H122" s="14">
        <f t="shared" si="1"/>
        <v>0</v>
      </c>
    </row>
    <row r="123" spans="1:8" x14ac:dyDescent="0.25">
      <c r="A123" s="8"/>
      <c r="B123" s="10"/>
      <c r="C123" s="10" t="s">
        <v>17</v>
      </c>
      <c r="D123" s="11"/>
      <c r="E123" s="12" t="s">
        <v>4</v>
      </c>
      <c r="F123" s="13"/>
      <c r="G123" s="12">
        <v>0</v>
      </c>
      <c r="H123" s="14">
        <f t="shared" si="1"/>
        <v>0</v>
      </c>
    </row>
    <row r="124" spans="1:8" x14ac:dyDescent="0.25">
      <c r="A124" s="8"/>
      <c r="B124" s="10"/>
      <c r="C124" s="10" t="s">
        <v>17</v>
      </c>
      <c r="D124" s="11"/>
      <c r="E124" s="12" t="s">
        <v>4</v>
      </c>
      <c r="F124" s="13"/>
      <c r="G124" s="12">
        <v>0</v>
      </c>
      <c r="H124" s="14">
        <f t="shared" si="1"/>
        <v>0</v>
      </c>
    </row>
    <row r="125" spans="1:8" x14ac:dyDescent="0.25">
      <c r="A125" s="8"/>
      <c r="B125" s="10"/>
      <c r="C125" s="10" t="s">
        <v>17</v>
      </c>
      <c r="D125" s="11"/>
      <c r="E125" s="12" t="s">
        <v>4</v>
      </c>
      <c r="F125" s="13"/>
      <c r="G125" s="12">
        <v>0</v>
      </c>
      <c r="H125" s="14">
        <f t="shared" si="1"/>
        <v>0</v>
      </c>
    </row>
    <row r="126" spans="1:8" x14ac:dyDescent="0.25">
      <c r="A126" s="8"/>
      <c r="B126" s="10"/>
      <c r="C126" s="10" t="s">
        <v>17</v>
      </c>
      <c r="D126" s="11"/>
      <c r="E126" s="12" t="s">
        <v>4</v>
      </c>
      <c r="F126" s="13"/>
      <c r="G126" s="12">
        <v>0</v>
      </c>
      <c r="H126" s="14">
        <f t="shared" si="1"/>
        <v>0</v>
      </c>
    </row>
    <row r="127" spans="1:8" x14ac:dyDescent="0.25">
      <c r="A127" s="58"/>
      <c r="B127" s="18"/>
      <c r="C127" s="18"/>
      <c r="D127" s="19">
        <f>SUMIF(C3:C126,"FG",D3:D126)</f>
        <v>157258</v>
      </c>
      <c r="F127" s="3"/>
      <c r="H127" s="19">
        <f>SUM(H3:H126)</f>
        <v>64332</v>
      </c>
    </row>
    <row r="128" spans="1:8" x14ac:dyDescent="0.25">
      <c r="A128" s="58"/>
      <c r="B128" s="57" t="s">
        <v>142</v>
      </c>
      <c r="C128" s="57"/>
      <c r="D128" s="17" t="e">
        <f t="array" ref="D128">SUM(IF(MID(A$3:A$126,1,2)*1=60,D$3:D$126,""))</f>
        <v>#VALUE!</v>
      </c>
      <c r="F128" s="3"/>
      <c r="H128" s="56"/>
    </row>
    <row r="129" spans="1:8" x14ac:dyDescent="0.25">
      <c r="B129" s="79" t="s">
        <v>110</v>
      </c>
      <c r="C129" s="80"/>
      <c r="D129" s="11"/>
      <c r="F129" s="3"/>
    </row>
    <row r="130" spans="1:8" x14ac:dyDescent="0.25">
      <c r="B130" s="18"/>
      <c r="C130" s="18"/>
      <c r="F130" s="3"/>
      <c r="G130" s="3"/>
    </row>
    <row r="131" spans="1:8" x14ac:dyDescent="0.25">
      <c r="A131" s="81" t="s">
        <v>111</v>
      </c>
      <c r="B131" s="82"/>
      <c r="C131" s="82"/>
      <c r="D131" s="82"/>
      <c r="E131" s="83"/>
      <c r="H131"/>
    </row>
    <row r="132" spans="1:8" x14ac:dyDescent="0.25">
      <c r="A132" s="84" t="s">
        <v>112</v>
      </c>
      <c r="B132" s="85"/>
      <c r="C132" s="85"/>
      <c r="D132" s="85"/>
      <c r="E132" s="86"/>
      <c r="H132"/>
    </row>
    <row r="133" spans="1:8" x14ac:dyDescent="0.25">
      <c r="A133" s="20"/>
      <c r="B133" s="21" t="s">
        <v>113</v>
      </c>
      <c r="C133" s="22"/>
      <c r="D133" s="23">
        <f>SUMIF(C3:C126,"ACHATS",D3:D126)</f>
        <v>231697</v>
      </c>
      <c r="E133" s="24"/>
      <c r="H133"/>
    </row>
    <row r="134" spans="1:8" x14ac:dyDescent="0.25">
      <c r="A134" s="20"/>
      <c r="B134" s="21" t="s">
        <v>114</v>
      </c>
      <c r="C134" s="22"/>
      <c r="D134" s="25">
        <f>+D127</f>
        <v>157258</v>
      </c>
      <c r="E134" s="26"/>
      <c r="H134" s="27"/>
    </row>
    <row r="135" spans="1:8" x14ac:dyDescent="0.25">
      <c r="A135" s="20"/>
      <c r="B135" s="21" t="s">
        <v>115</v>
      </c>
      <c r="C135" s="22"/>
      <c r="D135" s="25">
        <f>+'[1]Frais commerciaux'!I93</f>
        <v>0</v>
      </c>
      <c r="E135" s="26"/>
      <c r="H135" s="27"/>
    </row>
    <row r="136" spans="1:8" x14ac:dyDescent="0.25">
      <c r="A136" s="20">
        <v>61</v>
      </c>
      <c r="B136" s="21" t="s">
        <v>116</v>
      </c>
      <c r="C136" s="22"/>
      <c r="D136" s="25">
        <f>'[1]Credits bails'!I27</f>
        <v>52941</v>
      </c>
      <c r="E136" s="26"/>
      <c r="F136" s="27"/>
      <c r="G136" s="27"/>
      <c r="H136" s="27"/>
    </row>
    <row r="137" spans="1:8" x14ac:dyDescent="0.25">
      <c r="A137" s="20">
        <v>66</v>
      </c>
      <c r="B137" s="21" t="s">
        <v>117</v>
      </c>
      <c r="C137" s="22"/>
      <c r="D137" s="28">
        <f>'[1]Frais Financiers'!I30</f>
        <v>7383</v>
      </c>
      <c r="E137" s="26"/>
      <c r="F137" s="27"/>
      <c r="G137" s="27"/>
      <c r="H137" s="27"/>
    </row>
    <row r="138" spans="1:8" x14ac:dyDescent="0.25">
      <c r="A138" s="20">
        <v>68</v>
      </c>
      <c r="B138" s="21" t="s">
        <v>101</v>
      </c>
      <c r="C138" s="22"/>
      <c r="D138" s="29">
        <f>[1]Investissements!J27</f>
        <v>16364</v>
      </c>
      <c r="E138" s="26"/>
      <c r="F138" s="27"/>
      <c r="G138" s="27"/>
      <c r="H138" s="27"/>
    </row>
    <row r="139" spans="1:8" x14ac:dyDescent="0.25">
      <c r="A139" s="30">
        <v>67</v>
      </c>
      <c r="B139" s="21" t="s">
        <v>118</v>
      </c>
      <c r="C139" s="22"/>
      <c r="D139" s="31">
        <f>'[1]Charges except'!I30</f>
        <v>6047</v>
      </c>
      <c r="E139" s="26"/>
      <c r="F139" s="27"/>
      <c r="G139" s="27"/>
      <c r="H139" s="27"/>
    </row>
    <row r="140" spans="1:8" x14ac:dyDescent="0.25">
      <c r="A140" s="32"/>
      <c r="B140" s="66" t="s">
        <v>119</v>
      </c>
      <c r="C140" s="67"/>
      <c r="D140" s="19">
        <f>SUM(D127+D133+D135+D136+D137+D138+D139)</f>
        <v>471690</v>
      </c>
      <c r="E140" s="26"/>
      <c r="F140" s="27"/>
      <c r="G140" s="27"/>
      <c r="H140" s="27"/>
    </row>
    <row r="141" spans="1:8" x14ac:dyDescent="0.25">
      <c r="A141" s="32"/>
      <c r="B141" s="33"/>
      <c r="C141" s="33"/>
      <c r="D141" s="34"/>
      <c r="E141" s="87" t="s">
        <v>120</v>
      </c>
    </row>
    <row r="142" spans="1:8" x14ac:dyDescent="0.25">
      <c r="A142" s="32"/>
      <c r="B142" s="35" t="s">
        <v>121</v>
      </c>
      <c r="C142" s="33"/>
      <c r="D142" s="34"/>
      <c r="E142" s="88"/>
    </row>
    <row r="143" spans="1:8" x14ac:dyDescent="0.25">
      <c r="A143" s="32"/>
      <c r="B143" s="36" t="s">
        <v>9</v>
      </c>
      <c r="C143" s="37"/>
      <c r="D143" s="23">
        <f>'[1]Resultat N-1'!I30+'[1]Resultat N-1'!I31+'[1]Resultat N-1'!I32+'[1]Resultat N-1'!I33</f>
        <v>154358</v>
      </c>
      <c r="E143" s="23">
        <f>+D143-D133</f>
        <v>-77339</v>
      </c>
    </row>
    <row r="144" spans="1:8" x14ac:dyDescent="0.25">
      <c r="A144" s="32"/>
      <c r="B144" s="38" t="s">
        <v>122</v>
      </c>
      <c r="C144" s="39" t="s">
        <v>123</v>
      </c>
      <c r="D144" s="40">
        <f>+'[1]Resultat N-1'!I34</f>
        <v>246015</v>
      </c>
      <c r="E144" s="89">
        <f>SUM(D144:D147)-SUM(D134:D136)</f>
        <v>77339</v>
      </c>
    </row>
    <row r="145" spans="1:8" x14ac:dyDescent="0.25">
      <c r="A145" s="32"/>
      <c r="B145" s="38" t="s">
        <v>124</v>
      </c>
      <c r="C145" s="39" t="s">
        <v>125</v>
      </c>
      <c r="D145" s="41">
        <f>+'[1]Resultat N-1'!I35</f>
        <v>48375</v>
      </c>
      <c r="E145" s="90"/>
      <c r="H145" s="42"/>
    </row>
    <row r="146" spans="1:8" x14ac:dyDescent="0.25">
      <c r="A146" s="32"/>
      <c r="B146" s="38" t="s">
        <v>126</v>
      </c>
      <c r="C146" s="39" t="s">
        <v>127</v>
      </c>
      <c r="D146" s="41">
        <f>+'[1]Resultat N-1'!I42</f>
        <v>5</v>
      </c>
      <c r="E146" s="90"/>
      <c r="H146" s="42"/>
    </row>
    <row r="147" spans="1:8" x14ac:dyDescent="0.25">
      <c r="A147" s="32"/>
      <c r="B147" s="43" t="s">
        <v>128</v>
      </c>
      <c r="C147" s="44"/>
      <c r="D147" s="45">
        <f>-'[1]Resultat N-1'!I26-'[1]Resultat N-1'!I27-'[1]Resultat N-1'!I28</f>
        <v>-6857</v>
      </c>
      <c r="E147" s="91"/>
      <c r="H147" s="42"/>
    </row>
    <row r="148" spans="1:8" x14ac:dyDescent="0.25">
      <c r="A148" s="32"/>
      <c r="B148" s="38" t="s">
        <v>129</v>
      </c>
      <c r="C148" s="39" t="s">
        <v>130</v>
      </c>
      <c r="D148" s="28">
        <f>+'[1]Resultat N-1'!I58</f>
        <v>7383</v>
      </c>
      <c r="E148" s="28">
        <f>+D148-D137</f>
        <v>0</v>
      </c>
    </row>
    <row r="149" spans="1:8" ht="30" x14ac:dyDescent="0.25">
      <c r="A149" s="32"/>
      <c r="B149" s="38" t="s">
        <v>131</v>
      </c>
      <c r="C149" s="39" t="s">
        <v>132</v>
      </c>
      <c r="D149" s="46">
        <f>+'[1]Resultat N-1'!I38</f>
        <v>16364</v>
      </c>
      <c r="E149" s="63">
        <f>+SUM(D149:D152)-SUMIF(C3:C126,"Amort",D3:D126)</f>
        <v>0</v>
      </c>
    </row>
    <row r="150" spans="1:8" ht="30" x14ac:dyDescent="0.25">
      <c r="A150" s="32"/>
      <c r="B150" s="38" t="s">
        <v>131</v>
      </c>
      <c r="C150" s="39" t="s">
        <v>133</v>
      </c>
      <c r="D150" s="47">
        <f>+'[1]Resultat N-1'!I39</f>
        <v>0</v>
      </c>
      <c r="E150" s="64"/>
    </row>
    <row r="151" spans="1:8" x14ac:dyDescent="0.25">
      <c r="A151" s="32"/>
      <c r="B151" s="38" t="s">
        <v>134</v>
      </c>
      <c r="C151" s="39" t="s">
        <v>135</v>
      </c>
      <c r="D151" s="47">
        <f>+'[1]Resultat N-1'!I40</f>
        <v>0</v>
      </c>
      <c r="E151" s="64"/>
    </row>
    <row r="152" spans="1:8" ht="30" x14ac:dyDescent="0.25">
      <c r="A152" s="32"/>
      <c r="B152" s="38" t="s">
        <v>136</v>
      </c>
      <c r="C152" s="39" t="s">
        <v>137</v>
      </c>
      <c r="D152" s="48">
        <f>+'[1]Resultat N-1'!I41</f>
        <v>0</v>
      </c>
      <c r="E152" s="65"/>
    </row>
    <row r="153" spans="1:8" x14ac:dyDescent="0.25">
      <c r="A153" s="32"/>
      <c r="B153" s="49" t="s">
        <v>138</v>
      </c>
      <c r="C153" s="50" t="s">
        <v>139</v>
      </c>
      <c r="D153" s="31">
        <f>+'[1]Resultat N-1'!I68</f>
        <v>6047</v>
      </c>
      <c r="E153" s="31">
        <f>+D153-D139</f>
        <v>0</v>
      </c>
    </row>
    <row r="154" spans="1:8" x14ac:dyDescent="0.25">
      <c r="A154" s="32"/>
      <c r="B154" s="66" t="s">
        <v>119</v>
      </c>
      <c r="C154" s="67"/>
      <c r="D154" s="51">
        <f>SUM(D143:D153)</f>
        <v>471690</v>
      </c>
      <c r="E154" s="52"/>
    </row>
    <row r="155" spans="1:8" x14ac:dyDescent="0.25">
      <c r="A155" s="53"/>
      <c r="B155" s="68" t="s">
        <v>140</v>
      </c>
      <c r="C155" s="69"/>
      <c r="D155" s="54">
        <f>+D140-D154</f>
        <v>0</v>
      </c>
      <c r="E155" s="55"/>
    </row>
    <row r="157" spans="1:8" x14ac:dyDescent="0.25">
      <c r="B157" s="70" t="s">
        <v>141</v>
      </c>
      <c r="C157" s="71"/>
      <c r="D157" s="72"/>
    </row>
    <row r="158" spans="1:8" x14ac:dyDescent="0.25">
      <c r="B158" s="73"/>
      <c r="C158" s="74"/>
      <c r="D158" s="75"/>
    </row>
    <row r="159" spans="1:8" x14ac:dyDescent="0.25">
      <c r="B159" s="76"/>
      <c r="C159" s="77"/>
      <c r="D159" s="78"/>
    </row>
  </sheetData>
  <mergeCells count="10">
    <mergeCell ref="E149:E152"/>
    <mergeCell ref="B154:C154"/>
    <mergeCell ref="B155:C155"/>
    <mergeCell ref="B157:D159"/>
    <mergeCell ref="B129:C129"/>
    <mergeCell ref="A131:E131"/>
    <mergeCell ref="A132:E132"/>
    <mergeCell ref="B140:C140"/>
    <mergeCell ref="E141:E142"/>
    <mergeCell ref="E144:E147"/>
  </mergeCells>
  <phoneticPr fontId="8" type="noConversion"/>
  <conditionalFormatting sqref="H3:H126">
    <cfRule type="cellIs" dxfId="200" priority="79" operator="lessThan">
      <formula>-1</formula>
    </cfRule>
  </conditionalFormatting>
  <conditionalFormatting sqref="H3:H126">
    <cfRule type="expression" dxfId="199" priority="78">
      <formula>$C3="OUI"</formula>
    </cfRule>
  </conditionalFormatting>
  <conditionalFormatting sqref="H3:H126">
    <cfRule type="expression" dxfId="198" priority="77">
      <formula>$C3="OUI"</formula>
    </cfRule>
  </conditionalFormatting>
  <conditionalFormatting sqref="H64:H126">
    <cfRule type="expression" dxfId="197" priority="76">
      <formula>$C64="OUI"</formula>
    </cfRule>
  </conditionalFormatting>
  <conditionalFormatting sqref="H5">
    <cfRule type="expression" dxfId="196" priority="75">
      <formula>$C5="OUI"</formula>
    </cfRule>
  </conditionalFormatting>
  <conditionalFormatting sqref="H5">
    <cfRule type="expression" dxfId="195" priority="74">
      <formula>$C5="OUI"</formula>
    </cfRule>
  </conditionalFormatting>
  <conditionalFormatting sqref="H44">
    <cfRule type="expression" dxfId="194" priority="73">
      <formula>$C44="OUI"</formula>
    </cfRule>
  </conditionalFormatting>
  <conditionalFormatting sqref="D155">
    <cfRule type="cellIs" dxfId="193" priority="72" operator="notEqual">
      <formula>0</formula>
    </cfRule>
  </conditionalFormatting>
  <conditionalFormatting sqref="B15">
    <cfRule type="expression" dxfId="192" priority="71">
      <formula>$C15="OUI"</formula>
    </cfRule>
  </conditionalFormatting>
  <conditionalFormatting sqref="A15">
    <cfRule type="expression" dxfId="191" priority="70">
      <formula>$C15="OUI"</formula>
    </cfRule>
  </conditionalFormatting>
  <conditionalFormatting sqref="B4">
    <cfRule type="expression" dxfId="190" priority="69">
      <formula>$C4="OUI"</formula>
    </cfRule>
  </conditionalFormatting>
  <conditionalFormatting sqref="B5">
    <cfRule type="expression" dxfId="189" priority="68">
      <formula>$C5="OUI"</formula>
    </cfRule>
  </conditionalFormatting>
  <conditionalFormatting sqref="A5">
    <cfRule type="expression" dxfId="188" priority="67">
      <formula>$C5="OUI"</formula>
    </cfRule>
  </conditionalFormatting>
  <conditionalFormatting sqref="B6">
    <cfRule type="expression" dxfId="187" priority="66">
      <formula>$C6="OUI"</formula>
    </cfRule>
  </conditionalFormatting>
  <conditionalFormatting sqref="A6">
    <cfRule type="expression" dxfId="186" priority="65">
      <formula>$C6="OUI"</formula>
    </cfRule>
  </conditionalFormatting>
  <conditionalFormatting sqref="B6:B126">
    <cfRule type="expression" dxfId="185" priority="64">
      <formula>$C6="OUI"</formula>
    </cfRule>
  </conditionalFormatting>
  <conditionalFormatting sqref="A6:A126">
    <cfRule type="expression" dxfId="184" priority="63">
      <formula>$C6="OUI"</formula>
    </cfRule>
  </conditionalFormatting>
  <conditionalFormatting sqref="E27:E29 E31:E126 E3:E23">
    <cfRule type="expression" dxfId="183" priority="62">
      <formula>OR(C3="Achats",C3="Variable",C3="Comm",C3="Loc/Bail",C3+"Amort",C3="Financier")</formula>
    </cfRule>
  </conditionalFormatting>
  <conditionalFormatting sqref="F3:F126">
    <cfRule type="expression" dxfId="182" priority="61">
      <formula>OR(C3="Achats",C3="Variable",C3="Comm",C3="Loc/Bail",C3="Financier",C3="Amort",C3="Except")</formula>
    </cfRule>
  </conditionalFormatting>
  <conditionalFormatting sqref="G3:G126">
    <cfRule type="expression" dxfId="181" priority="60">
      <formula>OR(C3="Achats",C3="Variable",C3="Comm",C3="Loc/Bail",C3="Financier",C3="Amort",C3="Except")</formula>
    </cfRule>
  </conditionalFormatting>
  <conditionalFormatting sqref="A9">
    <cfRule type="expression" dxfId="180" priority="53">
      <formula>$C9="OUI"</formula>
    </cfRule>
  </conditionalFormatting>
  <conditionalFormatting sqref="B18">
    <cfRule type="expression" dxfId="179" priority="59">
      <formula>$C18="OUI"</formula>
    </cfRule>
  </conditionalFormatting>
  <conditionalFormatting sqref="A18">
    <cfRule type="expression" dxfId="178" priority="58">
      <formula>$C18="OUI"</formula>
    </cfRule>
  </conditionalFormatting>
  <conditionalFormatting sqref="B7">
    <cfRule type="expression" dxfId="177" priority="57">
      <formula>$C7="OUI"</formula>
    </cfRule>
  </conditionalFormatting>
  <conditionalFormatting sqref="B8">
    <cfRule type="expression" dxfId="176" priority="56">
      <formula>$C8="OUI"</formula>
    </cfRule>
  </conditionalFormatting>
  <conditionalFormatting sqref="A8">
    <cfRule type="expression" dxfId="175" priority="55">
      <formula>$C8="OUI"</formula>
    </cfRule>
  </conditionalFormatting>
  <conditionalFormatting sqref="B9">
    <cfRule type="expression" dxfId="174" priority="54">
      <formula>$C9="OUI"</formula>
    </cfRule>
  </conditionalFormatting>
  <conditionalFormatting sqref="B16">
    <cfRule type="expression" dxfId="173" priority="52">
      <formula>$C16="OUI"</formula>
    </cfRule>
  </conditionalFormatting>
  <conditionalFormatting sqref="A16">
    <cfRule type="expression" dxfId="172" priority="51">
      <formula>$C16="OUI"</formula>
    </cfRule>
  </conditionalFormatting>
  <conditionalFormatting sqref="B19">
    <cfRule type="expression" dxfId="171" priority="50">
      <formula>$C19="OUI"</formula>
    </cfRule>
  </conditionalFormatting>
  <conditionalFormatting sqref="A19">
    <cfRule type="expression" dxfId="170" priority="49">
      <formula>$C19="OUI"</formula>
    </cfRule>
  </conditionalFormatting>
  <conditionalFormatting sqref="A23">
    <cfRule type="expression" dxfId="169" priority="24">
      <formula>$C23="OUI"</formula>
    </cfRule>
  </conditionalFormatting>
  <conditionalFormatting sqref="B24:B30">
    <cfRule type="expression" dxfId="168" priority="48">
      <formula>$C24="OUI"</formula>
    </cfRule>
  </conditionalFormatting>
  <conditionalFormatting sqref="A24:A30">
    <cfRule type="expression" dxfId="167" priority="47">
      <formula>$C24="OUI"</formula>
    </cfRule>
  </conditionalFormatting>
  <conditionalFormatting sqref="E24:E26">
    <cfRule type="expression" dxfId="166" priority="46">
      <formula>OR(C24="Achats",C24="Variable",C24="Comm")</formula>
    </cfRule>
  </conditionalFormatting>
  <conditionalFormatting sqref="G24:G25">
    <cfRule type="expression" dxfId="165" priority="45">
      <formula>OR(C24="Achats",C24="Variable",C24="Comm")</formula>
    </cfRule>
  </conditionalFormatting>
  <conditionalFormatting sqref="B25">
    <cfRule type="expression" dxfId="164" priority="44">
      <formula>$C25="OUI"</formula>
    </cfRule>
  </conditionalFormatting>
  <conditionalFormatting sqref="A25">
    <cfRule type="expression" dxfId="163" priority="43">
      <formula>$C25="OUI"</formula>
    </cfRule>
  </conditionalFormatting>
  <conditionalFormatting sqref="B26">
    <cfRule type="expression" dxfId="162" priority="42">
      <formula>$C26="OUI"</formula>
    </cfRule>
  </conditionalFormatting>
  <conditionalFormatting sqref="A26">
    <cfRule type="expression" dxfId="161" priority="41">
      <formula>$C26="OUI"</formula>
    </cfRule>
  </conditionalFormatting>
  <conditionalFormatting sqref="B30">
    <cfRule type="expression" dxfId="160" priority="40">
      <formula>$C30="OUI"</formula>
    </cfRule>
  </conditionalFormatting>
  <conditionalFormatting sqref="A30">
    <cfRule type="expression" dxfId="159" priority="39">
      <formula>$C30="OUI"</formula>
    </cfRule>
  </conditionalFormatting>
  <conditionalFormatting sqref="E30">
    <cfRule type="expression" dxfId="158" priority="38">
      <formula>OR(C30="Achats",C30="Variable",C30="Comm")</formula>
    </cfRule>
  </conditionalFormatting>
  <conditionalFormatting sqref="B30">
    <cfRule type="expression" dxfId="157" priority="37">
      <formula>$C30="OUI"</formula>
    </cfRule>
  </conditionalFormatting>
  <conditionalFormatting sqref="A30">
    <cfRule type="expression" dxfId="156" priority="36">
      <formula>$C30="OUI"</formula>
    </cfRule>
  </conditionalFormatting>
  <conditionalFormatting sqref="B24">
    <cfRule type="expression" dxfId="155" priority="35">
      <formula>$C24="OUI"</formula>
    </cfRule>
  </conditionalFormatting>
  <conditionalFormatting sqref="A24">
    <cfRule type="expression" dxfId="154" priority="34">
      <formula>$C24="OUI"</formula>
    </cfRule>
  </conditionalFormatting>
  <conditionalFormatting sqref="E24">
    <cfRule type="expression" dxfId="153" priority="33">
      <formula>OR(C24="Achats",C24="Variable",C24="Comm")</formula>
    </cfRule>
  </conditionalFormatting>
  <conditionalFormatting sqref="G24">
    <cfRule type="expression" dxfId="152" priority="32">
      <formula>OR(C24="Achats",C24="Variable",C24="Comm")</formula>
    </cfRule>
  </conditionalFormatting>
  <conditionalFormatting sqref="B21:B25">
    <cfRule type="expression" dxfId="151" priority="31">
      <formula>$C21="OUI"</formula>
    </cfRule>
  </conditionalFormatting>
  <conditionalFormatting sqref="A21:A27">
    <cfRule type="expression" dxfId="150" priority="30">
      <formula>$C21="OUI"</formula>
    </cfRule>
  </conditionalFormatting>
  <conditionalFormatting sqref="E21:E23">
    <cfRule type="expression" dxfId="149" priority="29">
      <formula>OR(C21="Achats",C21="Variable",C21="Comm")</formula>
    </cfRule>
  </conditionalFormatting>
  <conditionalFormatting sqref="G21:G23">
    <cfRule type="expression" dxfId="148" priority="28">
      <formula>OR(C21="Achats",C21="Variable",C21="Comm")</formula>
    </cfRule>
  </conditionalFormatting>
  <conditionalFormatting sqref="B22">
    <cfRule type="expression" dxfId="147" priority="27">
      <formula>$C22="OUI"</formula>
    </cfRule>
  </conditionalFormatting>
  <conditionalFormatting sqref="A22">
    <cfRule type="expression" dxfId="146" priority="26">
      <formula>$C22="OUI"</formula>
    </cfRule>
  </conditionalFormatting>
  <conditionalFormatting sqref="B23">
    <cfRule type="expression" dxfId="145" priority="25">
      <formula>$C23="OUI"</formula>
    </cfRule>
  </conditionalFormatting>
  <conditionalFormatting sqref="A3:C126">
    <cfRule type="expression" dxfId="144" priority="3">
      <formula>$C3="Except"</formula>
    </cfRule>
    <cfRule type="expression" dxfId="143" priority="6">
      <formula>$C3="Amort"</formula>
    </cfRule>
    <cfRule type="expression" dxfId="142" priority="7">
      <formula>$C3="Financier"</formula>
    </cfRule>
    <cfRule type="expression" dxfId="141" priority="8">
      <formula>$C3="Loc/Bail"</formula>
    </cfRule>
    <cfRule type="expression" dxfId="140" priority="20">
      <formula>$C3="Variable"</formula>
    </cfRule>
    <cfRule type="expression" dxfId="139" priority="21">
      <formula>$C3="Comm"</formula>
    </cfRule>
    <cfRule type="expression" dxfId="138" priority="22">
      <formula>$C3="Achats"</formula>
    </cfRule>
    <cfRule type="expression" dxfId="137" priority="23">
      <formula>OR(MID($A3,1,3)="602",MID($A3,1,3)="601")</formula>
    </cfRule>
  </conditionalFormatting>
  <conditionalFormatting sqref="G26:G126">
    <cfRule type="expression" dxfId="136" priority="19">
      <formula>OR(C26="Achats",C26="Variable",C26="Comm")</formula>
    </cfRule>
  </conditionalFormatting>
  <conditionalFormatting sqref="B5">
    <cfRule type="expression" dxfId="135" priority="18">
      <formula>$C5="OUI"</formula>
    </cfRule>
  </conditionalFormatting>
  <conditionalFormatting sqref="B6">
    <cfRule type="expression" dxfId="134" priority="17">
      <formula>$C6="OUI"</formula>
    </cfRule>
  </conditionalFormatting>
  <conditionalFormatting sqref="A6">
    <cfRule type="expression" dxfId="133" priority="16">
      <formula>$C6="OUI"</formula>
    </cfRule>
  </conditionalFormatting>
  <conditionalFormatting sqref="B7">
    <cfRule type="expression" dxfId="132" priority="15">
      <formula>$C7="OUI"</formula>
    </cfRule>
  </conditionalFormatting>
  <conditionalFormatting sqref="A7">
    <cfRule type="expression" dxfId="131" priority="14">
      <formula>$C7="OUI"</formula>
    </cfRule>
  </conditionalFormatting>
  <conditionalFormatting sqref="A10">
    <cfRule type="expression" dxfId="130" priority="9">
      <formula>$C10="OUI"</formula>
    </cfRule>
  </conditionalFormatting>
  <conditionalFormatting sqref="B8">
    <cfRule type="expression" dxfId="129" priority="13">
      <formula>$C8="OUI"</formula>
    </cfRule>
  </conditionalFormatting>
  <conditionalFormatting sqref="B9">
    <cfRule type="expression" dxfId="128" priority="12">
      <formula>$C9="OUI"</formula>
    </cfRule>
  </conditionalFormatting>
  <conditionalFormatting sqref="A9">
    <cfRule type="expression" dxfId="127" priority="11">
      <formula>$C9="OUI"</formula>
    </cfRule>
  </conditionalFormatting>
  <conditionalFormatting sqref="B10">
    <cfRule type="expression" dxfId="126" priority="10">
      <formula>$C10="OUI"</formula>
    </cfRule>
  </conditionalFormatting>
  <conditionalFormatting sqref="D3:D126">
    <cfRule type="expression" dxfId="125" priority="5">
      <formula>OR(C3="Variable",C3="Comm",C3="Loc/Bail",C3="Financier",C3="Amort",C3="Except")</formula>
    </cfRule>
  </conditionalFormatting>
  <conditionalFormatting sqref="A8:A13">
    <cfRule type="expression" dxfId="124" priority="4">
      <formula>$C8="OUI"</formula>
    </cfRule>
  </conditionalFormatting>
  <conditionalFormatting sqref="E144">
    <cfRule type="expression" dxfId="123" priority="2">
      <formula>OR(D144="Variable",D144="Comm",D144="Loc/Bail",D144="Financier",D144="Amort",D144="Except")</formula>
    </cfRule>
  </conditionalFormatting>
  <conditionalFormatting sqref="D144">
    <cfRule type="expression" dxfId="122" priority="1">
      <formula>OR(C144="Variable",C144="Comm",C144="Loc/Bail",C144="Financier",C144="Amort",C144="Except")</formula>
    </cfRule>
  </conditionalFormatting>
  <dataValidations xWindow="452" yWindow="524" count="2">
    <dataValidation type="list" allowBlank="1" showInputMessage="1" showErrorMessage="1" error="Veuilez sélectionner l'une des options dans la liste proposée" promptTitle="Critères de sélection" prompt="Pour plus de précisions voir le commentaire dans le titre de la colonne &quot;Type de Frais&quot;. Glissez votre souris sur la cellule._x000a_" sqref="C3:C126" xr:uid="{00000000-0002-0000-0000-000000000000}">
      <formula1>Type_Frais</formula1>
    </dataValidation>
    <dataValidation type="list" allowBlank="1" showInputMessage="1" showErrorMessage="1" sqref="E3:E126" xr:uid="{00000000-0002-0000-0000-000001000000}">
      <formula1>Unite</formula1>
    </dataValidation>
  </dataValidations>
  <hyperlinks>
    <hyperlink ref="B135" location="'Frais commerciaux'!A1" display="FRAIS COMMERCIAUX" xr:uid="{00000000-0004-0000-0000-000000000000}"/>
    <hyperlink ref="B136" location="'Credits bails'!A1" display="LOCATIONS/LEASING" xr:uid="{00000000-0004-0000-0000-000001000000}"/>
    <hyperlink ref="B137" location="'Frais Financiers'!A1" display="CHARGES FINANCIERES" xr:uid="{00000000-0004-0000-0000-000002000000}"/>
    <hyperlink ref="B138" location="Investissements!A1" display="DOTATIONS AUX AMORTISSEMENTS" xr:uid="{00000000-0004-0000-0000-000003000000}"/>
    <hyperlink ref="B142" location="'Resultat N-1'!A1" display="Compte de Résultat N- 1" xr:uid="{00000000-0004-0000-0000-000004000000}"/>
    <hyperlink ref="B139" location="'Charges except'!A1" display="Charges exceptionnelles" xr:uid="{00000000-0004-0000-0000-000005000000}"/>
  </hyperlink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518"/>
  <sheetViews>
    <sheetView tabSelected="1" topLeftCell="A25" workbookViewId="0">
      <selection activeCell="B1" sqref="B1"/>
    </sheetView>
  </sheetViews>
  <sheetFormatPr baseColWidth="10" defaultRowHeight="15" x14ac:dyDescent="0.25"/>
  <cols>
    <col min="1" max="1" width="11.42578125" customWidth="1"/>
    <col min="2" max="2" width="40.7109375" bestFit="1" customWidth="1"/>
    <col min="4" max="4" width="12.28515625" bestFit="1" customWidth="1"/>
  </cols>
  <sheetData>
    <row r="1" spans="1:15" x14ac:dyDescent="0.25">
      <c r="A1" t="s">
        <v>151</v>
      </c>
      <c r="B1">
        <f>6/12</f>
        <v>0.5</v>
      </c>
    </row>
    <row r="3" spans="1:15" ht="30" x14ac:dyDescent="0.25">
      <c r="A3" s="6" t="s">
        <v>0</v>
      </c>
      <c r="B3" s="6" t="s">
        <v>1</v>
      </c>
      <c r="C3" s="6" t="s">
        <v>2</v>
      </c>
      <c r="D3" s="7" t="s">
        <v>3</v>
      </c>
      <c r="E3" s="6" t="s">
        <v>4</v>
      </c>
      <c r="F3" s="6" t="s">
        <v>5</v>
      </c>
      <c r="G3" s="7" t="s">
        <v>6</v>
      </c>
      <c r="H3" s="7" t="s">
        <v>7</v>
      </c>
      <c r="I3" s="7" t="s">
        <v>143</v>
      </c>
      <c r="J3" s="7" t="s">
        <v>144</v>
      </c>
      <c r="K3" s="7" t="s">
        <v>145</v>
      </c>
      <c r="L3" s="7" t="s">
        <v>146</v>
      </c>
      <c r="M3" s="7" t="s">
        <v>147</v>
      </c>
      <c r="N3" s="7" t="s">
        <v>148</v>
      </c>
      <c r="O3" s="6" t="s">
        <v>149</v>
      </c>
    </row>
    <row r="4" spans="1:15" x14ac:dyDescent="0.25">
      <c r="A4" s="8">
        <v>602100</v>
      </c>
      <c r="B4" s="9" t="s">
        <v>8</v>
      </c>
      <c r="C4" s="10" t="s">
        <v>9</v>
      </c>
      <c r="D4" s="11" t="s">
        <v>152</v>
      </c>
      <c r="E4" s="12" t="s">
        <v>4</v>
      </c>
      <c r="F4" s="13">
        <v>1</v>
      </c>
      <c r="G4" s="12" t="s">
        <v>153</v>
      </c>
      <c r="H4" s="14" t="s">
        <v>154</v>
      </c>
      <c r="I4" s="14"/>
      <c r="J4" s="60"/>
      <c r="K4" s="60"/>
      <c r="L4" s="60"/>
      <c r="M4" s="60"/>
      <c r="N4" s="60"/>
      <c r="O4" s="16"/>
    </row>
    <row r="5" spans="1:15" x14ac:dyDescent="0.25">
      <c r="A5" s="8">
        <v>602200</v>
      </c>
      <c r="B5" s="9" t="s">
        <v>10</v>
      </c>
      <c r="C5" s="10" t="s">
        <v>9</v>
      </c>
      <c r="D5" s="11" t="s">
        <v>155</v>
      </c>
      <c r="E5" s="12" t="s">
        <v>4</v>
      </c>
      <c r="F5" s="13">
        <v>1</v>
      </c>
      <c r="G5" s="12" t="s">
        <v>156</v>
      </c>
      <c r="H5" s="14" t="s">
        <v>154</v>
      </c>
      <c r="I5" s="14"/>
      <c r="J5" s="61"/>
      <c r="K5" s="61"/>
      <c r="L5" s="61"/>
      <c r="M5" s="14"/>
      <c r="N5" s="14"/>
      <c r="O5" s="16"/>
    </row>
    <row r="6" spans="1:15" x14ac:dyDescent="0.25">
      <c r="A6" s="8">
        <v>603100</v>
      </c>
      <c r="B6" s="9" t="s">
        <v>11</v>
      </c>
      <c r="C6" s="10" t="s">
        <v>9</v>
      </c>
      <c r="D6" s="11" t="s">
        <v>157</v>
      </c>
      <c r="E6" s="12" t="s">
        <v>4</v>
      </c>
      <c r="F6" s="13">
        <v>1</v>
      </c>
      <c r="G6" s="12" t="s">
        <v>158</v>
      </c>
      <c r="H6" s="14" t="s">
        <v>154</v>
      </c>
      <c r="I6" s="14"/>
      <c r="J6" s="61"/>
      <c r="K6" s="61"/>
      <c r="L6" s="61"/>
      <c r="M6" s="14"/>
      <c r="N6" s="14"/>
      <c r="O6" s="16"/>
    </row>
    <row r="7" spans="1:15" x14ac:dyDescent="0.25">
      <c r="A7" s="8">
        <v>604000</v>
      </c>
      <c r="B7" s="9" t="s">
        <v>14</v>
      </c>
      <c r="C7" s="9" t="s">
        <v>9</v>
      </c>
      <c r="D7" s="11" t="s">
        <v>159</v>
      </c>
      <c r="E7" s="12" t="s">
        <v>4</v>
      </c>
      <c r="F7" s="13">
        <v>1</v>
      </c>
      <c r="G7" s="12" t="s">
        <v>154</v>
      </c>
      <c r="H7" s="14" t="s">
        <v>154</v>
      </c>
      <c r="I7" s="14"/>
      <c r="J7" s="61"/>
      <c r="K7" s="61"/>
      <c r="L7" s="61"/>
      <c r="M7" s="14"/>
      <c r="N7" s="14"/>
      <c r="O7" s="16"/>
    </row>
    <row r="8" spans="1:15" x14ac:dyDescent="0.25">
      <c r="A8" s="8" t="s">
        <v>15</v>
      </c>
      <c r="B8" s="9" t="s">
        <v>16</v>
      </c>
      <c r="C8" s="10" t="s">
        <v>17</v>
      </c>
      <c r="D8" s="11"/>
      <c r="E8" s="12" t="s">
        <v>4</v>
      </c>
      <c r="F8" s="13"/>
      <c r="G8" s="12" t="s">
        <v>154</v>
      </c>
      <c r="H8" s="14" t="s">
        <v>154</v>
      </c>
      <c r="I8" s="14"/>
      <c r="J8" s="61"/>
      <c r="K8" s="61"/>
      <c r="L8" s="61"/>
      <c r="M8" s="14"/>
      <c r="N8" s="14"/>
      <c r="O8" s="16"/>
    </row>
    <row r="9" spans="1:15" x14ac:dyDescent="0.25">
      <c r="A9" s="8">
        <v>604200</v>
      </c>
      <c r="B9" s="10" t="s">
        <v>18</v>
      </c>
      <c r="C9" s="10" t="s">
        <v>17</v>
      </c>
      <c r="D9" s="11" t="s">
        <v>160</v>
      </c>
      <c r="E9" s="12" t="s">
        <v>4</v>
      </c>
      <c r="F9" s="13">
        <v>1</v>
      </c>
      <c r="G9" s="12" t="s">
        <v>161</v>
      </c>
      <c r="H9" s="14" t="s">
        <v>161</v>
      </c>
      <c r="I9" s="14"/>
      <c r="J9" s="61"/>
      <c r="K9" s="61"/>
      <c r="L9" s="61"/>
      <c r="M9" s="14"/>
      <c r="N9" s="14"/>
      <c r="O9" s="16"/>
    </row>
    <row r="10" spans="1:15" x14ac:dyDescent="0.25">
      <c r="A10" s="8">
        <v>606110</v>
      </c>
      <c r="B10" s="9" t="s">
        <v>19</v>
      </c>
      <c r="C10" s="10" t="s">
        <v>17</v>
      </c>
      <c r="D10" s="11" t="s">
        <v>162</v>
      </c>
      <c r="E10" s="12" t="s">
        <v>4</v>
      </c>
      <c r="F10" s="13">
        <v>1</v>
      </c>
      <c r="G10" s="12" t="s">
        <v>163</v>
      </c>
      <c r="H10" s="14" t="s">
        <v>163</v>
      </c>
      <c r="I10" s="14"/>
      <c r="J10" s="61"/>
      <c r="K10" s="61"/>
      <c r="L10" s="61"/>
      <c r="M10" s="14"/>
      <c r="N10" s="14"/>
      <c r="O10" s="16"/>
    </row>
    <row r="11" spans="1:15" x14ac:dyDescent="0.25">
      <c r="A11" s="8">
        <v>606120</v>
      </c>
      <c r="B11" s="9" t="s">
        <v>20</v>
      </c>
      <c r="C11" s="10" t="s">
        <v>17</v>
      </c>
      <c r="D11" s="11" t="s">
        <v>164</v>
      </c>
      <c r="E11" s="12" t="s">
        <v>4</v>
      </c>
      <c r="F11" s="13">
        <v>1</v>
      </c>
      <c r="G11" s="12" t="s">
        <v>153</v>
      </c>
      <c r="H11" s="14" t="s">
        <v>153</v>
      </c>
      <c r="I11" s="14"/>
      <c r="J11" s="61"/>
      <c r="K11" s="61"/>
      <c r="L11" s="61"/>
      <c r="M11" s="14"/>
      <c r="N11" s="14"/>
      <c r="O11" s="16"/>
    </row>
    <row r="12" spans="1:15" x14ac:dyDescent="0.25">
      <c r="A12" s="8">
        <v>606121</v>
      </c>
      <c r="B12" s="9" t="s">
        <v>21</v>
      </c>
      <c r="C12" s="10" t="s">
        <v>17</v>
      </c>
      <c r="D12" s="11" t="s">
        <v>165</v>
      </c>
      <c r="E12" s="12" t="s">
        <v>4</v>
      </c>
      <c r="F12" s="13">
        <v>1</v>
      </c>
      <c r="G12" s="12" t="s">
        <v>156</v>
      </c>
      <c r="H12" s="14" t="s">
        <v>156</v>
      </c>
      <c r="I12" s="14"/>
      <c r="J12" s="61"/>
      <c r="K12" s="61"/>
      <c r="L12" s="61"/>
      <c r="M12" s="14"/>
      <c r="N12" s="14"/>
      <c r="O12" s="16"/>
    </row>
    <row r="13" spans="1:15" x14ac:dyDescent="0.25">
      <c r="A13" s="8">
        <v>606140</v>
      </c>
      <c r="B13" s="9" t="s">
        <v>22</v>
      </c>
      <c r="C13" s="10" t="s">
        <v>17</v>
      </c>
      <c r="D13" s="11" t="s">
        <v>166</v>
      </c>
      <c r="E13" s="12" t="s">
        <v>4</v>
      </c>
      <c r="F13" s="13">
        <v>1</v>
      </c>
      <c r="G13" s="12" t="s">
        <v>158</v>
      </c>
      <c r="H13" s="14" t="s">
        <v>158</v>
      </c>
      <c r="I13" s="14"/>
      <c r="J13" s="61"/>
      <c r="K13" s="61"/>
      <c r="L13" s="61"/>
      <c r="M13" s="14"/>
      <c r="N13" s="14"/>
      <c r="O13" s="16"/>
    </row>
    <row r="14" spans="1:15" x14ac:dyDescent="0.25">
      <c r="A14" s="8">
        <v>606310</v>
      </c>
      <c r="B14" s="9" t="s">
        <v>23</v>
      </c>
      <c r="C14" s="10" t="s">
        <v>17</v>
      </c>
      <c r="D14" s="11" t="s">
        <v>167</v>
      </c>
      <c r="E14" s="12" t="s">
        <v>4</v>
      </c>
      <c r="F14" s="13">
        <v>1</v>
      </c>
      <c r="G14" s="12" t="s">
        <v>168</v>
      </c>
      <c r="H14" s="14" t="s">
        <v>168</v>
      </c>
      <c r="I14" s="14"/>
      <c r="J14" s="61"/>
      <c r="K14" s="61"/>
      <c r="L14" s="61"/>
      <c r="M14" s="14"/>
      <c r="N14" s="14"/>
      <c r="O14" s="16"/>
    </row>
    <row r="15" spans="1:15" x14ac:dyDescent="0.25">
      <c r="A15" s="8">
        <v>606360</v>
      </c>
      <c r="B15" s="9" t="s">
        <v>24</v>
      </c>
      <c r="C15" s="10" t="s">
        <v>17</v>
      </c>
      <c r="D15" s="11" t="s">
        <v>169</v>
      </c>
      <c r="E15" s="12" t="s">
        <v>4</v>
      </c>
      <c r="F15" s="13">
        <v>1</v>
      </c>
      <c r="G15" s="12" t="s">
        <v>154</v>
      </c>
      <c r="H15" s="14" t="s">
        <v>154</v>
      </c>
      <c r="I15" s="14"/>
      <c r="J15" s="61"/>
      <c r="K15" s="61"/>
      <c r="L15" s="61"/>
      <c r="M15" s="14"/>
      <c r="N15" s="14"/>
      <c r="O15" s="16"/>
    </row>
    <row r="16" spans="1:15" x14ac:dyDescent="0.25">
      <c r="A16" s="8">
        <v>606400</v>
      </c>
      <c r="B16" s="9" t="s">
        <v>25</v>
      </c>
      <c r="C16" s="10" t="s">
        <v>17</v>
      </c>
      <c r="D16" s="11" t="s">
        <v>170</v>
      </c>
      <c r="E16" s="12" t="s">
        <v>4</v>
      </c>
      <c r="F16" s="13">
        <v>1</v>
      </c>
      <c r="G16" s="12" t="s">
        <v>171</v>
      </c>
      <c r="H16" s="14" t="s">
        <v>171</v>
      </c>
      <c r="I16" s="14"/>
      <c r="J16" s="61"/>
      <c r="K16" s="61"/>
      <c r="L16" s="61"/>
      <c r="M16" s="14"/>
      <c r="N16" s="14"/>
      <c r="O16" s="16"/>
    </row>
    <row r="17" spans="1:15" x14ac:dyDescent="0.25">
      <c r="A17" s="8">
        <v>606401</v>
      </c>
      <c r="B17" s="9" t="s">
        <v>26</v>
      </c>
      <c r="C17" s="10" t="s">
        <v>17</v>
      </c>
      <c r="D17" s="11"/>
      <c r="E17" s="12" t="s">
        <v>4</v>
      </c>
      <c r="F17" s="13">
        <v>1</v>
      </c>
      <c r="G17" s="12" t="s">
        <v>154</v>
      </c>
      <c r="H17" s="14" t="s">
        <v>154</v>
      </c>
      <c r="I17" s="14"/>
      <c r="J17" s="61"/>
      <c r="K17" s="61"/>
      <c r="L17" s="61"/>
      <c r="M17" s="14"/>
      <c r="N17" s="14"/>
      <c r="O17" s="16"/>
    </row>
    <row r="18" spans="1:15" x14ac:dyDescent="0.25">
      <c r="A18" s="8" t="s">
        <v>28</v>
      </c>
      <c r="B18" s="9" t="s">
        <v>29</v>
      </c>
      <c r="C18" s="10" t="s">
        <v>9</v>
      </c>
      <c r="D18" s="11" t="s">
        <v>172</v>
      </c>
      <c r="E18" s="12" t="s">
        <v>4</v>
      </c>
      <c r="F18" s="13">
        <v>1</v>
      </c>
      <c r="G18" s="12" t="s">
        <v>154</v>
      </c>
      <c r="H18" s="14" t="s">
        <v>154</v>
      </c>
      <c r="I18" s="14"/>
      <c r="J18" s="61"/>
      <c r="K18" s="61"/>
      <c r="L18" s="61"/>
      <c r="M18" s="14"/>
      <c r="N18" s="14"/>
      <c r="O18" s="16"/>
    </row>
    <row r="19" spans="1:15" x14ac:dyDescent="0.25">
      <c r="A19" s="8">
        <v>607201</v>
      </c>
      <c r="B19" s="9" t="s">
        <v>30</v>
      </c>
      <c r="C19" s="10" t="s">
        <v>9</v>
      </c>
      <c r="D19" s="11" t="s">
        <v>173</v>
      </c>
      <c r="E19" s="12" t="s">
        <v>4</v>
      </c>
      <c r="F19" s="13">
        <v>1</v>
      </c>
      <c r="G19" s="12" t="s">
        <v>161</v>
      </c>
      <c r="H19" s="14" t="s">
        <v>154</v>
      </c>
      <c r="I19" s="14"/>
      <c r="J19" s="61"/>
      <c r="K19" s="61"/>
      <c r="L19" s="61"/>
      <c r="M19" s="14"/>
      <c r="N19" s="14"/>
      <c r="O19" s="16"/>
    </row>
    <row r="20" spans="1:15" x14ac:dyDescent="0.25">
      <c r="A20" s="8">
        <v>614000</v>
      </c>
      <c r="B20" s="9" t="s">
        <v>45</v>
      </c>
      <c r="C20" s="10" t="s">
        <v>17</v>
      </c>
      <c r="D20" s="11" t="s">
        <v>174</v>
      </c>
      <c r="E20" s="12" t="s">
        <v>4</v>
      </c>
      <c r="F20" s="13">
        <v>1</v>
      </c>
      <c r="G20" s="12" t="s">
        <v>175</v>
      </c>
      <c r="H20" s="14" t="s">
        <v>175</v>
      </c>
      <c r="I20" s="14"/>
      <c r="J20" s="61"/>
      <c r="K20" s="61"/>
      <c r="L20" s="61"/>
      <c r="M20" s="14"/>
      <c r="N20" s="14"/>
      <c r="O20" s="16"/>
    </row>
    <row r="21" spans="1:15" x14ac:dyDescent="0.25">
      <c r="A21" s="8">
        <v>615200</v>
      </c>
      <c r="B21" s="9" t="s">
        <v>46</v>
      </c>
      <c r="C21" s="9" t="s">
        <v>17</v>
      </c>
      <c r="D21" s="11" t="s">
        <v>176</v>
      </c>
      <c r="E21" s="12" t="s">
        <v>4</v>
      </c>
      <c r="F21" s="13">
        <v>1</v>
      </c>
      <c r="G21" s="12" t="s">
        <v>171</v>
      </c>
      <c r="H21" s="14" t="s">
        <v>171</v>
      </c>
      <c r="I21" s="14"/>
      <c r="J21" s="61"/>
      <c r="K21" s="61"/>
      <c r="L21" s="61"/>
      <c r="M21" s="14"/>
      <c r="N21" s="14"/>
      <c r="O21" s="16"/>
    </row>
    <row r="22" spans="1:15" x14ac:dyDescent="0.25">
      <c r="A22" s="8">
        <v>615300</v>
      </c>
      <c r="B22" s="9" t="s">
        <v>47</v>
      </c>
      <c r="C22" s="9" t="s">
        <v>17</v>
      </c>
      <c r="D22" s="11" t="s">
        <v>154</v>
      </c>
      <c r="E22" s="12" t="s">
        <v>4</v>
      </c>
      <c r="F22" s="13">
        <v>1</v>
      </c>
      <c r="G22" s="12" t="s">
        <v>154</v>
      </c>
      <c r="H22" s="14" t="s">
        <v>154</v>
      </c>
      <c r="I22" s="14"/>
      <c r="J22" s="61"/>
      <c r="K22" s="61"/>
      <c r="L22" s="61"/>
      <c r="M22" s="14"/>
      <c r="N22" s="14"/>
      <c r="O22" s="16"/>
    </row>
    <row r="23" spans="1:15" x14ac:dyDescent="0.25">
      <c r="A23" s="8">
        <v>615500</v>
      </c>
      <c r="B23" s="9" t="s">
        <v>48</v>
      </c>
      <c r="C23" s="10" t="s">
        <v>17</v>
      </c>
      <c r="D23" s="11" t="s">
        <v>177</v>
      </c>
      <c r="E23" s="12" t="s">
        <v>4</v>
      </c>
      <c r="F23" s="13">
        <v>1</v>
      </c>
      <c r="G23" s="12" t="s">
        <v>178</v>
      </c>
      <c r="H23" s="14" t="s">
        <v>178</v>
      </c>
      <c r="I23" s="14"/>
      <c r="J23" s="61"/>
      <c r="K23" s="61"/>
      <c r="L23" s="61"/>
      <c r="M23" s="14"/>
      <c r="N23" s="14"/>
      <c r="O23" s="16"/>
    </row>
    <row r="24" spans="1:15" x14ac:dyDescent="0.25">
      <c r="A24" s="8">
        <v>615520</v>
      </c>
      <c r="B24" s="9" t="s">
        <v>49</v>
      </c>
      <c r="C24" s="10" t="s">
        <v>17</v>
      </c>
      <c r="D24" s="11" t="s">
        <v>179</v>
      </c>
      <c r="E24" s="12" t="s">
        <v>4</v>
      </c>
      <c r="F24" s="13">
        <v>1</v>
      </c>
      <c r="G24" s="12" t="s">
        <v>153</v>
      </c>
      <c r="H24" s="14" t="s">
        <v>153</v>
      </c>
      <c r="I24" s="14"/>
      <c r="J24" s="61"/>
      <c r="K24" s="61"/>
      <c r="L24" s="61"/>
      <c r="M24" s="14"/>
      <c r="N24" s="14"/>
      <c r="O24" s="16"/>
    </row>
    <row r="25" spans="1:15" x14ac:dyDescent="0.25">
      <c r="A25" s="8">
        <v>615600</v>
      </c>
      <c r="B25" s="9" t="s">
        <v>50</v>
      </c>
      <c r="C25" s="10" t="s">
        <v>17</v>
      </c>
      <c r="D25" s="11" t="s">
        <v>180</v>
      </c>
      <c r="E25" s="12" t="s">
        <v>4</v>
      </c>
      <c r="F25" s="13">
        <v>1</v>
      </c>
      <c r="G25" s="12" t="s">
        <v>181</v>
      </c>
      <c r="H25" s="14" t="s">
        <v>181</v>
      </c>
      <c r="I25" s="14"/>
      <c r="J25" s="61"/>
      <c r="K25" s="61"/>
      <c r="L25" s="61"/>
      <c r="M25" s="14"/>
      <c r="N25" s="14"/>
      <c r="O25" s="16"/>
    </row>
    <row r="26" spans="1:15" x14ac:dyDescent="0.25">
      <c r="A26" s="8">
        <v>615602</v>
      </c>
      <c r="B26" s="9" t="s">
        <v>51</v>
      </c>
      <c r="C26" s="9" t="s">
        <v>17</v>
      </c>
      <c r="D26" s="11" t="s">
        <v>182</v>
      </c>
      <c r="E26" s="12" t="s">
        <v>4</v>
      </c>
      <c r="F26" s="13">
        <v>1</v>
      </c>
      <c r="G26" s="12" t="s">
        <v>183</v>
      </c>
      <c r="H26" s="14" t="s">
        <v>183</v>
      </c>
      <c r="I26" s="14"/>
      <c r="J26" s="61"/>
      <c r="K26" s="61"/>
      <c r="L26" s="61"/>
      <c r="M26" s="14"/>
      <c r="N26" s="14"/>
      <c r="O26" s="16"/>
    </row>
    <row r="27" spans="1:15" x14ac:dyDescent="0.25">
      <c r="A27" s="8">
        <v>616200</v>
      </c>
      <c r="B27" s="9" t="s">
        <v>52</v>
      </c>
      <c r="C27" s="10" t="s">
        <v>17</v>
      </c>
      <c r="D27" s="11" t="s">
        <v>154</v>
      </c>
      <c r="E27" s="12" t="s">
        <v>4</v>
      </c>
      <c r="F27" s="13">
        <v>1</v>
      </c>
      <c r="G27" s="12" t="s">
        <v>154</v>
      </c>
      <c r="H27" s="14" t="s">
        <v>154</v>
      </c>
      <c r="I27" s="14"/>
      <c r="J27" s="61"/>
      <c r="K27" s="61"/>
      <c r="L27" s="61"/>
      <c r="M27" s="14"/>
      <c r="N27" s="14"/>
      <c r="O27" s="16"/>
    </row>
    <row r="28" spans="1:15" x14ac:dyDescent="0.25">
      <c r="A28" s="8">
        <v>616300</v>
      </c>
      <c r="B28" s="9" t="s">
        <v>53</v>
      </c>
      <c r="C28" s="10" t="s">
        <v>17</v>
      </c>
      <c r="D28" s="11" t="s">
        <v>184</v>
      </c>
      <c r="E28" s="12" t="s">
        <v>4</v>
      </c>
      <c r="F28" s="13">
        <v>1</v>
      </c>
      <c r="G28" s="12" t="s">
        <v>185</v>
      </c>
      <c r="H28" s="14" t="s">
        <v>185</v>
      </c>
      <c r="I28" s="14"/>
      <c r="J28" s="61"/>
      <c r="K28" s="61"/>
      <c r="L28" s="61"/>
      <c r="M28" s="14"/>
      <c r="N28" s="14"/>
      <c r="O28" s="16"/>
    </row>
    <row r="29" spans="1:15" x14ac:dyDescent="0.25">
      <c r="A29" s="8">
        <v>616301</v>
      </c>
      <c r="B29" s="9" t="s">
        <v>54</v>
      </c>
      <c r="C29" s="10" t="s">
        <v>17</v>
      </c>
      <c r="D29" s="11" t="s">
        <v>186</v>
      </c>
      <c r="E29" s="12" t="s">
        <v>4</v>
      </c>
      <c r="F29" s="13">
        <v>1</v>
      </c>
      <c r="G29" s="12" t="s">
        <v>154</v>
      </c>
      <c r="H29" s="14" t="s">
        <v>154</v>
      </c>
      <c r="I29" s="14"/>
      <c r="J29" s="61"/>
      <c r="K29" s="61"/>
      <c r="L29" s="61"/>
      <c r="M29" s="14"/>
      <c r="N29" s="14"/>
      <c r="O29" s="16"/>
    </row>
    <row r="30" spans="1:15" x14ac:dyDescent="0.25">
      <c r="A30" s="8">
        <v>616700</v>
      </c>
      <c r="B30" s="9" t="s">
        <v>55</v>
      </c>
      <c r="C30" s="10" t="s">
        <v>17</v>
      </c>
      <c r="D30" s="11" t="s">
        <v>187</v>
      </c>
      <c r="E30" s="12" t="s">
        <v>4</v>
      </c>
      <c r="F30" s="13">
        <v>1</v>
      </c>
      <c r="G30" s="12" t="s">
        <v>188</v>
      </c>
      <c r="H30" s="14" t="s">
        <v>188</v>
      </c>
      <c r="I30" s="14"/>
      <c r="J30" s="61"/>
      <c r="K30" s="61"/>
      <c r="L30" s="61"/>
      <c r="M30" s="14"/>
      <c r="N30" s="14"/>
      <c r="O30" s="16"/>
    </row>
    <row r="31" spans="1:15" x14ac:dyDescent="0.25">
      <c r="A31" s="8">
        <v>616800</v>
      </c>
      <c r="B31" s="9" t="s">
        <v>56</v>
      </c>
      <c r="C31" s="10" t="s">
        <v>17</v>
      </c>
      <c r="D31" s="11" t="s">
        <v>189</v>
      </c>
      <c r="E31" s="12" t="s">
        <v>4</v>
      </c>
      <c r="F31" s="13">
        <v>1</v>
      </c>
      <c r="G31" s="12" t="s">
        <v>190</v>
      </c>
      <c r="H31" s="14" t="s">
        <v>190</v>
      </c>
      <c r="I31" s="14"/>
      <c r="J31" s="61"/>
      <c r="K31" s="61"/>
      <c r="L31" s="61"/>
      <c r="M31" s="14"/>
      <c r="N31" s="14"/>
      <c r="O31" s="16"/>
    </row>
    <row r="32" spans="1:15" x14ac:dyDescent="0.25">
      <c r="A32" s="8">
        <v>622600</v>
      </c>
      <c r="B32" s="9" t="s">
        <v>57</v>
      </c>
      <c r="C32" s="10" t="s">
        <v>17</v>
      </c>
      <c r="D32" s="11" t="s">
        <v>191</v>
      </c>
      <c r="E32" s="12" t="s">
        <v>4</v>
      </c>
      <c r="F32" s="13">
        <v>1</v>
      </c>
      <c r="G32" s="12" t="s">
        <v>192</v>
      </c>
      <c r="H32" s="14" t="s">
        <v>192</v>
      </c>
      <c r="I32" s="14"/>
      <c r="J32" s="61"/>
      <c r="K32" s="61"/>
      <c r="L32" s="61"/>
      <c r="M32" s="14"/>
      <c r="N32" s="14"/>
      <c r="O32" s="16"/>
    </row>
    <row r="33" spans="1:15" x14ac:dyDescent="0.25">
      <c r="A33" s="8">
        <v>622610</v>
      </c>
      <c r="B33" s="9" t="s">
        <v>58</v>
      </c>
      <c r="C33" s="10" t="s">
        <v>17</v>
      </c>
      <c r="D33" s="11" t="s">
        <v>154</v>
      </c>
      <c r="E33" s="12" t="s">
        <v>4</v>
      </c>
      <c r="F33" s="13">
        <v>1</v>
      </c>
      <c r="G33" s="12" t="s">
        <v>154</v>
      </c>
      <c r="H33" s="14" t="s">
        <v>154</v>
      </c>
      <c r="I33" s="14"/>
      <c r="J33" s="61"/>
      <c r="K33" s="61"/>
      <c r="L33" s="61"/>
      <c r="M33" s="14"/>
      <c r="N33" s="14"/>
      <c r="O33" s="16"/>
    </row>
    <row r="34" spans="1:15" x14ac:dyDescent="0.25">
      <c r="A34" s="8">
        <v>622700</v>
      </c>
      <c r="B34" s="9" t="s">
        <v>59</v>
      </c>
      <c r="C34" s="10" t="s">
        <v>17</v>
      </c>
      <c r="D34" s="11" t="s">
        <v>193</v>
      </c>
      <c r="E34" s="12" t="s">
        <v>4</v>
      </c>
      <c r="F34" s="13">
        <v>1</v>
      </c>
      <c r="G34" s="12" t="s">
        <v>194</v>
      </c>
      <c r="H34" s="14" t="s">
        <v>194</v>
      </c>
      <c r="I34" s="14"/>
      <c r="J34" s="61"/>
      <c r="K34" s="61"/>
      <c r="L34" s="61"/>
      <c r="M34" s="14"/>
      <c r="N34" s="14"/>
      <c r="O34" s="16"/>
    </row>
    <row r="35" spans="1:15" x14ac:dyDescent="0.25">
      <c r="A35" s="8">
        <v>623100</v>
      </c>
      <c r="B35" s="9" t="s">
        <v>60</v>
      </c>
      <c r="C35" s="10" t="s">
        <v>17</v>
      </c>
      <c r="D35" s="11" t="s">
        <v>195</v>
      </c>
      <c r="E35" s="12" t="s">
        <v>4</v>
      </c>
      <c r="F35" s="13">
        <v>1</v>
      </c>
      <c r="G35" s="12" t="s">
        <v>196</v>
      </c>
      <c r="H35" s="14" t="s">
        <v>196</v>
      </c>
      <c r="I35" s="14"/>
      <c r="J35" s="61"/>
      <c r="K35" s="61"/>
      <c r="L35" s="61"/>
      <c r="M35" s="14"/>
      <c r="N35" s="14"/>
      <c r="O35" s="16"/>
    </row>
    <row r="36" spans="1:15" x14ac:dyDescent="0.25">
      <c r="A36" s="8">
        <v>623400</v>
      </c>
      <c r="B36" s="10" t="s">
        <v>61</v>
      </c>
      <c r="C36" s="10" t="s">
        <v>17</v>
      </c>
      <c r="D36" s="11" t="s">
        <v>197</v>
      </c>
      <c r="E36" s="12" t="s">
        <v>4</v>
      </c>
      <c r="F36" s="13">
        <v>1</v>
      </c>
      <c r="G36" s="12" t="s">
        <v>154</v>
      </c>
      <c r="H36" s="14" t="s">
        <v>154</v>
      </c>
      <c r="I36" s="14"/>
      <c r="J36" s="61"/>
      <c r="K36" s="61"/>
      <c r="L36" s="61"/>
      <c r="M36" s="14"/>
      <c r="N36" s="14"/>
      <c r="O36" s="16"/>
    </row>
    <row r="37" spans="1:15" x14ac:dyDescent="0.25">
      <c r="A37" s="8">
        <v>623420</v>
      </c>
      <c r="B37" s="10" t="s">
        <v>62</v>
      </c>
      <c r="C37" s="10" t="s">
        <v>17</v>
      </c>
      <c r="D37" s="11" t="s">
        <v>154</v>
      </c>
      <c r="E37" s="12" t="s">
        <v>4</v>
      </c>
      <c r="F37" s="13">
        <v>1</v>
      </c>
      <c r="G37" s="12" t="s">
        <v>154</v>
      </c>
      <c r="H37" s="14" t="s">
        <v>154</v>
      </c>
      <c r="I37" s="14"/>
      <c r="J37" s="61"/>
      <c r="K37" s="61"/>
      <c r="L37" s="61"/>
      <c r="M37" s="14"/>
      <c r="N37" s="14"/>
      <c r="O37" s="16"/>
    </row>
    <row r="38" spans="1:15" x14ac:dyDescent="0.25">
      <c r="A38" s="8">
        <v>623600</v>
      </c>
      <c r="B38" s="10" t="s">
        <v>63</v>
      </c>
      <c r="C38" s="10" t="s">
        <v>17</v>
      </c>
      <c r="D38" s="11" t="s">
        <v>154</v>
      </c>
      <c r="E38" s="12" t="s">
        <v>4</v>
      </c>
      <c r="F38" s="13">
        <v>1</v>
      </c>
      <c r="G38" s="12" t="s">
        <v>153</v>
      </c>
      <c r="H38" s="14" t="s">
        <v>153</v>
      </c>
      <c r="I38" s="14"/>
      <c r="J38" s="61"/>
      <c r="K38" s="61"/>
      <c r="L38" s="61"/>
      <c r="M38" s="14"/>
      <c r="N38" s="14"/>
      <c r="O38" s="16"/>
    </row>
    <row r="39" spans="1:15" x14ac:dyDescent="0.25">
      <c r="A39" s="8">
        <v>624100</v>
      </c>
      <c r="B39" s="10" t="s">
        <v>64</v>
      </c>
      <c r="C39" s="10" t="s">
        <v>17</v>
      </c>
      <c r="D39" s="11" t="s">
        <v>198</v>
      </c>
      <c r="E39" s="12" t="s">
        <v>4</v>
      </c>
      <c r="F39" s="13">
        <v>1</v>
      </c>
      <c r="G39" s="12" t="s">
        <v>154</v>
      </c>
      <c r="H39" s="14" t="s">
        <v>154</v>
      </c>
      <c r="I39" s="14"/>
      <c r="J39" s="61"/>
      <c r="K39" s="61"/>
      <c r="L39" s="61"/>
      <c r="M39" s="14"/>
      <c r="N39" s="14"/>
      <c r="O39" s="16"/>
    </row>
    <row r="40" spans="1:15" x14ac:dyDescent="0.25">
      <c r="A40" s="8">
        <v>624200</v>
      </c>
      <c r="B40" s="10" t="s">
        <v>65</v>
      </c>
      <c r="C40" s="10" t="s">
        <v>9</v>
      </c>
      <c r="D40" s="11" t="s">
        <v>199</v>
      </c>
      <c r="E40" s="12" t="s">
        <v>4</v>
      </c>
      <c r="F40" s="13">
        <v>1</v>
      </c>
      <c r="G40" s="12" t="s">
        <v>200</v>
      </c>
      <c r="H40" s="14" t="s">
        <v>154</v>
      </c>
      <c r="I40" s="14"/>
      <c r="J40" s="61"/>
      <c r="K40" s="61"/>
      <c r="L40" s="61"/>
      <c r="M40" s="14"/>
      <c r="N40" s="14"/>
      <c r="O40" s="16"/>
    </row>
    <row r="41" spans="1:15" x14ac:dyDescent="0.25">
      <c r="A41" s="8">
        <v>625100</v>
      </c>
      <c r="B41" s="10" t="s">
        <v>66</v>
      </c>
      <c r="C41" s="10" t="s">
        <v>17</v>
      </c>
      <c r="D41" s="11" t="s">
        <v>201</v>
      </c>
      <c r="E41" s="12" t="s">
        <v>4</v>
      </c>
      <c r="F41" s="13">
        <v>1</v>
      </c>
      <c r="G41" s="12" t="s">
        <v>154</v>
      </c>
      <c r="H41" s="14" t="s">
        <v>154</v>
      </c>
      <c r="I41" s="14"/>
      <c r="J41" s="61"/>
      <c r="K41" s="61"/>
      <c r="L41" s="61"/>
      <c r="M41" s="14"/>
      <c r="N41" s="14"/>
      <c r="O41" s="16"/>
    </row>
    <row r="42" spans="1:15" x14ac:dyDescent="0.25">
      <c r="A42" s="8">
        <v>625110</v>
      </c>
      <c r="B42" s="10" t="s">
        <v>67</v>
      </c>
      <c r="C42" s="10" t="s">
        <v>17</v>
      </c>
      <c r="D42" s="11" t="s">
        <v>202</v>
      </c>
      <c r="E42" s="12" t="s">
        <v>4</v>
      </c>
      <c r="F42" s="13">
        <v>1</v>
      </c>
      <c r="G42" s="12" t="s">
        <v>203</v>
      </c>
      <c r="H42" s="14" t="s">
        <v>203</v>
      </c>
      <c r="I42" s="14"/>
      <c r="J42" s="61"/>
      <c r="K42" s="61"/>
      <c r="L42" s="61"/>
      <c r="M42" s="14"/>
      <c r="N42" s="14"/>
      <c r="O42" s="16"/>
    </row>
    <row r="43" spans="1:15" x14ac:dyDescent="0.25">
      <c r="A43" s="8">
        <v>625400</v>
      </c>
      <c r="B43" s="10" t="s">
        <v>68</v>
      </c>
      <c r="C43" s="10" t="s">
        <v>17</v>
      </c>
      <c r="D43" s="11" t="s">
        <v>204</v>
      </c>
      <c r="E43" s="12" t="s">
        <v>4</v>
      </c>
      <c r="F43" s="13">
        <v>1</v>
      </c>
      <c r="G43" s="12" t="s">
        <v>205</v>
      </c>
      <c r="H43" s="14" t="s">
        <v>205</v>
      </c>
      <c r="I43" s="14"/>
      <c r="J43" s="61"/>
      <c r="K43" s="61"/>
      <c r="L43" s="61"/>
      <c r="M43" s="14"/>
      <c r="N43" s="14"/>
      <c r="O43" s="16"/>
    </row>
    <row r="44" spans="1:15" x14ac:dyDescent="0.25">
      <c r="A44" s="8">
        <v>625600</v>
      </c>
      <c r="B44" s="10" t="s">
        <v>69</v>
      </c>
      <c r="C44" s="10" t="s">
        <v>17</v>
      </c>
      <c r="D44" s="11" t="s">
        <v>154</v>
      </c>
      <c r="E44" s="12" t="s">
        <v>4</v>
      </c>
      <c r="F44" s="13">
        <v>1</v>
      </c>
      <c r="G44" s="12" t="s">
        <v>154</v>
      </c>
      <c r="H44" s="14" t="s">
        <v>154</v>
      </c>
      <c r="I44" s="14"/>
      <c r="J44" s="61"/>
      <c r="K44" s="61"/>
      <c r="L44" s="61"/>
      <c r="M44" s="14"/>
      <c r="N44" s="14"/>
      <c r="O44" s="16"/>
    </row>
    <row r="45" spans="1:15" x14ac:dyDescent="0.25">
      <c r="A45" s="8">
        <v>625700</v>
      </c>
      <c r="B45" s="10" t="s">
        <v>70</v>
      </c>
      <c r="C45" s="10" t="s">
        <v>17</v>
      </c>
      <c r="D45" s="11" t="s">
        <v>206</v>
      </c>
      <c r="E45" s="12" t="s">
        <v>4</v>
      </c>
      <c r="F45" s="13">
        <v>1</v>
      </c>
      <c r="G45" s="12" t="s">
        <v>154</v>
      </c>
      <c r="H45" s="14" t="s">
        <v>154</v>
      </c>
      <c r="I45" s="14"/>
      <c r="J45" s="61"/>
      <c r="K45" s="61"/>
      <c r="L45" s="61"/>
      <c r="M45" s="14"/>
      <c r="N45" s="14"/>
      <c r="O45" s="16"/>
    </row>
    <row r="46" spans="1:15" x14ac:dyDescent="0.25">
      <c r="A46" s="8">
        <v>625710</v>
      </c>
      <c r="B46" s="10" t="s">
        <v>71</v>
      </c>
      <c r="C46" s="10" t="s">
        <v>17</v>
      </c>
      <c r="D46" s="11" t="s">
        <v>207</v>
      </c>
      <c r="E46" s="12" t="s">
        <v>4</v>
      </c>
      <c r="F46" s="13">
        <v>1</v>
      </c>
      <c r="G46" s="12" t="s">
        <v>154</v>
      </c>
      <c r="H46" s="14" t="s">
        <v>154</v>
      </c>
      <c r="I46" s="14"/>
      <c r="J46" s="61"/>
      <c r="K46" s="61"/>
      <c r="L46" s="61"/>
      <c r="M46" s="14"/>
      <c r="N46" s="14"/>
      <c r="O46" s="16"/>
    </row>
    <row r="47" spans="1:15" x14ac:dyDescent="0.25">
      <c r="A47" s="8">
        <v>626100</v>
      </c>
      <c r="B47" s="10" t="s">
        <v>72</v>
      </c>
      <c r="C47" s="10" t="s">
        <v>17</v>
      </c>
      <c r="D47" s="11" t="s">
        <v>208</v>
      </c>
      <c r="E47" s="12" t="s">
        <v>4</v>
      </c>
      <c r="F47" s="13"/>
      <c r="G47" s="12" t="s">
        <v>153</v>
      </c>
      <c r="H47" s="14" t="s">
        <v>154</v>
      </c>
      <c r="I47" s="14"/>
      <c r="J47" s="61"/>
      <c r="K47" s="61"/>
      <c r="L47" s="61"/>
      <c r="M47" s="14"/>
      <c r="N47" s="14"/>
      <c r="O47" s="16"/>
    </row>
    <row r="48" spans="1:15" x14ac:dyDescent="0.25">
      <c r="A48" s="8">
        <v>626200</v>
      </c>
      <c r="B48" s="10" t="s">
        <v>73</v>
      </c>
      <c r="C48" s="10" t="s">
        <v>17</v>
      </c>
      <c r="D48" s="11" t="s">
        <v>209</v>
      </c>
      <c r="E48" s="12" t="s">
        <v>4</v>
      </c>
      <c r="F48" s="13"/>
      <c r="G48" s="12" t="s">
        <v>210</v>
      </c>
      <c r="H48" s="14" t="s">
        <v>154</v>
      </c>
      <c r="I48" s="14"/>
      <c r="J48" s="61"/>
      <c r="K48" s="61"/>
      <c r="L48" s="61"/>
      <c r="M48" s="14"/>
      <c r="N48" s="14"/>
      <c r="O48" s="16"/>
    </row>
    <row r="49" spans="1:15" x14ac:dyDescent="0.25">
      <c r="A49" s="8">
        <v>626300</v>
      </c>
      <c r="B49" s="10" t="s">
        <v>74</v>
      </c>
      <c r="C49" s="10" t="s">
        <v>17</v>
      </c>
      <c r="D49" s="11" t="s">
        <v>211</v>
      </c>
      <c r="E49" s="12" t="s">
        <v>4</v>
      </c>
      <c r="F49" s="13"/>
      <c r="G49" s="12" t="s">
        <v>154</v>
      </c>
      <c r="H49" s="14" t="s">
        <v>154</v>
      </c>
      <c r="I49" s="14"/>
      <c r="J49" s="61"/>
      <c r="K49" s="61"/>
      <c r="L49" s="61"/>
      <c r="M49" s="14"/>
      <c r="N49" s="14"/>
      <c r="O49" s="16"/>
    </row>
    <row r="50" spans="1:15" x14ac:dyDescent="0.25">
      <c r="A50" s="8">
        <v>627500</v>
      </c>
      <c r="B50" s="10" t="s">
        <v>75</v>
      </c>
      <c r="C50" s="10" t="s">
        <v>17</v>
      </c>
      <c r="D50" s="11" t="s">
        <v>212</v>
      </c>
      <c r="E50" s="12" t="s">
        <v>4</v>
      </c>
      <c r="F50" s="13"/>
      <c r="G50" s="12" t="s">
        <v>213</v>
      </c>
      <c r="H50" s="14" t="s">
        <v>154</v>
      </c>
      <c r="I50" s="14"/>
      <c r="J50" s="61"/>
      <c r="K50" s="61"/>
      <c r="L50" s="61"/>
      <c r="M50" s="14"/>
      <c r="N50" s="14"/>
      <c r="O50" s="16"/>
    </row>
    <row r="51" spans="1:15" x14ac:dyDescent="0.25">
      <c r="A51" s="8">
        <v>627510</v>
      </c>
      <c r="B51" s="10" t="s">
        <v>76</v>
      </c>
      <c r="C51" s="10" t="s">
        <v>17</v>
      </c>
      <c r="D51" s="11" t="s">
        <v>214</v>
      </c>
      <c r="E51" s="12" t="s">
        <v>4</v>
      </c>
      <c r="F51" s="13"/>
      <c r="G51" s="12" t="s">
        <v>154</v>
      </c>
      <c r="H51" s="14" t="s">
        <v>154</v>
      </c>
      <c r="I51" s="14"/>
      <c r="J51" s="61"/>
      <c r="K51" s="61"/>
      <c r="L51" s="61"/>
      <c r="M51" s="14"/>
      <c r="N51" s="14"/>
      <c r="O51" s="16"/>
    </row>
    <row r="52" spans="1:15" x14ac:dyDescent="0.25">
      <c r="A52" s="8">
        <v>628000</v>
      </c>
      <c r="B52" s="10" t="s">
        <v>77</v>
      </c>
      <c r="C52" s="10" t="s">
        <v>17</v>
      </c>
      <c r="D52" s="11" t="s">
        <v>215</v>
      </c>
      <c r="E52" s="12" t="s">
        <v>4</v>
      </c>
      <c r="F52" s="13"/>
      <c r="G52" s="12" t="s">
        <v>154</v>
      </c>
      <c r="H52" s="14" t="s">
        <v>154</v>
      </c>
      <c r="I52" s="14"/>
      <c r="J52" s="61"/>
      <c r="K52" s="61"/>
      <c r="L52" s="61"/>
      <c r="M52" s="14"/>
      <c r="N52" s="14"/>
      <c r="O52" s="16"/>
    </row>
    <row r="53" spans="1:15" x14ac:dyDescent="0.25">
      <c r="A53" s="8">
        <v>628100</v>
      </c>
      <c r="B53" s="10" t="s">
        <v>78</v>
      </c>
      <c r="C53" s="10" t="s">
        <v>17</v>
      </c>
      <c r="D53" s="11" t="s">
        <v>216</v>
      </c>
      <c r="E53" s="12" t="s">
        <v>4</v>
      </c>
      <c r="F53" s="13"/>
      <c r="G53" s="12" t="s">
        <v>217</v>
      </c>
      <c r="H53" s="14" t="s">
        <v>154</v>
      </c>
      <c r="I53" s="14"/>
      <c r="J53" s="61"/>
      <c r="K53" s="61"/>
      <c r="L53" s="61"/>
      <c r="M53" s="14"/>
      <c r="N53" s="14"/>
      <c r="O53" s="16"/>
    </row>
    <row r="54" spans="1:15" x14ac:dyDescent="0.25">
      <c r="A54" s="8">
        <v>631100</v>
      </c>
      <c r="B54" s="10" t="s">
        <v>79</v>
      </c>
      <c r="C54" s="10" t="s">
        <v>17</v>
      </c>
      <c r="D54" s="11" t="s">
        <v>218</v>
      </c>
      <c r="E54" s="12" t="s">
        <v>4</v>
      </c>
      <c r="F54" s="13"/>
      <c r="G54" s="12" t="s">
        <v>183</v>
      </c>
      <c r="H54" s="14" t="s">
        <v>154</v>
      </c>
      <c r="I54" s="14"/>
      <c r="J54" s="61"/>
      <c r="K54" s="61"/>
      <c r="L54" s="61"/>
      <c r="M54" s="14"/>
      <c r="N54" s="14"/>
      <c r="O54" s="16"/>
    </row>
    <row r="55" spans="1:15" x14ac:dyDescent="0.25">
      <c r="A55" s="8">
        <v>633300</v>
      </c>
      <c r="B55" s="9" t="s">
        <v>80</v>
      </c>
      <c r="C55" s="10" t="s">
        <v>17</v>
      </c>
      <c r="D55" s="11" t="s">
        <v>219</v>
      </c>
      <c r="E55" s="12" t="s">
        <v>4</v>
      </c>
      <c r="F55" s="13"/>
      <c r="G55" s="12" t="s">
        <v>154</v>
      </c>
      <c r="H55" s="14" t="s">
        <v>154</v>
      </c>
      <c r="I55" s="14"/>
      <c r="J55" s="61"/>
      <c r="K55" s="61"/>
      <c r="L55" s="61"/>
      <c r="M55" s="14"/>
      <c r="N55" s="14"/>
      <c r="O55" s="16"/>
    </row>
    <row r="56" spans="1:15" x14ac:dyDescent="0.25">
      <c r="A56" s="8">
        <v>633400</v>
      </c>
      <c r="B56" s="10" t="s">
        <v>81</v>
      </c>
      <c r="C56" s="10" t="s">
        <v>17</v>
      </c>
      <c r="D56" s="11"/>
      <c r="E56" s="12" t="s">
        <v>4</v>
      </c>
      <c r="F56" s="13"/>
      <c r="G56" s="12" t="s">
        <v>154</v>
      </c>
      <c r="H56" s="14" t="s">
        <v>154</v>
      </c>
      <c r="I56" s="14"/>
      <c r="J56" s="61"/>
      <c r="K56" s="61"/>
      <c r="L56" s="61"/>
      <c r="M56" s="14"/>
      <c r="N56" s="14"/>
      <c r="O56" s="16"/>
    </row>
    <row r="57" spans="1:15" x14ac:dyDescent="0.25">
      <c r="A57" s="15">
        <v>633500</v>
      </c>
      <c r="B57" s="16" t="s">
        <v>82</v>
      </c>
      <c r="C57" s="10" t="s">
        <v>17</v>
      </c>
      <c r="D57" s="11" t="s">
        <v>220</v>
      </c>
      <c r="E57" s="12" t="s">
        <v>4</v>
      </c>
      <c r="F57" s="13"/>
      <c r="G57" s="12" t="s">
        <v>154</v>
      </c>
      <c r="H57" s="14" t="s">
        <v>154</v>
      </c>
      <c r="I57" s="14"/>
      <c r="J57" s="61"/>
      <c r="K57" s="61"/>
      <c r="L57" s="61"/>
      <c r="M57" s="14"/>
      <c r="N57" s="14"/>
      <c r="O57" s="16"/>
    </row>
    <row r="58" spans="1:15" x14ac:dyDescent="0.25">
      <c r="A58" s="15">
        <v>635111</v>
      </c>
      <c r="B58" s="16" t="s">
        <v>83</v>
      </c>
      <c r="C58" s="10" t="s">
        <v>17</v>
      </c>
      <c r="D58" s="11" t="s">
        <v>221</v>
      </c>
      <c r="E58" s="12" t="s">
        <v>4</v>
      </c>
      <c r="F58" s="13"/>
      <c r="G58" s="12" t="s">
        <v>222</v>
      </c>
      <c r="H58" s="14" t="s">
        <v>154</v>
      </c>
      <c r="I58" s="14"/>
      <c r="J58" s="61"/>
      <c r="K58" s="61"/>
      <c r="L58" s="61"/>
      <c r="M58" s="14"/>
      <c r="N58" s="14"/>
      <c r="O58" s="16"/>
    </row>
    <row r="59" spans="1:15" x14ac:dyDescent="0.25">
      <c r="A59" s="15">
        <v>635130</v>
      </c>
      <c r="B59" s="16" t="s">
        <v>84</v>
      </c>
      <c r="C59" s="10" t="s">
        <v>17</v>
      </c>
      <c r="D59" s="11" t="s">
        <v>223</v>
      </c>
      <c r="E59" s="12" t="s">
        <v>4</v>
      </c>
      <c r="F59" s="13"/>
      <c r="G59" s="12" t="s">
        <v>224</v>
      </c>
      <c r="H59" s="14" t="s">
        <v>154</v>
      </c>
      <c r="I59" s="14"/>
      <c r="J59" s="61"/>
      <c r="K59" s="61"/>
      <c r="L59" s="61"/>
      <c r="M59" s="14"/>
      <c r="N59" s="14"/>
      <c r="O59" s="16"/>
    </row>
    <row r="60" spans="1:15" x14ac:dyDescent="0.25">
      <c r="A60" s="8">
        <v>635140</v>
      </c>
      <c r="B60" s="10" t="s">
        <v>85</v>
      </c>
      <c r="C60" s="10" t="s">
        <v>17</v>
      </c>
      <c r="D60" s="11" t="s">
        <v>225</v>
      </c>
      <c r="E60" s="12" t="s">
        <v>4</v>
      </c>
      <c r="F60" s="13"/>
      <c r="G60" s="12" t="s">
        <v>226</v>
      </c>
      <c r="H60" s="14" t="s">
        <v>154</v>
      </c>
      <c r="I60" s="14"/>
      <c r="J60" s="61"/>
      <c r="K60" s="61"/>
      <c r="L60" s="61"/>
      <c r="M60" s="14"/>
      <c r="N60" s="14"/>
      <c r="O60" s="16"/>
    </row>
    <row r="61" spans="1:15" x14ac:dyDescent="0.25">
      <c r="A61" s="8">
        <v>658000</v>
      </c>
      <c r="B61" s="10" t="s">
        <v>86</v>
      </c>
      <c r="C61" s="10" t="s">
        <v>17</v>
      </c>
      <c r="D61" s="11" t="s">
        <v>227</v>
      </c>
      <c r="E61" s="12" t="s">
        <v>4</v>
      </c>
      <c r="F61" s="13"/>
      <c r="G61" s="12" t="s">
        <v>154</v>
      </c>
      <c r="H61" s="14" t="s">
        <v>154</v>
      </c>
      <c r="I61" s="14"/>
      <c r="J61" s="61"/>
      <c r="K61" s="61"/>
      <c r="L61" s="61"/>
      <c r="M61" s="14"/>
      <c r="N61" s="14"/>
      <c r="O61" s="16"/>
    </row>
    <row r="62" spans="1:15" x14ac:dyDescent="0.25">
      <c r="A62" s="8">
        <v>740000</v>
      </c>
      <c r="B62" s="10" t="s">
        <v>103</v>
      </c>
      <c r="C62" s="10" t="s">
        <v>17</v>
      </c>
      <c r="D62" s="11" t="s">
        <v>228</v>
      </c>
      <c r="E62" s="12" t="s">
        <v>4</v>
      </c>
      <c r="F62" s="13"/>
      <c r="G62" s="12" t="s">
        <v>154</v>
      </c>
      <c r="H62" s="14" t="s">
        <v>154</v>
      </c>
      <c r="I62" s="14"/>
      <c r="J62" s="61"/>
      <c r="K62" s="61"/>
      <c r="L62" s="61"/>
      <c r="M62" s="14"/>
      <c r="N62" s="14"/>
      <c r="O62" s="16"/>
    </row>
    <row r="63" spans="1:15" x14ac:dyDescent="0.25">
      <c r="A63" s="8">
        <v>740100</v>
      </c>
      <c r="B63" s="10" t="s">
        <v>104</v>
      </c>
      <c r="C63" s="10" t="s">
        <v>17</v>
      </c>
      <c r="D63" s="11" t="s">
        <v>229</v>
      </c>
      <c r="E63" s="12" t="s">
        <v>4</v>
      </c>
      <c r="F63" s="13"/>
      <c r="G63" s="12" t="s">
        <v>154</v>
      </c>
      <c r="H63" s="14" t="s">
        <v>154</v>
      </c>
      <c r="I63" s="14"/>
      <c r="J63" s="61"/>
      <c r="K63" s="61"/>
      <c r="L63" s="61"/>
      <c r="M63" s="14"/>
      <c r="N63" s="14"/>
      <c r="O63" s="16"/>
    </row>
    <row r="64" spans="1:15" x14ac:dyDescent="0.25">
      <c r="A64" s="8" t="s">
        <v>105</v>
      </c>
      <c r="B64" s="10" t="s">
        <v>86</v>
      </c>
      <c r="C64" s="10" t="s">
        <v>17</v>
      </c>
      <c r="D64" s="11" t="s">
        <v>230</v>
      </c>
      <c r="E64" s="12" t="s">
        <v>4</v>
      </c>
      <c r="F64" s="13"/>
      <c r="G64" s="12" t="s">
        <v>154</v>
      </c>
      <c r="H64" s="14" t="s">
        <v>154</v>
      </c>
      <c r="I64" s="14"/>
      <c r="J64" s="61"/>
      <c r="K64" s="61"/>
      <c r="L64" s="61"/>
      <c r="M64" s="14"/>
      <c r="N64" s="14"/>
      <c r="O64" s="16"/>
    </row>
    <row r="65" spans="1:15" x14ac:dyDescent="0.25">
      <c r="A65" s="8" t="s">
        <v>106</v>
      </c>
      <c r="B65" s="10" t="s">
        <v>107</v>
      </c>
      <c r="C65" s="10" t="s">
        <v>17</v>
      </c>
      <c r="D65" s="11" t="s">
        <v>231</v>
      </c>
      <c r="E65" s="12" t="s">
        <v>4</v>
      </c>
      <c r="F65" s="13"/>
      <c r="G65" s="12" t="s">
        <v>154</v>
      </c>
      <c r="H65" s="14" t="s">
        <v>154</v>
      </c>
      <c r="I65" s="14"/>
      <c r="J65" s="61"/>
      <c r="K65" s="61"/>
      <c r="L65" s="61"/>
      <c r="M65" s="14"/>
      <c r="N65" s="14"/>
      <c r="O65" s="16"/>
    </row>
    <row r="66" spans="1:15" x14ac:dyDescent="0.25">
      <c r="A66" s="8">
        <v>791000</v>
      </c>
      <c r="B66" s="10" t="s">
        <v>108</v>
      </c>
      <c r="C66" s="10" t="s">
        <v>17</v>
      </c>
      <c r="D66" s="11" t="s">
        <v>232</v>
      </c>
      <c r="E66" s="12" t="s">
        <v>4</v>
      </c>
      <c r="F66" s="13"/>
      <c r="G66" s="12" t="s">
        <v>154</v>
      </c>
      <c r="H66" s="14" t="s">
        <v>154</v>
      </c>
      <c r="I66" s="14"/>
      <c r="J66" s="61"/>
      <c r="K66" s="61"/>
      <c r="L66" s="61"/>
      <c r="M66" s="14"/>
      <c r="N66" s="14"/>
      <c r="O66" s="16"/>
    </row>
    <row r="67" spans="1:15" x14ac:dyDescent="0.25">
      <c r="A67" s="8">
        <v>791010</v>
      </c>
      <c r="B67" s="10" t="s">
        <v>109</v>
      </c>
      <c r="C67" s="10" t="s">
        <v>17</v>
      </c>
      <c r="D67" s="11" t="s">
        <v>233</v>
      </c>
      <c r="E67" s="12" t="s">
        <v>4</v>
      </c>
      <c r="F67" s="13"/>
      <c r="G67" s="12" t="s">
        <v>154</v>
      </c>
      <c r="H67" s="14" t="s">
        <v>154</v>
      </c>
      <c r="I67" s="14"/>
      <c r="J67" s="61"/>
      <c r="K67" s="61"/>
      <c r="L67" s="61"/>
      <c r="M67" s="14"/>
      <c r="N67" s="14"/>
      <c r="O67" s="16"/>
    </row>
    <row r="68" spans="1:15" x14ac:dyDescent="0.25">
      <c r="A68" s="8"/>
      <c r="B68" s="10"/>
      <c r="C68" s="10" t="s">
        <v>17</v>
      </c>
      <c r="D68" s="11"/>
      <c r="E68" s="12" t="s">
        <v>4</v>
      </c>
      <c r="F68" s="13"/>
      <c r="G68" s="12" t="s">
        <v>154</v>
      </c>
      <c r="H68" s="14" t="s">
        <v>154</v>
      </c>
      <c r="I68" s="14"/>
      <c r="J68" s="61"/>
      <c r="K68" s="61"/>
      <c r="L68" s="61"/>
      <c r="M68" s="14"/>
      <c r="N68" s="14"/>
      <c r="O68" s="16"/>
    </row>
    <row r="69" spans="1:15" x14ac:dyDescent="0.25">
      <c r="A69" s="8"/>
      <c r="B69" s="10"/>
      <c r="C69" s="10" t="s">
        <v>17</v>
      </c>
      <c r="D69" s="11"/>
      <c r="E69" s="12" t="s">
        <v>4</v>
      </c>
      <c r="F69" s="13"/>
      <c r="G69" s="12" t="s">
        <v>154</v>
      </c>
      <c r="H69" s="14" t="s">
        <v>154</v>
      </c>
      <c r="I69" s="14"/>
      <c r="J69" s="61"/>
      <c r="K69" s="61"/>
      <c r="L69" s="61"/>
      <c r="M69" s="14"/>
      <c r="N69" s="14"/>
      <c r="O69" s="16"/>
    </row>
    <row r="70" spans="1:15" x14ac:dyDescent="0.25">
      <c r="A70" s="8"/>
      <c r="B70" s="10"/>
      <c r="C70" s="10" t="s">
        <v>17</v>
      </c>
      <c r="D70" s="11"/>
      <c r="E70" s="12" t="s">
        <v>4</v>
      </c>
      <c r="F70" s="13"/>
      <c r="G70" s="12" t="s">
        <v>154</v>
      </c>
      <c r="H70" s="14" t="s">
        <v>154</v>
      </c>
      <c r="I70" s="14"/>
      <c r="J70" s="61"/>
      <c r="K70" s="61"/>
      <c r="L70" s="61"/>
      <c r="M70" s="14"/>
      <c r="N70" s="14"/>
      <c r="O70" s="16"/>
    </row>
    <row r="71" spans="1:15" x14ac:dyDescent="0.25">
      <c r="A71" s="8"/>
      <c r="B71" s="10"/>
      <c r="C71" s="10" t="s">
        <v>17</v>
      </c>
      <c r="D71" s="11"/>
      <c r="E71" s="12" t="s">
        <v>4</v>
      </c>
      <c r="F71" s="13"/>
      <c r="G71" s="12" t="s">
        <v>154</v>
      </c>
      <c r="H71" s="14" t="s">
        <v>154</v>
      </c>
      <c r="I71" s="14"/>
      <c r="J71" s="61"/>
      <c r="K71" s="61"/>
      <c r="L71" s="61"/>
      <c r="M71" s="14"/>
      <c r="N71" s="14"/>
      <c r="O71" s="16"/>
    </row>
    <row r="72" spans="1:15" x14ac:dyDescent="0.25">
      <c r="A72" s="8"/>
      <c r="B72" s="10"/>
      <c r="C72" s="10" t="s">
        <v>17</v>
      </c>
      <c r="D72" s="11"/>
      <c r="E72" s="12" t="s">
        <v>4</v>
      </c>
      <c r="F72" s="13"/>
      <c r="G72" s="12" t="s">
        <v>154</v>
      </c>
      <c r="H72" s="14" t="s">
        <v>154</v>
      </c>
      <c r="I72" s="14"/>
      <c r="J72" s="61"/>
      <c r="K72" s="61"/>
      <c r="L72" s="61"/>
      <c r="M72" s="14"/>
      <c r="N72" s="14"/>
      <c r="O72" s="16"/>
    </row>
    <row r="73" spans="1:15" x14ac:dyDescent="0.25">
      <c r="A73" s="8"/>
      <c r="B73" s="10"/>
      <c r="C73" s="10" t="s">
        <v>17</v>
      </c>
      <c r="D73" s="11"/>
      <c r="E73" s="12" t="s">
        <v>4</v>
      </c>
      <c r="F73" s="13"/>
      <c r="G73" s="12" t="s">
        <v>154</v>
      </c>
      <c r="H73" s="14" t="s">
        <v>154</v>
      </c>
      <c r="I73" s="14"/>
      <c r="J73" s="61"/>
      <c r="K73" s="61"/>
      <c r="L73" s="61"/>
      <c r="M73" s="14"/>
      <c r="N73" s="14"/>
      <c r="O73" s="16"/>
    </row>
    <row r="74" spans="1:15" x14ac:dyDescent="0.25">
      <c r="A74" s="8"/>
      <c r="B74" s="10"/>
      <c r="C74" s="10" t="s">
        <v>17</v>
      </c>
      <c r="D74" s="11"/>
      <c r="E74" s="12" t="s">
        <v>4</v>
      </c>
      <c r="F74" s="13"/>
      <c r="G74" s="12" t="s">
        <v>154</v>
      </c>
      <c r="H74" s="14" t="s">
        <v>154</v>
      </c>
      <c r="I74" s="14"/>
      <c r="J74" s="61"/>
      <c r="K74" s="61"/>
      <c r="L74" s="61"/>
      <c r="M74" s="14"/>
      <c r="N74" s="14"/>
      <c r="O74" s="16"/>
    </row>
    <row r="75" spans="1:15" x14ac:dyDescent="0.25">
      <c r="A75" s="8"/>
      <c r="B75" s="10"/>
      <c r="C75" s="10" t="s">
        <v>17</v>
      </c>
      <c r="D75" s="11"/>
      <c r="E75" s="12" t="s">
        <v>4</v>
      </c>
      <c r="F75" s="13"/>
      <c r="G75" s="12" t="s">
        <v>154</v>
      </c>
      <c r="H75" s="14" t="s">
        <v>154</v>
      </c>
      <c r="I75" s="14"/>
      <c r="J75" s="61"/>
      <c r="K75" s="61"/>
      <c r="L75" s="61"/>
      <c r="M75" s="14"/>
      <c r="N75" s="14"/>
      <c r="O75" s="16"/>
    </row>
    <row r="76" spans="1:15" x14ac:dyDescent="0.25">
      <c r="A76" s="8"/>
      <c r="B76" s="10"/>
      <c r="C76" s="10" t="s">
        <v>17</v>
      </c>
      <c r="D76" s="11"/>
      <c r="E76" s="12" t="s">
        <v>4</v>
      </c>
      <c r="F76" s="13"/>
      <c r="G76" s="12" t="s">
        <v>154</v>
      </c>
      <c r="H76" s="14" t="s">
        <v>154</v>
      </c>
      <c r="I76" s="14"/>
      <c r="J76" s="61"/>
      <c r="K76" s="61"/>
      <c r="L76" s="61"/>
      <c r="M76" s="14"/>
      <c r="N76" s="14"/>
      <c r="O76" s="16"/>
    </row>
    <row r="77" spans="1:15" x14ac:dyDescent="0.25">
      <c r="A77" s="8"/>
      <c r="B77" s="10"/>
      <c r="C77" s="10" t="s">
        <v>17</v>
      </c>
      <c r="D77" s="11"/>
      <c r="E77" s="12" t="s">
        <v>4</v>
      </c>
      <c r="F77" s="13"/>
      <c r="G77" s="12" t="s">
        <v>154</v>
      </c>
      <c r="H77" s="14" t="s">
        <v>154</v>
      </c>
      <c r="I77" s="14"/>
      <c r="J77" s="61"/>
      <c r="K77" s="61"/>
      <c r="L77" s="61"/>
      <c r="M77" s="14"/>
      <c r="N77" s="14"/>
      <c r="O77" s="16"/>
    </row>
    <row r="78" spans="1:15" x14ac:dyDescent="0.25">
      <c r="A78" s="8"/>
      <c r="B78" s="10"/>
      <c r="C78" s="10" t="s">
        <v>17</v>
      </c>
      <c r="D78" s="11"/>
      <c r="E78" s="12" t="s">
        <v>4</v>
      </c>
      <c r="F78" s="13"/>
      <c r="G78" s="12" t="s">
        <v>154</v>
      </c>
      <c r="H78" s="14" t="s">
        <v>154</v>
      </c>
      <c r="I78" s="14"/>
      <c r="J78" s="61"/>
      <c r="K78" s="61"/>
      <c r="L78" s="61"/>
      <c r="M78" s="14"/>
      <c r="N78" s="14"/>
      <c r="O78" s="16"/>
    </row>
    <row r="79" spans="1:15" x14ac:dyDescent="0.25">
      <c r="A79" s="8"/>
      <c r="B79" s="10"/>
      <c r="C79" s="10" t="s">
        <v>17</v>
      </c>
      <c r="D79" s="11"/>
      <c r="E79" s="12" t="s">
        <v>4</v>
      </c>
      <c r="F79" s="13"/>
      <c r="G79" s="12" t="s">
        <v>154</v>
      </c>
      <c r="H79" s="14" t="s">
        <v>154</v>
      </c>
      <c r="I79" s="14"/>
      <c r="J79" s="61"/>
      <c r="K79" s="61"/>
      <c r="L79" s="61"/>
      <c r="M79" s="14"/>
      <c r="N79" s="14"/>
      <c r="O79" s="16"/>
    </row>
    <row r="80" spans="1:15" x14ac:dyDescent="0.25">
      <c r="A80" s="8"/>
      <c r="B80" s="10"/>
      <c r="C80" s="10" t="s">
        <v>17</v>
      </c>
      <c r="D80" s="11"/>
      <c r="E80" s="12" t="s">
        <v>4</v>
      </c>
      <c r="F80" s="13"/>
      <c r="G80" s="12" t="s">
        <v>154</v>
      </c>
      <c r="H80" s="14" t="s">
        <v>154</v>
      </c>
      <c r="I80" s="14"/>
      <c r="J80" s="61"/>
      <c r="K80" s="61"/>
      <c r="L80" s="61"/>
      <c r="M80" s="14"/>
      <c r="N80" s="14"/>
      <c r="O80" s="16"/>
    </row>
    <row r="81" spans="1:15" x14ac:dyDescent="0.25">
      <c r="A81" s="8"/>
      <c r="B81" s="10"/>
      <c r="C81" s="10" t="s">
        <v>17</v>
      </c>
      <c r="D81" s="11"/>
      <c r="E81" s="12" t="s">
        <v>4</v>
      </c>
      <c r="F81" s="13"/>
      <c r="G81" s="12" t="s">
        <v>154</v>
      </c>
      <c r="H81" s="14" t="s">
        <v>154</v>
      </c>
      <c r="I81" s="14"/>
      <c r="J81" s="61"/>
      <c r="K81" s="61"/>
      <c r="L81" s="61"/>
      <c r="M81" s="14"/>
      <c r="N81" s="14"/>
      <c r="O81" s="16"/>
    </row>
    <row r="82" spans="1:15" x14ac:dyDescent="0.25">
      <c r="A82" s="8"/>
      <c r="B82" s="10"/>
      <c r="C82" s="10" t="s">
        <v>17</v>
      </c>
      <c r="D82" s="11"/>
      <c r="E82" s="12" t="s">
        <v>4</v>
      </c>
      <c r="F82" s="13"/>
      <c r="G82" s="12" t="s">
        <v>154</v>
      </c>
      <c r="H82" s="14" t="s">
        <v>154</v>
      </c>
      <c r="I82" s="14"/>
      <c r="J82" s="61"/>
      <c r="K82" s="61"/>
      <c r="L82" s="61"/>
      <c r="M82" s="14"/>
      <c r="N82" s="14"/>
      <c r="O82" s="16"/>
    </row>
    <row r="83" spans="1:15" x14ac:dyDescent="0.25">
      <c r="A83" s="8"/>
      <c r="B83" s="10"/>
      <c r="C83" s="10" t="s">
        <v>17</v>
      </c>
      <c r="D83" s="11"/>
      <c r="E83" s="12" t="s">
        <v>4</v>
      </c>
      <c r="F83" s="13"/>
      <c r="G83" s="12" t="s">
        <v>154</v>
      </c>
      <c r="H83" s="14" t="s">
        <v>154</v>
      </c>
      <c r="I83" s="14"/>
      <c r="J83" s="61"/>
      <c r="K83" s="61"/>
      <c r="L83" s="61"/>
      <c r="M83" s="14"/>
      <c r="N83" s="14"/>
      <c r="O83" s="16"/>
    </row>
    <row r="84" spans="1:15" x14ac:dyDescent="0.25">
      <c r="A84" s="8"/>
      <c r="B84" s="10"/>
      <c r="C84" s="10" t="s">
        <v>17</v>
      </c>
      <c r="D84" s="11"/>
      <c r="E84" s="12" t="s">
        <v>4</v>
      </c>
      <c r="F84" s="13"/>
      <c r="G84" s="12" t="s">
        <v>154</v>
      </c>
      <c r="H84" s="14" t="s">
        <v>154</v>
      </c>
      <c r="I84" s="14"/>
      <c r="J84" s="61"/>
      <c r="K84" s="61"/>
      <c r="L84" s="61"/>
      <c r="M84" s="14"/>
      <c r="N84" s="14"/>
      <c r="O84" s="16"/>
    </row>
    <row r="85" spans="1:15" x14ac:dyDescent="0.25">
      <c r="A85" s="8"/>
      <c r="B85" s="10"/>
      <c r="C85" s="10" t="s">
        <v>17</v>
      </c>
      <c r="D85" s="11"/>
      <c r="E85" s="12" t="s">
        <v>4</v>
      </c>
      <c r="F85" s="13"/>
      <c r="G85" s="12" t="s">
        <v>154</v>
      </c>
      <c r="H85" s="14" t="s">
        <v>154</v>
      </c>
      <c r="I85" s="14"/>
      <c r="J85" s="61"/>
      <c r="K85" s="61"/>
      <c r="L85" s="61"/>
      <c r="M85" s="14"/>
      <c r="N85" s="14"/>
      <c r="O85" s="16"/>
    </row>
    <row r="86" spans="1:15" x14ac:dyDescent="0.25">
      <c r="A86" s="8"/>
      <c r="B86" s="10"/>
      <c r="C86" s="10" t="s">
        <v>17</v>
      </c>
      <c r="D86" s="11"/>
      <c r="E86" s="12" t="s">
        <v>4</v>
      </c>
      <c r="F86" s="13"/>
      <c r="G86" s="12" t="s">
        <v>154</v>
      </c>
      <c r="H86" s="14" t="s">
        <v>154</v>
      </c>
      <c r="I86" s="14"/>
      <c r="J86" s="61"/>
      <c r="K86" s="61"/>
      <c r="L86" s="61"/>
      <c r="M86" s="14"/>
      <c r="N86" s="14"/>
      <c r="O86" s="16"/>
    </row>
    <row r="87" spans="1:15" x14ac:dyDescent="0.25">
      <c r="A87" s="8"/>
      <c r="B87" s="10"/>
      <c r="C87" s="10" t="s">
        <v>17</v>
      </c>
      <c r="D87" s="11"/>
      <c r="E87" s="12" t="s">
        <v>4</v>
      </c>
      <c r="F87" s="13"/>
      <c r="G87" s="12" t="s">
        <v>154</v>
      </c>
      <c r="H87" s="14" t="s">
        <v>154</v>
      </c>
      <c r="I87" s="14"/>
      <c r="J87" s="61"/>
      <c r="K87" s="61"/>
      <c r="L87" s="61"/>
      <c r="M87" s="14"/>
      <c r="N87" s="14"/>
      <c r="O87" s="16"/>
    </row>
    <row r="88" spans="1:15" x14ac:dyDescent="0.25">
      <c r="A88" s="8"/>
      <c r="B88" s="10"/>
      <c r="C88" s="10" t="s">
        <v>17</v>
      </c>
      <c r="D88" s="11"/>
      <c r="E88" s="12" t="s">
        <v>4</v>
      </c>
      <c r="F88" s="13"/>
      <c r="G88" s="12" t="s">
        <v>154</v>
      </c>
      <c r="H88" s="14" t="s">
        <v>154</v>
      </c>
      <c r="I88" s="14"/>
      <c r="J88" s="61"/>
      <c r="K88" s="61"/>
      <c r="L88" s="61"/>
      <c r="M88" s="14"/>
      <c r="N88" s="14"/>
      <c r="O88" s="16"/>
    </row>
    <row r="89" spans="1:15" x14ac:dyDescent="0.25">
      <c r="A89" s="8"/>
      <c r="B89" s="10"/>
      <c r="C89" s="10" t="s">
        <v>17</v>
      </c>
      <c r="D89" s="11"/>
      <c r="E89" s="12" t="s">
        <v>4</v>
      </c>
      <c r="F89" s="13"/>
      <c r="G89" s="12" t="s">
        <v>154</v>
      </c>
      <c r="H89" s="14" t="s">
        <v>154</v>
      </c>
      <c r="I89" s="14"/>
      <c r="J89" s="61"/>
      <c r="K89" s="61"/>
      <c r="L89" s="61"/>
      <c r="M89" s="14"/>
      <c r="N89" s="14"/>
      <c r="O89" s="16"/>
    </row>
    <row r="90" spans="1:15" x14ac:dyDescent="0.25">
      <c r="A90" s="8"/>
      <c r="B90" s="10"/>
      <c r="C90" s="10" t="s">
        <v>17</v>
      </c>
      <c r="D90" s="11"/>
      <c r="E90" s="12" t="s">
        <v>4</v>
      </c>
      <c r="F90" s="13"/>
      <c r="G90" s="12" t="s">
        <v>154</v>
      </c>
      <c r="H90" s="14" t="s">
        <v>154</v>
      </c>
      <c r="I90" s="14"/>
      <c r="J90" s="61"/>
      <c r="K90" s="61"/>
      <c r="L90" s="61"/>
      <c r="M90" s="14"/>
      <c r="N90" s="14"/>
      <c r="O90" s="16"/>
    </row>
    <row r="91" spans="1:15" x14ac:dyDescent="0.25">
      <c r="A91" s="8"/>
      <c r="B91" s="10"/>
      <c r="C91" s="10" t="s">
        <v>17</v>
      </c>
      <c r="D91" s="11"/>
      <c r="E91" s="12" t="s">
        <v>4</v>
      </c>
      <c r="F91" s="13"/>
      <c r="G91" s="12" t="s">
        <v>154</v>
      </c>
      <c r="H91" s="14" t="s">
        <v>154</v>
      </c>
      <c r="I91" s="14"/>
      <c r="J91" s="61"/>
      <c r="K91" s="61"/>
      <c r="L91" s="61"/>
      <c r="M91" s="14"/>
      <c r="N91" s="14"/>
      <c r="O91" s="16"/>
    </row>
    <row r="92" spans="1:15" x14ac:dyDescent="0.25">
      <c r="A92" s="8"/>
      <c r="B92" s="10"/>
      <c r="C92" s="10" t="s">
        <v>17</v>
      </c>
      <c r="D92" s="11"/>
      <c r="E92" s="12" t="s">
        <v>4</v>
      </c>
      <c r="F92" s="13"/>
      <c r="G92" s="12" t="s">
        <v>154</v>
      </c>
      <c r="H92" s="14" t="s">
        <v>154</v>
      </c>
      <c r="I92" s="14"/>
      <c r="J92" s="61"/>
      <c r="K92" s="61"/>
      <c r="L92" s="61"/>
      <c r="M92" s="14"/>
      <c r="N92" s="14"/>
      <c r="O92" s="16"/>
    </row>
    <row r="93" spans="1:15" x14ac:dyDescent="0.25">
      <c r="A93" s="8"/>
      <c r="B93" s="10"/>
      <c r="C93" s="10" t="s">
        <v>17</v>
      </c>
      <c r="D93" s="11"/>
      <c r="E93" s="12" t="s">
        <v>4</v>
      </c>
      <c r="F93" s="13"/>
      <c r="G93" s="12" t="s">
        <v>154</v>
      </c>
      <c r="H93" s="14" t="s">
        <v>154</v>
      </c>
      <c r="I93" s="14"/>
      <c r="J93" s="61"/>
      <c r="K93" s="61"/>
      <c r="L93" s="61"/>
      <c r="M93" s="14"/>
      <c r="N93" s="14"/>
      <c r="O93" s="16"/>
    </row>
    <row r="94" spans="1:15" x14ac:dyDescent="0.25">
      <c r="A94" s="8"/>
      <c r="B94" s="10"/>
      <c r="C94" s="10" t="s">
        <v>17</v>
      </c>
      <c r="D94" s="11"/>
      <c r="E94" s="12" t="s">
        <v>4</v>
      </c>
      <c r="F94" s="13"/>
      <c r="G94" s="12" t="s">
        <v>154</v>
      </c>
      <c r="H94" s="14" t="s">
        <v>154</v>
      </c>
      <c r="I94" s="14"/>
      <c r="J94" s="61"/>
      <c r="K94" s="61"/>
      <c r="L94" s="61"/>
      <c r="M94" s="14"/>
      <c r="N94" s="14"/>
      <c r="O94" s="16"/>
    </row>
    <row r="95" spans="1:15" x14ac:dyDescent="0.25">
      <c r="A95" s="8"/>
      <c r="B95" s="10"/>
      <c r="C95" s="10" t="s">
        <v>17</v>
      </c>
      <c r="D95" s="11"/>
      <c r="E95" s="12" t="s">
        <v>4</v>
      </c>
      <c r="F95" s="13"/>
      <c r="G95" s="12" t="s">
        <v>154</v>
      </c>
      <c r="H95" s="14" t="s">
        <v>154</v>
      </c>
      <c r="I95" s="14"/>
      <c r="J95" s="61"/>
      <c r="K95" s="61"/>
      <c r="L95" s="61"/>
      <c r="M95" s="14"/>
      <c r="N95" s="14"/>
      <c r="O95" s="16"/>
    </row>
    <row r="96" spans="1:15" x14ac:dyDescent="0.25">
      <c r="A96" s="8"/>
      <c r="B96" s="10"/>
      <c r="C96" s="10" t="s">
        <v>17</v>
      </c>
      <c r="D96" s="11"/>
      <c r="E96" s="12" t="s">
        <v>4</v>
      </c>
      <c r="F96" s="13"/>
      <c r="G96" s="12" t="s">
        <v>154</v>
      </c>
      <c r="H96" s="14" t="s">
        <v>154</v>
      </c>
      <c r="I96" s="14"/>
      <c r="J96" s="61"/>
      <c r="K96" s="61"/>
      <c r="L96" s="61"/>
      <c r="M96" s="14"/>
      <c r="N96" s="14"/>
      <c r="O96" s="16"/>
    </row>
    <row r="97" spans="1:15" x14ac:dyDescent="0.25">
      <c r="A97" s="8"/>
      <c r="B97" s="10"/>
      <c r="C97" s="10" t="s">
        <v>17</v>
      </c>
      <c r="D97" s="11"/>
      <c r="E97" s="12" t="s">
        <v>4</v>
      </c>
      <c r="F97" s="13"/>
      <c r="G97" s="12" t="s">
        <v>154</v>
      </c>
      <c r="H97" s="14" t="s">
        <v>154</v>
      </c>
      <c r="I97" s="14"/>
      <c r="J97" s="61"/>
      <c r="K97" s="61"/>
      <c r="L97" s="61"/>
      <c r="M97" s="14"/>
      <c r="N97" s="14"/>
      <c r="O97" s="16"/>
    </row>
    <row r="98" spans="1:15" x14ac:dyDescent="0.25">
      <c r="A98" s="8"/>
      <c r="B98" s="10"/>
      <c r="C98" s="10" t="s">
        <v>17</v>
      </c>
      <c r="D98" s="11"/>
      <c r="E98" s="12" t="s">
        <v>4</v>
      </c>
      <c r="F98" s="13"/>
      <c r="G98" s="12" t="s">
        <v>154</v>
      </c>
      <c r="H98" s="14" t="s">
        <v>154</v>
      </c>
      <c r="I98" s="14"/>
      <c r="J98" s="61"/>
      <c r="K98" s="61"/>
      <c r="L98" s="61"/>
      <c r="M98" s="14"/>
      <c r="N98" s="14"/>
      <c r="O98" s="16"/>
    </row>
    <row r="99" spans="1:15" x14ac:dyDescent="0.25">
      <c r="A99" s="8"/>
      <c r="B99" s="10"/>
      <c r="C99" s="10" t="s">
        <v>17</v>
      </c>
      <c r="D99" s="11"/>
      <c r="E99" s="12" t="s">
        <v>4</v>
      </c>
      <c r="F99" s="13"/>
      <c r="G99" s="12" t="s">
        <v>154</v>
      </c>
      <c r="H99" s="14" t="s">
        <v>154</v>
      </c>
      <c r="I99" s="14"/>
      <c r="J99" s="61"/>
      <c r="K99" s="61"/>
      <c r="L99" s="61"/>
      <c r="M99" s="14"/>
      <c r="N99" s="14"/>
      <c r="O99" s="16"/>
    </row>
    <row r="100" spans="1:15" x14ac:dyDescent="0.25">
      <c r="A100" s="8"/>
      <c r="B100" s="10"/>
      <c r="C100" s="10" t="s">
        <v>17</v>
      </c>
      <c r="D100" s="11"/>
      <c r="E100" s="12" t="s">
        <v>4</v>
      </c>
      <c r="F100" s="13"/>
      <c r="G100" s="12" t="s">
        <v>154</v>
      </c>
      <c r="H100" s="14" t="s">
        <v>154</v>
      </c>
      <c r="I100" s="14"/>
      <c r="J100" s="61"/>
      <c r="K100" s="61"/>
      <c r="L100" s="61"/>
      <c r="M100" s="14"/>
      <c r="N100" s="14"/>
      <c r="O100" s="16"/>
    </row>
    <row r="101" spans="1:15" x14ac:dyDescent="0.25">
      <c r="A101" s="8"/>
      <c r="B101" s="10"/>
      <c r="C101" s="10" t="s">
        <v>17</v>
      </c>
      <c r="D101" s="11"/>
      <c r="E101" s="12" t="s">
        <v>4</v>
      </c>
      <c r="F101" s="13"/>
      <c r="G101" s="12" t="s">
        <v>154</v>
      </c>
      <c r="H101" s="14" t="s">
        <v>154</v>
      </c>
      <c r="I101" s="14"/>
      <c r="J101" s="61"/>
      <c r="K101" s="61"/>
      <c r="L101" s="61"/>
      <c r="M101" s="14"/>
      <c r="N101" s="14"/>
      <c r="O101" s="16"/>
    </row>
    <row r="102" spans="1:15" x14ac:dyDescent="0.25">
      <c r="A102" s="8"/>
      <c r="B102" s="10"/>
      <c r="C102" s="10" t="s">
        <v>17</v>
      </c>
      <c r="D102" s="11"/>
      <c r="E102" s="12" t="s">
        <v>4</v>
      </c>
      <c r="F102" s="13"/>
      <c r="G102" s="12" t="s">
        <v>154</v>
      </c>
      <c r="H102" s="14" t="s">
        <v>154</v>
      </c>
      <c r="I102" s="14"/>
      <c r="J102" s="61"/>
      <c r="K102" s="61"/>
      <c r="L102" s="61"/>
      <c r="M102" s="14"/>
      <c r="N102" s="14"/>
      <c r="O102" s="16"/>
    </row>
    <row r="103" spans="1:15" x14ac:dyDescent="0.25">
      <c r="A103" s="8"/>
      <c r="B103" s="10"/>
      <c r="C103" s="10" t="s">
        <v>17</v>
      </c>
      <c r="D103" s="11"/>
      <c r="E103" s="12" t="s">
        <v>4</v>
      </c>
      <c r="F103" s="13"/>
      <c r="G103" s="12" t="s">
        <v>154</v>
      </c>
      <c r="H103" s="14" t="s">
        <v>154</v>
      </c>
      <c r="I103" s="14"/>
      <c r="J103" s="61"/>
      <c r="K103" s="61"/>
      <c r="L103" s="61"/>
      <c r="M103" s="14"/>
      <c r="N103" s="14"/>
      <c r="O103" s="16"/>
    </row>
    <row r="104" spans="1:15" x14ac:dyDescent="0.25">
      <c r="A104" s="8"/>
      <c r="B104" s="10"/>
      <c r="C104" s="10" t="s">
        <v>17</v>
      </c>
      <c r="D104" s="11"/>
      <c r="E104" s="12" t="s">
        <v>4</v>
      </c>
      <c r="F104" s="13"/>
      <c r="G104" s="12" t="s">
        <v>154</v>
      </c>
      <c r="H104" s="14" t="s">
        <v>154</v>
      </c>
      <c r="I104" s="14"/>
      <c r="J104" s="61"/>
      <c r="K104" s="61"/>
      <c r="L104" s="61"/>
      <c r="M104" s="14"/>
      <c r="N104" s="14"/>
      <c r="O104" s="16"/>
    </row>
    <row r="105" spans="1:15" x14ac:dyDescent="0.25">
      <c r="A105" s="8"/>
      <c r="B105" s="10"/>
      <c r="C105" s="10" t="s">
        <v>17</v>
      </c>
      <c r="D105" s="11"/>
      <c r="E105" s="12" t="s">
        <v>4</v>
      </c>
      <c r="F105" s="13"/>
      <c r="G105" s="12" t="s">
        <v>154</v>
      </c>
      <c r="H105" s="14" t="s">
        <v>154</v>
      </c>
      <c r="I105" s="14"/>
      <c r="J105" s="61"/>
      <c r="K105" s="61"/>
      <c r="L105" s="61"/>
      <c r="M105" s="14"/>
      <c r="N105" s="14"/>
      <c r="O105" s="16"/>
    </row>
    <row r="106" spans="1:15" x14ac:dyDescent="0.25">
      <c r="A106" s="8"/>
      <c r="B106" s="10"/>
      <c r="C106" s="10" t="s">
        <v>17</v>
      </c>
      <c r="D106" s="11"/>
      <c r="E106" s="12" t="s">
        <v>4</v>
      </c>
      <c r="F106" s="13"/>
      <c r="G106" s="12" t="s">
        <v>154</v>
      </c>
      <c r="H106" s="14" t="s">
        <v>154</v>
      </c>
      <c r="I106" s="14"/>
      <c r="J106" s="61"/>
      <c r="K106" s="61"/>
      <c r="L106" s="61"/>
      <c r="M106" s="14"/>
      <c r="N106" s="14"/>
      <c r="O106" s="16"/>
    </row>
    <row r="107" spans="1:15" x14ac:dyDescent="0.25">
      <c r="A107" s="8">
        <v>602100</v>
      </c>
      <c r="B107" s="10" t="s">
        <v>8</v>
      </c>
      <c r="C107" s="10" t="s">
        <v>9</v>
      </c>
      <c r="D107" s="11" t="s">
        <v>152</v>
      </c>
      <c r="E107" s="12" t="s">
        <v>4</v>
      </c>
      <c r="F107" s="13">
        <v>1</v>
      </c>
      <c r="G107" s="12" t="s">
        <v>153</v>
      </c>
      <c r="H107" s="14" t="s">
        <v>154</v>
      </c>
      <c r="I107" s="14"/>
      <c r="J107" s="61"/>
      <c r="K107" s="61"/>
      <c r="L107" s="61"/>
      <c r="M107" s="14"/>
      <c r="N107" s="14"/>
      <c r="O107" s="16"/>
    </row>
    <row r="108" spans="1:15" x14ac:dyDescent="0.25">
      <c r="A108" s="3">
        <v>602200</v>
      </c>
      <c r="B108" s="18" t="s">
        <v>10</v>
      </c>
      <c r="C108" s="18" t="s">
        <v>9</v>
      </c>
      <c r="D108" s="19" t="s">
        <v>155</v>
      </c>
      <c r="E108" s="62" t="s">
        <v>4</v>
      </c>
      <c r="F108" s="3">
        <v>1</v>
      </c>
      <c r="G108" s="4" t="s">
        <v>156</v>
      </c>
      <c r="H108" s="19" t="s">
        <v>154</v>
      </c>
      <c r="I108" s="19"/>
      <c r="J108" s="19"/>
      <c r="K108" s="19"/>
      <c r="L108" s="19"/>
      <c r="M108" s="19"/>
      <c r="N108" s="19"/>
      <c r="O108" s="3"/>
    </row>
    <row r="109" spans="1:15" x14ac:dyDescent="0.25">
      <c r="A109">
        <v>603100</v>
      </c>
      <c r="B109" t="s">
        <v>11</v>
      </c>
      <c r="C109" t="s">
        <v>9</v>
      </c>
      <c r="D109" t="s">
        <v>157</v>
      </c>
      <c r="E109" t="s">
        <v>4</v>
      </c>
      <c r="F109">
        <v>1</v>
      </c>
      <c r="G109" t="s">
        <v>158</v>
      </c>
      <c r="H109" t="s">
        <v>154</v>
      </c>
    </row>
    <row r="110" spans="1:15" x14ac:dyDescent="0.25">
      <c r="A110">
        <v>604000</v>
      </c>
      <c r="B110" t="s">
        <v>14</v>
      </c>
      <c r="C110" t="s">
        <v>9</v>
      </c>
      <c r="D110" t="s">
        <v>159</v>
      </c>
      <c r="E110" t="s">
        <v>4</v>
      </c>
      <c r="F110">
        <v>1</v>
      </c>
      <c r="G110" t="s">
        <v>154</v>
      </c>
      <c r="H110" t="s">
        <v>154</v>
      </c>
    </row>
    <row r="111" spans="1:15" x14ac:dyDescent="0.25">
      <c r="A111">
        <v>604000</v>
      </c>
      <c r="B111" t="s">
        <v>16</v>
      </c>
      <c r="C111" t="s">
        <v>17</v>
      </c>
      <c r="E111" t="s">
        <v>4</v>
      </c>
      <c r="G111" t="s">
        <v>154</v>
      </c>
      <c r="H111" t="s">
        <v>154</v>
      </c>
    </row>
    <row r="112" spans="1:15" x14ac:dyDescent="0.25">
      <c r="A112">
        <v>604200</v>
      </c>
      <c r="B112" t="s">
        <v>18</v>
      </c>
      <c r="C112" t="s">
        <v>17</v>
      </c>
      <c r="D112" t="s">
        <v>160</v>
      </c>
      <c r="E112" t="s">
        <v>4</v>
      </c>
      <c r="F112">
        <v>1</v>
      </c>
      <c r="G112" t="s">
        <v>161</v>
      </c>
      <c r="H112" t="s">
        <v>161</v>
      </c>
    </row>
    <row r="113" spans="1:8" x14ac:dyDescent="0.25">
      <c r="A113">
        <v>606110</v>
      </c>
      <c r="B113" t="s">
        <v>19</v>
      </c>
      <c r="C113" t="s">
        <v>17</v>
      </c>
      <c r="D113" t="s">
        <v>162</v>
      </c>
      <c r="E113" t="s">
        <v>4</v>
      </c>
      <c r="F113">
        <v>1</v>
      </c>
      <c r="G113" t="s">
        <v>163</v>
      </c>
      <c r="H113" t="s">
        <v>163</v>
      </c>
    </row>
    <row r="114" spans="1:8" x14ac:dyDescent="0.25">
      <c r="A114">
        <v>606120</v>
      </c>
      <c r="B114" t="s">
        <v>20</v>
      </c>
      <c r="C114" t="s">
        <v>17</v>
      </c>
      <c r="D114" t="s">
        <v>164</v>
      </c>
      <c r="E114" t="s">
        <v>4</v>
      </c>
      <c r="F114">
        <v>1</v>
      </c>
      <c r="G114" t="s">
        <v>153</v>
      </c>
      <c r="H114" t="s">
        <v>153</v>
      </c>
    </row>
    <row r="115" spans="1:8" x14ac:dyDescent="0.25">
      <c r="A115">
        <v>606121</v>
      </c>
      <c r="B115" t="s">
        <v>21</v>
      </c>
      <c r="C115" t="s">
        <v>17</v>
      </c>
      <c r="D115" t="s">
        <v>165</v>
      </c>
      <c r="E115" t="s">
        <v>4</v>
      </c>
      <c r="F115">
        <v>1</v>
      </c>
      <c r="G115" t="s">
        <v>156</v>
      </c>
      <c r="H115" t="s">
        <v>156</v>
      </c>
    </row>
    <row r="116" spans="1:8" x14ac:dyDescent="0.25">
      <c r="A116">
        <v>606140</v>
      </c>
      <c r="B116" t="s">
        <v>22</v>
      </c>
      <c r="C116" t="s">
        <v>17</v>
      </c>
      <c r="D116" t="s">
        <v>166</v>
      </c>
      <c r="E116" t="s">
        <v>4</v>
      </c>
      <c r="F116">
        <v>1</v>
      </c>
      <c r="G116" t="s">
        <v>158</v>
      </c>
      <c r="H116" t="s">
        <v>158</v>
      </c>
    </row>
    <row r="117" spans="1:8" x14ac:dyDescent="0.25">
      <c r="A117">
        <v>606310</v>
      </c>
      <c r="B117" t="s">
        <v>23</v>
      </c>
      <c r="C117" t="s">
        <v>17</v>
      </c>
      <c r="D117" t="s">
        <v>167</v>
      </c>
      <c r="E117" t="s">
        <v>4</v>
      </c>
      <c r="F117">
        <v>1</v>
      </c>
      <c r="G117" t="s">
        <v>168</v>
      </c>
      <c r="H117" t="s">
        <v>168</v>
      </c>
    </row>
    <row r="118" spans="1:8" x14ac:dyDescent="0.25">
      <c r="A118">
        <v>606360</v>
      </c>
      <c r="B118" t="s">
        <v>24</v>
      </c>
      <c r="C118" t="s">
        <v>17</v>
      </c>
      <c r="D118" t="s">
        <v>169</v>
      </c>
      <c r="E118" t="s">
        <v>4</v>
      </c>
      <c r="F118">
        <v>1</v>
      </c>
      <c r="G118" t="s">
        <v>154</v>
      </c>
      <c r="H118" t="s">
        <v>154</v>
      </c>
    </row>
    <row r="119" spans="1:8" x14ac:dyDescent="0.25">
      <c r="A119">
        <v>606400</v>
      </c>
      <c r="B119" t="s">
        <v>25</v>
      </c>
      <c r="C119" t="s">
        <v>17</v>
      </c>
      <c r="D119" t="s">
        <v>170</v>
      </c>
      <c r="E119" t="s">
        <v>4</v>
      </c>
      <c r="F119">
        <v>1</v>
      </c>
      <c r="G119" t="s">
        <v>171</v>
      </c>
      <c r="H119" t="s">
        <v>171</v>
      </c>
    </row>
    <row r="120" spans="1:8" x14ac:dyDescent="0.25">
      <c r="A120">
        <v>606401</v>
      </c>
      <c r="B120" t="s">
        <v>26</v>
      </c>
      <c r="C120" t="s">
        <v>17</v>
      </c>
      <c r="E120" t="s">
        <v>4</v>
      </c>
      <c r="F120">
        <v>1</v>
      </c>
      <c r="G120" t="s">
        <v>154</v>
      </c>
      <c r="H120" t="s">
        <v>154</v>
      </c>
    </row>
    <row r="121" spans="1:8" x14ac:dyDescent="0.25">
      <c r="A121">
        <v>607101</v>
      </c>
      <c r="B121" t="s">
        <v>29</v>
      </c>
      <c r="C121" t="s">
        <v>9</v>
      </c>
      <c r="D121" t="s">
        <v>172</v>
      </c>
      <c r="E121" t="s">
        <v>4</v>
      </c>
      <c r="F121">
        <v>1</v>
      </c>
      <c r="G121" t="s">
        <v>154</v>
      </c>
      <c r="H121" t="s">
        <v>154</v>
      </c>
    </row>
    <row r="122" spans="1:8" x14ac:dyDescent="0.25">
      <c r="A122">
        <v>607201</v>
      </c>
      <c r="B122" t="s">
        <v>30</v>
      </c>
      <c r="C122" t="s">
        <v>9</v>
      </c>
      <c r="D122" t="s">
        <v>173</v>
      </c>
      <c r="E122" t="s">
        <v>4</v>
      </c>
      <c r="F122">
        <v>1</v>
      </c>
      <c r="G122" t="s">
        <v>161</v>
      </c>
      <c r="H122" t="s">
        <v>154</v>
      </c>
    </row>
    <row r="123" spans="1:8" x14ac:dyDescent="0.25">
      <c r="A123">
        <v>614000</v>
      </c>
      <c r="B123" t="s">
        <v>45</v>
      </c>
      <c r="C123" t="s">
        <v>17</v>
      </c>
      <c r="D123" t="s">
        <v>174</v>
      </c>
      <c r="E123" t="s">
        <v>4</v>
      </c>
      <c r="F123">
        <v>1</v>
      </c>
      <c r="G123" t="s">
        <v>175</v>
      </c>
      <c r="H123" t="s">
        <v>175</v>
      </c>
    </row>
    <row r="124" spans="1:8" x14ac:dyDescent="0.25">
      <c r="A124">
        <v>615200</v>
      </c>
      <c r="B124" t="s">
        <v>46</v>
      </c>
      <c r="C124" t="s">
        <v>17</v>
      </c>
      <c r="D124" t="s">
        <v>176</v>
      </c>
      <c r="E124" t="s">
        <v>4</v>
      </c>
      <c r="F124">
        <v>1</v>
      </c>
      <c r="G124" t="s">
        <v>171</v>
      </c>
      <c r="H124" t="s">
        <v>171</v>
      </c>
    </row>
    <row r="125" spans="1:8" x14ac:dyDescent="0.25">
      <c r="A125">
        <v>615300</v>
      </c>
      <c r="B125" t="s">
        <v>47</v>
      </c>
      <c r="C125" t="s">
        <v>17</v>
      </c>
      <c r="D125" t="s">
        <v>154</v>
      </c>
      <c r="E125" t="s">
        <v>4</v>
      </c>
      <c r="F125">
        <v>1</v>
      </c>
      <c r="G125" t="s">
        <v>154</v>
      </c>
      <c r="H125" t="s">
        <v>154</v>
      </c>
    </row>
    <row r="126" spans="1:8" x14ac:dyDescent="0.25">
      <c r="A126">
        <v>615500</v>
      </c>
      <c r="B126" t="s">
        <v>48</v>
      </c>
      <c r="C126" t="s">
        <v>17</v>
      </c>
      <c r="D126" t="s">
        <v>177</v>
      </c>
      <c r="E126" t="s">
        <v>4</v>
      </c>
      <c r="F126">
        <v>1</v>
      </c>
      <c r="G126" t="s">
        <v>178</v>
      </c>
      <c r="H126" t="s">
        <v>178</v>
      </c>
    </row>
    <row r="127" spans="1:8" x14ac:dyDescent="0.25">
      <c r="A127">
        <v>615520</v>
      </c>
      <c r="B127" t="s">
        <v>49</v>
      </c>
      <c r="C127" t="s">
        <v>17</v>
      </c>
      <c r="D127" t="s">
        <v>179</v>
      </c>
      <c r="E127" t="s">
        <v>4</v>
      </c>
      <c r="F127">
        <v>1</v>
      </c>
      <c r="G127" t="s">
        <v>153</v>
      </c>
      <c r="H127" t="s">
        <v>153</v>
      </c>
    </row>
    <row r="128" spans="1:8" x14ac:dyDescent="0.25">
      <c r="A128">
        <v>615600</v>
      </c>
      <c r="B128" t="s">
        <v>50</v>
      </c>
      <c r="C128" t="s">
        <v>17</v>
      </c>
      <c r="D128" t="s">
        <v>180</v>
      </c>
      <c r="E128" t="s">
        <v>4</v>
      </c>
      <c r="F128">
        <v>1</v>
      </c>
      <c r="G128" t="s">
        <v>181</v>
      </c>
      <c r="H128" t="s">
        <v>181</v>
      </c>
    </row>
    <row r="129" spans="1:8" x14ac:dyDescent="0.25">
      <c r="A129">
        <v>615602</v>
      </c>
      <c r="B129" t="s">
        <v>51</v>
      </c>
      <c r="C129" t="s">
        <v>17</v>
      </c>
      <c r="D129" t="s">
        <v>182</v>
      </c>
      <c r="E129" t="s">
        <v>4</v>
      </c>
      <c r="F129">
        <v>1</v>
      </c>
      <c r="G129" t="s">
        <v>183</v>
      </c>
      <c r="H129" t="s">
        <v>183</v>
      </c>
    </row>
    <row r="130" spans="1:8" x14ac:dyDescent="0.25">
      <c r="A130">
        <v>616200</v>
      </c>
      <c r="B130" t="s">
        <v>52</v>
      </c>
      <c r="C130" t="s">
        <v>17</v>
      </c>
      <c r="D130" t="s">
        <v>154</v>
      </c>
      <c r="E130" t="s">
        <v>4</v>
      </c>
      <c r="F130">
        <v>1</v>
      </c>
      <c r="G130" t="s">
        <v>154</v>
      </c>
      <c r="H130" t="s">
        <v>154</v>
      </c>
    </row>
    <row r="131" spans="1:8" x14ac:dyDescent="0.25">
      <c r="A131">
        <v>616300</v>
      </c>
      <c r="B131" t="s">
        <v>53</v>
      </c>
      <c r="C131" t="s">
        <v>17</v>
      </c>
      <c r="D131" t="s">
        <v>184</v>
      </c>
      <c r="E131" t="s">
        <v>4</v>
      </c>
      <c r="F131">
        <v>1</v>
      </c>
      <c r="G131" t="s">
        <v>185</v>
      </c>
      <c r="H131" t="s">
        <v>185</v>
      </c>
    </row>
    <row r="132" spans="1:8" x14ac:dyDescent="0.25">
      <c r="A132">
        <v>616301</v>
      </c>
      <c r="B132" t="s">
        <v>54</v>
      </c>
      <c r="C132" t="s">
        <v>17</v>
      </c>
      <c r="D132" t="s">
        <v>186</v>
      </c>
      <c r="E132" t="s">
        <v>4</v>
      </c>
      <c r="F132">
        <v>1</v>
      </c>
      <c r="G132" t="s">
        <v>154</v>
      </c>
      <c r="H132" t="s">
        <v>154</v>
      </c>
    </row>
    <row r="133" spans="1:8" x14ac:dyDescent="0.25">
      <c r="A133">
        <v>616700</v>
      </c>
      <c r="B133" t="s">
        <v>55</v>
      </c>
      <c r="C133" t="s">
        <v>17</v>
      </c>
      <c r="D133" t="s">
        <v>187</v>
      </c>
      <c r="E133" t="s">
        <v>4</v>
      </c>
      <c r="F133">
        <v>1</v>
      </c>
      <c r="G133" t="s">
        <v>188</v>
      </c>
      <c r="H133" t="s">
        <v>188</v>
      </c>
    </row>
    <row r="134" spans="1:8" x14ac:dyDescent="0.25">
      <c r="A134">
        <v>616800</v>
      </c>
      <c r="B134" t="s">
        <v>56</v>
      </c>
      <c r="C134" t="s">
        <v>17</v>
      </c>
      <c r="D134" t="s">
        <v>189</v>
      </c>
      <c r="E134" t="s">
        <v>4</v>
      </c>
      <c r="F134">
        <v>1</v>
      </c>
      <c r="G134" t="s">
        <v>190</v>
      </c>
      <c r="H134" t="s">
        <v>190</v>
      </c>
    </row>
    <row r="135" spans="1:8" x14ac:dyDescent="0.25">
      <c r="A135">
        <v>622600</v>
      </c>
      <c r="B135" t="s">
        <v>57</v>
      </c>
      <c r="C135" t="s">
        <v>17</v>
      </c>
      <c r="D135" t="s">
        <v>191</v>
      </c>
      <c r="E135" t="s">
        <v>4</v>
      </c>
      <c r="F135">
        <v>1</v>
      </c>
      <c r="G135" t="s">
        <v>192</v>
      </c>
      <c r="H135" t="s">
        <v>192</v>
      </c>
    </row>
    <row r="136" spans="1:8" x14ac:dyDescent="0.25">
      <c r="A136">
        <v>622610</v>
      </c>
      <c r="B136" t="s">
        <v>58</v>
      </c>
      <c r="C136" t="s">
        <v>17</v>
      </c>
      <c r="D136" t="s">
        <v>154</v>
      </c>
      <c r="E136" t="s">
        <v>4</v>
      </c>
      <c r="F136">
        <v>1</v>
      </c>
      <c r="G136" t="s">
        <v>154</v>
      </c>
      <c r="H136" t="s">
        <v>154</v>
      </c>
    </row>
    <row r="137" spans="1:8" x14ac:dyDescent="0.25">
      <c r="A137">
        <v>622700</v>
      </c>
      <c r="B137" t="s">
        <v>59</v>
      </c>
      <c r="C137" t="s">
        <v>17</v>
      </c>
      <c r="D137" t="s">
        <v>193</v>
      </c>
      <c r="E137" t="s">
        <v>4</v>
      </c>
      <c r="F137">
        <v>1</v>
      </c>
      <c r="G137" t="s">
        <v>194</v>
      </c>
      <c r="H137" t="s">
        <v>194</v>
      </c>
    </row>
    <row r="138" spans="1:8" x14ac:dyDescent="0.25">
      <c r="A138">
        <v>623100</v>
      </c>
      <c r="B138" t="s">
        <v>60</v>
      </c>
      <c r="C138" t="s">
        <v>17</v>
      </c>
      <c r="D138" t="s">
        <v>195</v>
      </c>
      <c r="E138" t="s">
        <v>4</v>
      </c>
      <c r="F138">
        <v>1</v>
      </c>
      <c r="G138" t="s">
        <v>196</v>
      </c>
      <c r="H138" t="s">
        <v>196</v>
      </c>
    </row>
    <row r="139" spans="1:8" x14ac:dyDescent="0.25">
      <c r="A139">
        <v>623400</v>
      </c>
      <c r="B139" t="s">
        <v>61</v>
      </c>
      <c r="C139" t="s">
        <v>17</v>
      </c>
      <c r="D139" t="s">
        <v>197</v>
      </c>
      <c r="E139" t="s">
        <v>4</v>
      </c>
      <c r="F139">
        <v>1</v>
      </c>
      <c r="G139" t="s">
        <v>154</v>
      </c>
      <c r="H139" t="s">
        <v>154</v>
      </c>
    </row>
    <row r="140" spans="1:8" x14ac:dyDescent="0.25">
      <c r="A140">
        <v>623420</v>
      </c>
      <c r="B140" t="s">
        <v>62</v>
      </c>
      <c r="C140" t="s">
        <v>17</v>
      </c>
      <c r="D140" t="s">
        <v>154</v>
      </c>
      <c r="E140" t="s">
        <v>4</v>
      </c>
      <c r="F140">
        <v>1</v>
      </c>
      <c r="G140" t="s">
        <v>154</v>
      </c>
      <c r="H140" t="s">
        <v>154</v>
      </c>
    </row>
    <row r="141" spans="1:8" x14ac:dyDescent="0.25">
      <c r="A141">
        <v>623600</v>
      </c>
      <c r="B141" t="s">
        <v>63</v>
      </c>
      <c r="C141" t="s">
        <v>17</v>
      </c>
      <c r="D141" t="s">
        <v>154</v>
      </c>
      <c r="E141" t="s">
        <v>4</v>
      </c>
      <c r="F141">
        <v>1</v>
      </c>
      <c r="G141" t="s">
        <v>153</v>
      </c>
      <c r="H141" t="s">
        <v>153</v>
      </c>
    </row>
    <row r="142" spans="1:8" x14ac:dyDescent="0.25">
      <c r="A142">
        <v>624100</v>
      </c>
      <c r="B142" t="s">
        <v>64</v>
      </c>
      <c r="C142" t="s">
        <v>17</v>
      </c>
      <c r="D142" t="s">
        <v>198</v>
      </c>
      <c r="E142" t="s">
        <v>4</v>
      </c>
      <c r="F142">
        <v>1</v>
      </c>
      <c r="G142" t="s">
        <v>154</v>
      </c>
      <c r="H142" t="s">
        <v>154</v>
      </c>
    </row>
    <row r="143" spans="1:8" x14ac:dyDescent="0.25">
      <c r="A143">
        <v>624200</v>
      </c>
      <c r="B143" t="s">
        <v>65</v>
      </c>
      <c r="C143" t="s">
        <v>9</v>
      </c>
      <c r="D143" t="s">
        <v>199</v>
      </c>
      <c r="E143" t="s">
        <v>4</v>
      </c>
      <c r="F143">
        <v>1</v>
      </c>
      <c r="G143" t="s">
        <v>200</v>
      </c>
      <c r="H143" t="s">
        <v>154</v>
      </c>
    </row>
    <row r="144" spans="1:8" x14ac:dyDescent="0.25">
      <c r="A144">
        <v>625100</v>
      </c>
      <c r="B144" t="s">
        <v>66</v>
      </c>
      <c r="C144" t="s">
        <v>17</v>
      </c>
      <c r="D144" t="s">
        <v>201</v>
      </c>
      <c r="E144" t="s">
        <v>4</v>
      </c>
      <c r="F144">
        <v>1</v>
      </c>
      <c r="G144" t="s">
        <v>154</v>
      </c>
      <c r="H144" t="s">
        <v>154</v>
      </c>
    </row>
    <row r="145" spans="1:8" x14ac:dyDescent="0.25">
      <c r="A145">
        <v>625110</v>
      </c>
      <c r="B145" t="s">
        <v>67</v>
      </c>
      <c r="C145" t="s">
        <v>17</v>
      </c>
      <c r="D145" t="s">
        <v>202</v>
      </c>
      <c r="E145" t="s">
        <v>4</v>
      </c>
      <c r="F145">
        <v>1</v>
      </c>
      <c r="G145" t="s">
        <v>203</v>
      </c>
      <c r="H145" t="s">
        <v>203</v>
      </c>
    </row>
    <row r="146" spans="1:8" x14ac:dyDescent="0.25">
      <c r="A146">
        <v>625400</v>
      </c>
      <c r="B146" t="s">
        <v>68</v>
      </c>
      <c r="C146" t="s">
        <v>17</v>
      </c>
      <c r="D146" t="s">
        <v>204</v>
      </c>
      <c r="E146" t="s">
        <v>4</v>
      </c>
      <c r="F146">
        <v>1</v>
      </c>
      <c r="G146" t="s">
        <v>205</v>
      </c>
      <c r="H146" t="s">
        <v>205</v>
      </c>
    </row>
    <row r="147" spans="1:8" x14ac:dyDescent="0.25">
      <c r="A147">
        <v>625600</v>
      </c>
      <c r="B147" t="s">
        <v>69</v>
      </c>
      <c r="C147" t="s">
        <v>17</v>
      </c>
      <c r="D147" t="s">
        <v>154</v>
      </c>
      <c r="E147" t="s">
        <v>4</v>
      </c>
      <c r="F147">
        <v>1</v>
      </c>
      <c r="G147" t="s">
        <v>154</v>
      </c>
      <c r="H147" t="s">
        <v>154</v>
      </c>
    </row>
    <row r="148" spans="1:8" x14ac:dyDescent="0.25">
      <c r="A148">
        <v>625700</v>
      </c>
      <c r="B148" t="s">
        <v>70</v>
      </c>
      <c r="C148" t="s">
        <v>17</v>
      </c>
      <c r="D148" t="s">
        <v>206</v>
      </c>
      <c r="E148" t="s">
        <v>4</v>
      </c>
      <c r="F148">
        <v>1</v>
      </c>
      <c r="G148" t="s">
        <v>154</v>
      </c>
      <c r="H148" t="s">
        <v>154</v>
      </c>
    </row>
    <row r="149" spans="1:8" x14ac:dyDescent="0.25">
      <c r="A149">
        <v>625710</v>
      </c>
      <c r="B149" t="s">
        <v>71</v>
      </c>
      <c r="C149" t="s">
        <v>17</v>
      </c>
      <c r="D149" t="s">
        <v>207</v>
      </c>
      <c r="E149" t="s">
        <v>4</v>
      </c>
      <c r="F149">
        <v>1</v>
      </c>
      <c r="G149" t="s">
        <v>154</v>
      </c>
      <c r="H149" t="s">
        <v>154</v>
      </c>
    </row>
    <row r="150" spans="1:8" x14ac:dyDescent="0.25">
      <c r="A150">
        <v>626100</v>
      </c>
      <c r="B150" t="s">
        <v>72</v>
      </c>
      <c r="C150" t="s">
        <v>17</v>
      </c>
      <c r="D150" t="s">
        <v>208</v>
      </c>
      <c r="E150" t="s">
        <v>4</v>
      </c>
      <c r="G150" t="s">
        <v>153</v>
      </c>
      <c r="H150" t="s">
        <v>154</v>
      </c>
    </row>
    <row r="151" spans="1:8" x14ac:dyDescent="0.25">
      <c r="A151">
        <v>626200</v>
      </c>
      <c r="B151" t="s">
        <v>73</v>
      </c>
      <c r="C151" t="s">
        <v>17</v>
      </c>
      <c r="D151" t="s">
        <v>209</v>
      </c>
      <c r="E151" t="s">
        <v>4</v>
      </c>
      <c r="G151" t="s">
        <v>210</v>
      </c>
      <c r="H151" t="s">
        <v>154</v>
      </c>
    </row>
    <row r="152" spans="1:8" x14ac:dyDescent="0.25">
      <c r="A152">
        <v>626300</v>
      </c>
      <c r="B152" t="s">
        <v>74</v>
      </c>
      <c r="C152" t="s">
        <v>17</v>
      </c>
      <c r="D152" t="s">
        <v>211</v>
      </c>
      <c r="E152" t="s">
        <v>4</v>
      </c>
      <c r="G152" t="s">
        <v>154</v>
      </c>
      <c r="H152" t="s">
        <v>154</v>
      </c>
    </row>
    <row r="153" spans="1:8" x14ac:dyDescent="0.25">
      <c r="A153">
        <v>627500</v>
      </c>
      <c r="B153" t="s">
        <v>75</v>
      </c>
      <c r="C153" t="s">
        <v>17</v>
      </c>
      <c r="D153" t="s">
        <v>212</v>
      </c>
      <c r="E153" t="s">
        <v>4</v>
      </c>
      <c r="G153" t="s">
        <v>213</v>
      </c>
      <c r="H153" t="s">
        <v>154</v>
      </c>
    </row>
    <row r="154" spans="1:8" x14ac:dyDescent="0.25">
      <c r="A154">
        <v>627510</v>
      </c>
      <c r="B154" t="s">
        <v>76</v>
      </c>
      <c r="C154" t="s">
        <v>17</v>
      </c>
      <c r="D154" t="s">
        <v>214</v>
      </c>
      <c r="E154" t="s">
        <v>4</v>
      </c>
      <c r="G154" t="s">
        <v>154</v>
      </c>
      <c r="H154" t="s">
        <v>154</v>
      </c>
    </row>
    <row r="155" spans="1:8" x14ac:dyDescent="0.25">
      <c r="A155">
        <v>628000</v>
      </c>
      <c r="B155" t="s">
        <v>77</v>
      </c>
      <c r="C155" t="s">
        <v>17</v>
      </c>
      <c r="D155" t="s">
        <v>215</v>
      </c>
      <c r="E155" t="s">
        <v>4</v>
      </c>
      <c r="G155" t="s">
        <v>154</v>
      </c>
      <c r="H155" t="s">
        <v>154</v>
      </c>
    </row>
    <row r="156" spans="1:8" x14ac:dyDescent="0.25">
      <c r="A156">
        <v>628100</v>
      </c>
      <c r="B156" t="s">
        <v>78</v>
      </c>
      <c r="C156" t="s">
        <v>17</v>
      </c>
      <c r="D156" t="s">
        <v>216</v>
      </c>
      <c r="E156" t="s">
        <v>4</v>
      </c>
      <c r="G156" t="s">
        <v>217</v>
      </c>
      <c r="H156" t="s">
        <v>154</v>
      </c>
    </row>
    <row r="157" spans="1:8" x14ac:dyDescent="0.25">
      <c r="A157">
        <v>631100</v>
      </c>
      <c r="B157" t="s">
        <v>79</v>
      </c>
      <c r="C157" t="s">
        <v>17</v>
      </c>
      <c r="D157" t="s">
        <v>218</v>
      </c>
      <c r="E157" t="s">
        <v>4</v>
      </c>
      <c r="G157" t="s">
        <v>183</v>
      </c>
      <c r="H157" t="s">
        <v>154</v>
      </c>
    </row>
    <row r="158" spans="1:8" x14ac:dyDescent="0.25">
      <c r="A158">
        <v>633300</v>
      </c>
      <c r="B158" t="s">
        <v>80</v>
      </c>
      <c r="C158" t="s">
        <v>17</v>
      </c>
      <c r="D158" t="s">
        <v>219</v>
      </c>
      <c r="E158" t="s">
        <v>4</v>
      </c>
      <c r="G158" t="s">
        <v>154</v>
      </c>
      <c r="H158" t="s">
        <v>154</v>
      </c>
    </row>
    <row r="159" spans="1:8" x14ac:dyDescent="0.25">
      <c r="A159">
        <v>633400</v>
      </c>
      <c r="B159" t="s">
        <v>81</v>
      </c>
      <c r="C159" t="s">
        <v>17</v>
      </c>
      <c r="E159" t="s">
        <v>4</v>
      </c>
      <c r="G159" t="s">
        <v>154</v>
      </c>
      <c r="H159" t="s">
        <v>154</v>
      </c>
    </row>
    <row r="160" spans="1:8" x14ac:dyDescent="0.25">
      <c r="A160">
        <v>633500</v>
      </c>
      <c r="B160" t="s">
        <v>82</v>
      </c>
      <c r="C160" t="s">
        <v>17</v>
      </c>
      <c r="D160" t="s">
        <v>220</v>
      </c>
      <c r="E160" t="s">
        <v>4</v>
      </c>
      <c r="G160" t="s">
        <v>154</v>
      </c>
      <c r="H160" t="s">
        <v>154</v>
      </c>
    </row>
    <row r="161" spans="1:8" x14ac:dyDescent="0.25">
      <c r="A161">
        <v>635111</v>
      </c>
      <c r="B161" t="s">
        <v>83</v>
      </c>
      <c r="C161" t="s">
        <v>17</v>
      </c>
      <c r="D161" t="s">
        <v>221</v>
      </c>
      <c r="E161" t="s">
        <v>4</v>
      </c>
      <c r="G161" t="s">
        <v>222</v>
      </c>
      <c r="H161" t="s">
        <v>154</v>
      </c>
    </row>
    <row r="162" spans="1:8" x14ac:dyDescent="0.25">
      <c r="A162">
        <v>635130</v>
      </c>
      <c r="B162" t="s">
        <v>84</v>
      </c>
      <c r="C162" t="s">
        <v>17</v>
      </c>
      <c r="D162" t="s">
        <v>223</v>
      </c>
      <c r="E162" t="s">
        <v>4</v>
      </c>
      <c r="G162" t="s">
        <v>224</v>
      </c>
      <c r="H162" t="s">
        <v>154</v>
      </c>
    </row>
    <row r="163" spans="1:8" x14ac:dyDescent="0.25">
      <c r="A163">
        <v>635140</v>
      </c>
      <c r="B163" t="s">
        <v>85</v>
      </c>
      <c r="C163" t="s">
        <v>17</v>
      </c>
      <c r="D163" t="s">
        <v>225</v>
      </c>
      <c r="E163" t="s">
        <v>4</v>
      </c>
      <c r="G163" t="s">
        <v>226</v>
      </c>
      <c r="H163" t="s">
        <v>154</v>
      </c>
    </row>
    <row r="164" spans="1:8" x14ac:dyDescent="0.25">
      <c r="A164">
        <v>658000</v>
      </c>
      <c r="B164" t="s">
        <v>86</v>
      </c>
      <c r="C164" t="s">
        <v>17</v>
      </c>
      <c r="D164" t="s">
        <v>227</v>
      </c>
      <c r="E164" t="s">
        <v>4</v>
      </c>
      <c r="G164" t="s">
        <v>154</v>
      </c>
      <c r="H164" t="s">
        <v>154</v>
      </c>
    </row>
    <row r="165" spans="1:8" x14ac:dyDescent="0.25">
      <c r="A165">
        <v>740000</v>
      </c>
      <c r="B165" t="s">
        <v>103</v>
      </c>
      <c r="C165" t="s">
        <v>17</v>
      </c>
      <c r="D165" t="s">
        <v>228</v>
      </c>
      <c r="E165" t="s">
        <v>4</v>
      </c>
      <c r="G165" t="s">
        <v>154</v>
      </c>
      <c r="H165" t="s">
        <v>154</v>
      </c>
    </row>
    <row r="166" spans="1:8" x14ac:dyDescent="0.25">
      <c r="A166">
        <v>740100</v>
      </c>
      <c r="B166" t="s">
        <v>104</v>
      </c>
      <c r="C166" t="s">
        <v>17</v>
      </c>
      <c r="D166" t="s">
        <v>229</v>
      </c>
      <c r="E166" t="s">
        <v>4</v>
      </c>
      <c r="G166" t="s">
        <v>154</v>
      </c>
      <c r="H166" t="s">
        <v>154</v>
      </c>
    </row>
    <row r="167" spans="1:8" x14ac:dyDescent="0.25">
      <c r="A167">
        <v>758000</v>
      </c>
      <c r="B167" t="s">
        <v>86</v>
      </c>
      <c r="C167" t="s">
        <v>17</v>
      </c>
      <c r="D167" t="s">
        <v>230</v>
      </c>
      <c r="E167" t="s">
        <v>4</v>
      </c>
      <c r="G167" t="s">
        <v>154</v>
      </c>
      <c r="H167" t="s">
        <v>154</v>
      </c>
    </row>
    <row r="168" spans="1:8" x14ac:dyDescent="0.25">
      <c r="A168">
        <v>768000</v>
      </c>
      <c r="B168" t="s">
        <v>107</v>
      </c>
      <c r="C168" t="s">
        <v>17</v>
      </c>
      <c r="D168" t="s">
        <v>231</v>
      </c>
      <c r="E168" t="s">
        <v>4</v>
      </c>
      <c r="G168" t="s">
        <v>154</v>
      </c>
      <c r="H168" t="s">
        <v>154</v>
      </c>
    </row>
    <row r="169" spans="1:8" x14ac:dyDescent="0.25">
      <c r="A169">
        <v>791000</v>
      </c>
      <c r="B169" t="s">
        <v>108</v>
      </c>
      <c r="C169" t="s">
        <v>17</v>
      </c>
      <c r="D169" t="s">
        <v>232</v>
      </c>
      <c r="E169" t="s">
        <v>4</v>
      </c>
      <c r="G169" t="s">
        <v>154</v>
      </c>
      <c r="H169" t="s">
        <v>154</v>
      </c>
    </row>
    <row r="170" spans="1:8" x14ac:dyDescent="0.25">
      <c r="A170">
        <v>791010</v>
      </c>
      <c r="B170" t="s">
        <v>109</v>
      </c>
      <c r="C170" t="s">
        <v>17</v>
      </c>
      <c r="D170" t="s">
        <v>233</v>
      </c>
      <c r="E170" t="s">
        <v>4</v>
      </c>
      <c r="G170" t="s">
        <v>154</v>
      </c>
      <c r="H170" t="s">
        <v>154</v>
      </c>
    </row>
    <row r="171" spans="1:8" x14ac:dyDescent="0.25">
      <c r="C171" t="s">
        <v>17</v>
      </c>
      <c r="E171" t="s">
        <v>4</v>
      </c>
      <c r="G171" t="s">
        <v>154</v>
      </c>
      <c r="H171" t="s">
        <v>154</v>
      </c>
    </row>
    <row r="172" spans="1:8" x14ac:dyDescent="0.25">
      <c r="C172" t="s">
        <v>17</v>
      </c>
      <c r="E172" t="s">
        <v>4</v>
      </c>
      <c r="G172" t="s">
        <v>154</v>
      </c>
      <c r="H172" t="s">
        <v>154</v>
      </c>
    </row>
    <row r="173" spans="1:8" x14ac:dyDescent="0.25">
      <c r="C173" t="s">
        <v>17</v>
      </c>
      <c r="E173" t="s">
        <v>4</v>
      </c>
      <c r="G173" t="s">
        <v>154</v>
      </c>
      <c r="H173" t="s">
        <v>154</v>
      </c>
    </row>
    <row r="174" spans="1:8" x14ac:dyDescent="0.25">
      <c r="C174" t="s">
        <v>17</v>
      </c>
      <c r="E174" t="s">
        <v>4</v>
      </c>
      <c r="G174" t="s">
        <v>154</v>
      </c>
      <c r="H174" t="s">
        <v>154</v>
      </c>
    </row>
    <row r="175" spans="1:8" x14ac:dyDescent="0.25">
      <c r="C175" t="s">
        <v>17</v>
      </c>
      <c r="E175" t="s">
        <v>4</v>
      </c>
      <c r="G175" t="s">
        <v>154</v>
      </c>
      <c r="H175" t="s">
        <v>154</v>
      </c>
    </row>
    <row r="176" spans="1:8" x14ac:dyDescent="0.25">
      <c r="C176" t="s">
        <v>17</v>
      </c>
      <c r="E176" t="s">
        <v>4</v>
      </c>
      <c r="G176" t="s">
        <v>154</v>
      </c>
      <c r="H176" t="s">
        <v>154</v>
      </c>
    </row>
    <row r="177" spans="3:8" x14ac:dyDescent="0.25">
      <c r="C177" t="s">
        <v>17</v>
      </c>
      <c r="E177" t="s">
        <v>4</v>
      </c>
      <c r="G177" t="s">
        <v>154</v>
      </c>
      <c r="H177" t="s">
        <v>154</v>
      </c>
    </row>
    <row r="178" spans="3:8" x14ac:dyDescent="0.25">
      <c r="C178" t="s">
        <v>17</v>
      </c>
      <c r="E178" t="s">
        <v>4</v>
      </c>
      <c r="G178" t="s">
        <v>154</v>
      </c>
      <c r="H178" t="s">
        <v>154</v>
      </c>
    </row>
    <row r="179" spans="3:8" x14ac:dyDescent="0.25">
      <c r="C179" t="s">
        <v>17</v>
      </c>
      <c r="E179" t="s">
        <v>4</v>
      </c>
      <c r="G179" t="s">
        <v>154</v>
      </c>
      <c r="H179" t="s">
        <v>154</v>
      </c>
    </row>
    <row r="180" spans="3:8" x14ac:dyDescent="0.25">
      <c r="C180" t="s">
        <v>17</v>
      </c>
      <c r="E180" t="s">
        <v>4</v>
      </c>
      <c r="G180" t="s">
        <v>154</v>
      </c>
      <c r="H180" t="s">
        <v>154</v>
      </c>
    </row>
    <row r="181" spans="3:8" x14ac:dyDescent="0.25">
      <c r="C181" t="s">
        <v>17</v>
      </c>
      <c r="E181" t="s">
        <v>4</v>
      </c>
      <c r="G181" t="s">
        <v>154</v>
      </c>
      <c r="H181" t="s">
        <v>154</v>
      </c>
    </row>
    <row r="182" spans="3:8" x14ac:dyDescent="0.25">
      <c r="C182" t="s">
        <v>17</v>
      </c>
      <c r="E182" t="s">
        <v>4</v>
      </c>
      <c r="G182" t="s">
        <v>154</v>
      </c>
      <c r="H182" t="s">
        <v>154</v>
      </c>
    </row>
    <row r="183" spans="3:8" x14ac:dyDescent="0.25">
      <c r="C183" t="s">
        <v>17</v>
      </c>
      <c r="E183" t="s">
        <v>4</v>
      </c>
      <c r="G183" t="s">
        <v>154</v>
      </c>
      <c r="H183" t="s">
        <v>154</v>
      </c>
    </row>
    <row r="184" spans="3:8" x14ac:dyDescent="0.25">
      <c r="C184" t="s">
        <v>17</v>
      </c>
      <c r="E184" t="s">
        <v>4</v>
      </c>
      <c r="G184" t="s">
        <v>154</v>
      </c>
      <c r="H184" t="s">
        <v>154</v>
      </c>
    </row>
    <row r="185" spans="3:8" x14ac:dyDescent="0.25">
      <c r="C185" t="s">
        <v>17</v>
      </c>
      <c r="E185" t="s">
        <v>4</v>
      </c>
      <c r="G185" t="s">
        <v>154</v>
      </c>
      <c r="H185" t="s">
        <v>154</v>
      </c>
    </row>
    <row r="186" spans="3:8" x14ac:dyDescent="0.25">
      <c r="C186" t="s">
        <v>17</v>
      </c>
      <c r="E186" t="s">
        <v>4</v>
      </c>
      <c r="G186" t="s">
        <v>154</v>
      </c>
      <c r="H186" t="s">
        <v>154</v>
      </c>
    </row>
    <row r="187" spans="3:8" x14ac:dyDescent="0.25">
      <c r="C187" t="s">
        <v>17</v>
      </c>
      <c r="E187" t="s">
        <v>4</v>
      </c>
      <c r="G187" t="s">
        <v>154</v>
      </c>
      <c r="H187" t="s">
        <v>154</v>
      </c>
    </row>
    <row r="188" spans="3:8" x14ac:dyDescent="0.25">
      <c r="C188" t="s">
        <v>17</v>
      </c>
      <c r="E188" t="s">
        <v>4</v>
      </c>
      <c r="G188" t="s">
        <v>154</v>
      </c>
      <c r="H188" t="s">
        <v>154</v>
      </c>
    </row>
    <row r="189" spans="3:8" x14ac:dyDescent="0.25">
      <c r="C189" t="s">
        <v>17</v>
      </c>
      <c r="E189" t="s">
        <v>4</v>
      </c>
      <c r="G189" t="s">
        <v>154</v>
      </c>
      <c r="H189" t="s">
        <v>154</v>
      </c>
    </row>
    <row r="190" spans="3:8" x14ac:dyDescent="0.25">
      <c r="C190" t="s">
        <v>17</v>
      </c>
      <c r="E190" t="s">
        <v>4</v>
      </c>
      <c r="G190" t="s">
        <v>154</v>
      </c>
      <c r="H190" t="s">
        <v>154</v>
      </c>
    </row>
    <row r="191" spans="3:8" x14ac:dyDescent="0.25">
      <c r="C191" t="s">
        <v>17</v>
      </c>
      <c r="E191" t="s">
        <v>4</v>
      </c>
      <c r="G191" t="s">
        <v>154</v>
      </c>
      <c r="H191" t="s">
        <v>154</v>
      </c>
    </row>
    <row r="192" spans="3:8" x14ac:dyDescent="0.25">
      <c r="C192" t="s">
        <v>17</v>
      </c>
      <c r="E192" t="s">
        <v>4</v>
      </c>
      <c r="G192" t="s">
        <v>154</v>
      </c>
      <c r="H192" t="s">
        <v>154</v>
      </c>
    </row>
    <row r="193" spans="3:8" x14ac:dyDescent="0.25">
      <c r="C193" t="s">
        <v>17</v>
      </c>
      <c r="E193" t="s">
        <v>4</v>
      </c>
      <c r="G193" t="s">
        <v>154</v>
      </c>
      <c r="H193" t="s">
        <v>154</v>
      </c>
    </row>
    <row r="194" spans="3:8" x14ac:dyDescent="0.25">
      <c r="C194" t="s">
        <v>17</v>
      </c>
      <c r="E194" t="s">
        <v>4</v>
      </c>
      <c r="G194" t="s">
        <v>154</v>
      </c>
      <c r="H194" t="s">
        <v>154</v>
      </c>
    </row>
    <row r="195" spans="3:8" x14ac:dyDescent="0.25">
      <c r="C195" t="s">
        <v>17</v>
      </c>
      <c r="E195" t="s">
        <v>4</v>
      </c>
      <c r="G195" t="s">
        <v>154</v>
      </c>
      <c r="H195" t="s">
        <v>154</v>
      </c>
    </row>
    <row r="196" spans="3:8" x14ac:dyDescent="0.25">
      <c r="C196" t="s">
        <v>17</v>
      </c>
      <c r="E196" t="s">
        <v>4</v>
      </c>
      <c r="G196" t="s">
        <v>154</v>
      </c>
      <c r="H196" t="s">
        <v>154</v>
      </c>
    </row>
    <row r="197" spans="3:8" x14ac:dyDescent="0.25">
      <c r="C197" t="s">
        <v>17</v>
      </c>
      <c r="E197" t="s">
        <v>4</v>
      </c>
      <c r="G197" t="s">
        <v>154</v>
      </c>
      <c r="H197" t="s">
        <v>154</v>
      </c>
    </row>
    <row r="198" spans="3:8" x14ac:dyDescent="0.25">
      <c r="C198" t="s">
        <v>17</v>
      </c>
      <c r="E198" t="s">
        <v>4</v>
      </c>
      <c r="G198" t="s">
        <v>154</v>
      </c>
      <c r="H198" t="s">
        <v>154</v>
      </c>
    </row>
    <row r="199" spans="3:8" x14ac:dyDescent="0.25">
      <c r="C199" t="s">
        <v>17</v>
      </c>
      <c r="E199" t="s">
        <v>4</v>
      </c>
      <c r="G199" t="s">
        <v>154</v>
      </c>
      <c r="H199" t="s">
        <v>154</v>
      </c>
    </row>
    <row r="200" spans="3:8" x14ac:dyDescent="0.25">
      <c r="C200" t="s">
        <v>17</v>
      </c>
      <c r="E200" t="s">
        <v>4</v>
      </c>
      <c r="G200" t="s">
        <v>154</v>
      </c>
      <c r="H200" t="s">
        <v>154</v>
      </c>
    </row>
    <row r="201" spans="3:8" x14ac:dyDescent="0.25">
      <c r="C201" t="s">
        <v>17</v>
      </c>
      <c r="E201" t="s">
        <v>4</v>
      </c>
      <c r="G201" t="s">
        <v>154</v>
      </c>
      <c r="H201" t="s">
        <v>154</v>
      </c>
    </row>
    <row r="202" spans="3:8" x14ac:dyDescent="0.25">
      <c r="C202" t="s">
        <v>17</v>
      </c>
      <c r="E202" t="s">
        <v>4</v>
      </c>
      <c r="G202" t="s">
        <v>154</v>
      </c>
      <c r="H202" t="s">
        <v>154</v>
      </c>
    </row>
    <row r="203" spans="3:8" x14ac:dyDescent="0.25">
      <c r="C203" t="s">
        <v>17</v>
      </c>
      <c r="E203" t="s">
        <v>4</v>
      </c>
      <c r="G203" t="s">
        <v>154</v>
      </c>
      <c r="H203" t="s">
        <v>154</v>
      </c>
    </row>
    <row r="204" spans="3:8" x14ac:dyDescent="0.25">
      <c r="C204" t="s">
        <v>17</v>
      </c>
      <c r="E204" t="s">
        <v>4</v>
      </c>
      <c r="G204" t="s">
        <v>154</v>
      </c>
      <c r="H204" t="s">
        <v>154</v>
      </c>
    </row>
    <row r="205" spans="3:8" x14ac:dyDescent="0.25">
      <c r="C205" t="s">
        <v>17</v>
      </c>
      <c r="E205" t="s">
        <v>4</v>
      </c>
      <c r="G205" t="s">
        <v>154</v>
      </c>
      <c r="H205" t="s">
        <v>154</v>
      </c>
    </row>
    <row r="206" spans="3:8" x14ac:dyDescent="0.25">
      <c r="C206" t="s">
        <v>17</v>
      </c>
      <c r="E206" t="s">
        <v>4</v>
      </c>
      <c r="G206" t="s">
        <v>154</v>
      </c>
      <c r="H206" t="s">
        <v>154</v>
      </c>
    </row>
    <row r="207" spans="3:8" x14ac:dyDescent="0.25">
      <c r="C207" t="s">
        <v>17</v>
      </c>
      <c r="E207" t="s">
        <v>4</v>
      </c>
      <c r="G207" t="s">
        <v>154</v>
      </c>
      <c r="H207" t="s">
        <v>154</v>
      </c>
    </row>
    <row r="208" spans="3:8" x14ac:dyDescent="0.25">
      <c r="C208" t="s">
        <v>17</v>
      </c>
      <c r="E208" t="s">
        <v>4</v>
      </c>
      <c r="G208" t="s">
        <v>154</v>
      </c>
      <c r="H208" t="s">
        <v>154</v>
      </c>
    </row>
    <row r="209" spans="1:8" x14ac:dyDescent="0.25">
      <c r="C209" t="s">
        <v>17</v>
      </c>
      <c r="E209" t="s">
        <v>4</v>
      </c>
      <c r="G209" t="s">
        <v>154</v>
      </c>
      <c r="H209" t="s">
        <v>154</v>
      </c>
    </row>
    <row r="210" spans="1:8" x14ac:dyDescent="0.25">
      <c r="A210">
        <v>602100</v>
      </c>
      <c r="B210" t="s">
        <v>8</v>
      </c>
      <c r="C210" t="s">
        <v>9</v>
      </c>
      <c r="D210" t="s">
        <v>152</v>
      </c>
      <c r="E210" t="s">
        <v>4</v>
      </c>
      <c r="F210">
        <v>1</v>
      </c>
      <c r="G210" t="s">
        <v>153</v>
      </c>
      <c r="H210" t="s">
        <v>154</v>
      </c>
    </row>
    <row r="211" spans="1:8" x14ac:dyDescent="0.25">
      <c r="A211">
        <v>602200</v>
      </c>
      <c r="B211" t="s">
        <v>10</v>
      </c>
      <c r="C211" t="s">
        <v>9</v>
      </c>
      <c r="D211" t="s">
        <v>155</v>
      </c>
      <c r="E211" t="s">
        <v>4</v>
      </c>
      <c r="F211">
        <v>1</v>
      </c>
      <c r="G211" t="s">
        <v>156</v>
      </c>
      <c r="H211" t="s">
        <v>154</v>
      </c>
    </row>
    <row r="212" spans="1:8" x14ac:dyDescent="0.25">
      <c r="A212">
        <v>603100</v>
      </c>
      <c r="B212" t="s">
        <v>11</v>
      </c>
      <c r="C212" t="s">
        <v>9</v>
      </c>
      <c r="D212" t="s">
        <v>157</v>
      </c>
      <c r="E212" t="s">
        <v>4</v>
      </c>
      <c r="F212">
        <v>1</v>
      </c>
      <c r="G212" t="s">
        <v>158</v>
      </c>
      <c r="H212" t="s">
        <v>154</v>
      </c>
    </row>
    <row r="213" spans="1:8" x14ac:dyDescent="0.25">
      <c r="A213">
        <v>604000</v>
      </c>
      <c r="B213" t="s">
        <v>14</v>
      </c>
      <c r="C213" t="s">
        <v>9</v>
      </c>
      <c r="D213" t="s">
        <v>159</v>
      </c>
      <c r="E213" t="s">
        <v>4</v>
      </c>
      <c r="F213">
        <v>1</v>
      </c>
      <c r="G213" t="s">
        <v>154</v>
      </c>
      <c r="H213" t="s">
        <v>154</v>
      </c>
    </row>
    <row r="214" spans="1:8" x14ac:dyDescent="0.25">
      <c r="A214">
        <v>604000</v>
      </c>
      <c r="B214" t="s">
        <v>16</v>
      </c>
      <c r="C214" t="s">
        <v>17</v>
      </c>
      <c r="E214" t="s">
        <v>4</v>
      </c>
      <c r="G214" t="s">
        <v>154</v>
      </c>
      <c r="H214" t="s">
        <v>154</v>
      </c>
    </row>
    <row r="215" spans="1:8" x14ac:dyDescent="0.25">
      <c r="A215">
        <v>604200</v>
      </c>
      <c r="B215" t="s">
        <v>18</v>
      </c>
      <c r="C215" t="s">
        <v>17</v>
      </c>
      <c r="D215" t="s">
        <v>160</v>
      </c>
      <c r="E215" t="s">
        <v>4</v>
      </c>
      <c r="F215">
        <v>1</v>
      </c>
      <c r="G215" t="s">
        <v>161</v>
      </c>
      <c r="H215" t="s">
        <v>161</v>
      </c>
    </row>
    <row r="216" spans="1:8" x14ac:dyDescent="0.25">
      <c r="A216">
        <v>606110</v>
      </c>
      <c r="B216" t="s">
        <v>19</v>
      </c>
      <c r="C216" t="s">
        <v>17</v>
      </c>
      <c r="D216" t="s">
        <v>162</v>
      </c>
      <c r="E216" t="s">
        <v>4</v>
      </c>
      <c r="F216">
        <v>1</v>
      </c>
      <c r="G216" t="s">
        <v>163</v>
      </c>
      <c r="H216" t="s">
        <v>163</v>
      </c>
    </row>
    <row r="217" spans="1:8" x14ac:dyDescent="0.25">
      <c r="A217">
        <v>606120</v>
      </c>
      <c r="B217" t="s">
        <v>20</v>
      </c>
      <c r="C217" t="s">
        <v>17</v>
      </c>
      <c r="D217" t="s">
        <v>164</v>
      </c>
      <c r="E217" t="s">
        <v>4</v>
      </c>
      <c r="F217">
        <v>1</v>
      </c>
      <c r="G217" t="s">
        <v>153</v>
      </c>
      <c r="H217" t="s">
        <v>153</v>
      </c>
    </row>
    <row r="218" spans="1:8" x14ac:dyDescent="0.25">
      <c r="A218">
        <v>606121</v>
      </c>
      <c r="B218" t="s">
        <v>21</v>
      </c>
      <c r="C218" t="s">
        <v>17</v>
      </c>
      <c r="D218" t="s">
        <v>165</v>
      </c>
      <c r="E218" t="s">
        <v>4</v>
      </c>
      <c r="F218">
        <v>1</v>
      </c>
      <c r="G218" t="s">
        <v>156</v>
      </c>
      <c r="H218" t="s">
        <v>156</v>
      </c>
    </row>
    <row r="219" spans="1:8" x14ac:dyDescent="0.25">
      <c r="A219">
        <v>606140</v>
      </c>
      <c r="B219" t="s">
        <v>22</v>
      </c>
      <c r="C219" t="s">
        <v>17</v>
      </c>
      <c r="D219" t="s">
        <v>166</v>
      </c>
      <c r="E219" t="s">
        <v>4</v>
      </c>
      <c r="F219">
        <v>1</v>
      </c>
      <c r="G219" t="s">
        <v>158</v>
      </c>
      <c r="H219" t="s">
        <v>158</v>
      </c>
    </row>
    <row r="220" spans="1:8" x14ac:dyDescent="0.25">
      <c r="A220">
        <v>606310</v>
      </c>
      <c r="B220" t="s">
        <v>23</v>
      </c>
      <c r="C220" t="s">
        <v>17</v>
      </c>
      <c r="D220" t="s">
        <v>167</v>
      </c>
      <c r="E220" t="s">
        <v>4</v>
      </c>
      <c r="F220">
        <v>1</v>
      </c>
      <c r="G220" t="s">
        <v>168</v>
      </c>
      <c r="H220" t="s">
        <v>168</v>
      </c>
    </row>
    <row r="221" spans="1:8" x14ac:dyDescent="0.25">
      <c r="A221">
        <v>606360</v>
      </c>
      <c r="B221" t="s">
        <v>24</v>
      </c>
      <c r="C221" t="s">
        <v>17</v>
      </c>
      <c r="D221" t="s">
        <v>169</v>
      </c>
      <c r="E221" t="s">
        <v>4</v>
      </c>
      <c r="F221">
        <v>1</v>
      </c>
      <c r="G221" t="s">
        <v>154</v>
      </c>
      <c r="H221" t="s">
        <v>154</v>
      </c>
    </row>
    <row r="222" spans="1:8" x14ac:dyDescent="0.25">
      <c r="A222">
        <v>606400</v>
      </c>
      <c r="B222" t="s">
        <v>25</v>
      </c>
      <c r="C222" t="s">
        <v>17</v>
      </c>
      <c r="D222" t="s">
        <v>170</v>
      </c>
      <c r="E222" t="s">
        <v>4</v>
      </c>
      <c r="F222">
        <v>1</v>
      </c>
      <c r="G222" t="s">
        <v>171</v>
      </c>
      <c r="H222" t="s">
        <v>171</v>
      </c>
    </row>
    <row r="223" spans="1:8" x14ac:dyDescent="0.25">
      <c r="A223">
        <v>606401</v>
      </c>
      <c r="B223" t="s">
        <v>26</v>
      </c>
      <c r="C223" t="s">
        <v>17</v>
      </c>
      <c r="E223" t="s">
        <v>4</v>
      </c>
      <c r="F223">
        <v>1</v>
      </c>
      <c r="G223" t="s">
        <v>154</v>
      </c>
      <c r="H223" t="s">
        <v>154</v>
      </c>
    </row>
    <row r="224" spans="1:8" x14ac:dyDescent="0.25">
      <c r="A224">
        <v>607101</v>
      </c>
      <c r="B224" t="s">
        <v>29</v>
      </c>
      <c r="C224" t="s">
        <v>9</v>
      </c>
      <c r="D224" t="s">
        <v>172</v>
      </c>
      <c r="E224" t="s">
        <v>4</v>
      </c>
      <c r="F224">
        <v>1</v>
      </c>
      <c r="G224" t="s">
        <v>154</v>
      </c>
      <c r="H224" t="s">
        <v>154</v>
      </c>
    </row>
    <row r="225" spans="1:8" x14ac:dyDescent="0.25">
      <c r="A225">
        <v>607201</v>
      </c>
      <c r="B225" t="s">
        <v>30</v>
      </c>
      <c r="C225" t="s">
        <v>9</v>
      </c>
      <c r="D225" t="s">
        <v>173</v>
      </c>
      <c r="E225" t="s">
        <v>4</v>
      </c>
      <c r="F225">
        <v>1</v>
      </c>
      <c r="G225" t="s">
        <v>161</v>
      </c>
      <c r="H225" t="s">
        <v>154</v>
      </c>
    </row>
    <row r="226" spans="1:8" x14ac:dyDescent="0.25">
      <c r="A226">
        <v>614000</v>
      </c>
      <c r="B226" t="s">
        <v>45</v>
      </c>
      <c r="C226" t="s">
        <v>17</v>
      </c>
      <c r="D226" t="s">
        <v>174</v>
      </c>
      <c r="E226" t="s">
        <v>4</v>
      </c>
      <c r="F226">
        <v>1</v>
      </c>
      <c r="G226" t="s">
        <v>175</v>
      </c>
      <c r="H226" t="s">
        <v>175</v>
      </c>
    </row>
    <row r="227" spans="1:8" x14ac:dyDescent="0.25">
      <c r="A227">
        <v>615200</v>
      </c>
      <c r="B227" t="s">
        <v>46</v>
      </c>
      <c r="C227" t="s">
        <v>17</v>
      </c>
      <c r="D227" t="s">
        <v>176</v>
      </c>
      <c r="E227" t="s">
        <v>4</v>
      </c>
      <c r="F227">
        <v>1</v>
      </c>
      <c r="G227" t="s">
        <v>171</v>
      </c>
      <c r="H227" t="s">
        <v>171</v>
      </c>
    </row>
    <row r="228" spans="1:8" x14ac:dyDescent="0.25">
      <c r="A228">
        <v>615300</v>
      </c>
      <c r="B228" t="s">
        <v>47</v>
      </c>
      <c r="C228" t="s">
        <v>17</v>
      </c>
      <c r="D228" t="s">
        <v>154</v>
      </c>
      <c r="E228" t="s">
        <v>4</v>
      </c>
      <c r="F228">
        <v>1</v>
      </c>
      <c r="G228" t="s">
        <v>154</v>
      </c>
      <c r="H228" t="s">
        <v>154</v>
      </c>
    </row>
    <row r="229" spans="1:8" x14ac:dyDescent="0.25">
      <c r="A229">
        <v>615500</v>
      </c>
      <c r="B229" t="s">
        <v>48</v>
      </c>
      <c r="C229" t="s">
        <v>17</v>
      </c>
      <c r="D229" t="s">
        <v>177</v>
      </c>
      <c r="E229" t="s">
        <v>4</v>
      </c>
      <c r="F229">
        <v>1</v>
      </c>
      <c r="G229" t="s">
        <v>178</v>
      </c>
      <c r="H229" t="s">
        <v>178</v>
      </c>
    </row>
    <row r="230" spans="1:8" x14ac:dyDescent="0.25">
      <c r="A230">
        <v>615520</v>
      </c>
      <c r="B230" t="s">
        <v>49</v>
      </c>
      <c r="C230" t="s">
        <v>17</v>
      </c>
      <c r="D230" t="s">
        <v>179</v>
      </c>
      <c r="E230" t="s">
        <v>4</v>
      </c>
      <c r="F230">
        <v>1</v>
      </c>
      <c r="G230" t="s">
        <v>153</v>
      </c>
      <c r="H230" t="s">
        <v>153</v>
      </c>
    </row>
    <row r="231" spans="1:8" x14ac:dyDescent="0.25">
      <c r="A231">
        <v>615600</v>
      </c>
      <c r="B231" t="s">
        <v>50</v>
      </c>
      <c r="C231" t="s">
        <v>17</v>
      </c>
      <c r="D231" t="s">
        <v>180</v>
      </c>
      <c r="E231" t="s">
        <v>4</v>
      </c>
      <c r="F231">
        <v>1</v>
      </c>
      <c r="G231" t="s">
        <v>181</v>
      </c>
      <c r="H231" t="s">
        <v>181</v>
      </c>
    </row>
    <row r="232" spans="1:8" x14ac:dyDescent="0.25">
      <c r="A232">
        <v>615602</v>
      </c>
      <c r="B232" t="s">
        <v>51</v>
      </c>
      <c r="C232" t="s">
        <v>17</v>
      </c>
      <c r="D232" t="s">
        <v>182</v>
      </c>
      <c r="E232" t="s">
        <v>4</v>
      </c>
      <c r="F232">
        <v>1</v>
      </c>
      <c r="G232" t="s">
        <v>183</v>
      </c>
      <c r="H232" t="s">
        <v>183</v>
      </c>
    </row>
    <row r="233" spans="1:8" x14ac:dyDescent="0.25">
      <c r="A233">
        <v>616200</v>
      </c>
      <c r="B233" t="s">
        <v>52</v>
      </c>
      <c r="C233" t="s">
        <v>17</v>
      </c>
      <c r="D233" t="s">
        <v>154</v>
      </c>
      <c r="E233" t="s">
        <v>4</v>
      </c>
      <c r="F233">
        <v>1</v>
      </c>
      <c r="G233" t="s">
        <v>154</v>
      </c>
      <c r="H233" t="s">
        <v>154</v>
      </c>
    </row>
    <row r="234" spans="1:8" x14ac:dyDescent="0.25">
      <c r="A234">
        <v>616300</v>
      </c>
      <c r="B234" t="s">
        <v>53</v>
      </c>
      <c r="C234" t="s">
        <v>17</v>
      </c>
      <c r="D234" t="s">
        <v>184</v>
      </c>
      <c r="E234" t="s">
        <v>4</v>
      </c>
      <c r="F234">
        <v>1</v>
      </c>
      <c r="G234" t="s">
        <v>185</v>
      </c>
      <c r="H234" t="s">
        <v>185</v>
      </c>
    </row>
    <row r="235" spans="1:8" x14ac:dyDescent="0.25">
      <c r="A235">
        <v>616301</v>
      </c>
      <c r="B235" t="s">
        <v>54</v>
      </c>
      <c r="C235" t="s">
        <v>17</v>
      </c>
      <c r="D235" t="s">
        <v>186</v>
      </c>
      <c r="E235" t="s">
        <v>4</v>
      </c>
      <c r="F235">
        <v>1</v>
      </c>
      <c r="G235" t="s">
        <v>154</v>
      </c>
      <c r="H235" t="s">
        <v>154</v>
      </c>
    </row>
    <row r="236" spans="1:8" x14ac:dyDescent="0.25">
      <c r="A236">
        <v>616700</v>
      </c>
      <c r="B236" t="s">
        <v>55</v>
      </c>
      <c r="C236" t="s">
        <v>17</v>
      </c>
      <c r="D236" t="s">
        <v>187</v>
      </c>
      <c r="E236" t="s">
        <v>4</v>
      </c>
      <c r="F236">
        <v>1</v>
      </c>
      <c r="G236" t="s">
        <v>188</v>
      </c>
      <c r="H236" t="s">
        <v>188</v>
      </c>
    </row>
    <row r="237" spans="1:8" x14ac:dyDescent="0.25">
      <c r="A237">
        <v>616800</v>
      </c>
      <c r="B237" t="s">
        <v>56</v>
      </c>
      <c r="C237" t="s">
        <v>17</v>
      </c>
      <c r="D237" t="s">
        <v>189</v>
      </c>
      <c r="E237" t="s">
        <v>4</v>
      </c>
      <c r="F237">
        <v>1</v>
      </c>
      <c r="G237" t="s">
        <v>190</v>
      </c>
      <c r="H237" t="s">
        <v>190</v>
      </c>
    </row>
    <row r="238" spans="1:8" x14ac:dyDescent="0.25">
      <c r="A238">
        <v>622600</v>
      </c>
      <c r="B238" t="s">
        <v>57</v>
      </c>
      <c r="C238" t="s">
        <v>17</v>
      </c>
      <c r="D238" t="s">
        <v>191</v>
      </c>
      <c r="E238" t="s">
        <v>4</v>
      </c>
      <c r="F238">
        <v>1</v>
      </c>
      <c r="G238" t="s">
        <v>192</v>
      </c>
      <c r="H238" t="s">
        <v>192</v>
      </c>
    </row>
    <row r="239" spans="1:8" x14ac:dyDescent="0.25">
      <c r="A239">
        <v>622610</v>
      </c>
      <c r="B239" t="s">
        <v>58</v>
      </c>
      <c r="C239" t="s">
        <v>17</v>
      </c>
      <c r="D239" t="s">
        <v>154</v>
      </c>
      <c r="E239" t="s">
        <v>4</v>
      </c>
      <c r="F239">
        <v>1</v>
      </c>
      <c r="G239" t="s">
        <v>154</v>
      </c>
      <c r="H239" t="s">
        <v>154</v>
      </c>
    </row>
    <row r="240" spans="1:8" x14ac:dyDescent="0.25">
      <c r="A240">
        <v>622700</v>
      </c>
      <c r="B240" t="s">
        <v>59</v>
      </c>
      <c r="C240" t="s">
        <v>17</v>
      </c>
      <c r="D240" t="s">
        <v>193</v>
      </c>
      <c r="E240" t="s">
        <v>4</v>
      </c>
      <c r="F240">
        <v>1</v>
      </c>
      <c r="G240" t="s">
        <v>194</v>
      </c>
      <c r="H240" t="s">
        <v>194</v>
      </c>
    </row>
    <row r="241" spans="1:8" x14ac:dyDescent="0.25">
      <c r="A241">
        <v>623100</v>
      </c>
      <c r="B241" t="s">
        <v>60</v>
      </c>
      <c r="C241" t="s">
        <v>17</v>
      </c>
      <c r="D241" t="s">
        <v>195</v>
      </c>
      <c r="E241" t="s">
        <v>4</v>
      </c>
      <c r="F241">
        <v>1</v>
      </c>
      <c r="G241" t="s">
        <v>196</v>
      </c>
      <c r="H241" t="s">
        <v>196</v>
      </c>
    </row>
    <row r="242" spans="1:8" x14ac:dyDescent="0.25">
      <c r="A242">
        <v>623400</v>
      </c>
      <c r="B242" t="s">
        <v>61</v>
      </c>
      <c r="C242" t="s">
        <v>17</v>
      </c>
      <c r="D242" t="s">
        <v>197</v>
      </c>
      <c r="E242" t="s">
        <v>4</v>
      </c>
      <c r="F242">
        <v>1</v>
      </c>
      <c r="G242" t="s">
        <v>154</v>
      </c>
      <c r="H242" t="s">
        <v>154</v>
      </c>
    </row>
    <row r="243" spans="1:8" x14ac:dyDescent="0.25">
      <c r="A243">
        <v>623420</v>
      </c>
      <c r="B243" t="s">
        <v>62</v>
      </c>
      <c r="C243" t="s">
        <v>17</v>
      </c>
      <c r="D243" t="s">
        <v>154</v>
      </c>
      <c r="E243" t="s">
        <v>4</v>
      </c>
      <c r="F243">
        <v>1</v>
      </c>
      <c r="G243" t="s">
        <v>154</v>
      </c>
      <c r="H243" t="s">
        <v>154</v>
      </c>
    </row>
    <row r="244" spans="1:8" x14ac:dyDescent="0.25">
      <c r="A244">
        <v>623600</v>
      </c>
      <c r="B244" t="s">
        <v>63</v>
      </c>
      <c r="C244" t="s">
        <v>17</v>
      </c>
      <c r="D244" t="s">
        <v>154</v>
      </c>
      <c r="E244" t="s">
        <v>4</v>
      </c>
      <c r="F244">
        <v>1</v>
      </c>
      <c r="G244" t="s">
        <v>153</v>
      </c>
      <c r="H244" t="s">
        <v>153</v>
      </c>
    </row>
    <row r="245" spans="1:8" x14ac:dyDescent="0.25">
      <c r="A245">
        <v>624100</v>
      </c>
      <c r="B245" t="s">
        <v>64</v>
      </c>
      <c r="C245" t="s">
        <v>17</v>
      </c>
      <c r="D245" t="s">
        <v>198</v>
      </c>
      <c r="E245" t="s">
        <v>4</v>
      </c>
      <c r="F245">
        <v>1</v>
      </c>
      <c r="G245" t="s">
        <v>154</v>
      </c>
      <c r="H245" t="s">
        <v>154</v>
      </c>
    </row>
    <row r="246" spans="1:8" x14ac:dyDescent="0.25">
      <c r="A246">
        <v>624200</v>
      </c>
      <c r="B246" t="s">
        <v>65</v>
      </c>
      <c r="C246" t="s">
        <v>9</v>
      </c>
      <c r="D246" t="s">
        <v>199</v>
      </c>
      <c r="E246" t="s">
        <v>4</v>
      </c>
      <c r="F246">
        <v>1</v>
      </c>
      <c r="G246" t="s">
        <v>200</v>
      </c>
      <c r="H246" t="s">
        <v>154</v>
      </c>
    </row>
    <row r="247" spans="1:8" x14ac:dyDescent="0.25">
      <c r="A247">
        <v>625100</v>
      </c>
      <c r="B247" t="s">
        <v>66</v>
      </c>
      <c r="C247" t="s">
        <v>17</v>
      </c>
      <c r="D247" t="s">
        <v>201</v>
      </c>
      <c r="E247" t="s">
        <v>4</v>
      </c>
      <c r="F247">
        <v>1</v>
      </c>
      <c r="G247" t="s">
        <v>154</v>
      </c>
      <c r="H247" t="s">
        <v>154</v>
      </c>
    </row>
    <row r="248" spans="1:8" x14ac:dyDescent="0.25">
      <c r="A248">
        <v>625110</v>
      </c>
      <c r="B248" t="s">
        <v>67</v>
      </c>
      <c r="C248" t="s">
        <v>17</v>
      </c>
      <c r="D248" t="s">
        <v>202</v>
      </c>
      <c r="E248" t="s">
        <v>4</v>
      </c>
      <c r="F248">
        <v>1</v>
      </c>
      <c r="G248" t="s">
        <v>203</v>
      </c>
      <c r="H248" t="s">
        <v>203</v>
      </c>
    </row>
    <row r="249" spans="1:8" x14ac:dyDescent="0.25">
      <c r="A249">
        <v>625400</v>
      </c>
      <c r="B249" t="s">
        <v>68</v>
      </c>
      <c r="C249" t="s">
        <v>17</v>
      </c>
      <c r="D249" t="s">
        <v>204</v>
      </c>
      <c r="E249" t="s">
        <v>4</v>
      </c>
      <c r="F249">
        <v>1</v>
      </c>
      <c r="G249" t="s">
        <v>205</v>
      </c>
      <c r="H249" t="s">
        <v>205</v>
      </c>
    </row>
    <row r="250" spans="1:8" x14ac:dyDescent="0.25">
      <c r="A250">
        <v>625600</v>
      </c>
      <c r="B250" t="s">
        <v>69</v>
      </c>
      <c r="C250" t="s">
        <v>17</v>
      </c>
      <c r="D250" t="s">
        <v>154</v>
      </c>
      <c r="E250" t="s">
        <v>4</v>
      </c>
      <c r="F250">
        <v>1</v>
      </c>
      <c r="G250" t="s">
        <v>154</v>
      </c>
      <c r="H250" t="s">
        <v>154</v>
      </c>
    </row>
    <row r="251" spans="1:8" x14ac:dyDescent="0.25">
      <c r="A251">
        <v>625700</v>
      </c>
      <c r="B251" t="s">
        <v>70</v>
      </c>
      <c r="C251" t="s">
        <v>17</v>
      </c>
      <c r="D251" t="s">
        <v>206</v>
      </c>
      <c r="E251" t="s">
        <v>4</v>
      </c>
      <c r="F251">
        <v>1</v>
      </c>
      <c r="G251" t="s">
        <v>154</v>
      </c>
      <c r="H251" t="s">
        <v>154</v>
      </c>
    </row>
    <row r="252" spans="1:8" x14ac:dyDescent="0.25">
      <c r="A252">
        <v>625710</v>
      </c>
      <c r="B252" t="s">
        <v>71</v>
      </c>
      <c r="C252" t="s">
        <v>17</v>
      </c>
      <c r="D252" t="s">
        <v>207</v>
      </c>
      <c r="E252" t="s">
        <v>4</v>
      </c>
      <c r="F252">
        <v>1</v>
      </c>
      <c r="G252" t="s">
        <v>154</v>
      </c>
      <c r="H252" t="s">
        <v>154</v>
      </c>
    </row>
    <row r="253" spans="1:8" x14ac:dyDescent="0.25">
      <c r="A253">
        <v>626100</v>
      </c>
      <c r="B253" t="s">
        <v>72</v>
      </c>
      <c r="C253" t="s">
        <v>17</v>
      </c>
      <c r="D253" t="s">
        <v>208</v>
      </c>
      <c r="E253" t="s">
        <v>4</v>
      </c>
      <c r="G253" t="s">
        <v>153</v>
      </c>
      <c r="H253" t="s">
        <v>154</v>
      </c>
    </row>
    <row r="254" spans="1:8" x14ac:dyDescent="0.25">
      <c r="A254">
        <v>626200</v>
      </c>
      <c r="B254" t="s">
        <v>73</v>
      </c>
      <c r="C254" t="s">
        <v>17</v>
      </c>
      <c r="D254" t="s">
        <v>209</v>
      </c>
      <c r="E254" t="s">
        <v>4</v>
      </c>
      <c r="G254" t="s">
        <v>210</v>
      </c>
      <c r="H254" t="s">
        <v>154</v>
      </c>
    </row>
    <row r="255" spans="1:8" x14ac:dyDescent="0.25">
      <c r="A255">
        <v>626300</v>
      </c>
      <c r="B255" t="s">
        <v>74</v>
      </c>
      <c r="C255" t="s">
        <v>17</v>
      </c>
      <c r="D255" t="s">
        <v>211</v>
      </c>
      <c r="E255" t="s">
        <v>4</v>
      </c>
      <c r="G255" t="s">
        <v>154</v>
      </c>
      <c r="H255" t="s">
        <v>154</v>
      </c>
    </row>
    <row r="256" spans="1:8" x14ac:dyDescent="0.25">
      <c r="A256">
        <v>627500</v>
      </c>
      <c r="B256" t="s">
        <v>75</v>
      </c>
      <c r="C256" t="s">
        <v>17</v>
      </c>
      <c r="D256" t="s">
        <v>212</v>
      </c>
      <c r="E256" t="s">
        <v>4</v>
      </c>
      <c r="G256" t="s">
        <v>213</v>
      </c>
      <c r="H256" t="s">
        <v>154</v>
      </c>
    </row>
    <row r="257" spans="1:8" x14ac:dyDescent="0.25">
      <c r="A257">
        <v>627510</v>
      </c>
      <c r="B257" t="s">
        <v>76</v>
      </c>
      <c r="C257" t="s">
        <v>17</v>
      </c>
      <c r="D257" t="s">
        <v>214</v>
      </c>
      <c r="E257" t="s">
        <v>4</v>
      </c>
      <c r="G257" t="s">
        <v>154</v>
      </c>
      <c r="H257" t="s">
        <v>154</v>
      </c>
    </row>
    <row r="258" spans="1:8" x14ac:dyDescent="0.25">
      <c r="A258">
        <v>628000</v>
      </c>
      <c r="B258" t="s">
        <v>77</v>
      </c>
      <c r="C258" t="s">
        <v>17</v>
      </c>
      <c r="D258" t="s">
        <v>215</v>
      </c>
      <c r="E258" t="s">
        <v>4</v>
      </c>
      <c r="G258" t="s">
        <v>154</v>
      </c>
      <c r="H258" t="s">
        <v>154</v>
      </c>
    </row>
    <row r="259" spans="1:8" x14ac:dyDescent="0.25">
      <c r="A259">
        <v>628100</v>
      </c>
      <c r="B259" t="s">
        <v>78</v>
      </c>
      <c r="C259" t="s">
        <v>17</v>
      </c>
      <c r="D259" t="s">
        <v>216</v>
      </c>
      <c r="E259" t="s">
        <v>4</v>
      </c>
      <c r="G259" t="s">
        <v>217</v>
      </c>
      <c r="H259" t="s">
        <v>154</v>
      </c>
    </row>
    <row r="260" spans="1:8" x14ac:dyDescent="0.25">
      <c r="A260">
        <v>631100</v>
      </c>
      <c r="B260" t="s">
        <v>79</v>
      </c>
      <c r="C260" t="s">
        <v>17</v>
      </c>
      <c r="D260" t="s">
        <v>218</v>
      </c>
      <c r="E260" t="s">
        <v>4</v>
      </c>
      <c r="G260" t="s">
        <v>183</v>
      </c>
      <c r="H260" t="s">
        <v>154</v>
      </c>
    </row>
    <row r="261" spans="1:8" x14ac:dyDescent="0.25">
      <c r="A261">
        <v>633300</v>
      </c>
      <c r="B261" t="s">
        <v>80</v>
      </c>
      <c r="C261" t="s">
        <v>17</v>
      </c>
      <c r="D261" t="s">
        <v>219</v>
      </c>
      <c r="E261" t="s">
        <v>4</v>
      </c>
      <c r="G261" t="s">
        <v>154</v>
      </c>
      <c r="H261" t="s">
        <v>154</v>
      </c>
    </row>
    <row r="262" spans="1:8" x14ac:dyDescent="0.25">
      <c r="A262">
        <v>633400</v>
      </c>
      <c r="B262" t="s">
        <v>81</v>
      </c>
      <c r="C262" t="s">
        <v>17</v>
      </c>
      <c r="E262" t="s">
        <v>4</v>
      </c>
      <c r="G262" t="s">
        <v>154</v>
      </c>
      <c r="H262" t="s">
        <v>154</v>
      </c>
    </row>
    <row r="263" spans="1:8" x14ac:dyDescent="0.25">
      <c r="A263">
        <v>633500</v>
      </c>
      <c r="B263" t="s">
        <v>82</v>
      </c>
      <c r="C263" t="s">
        <v>17</v>
      </c>
      <c r="D263" t="s">
        <v>220</v>
      </c>
      <c r="E263" t="s">
        <v>4</v>
      </c>
      <c r="G263" t="s">
        <v>154</v>
      </c>
      <c r="H263" t="s">
        <v>154</v>
      </c>
    </row>
    <row r="264" spans="1:8" x14ac:dyDescent="0.25">
      <c r="A264">
        <v>635111</v>
      </c>
      <c r="B264" t="s">
        <v>83</v>
      </c>
      <c r="C264" t="s">
        <v>17</v>
      </c>
      <c r="D264" t="s">
        <v>221</v>
      </c>
      <c r="E264" t="s">
        <v>4</v>
      </c>
      <c r="G264" t="s">
        <v>222</v>
      </c>
      <c r="H264" t="s">
        <v>154</v>
      </c>
    </row>
    <row r="265" spans="1:8" x14ac:dyDescent="0.25">
      <c r="A265">
        <v>635130</v>
      </c>
      <c r="B265" t="s">
        <v>84</v>
      </c>
      <c r="C265" t="s">
        <v>17</v>
      </c>
      <c r="D265" t="s">
        <v>223</v>
      </c>
      <c r="E265" t="s">
        <v>4</v>
      </c>
      <c r="G265" t="s">
        <v>224</v>
      </c>
      <c r="H265" t="s">
        <v>154</v>
      </c>
    </row>
    <row r="266" spans="1:8" x14ac:dyDescent="0.25">
      <c r="A266">
        <v>635140</v>
      </c>
      <c r="B266" t="s">
        <v>85</v>
      </c>
      <c r="C266" t="s">
        <v>17</v>
      </c>
      <c r="D266" t="s">
        <v>225</v>
      </c>
      <c r="E266" t="s">
        <v>4</v>
      </c>
      <c r="G266" t="s">
        <v>226</v>
      </c>
      <c r="H266" t="s">
        <v>154</v>
      </c>
    </row>
    <row r="267" spans="1:8" x14ac:dyDescent="0.25">
      <c r="A267">
        <v>658000</v>
      </c>
      <c r="B267" t="s">
        <v>86</v>
      </c>
      <c r="C267" t="s">
        <v>17</v>
      </c>
      <c r="D267" t="s">
        <v>227</v>
      </c>
      <c r="E267" t="s">
        <v>4</v>
      </c>
      <c r="G267" t="s">
        <v>154</v>
      </c>
      <c r="H267" t="s">
        <v>154</v>
      </c>
    </row>
    <row r="268" spans="1:8" x14ac:dyDescent="0.25">
      <c r="A268">
        <v>740000</v>
      </c>
      <c r="B268" t="s">
        <v>103</v>
      </c>
      <c r="C268" t="s">
        <v>17</v>
      </c>
      <c r="D268" t="s">
        <v>228</v>
      </c>
      <c r="E268" t="s">
        <v>4</v>
      </c>
      <c r="G268" t="s">
        <v>154</v>
      </c>
      <c r="H268" t="s">
        <v>154</v>
      </c>
    </row>
    <row r="269" spans="1:8" x14ac:dyDescent="0.25">
      <c r="A269">
        <v>740100</v>
      </c>
      <c r="B269" t="s">
        <v>104</v>
      </c>
      <c r="C269" t="s">
        <v>17</v>
      </c>
      <c r="D269" t="s">
        <v>229</v>
      </c>
      <c r="E269" t="s">
        <v>4</v>
      </c>
      <c r="G269" t="s">
        <v>154</v>
      </c>
      <c r="H269" t="s">
        <v>154</v>
      </c>
    </row>
    <row r="270" spans="1:8" x14ac:dyDescent="0.25">
      <c r="A270">
        <v>758000</v>
      </c>
      <c r="B270" t="s">
        <v>86</v>
      </c>
      <c r="C270" t="s">
        <v>17</v>
      </c>
      <c r="D270" t="s">
        <v>230</v>
      </c>
      <c r="E270" t="s">
        <v>4</v>
      </c>
      <c r="G270" t="s">
        <v>154</v>
      </c>
      <c r="H270" t="s">
        <v>154</v>
      </c>
    </row>
    <row r="271" spans="1:8" x14ac:dyDescent="0.25">
      <c r="A271">
        <v>768000</v>
      </c>
      <c r="B271" t="s">
        <v>107</v>
      </c>
      <c r="C271" t="s">
        <v>17</v>
      </c>
      <c r="D271" t="s">
        <v>231</v>
      </c>
      <c r="E271" t="s">
        <v>4</v>
      </c>
      <c r="G271" t="s">
        <v>154</v>
      </c>
      <c r="H271" t="s">
        <v>154</v>
      </c>
    </row>
    <row r="272" spans="1:8" x14ac:dyDescent="0.25">
      <c r="A272">
        <v>791000</v>
      </c>
      <c r="B272" t="s">
        <v>108</v>
      </c>
      <c r="C272" t="s">
        <v>17</v>
      </c>
      <c r="D272" t="s">
        <v>232</v>
      </c>
      <c r="E272" t="s">
        <v>4</v>
      </c>
      <c r="G272" t="s">
        <v>154</v>
      </c>
      <c r="H272" t="s">
        <v>154</v>
      </c>
    </row>
    <row r="273" spans="1:8" x14ac:dyDescent="0.25">
      <c r="A273">
        <v>791010</v>
      </c>
      <c r="B273" t="s">
        <v>109</v>
      </c>
      <c r="C273" t="s">
        <v>17</v>
      </c>
      <c r="D273" t="s">
        <v>233</v>
      </c>
      <c r="E273" t="s">
        <v>4</v>
      </c>
      <c r="G273" t="s">
        <v>154</v>
      </c>
      <c r="H273" t="s">
        <v>154</v>
      </c>
    </row>
    <row r="274" spans="1:8" x14ac:dyDescent="0.25">
      <c r="C274" t="s">
        <v>17</v>
      </c>
      <c r="E274" t="s">
        <v>4</v>
      </c>
      <c r="G274" t="s">
        <v>154</v>
      </c>
      <c r="H274" t="s">
        <v>154</v>
      </c>
    </row>
    <row r="275" spans="1:8" x14ac:dyDescent="0.25">
      <c r="C275" t="s">
        <v>17</v>
      </c>
      <c r="E275" t="s">
        <v>4</v>
      </c>
      <c r="G275" t="s">
        <v>154</v>
      </c>
      <c r="H275" t="s">
        <v>154</v>
      </c>
    </row>
    <row r="276" spans="1:8" x14ac:dyDescent="0.25">
      <c r="C276" t="s">
        <v>17</v>
      </c>
      <c r="E276" t="s">
        <v>4</v>
      </c>
      <c r="G276" t="s">
        <v>154</v>
      </c>
      <c r="H276" t="s">
        <v>154</v>
      </c>
    </row>
    <row r="277" spans="1:8" x14ac:dyDescent="0.25">
      <c r="C277" t="s">
        <v>17</v>
      </c>
      <c r="E277" t="s">
        <v>4</v>
      </c>
      <c r="G277" t="s">
        <v>154</v>
      </c>
      <c r="H277" t="s">
        <v>154</v>
      </c>
    </row>
    <row r="278" spans="1:8" x14ac:dyDescent="0.25">
      <c r="C278" t="s">
        <v>17</v>
      </c>
      <c r="E278" t="s">
        <v>4</v>
      </c>
      <c r="G278" t="s">
        <v>154</v>
      </c>
      <c r="H278" t="s">
        <v>154</v>
      </c>
    </row>
    <row r="279" spans="1:8" x14ac:dyDescent="0.25">
      <c r="C279" t="s">
        <v>17</v>
      </c>
      <c r="E279" t="s">
        <v>4</v>
      </c>
      <c r="G279" t="s">
        <v>154</v>
      </c>
      <c r="H279" t="s">
        <v>154</v>
      </c>
    </row>
    <row r="280" spans="1:8" x14ac:dyDescent="0.25">
      <c r="C280" t="s">
        <v>17</v>
      </c>
      <c r="E280" t="s">
        <v>4</v>
      </c>
      <c r="G280" t="s">
        <v>154</v>
      </c>
      <c r="H280" t="s">
        <v>154</v>
      </c>
    </row>
    <row r="281" spans="1:8" x14ac:dyDescent="0.25">
      <c r="C281" t="s">
        <v>17</v>
      </c>
      <c r="E281" t="s">
        <v>4</v>
      </c>
      <c r="G281" t="s">
        <v>154</v>
      </c>
      <c r="H281" t="s">
        <v>154</v>
      </c>
    </row>
    <row r="282" spans="1:8" x14ac:dyDescent="0.25">
      <c r="C282" t="s">
        <v>17</v>
      </c>
      <c r="E282" t="s">
        <v>4</v>
      </c>
      <c r="G282" t="s">
        <v>154</v>
      </c>
      <c r="H282" t="s">
        <v>154</v>
      </c>
    </row>
    <row r="283" spans="1:8" x14ac:dyDescent="0.25">
      <c r="C283" t="s">
        <v>17</v>
      </c>
      <c r="E283" t="s">
        <v>4</v>
      </c>
      <c r="G283" t="s">
        <v>154</v>
      </c>
      <c r="H283" t="s">
        <v>154</v>
      </c>
    </row>
    <row r="284" spans="1:8" x14ac:dyDescent="0.25">
      <c r="C284" t="s">
        <v>17</v>
      </c>
      <c r="E284" t="s">
        <v>4</v>
      </c>
      <c r="G284" t="s">
        <v>154</v>
      </c>
      <c r="H284" t="s">
        <v>154</v>
      </c>
    </row>
    <row r="285" spans="1:8" x14ac:dyDescent="0.25">
      <c r="C285" t="s">
        <v>17</v>
      </c>
      <c r="E285" t="s">
        <v>4</v>
      </c>
      <c r="G285" t="s">
        <v>154</v>
      </c>
      <c r="H285" t="s">
        <v>154</v>
      </c>
    </row>
    <row r="286" spans="1:8" x14ac:dyDescent="0.25">
      <c r="C286" t="s">
        <v>17</v>
      </c>
      <c r="E286" t="s">
        <v>4</v>
      </c>
      <c r="G286" t="s">
        <v>154</v>
      </c>
      <c r="H286" t="s">
        <v>154</v>
      </c>
    </row>
    <row r="287" spans="1:8" x14ac:dyDescent="0.25">
      <c r="C287" t="s">
        <v>17</v>
      </c>
      <c r="E287" t="s">
        <v>4</v>
      </c>
      <c r="G287" t="s">
        <v>154</v>
      </c>
      <c r="H287" t="s">
        <v>154</v>
      </c>
    </row>
    <row r="288" spans="1:8" x14ac:dyDescent="0.25">
      <c r="C288" t="s">
        <v>17</v>
      </c>
      <c r="E288" t="s">
        <v>4</v>
      </c>
      <c r="G288" t="s">
        <v>154</v>
      </c>
      <c r="H288" t="s">
        <v>154</v>
      </c>
    </row>
    <row r="289" spans="3:8" x14ac:dyDescent="0.25">
      <c r="C289" t="s">
        <v>17</v>
      </c>
      <c r="E289" t="s">
        <v>4</v>
      </c>
      <c r="G289" t="s">
        <v>154</v>
      </c>
      <c r="H289" t="s">
        <v>154</v>
      </c>
    </row>
    <row r="290" spans="3:8" x14ac:dyDescent="0.25">
      <c r="C290" t="s">
        <v>17</v>
      </c>
      <c r="E290" t="s">
        <v>4</v>
      </c>
      <c r="G290" t="s">
        <v>154</v>
      </c>
      <c r="H290" t="s">
        <v>154</v>
      </c>
    </row>
    <row r="291" spans="3:8" x14ac:dyDescent="0.25">
      <c r="C291" t="s">
        <v>17</v>
      </c>
      <c r="E291" t="s">
        <v>4</v>
      </c>
      <c r="G291" t="s">
        <v>154</v>
      </c>
      <c r="H291" t="s">
        <v>154</v>
      </c>
    </row>
    <row r="292" spans="3:8" x14ac:dyDescent="0.25">
      <c r="C292" t="s">
        <v>17</v>
      </c>
      <c r="E292" t="s">
        <v>4</v>
      </c>
      <c r="G292" t="s">
        <v>154</v>
      </c>
      <c r="H292" t="s">
        <v>154</v>
      </c>
    </row>
    <row r="293" spans="3:8" x14ac:dyDescent="0.25">
      <c r="C293" t="s">
        <v>17</v>
      </c>
      <c r="E293" t="s">
        <v>4</v>
      </c>
      <c r="G293" t="s">
        <v>154</v>
      </c>
      <c r="H293" t="s">
        <v>154</v>
      </c>
    </row>
    <row r="294" spans="3:8" x14ac:dyDescent="0.25">
      <c r="C294" t="s">
        <v>17</v>
      </c>
      <c r="E294" t="s">
        <v>4</v>
      </c>
      <c r="G294" t="s">
        <v>154</v>
      </c>
      <c r="H294" t="s">
        <v>154</v>
      </c>
    </row>
    <row r="295" spans="3:8" x14ac:dyDescent="0.25">
      <c r="C295" t="s">
        <v>17</v>
      </c>
      <c r="E295" t="s">
        <v>4</v>
      </c>
      <c r="G295" t="s">
        <v>154</v>
      </c>
      <c r="H295" t="s">
        <v>154</v>
      </c>
    </row>
    <row r="296" spans="3:8" x14ac:dyDescent="0.25">
      <c r="C296" t="s">
        <v>17</v>
      </c>
      <c r="E296" t="s">
        <v>4</v>
      </c>
      <c r="G296" t="s">
        <v>154</v>
      </c>
      <c r="H296" t="s">
        <v>154</v>
      </c>
    </row>
    <row r="297" spans="3:8" x14ac:dyDescent="0.25">
      <c r="C297" t="s">
        <v>17</v>
      </c>
      <c r="E297" t="s">
        <v>4</v>
      </c>
      <c r="G297" t="s">
        <v>154</v>
      </c>
      <c r="H297" t="s">
        <v>154</v>
      </c>
    </row>
    <row r="298" spans="3:8" x14ac:dyDescent="0.25">
      <c r="C298" t="s">
        <v>17</v>
      </c>
      <c r="E298" t="s">
        <v>4</v>
      </c>
      <c r="G298" t="s">
        <v>154</v>
      </c>
      <c r="H298" t="s">
        <v>154</v>
      </c>
    </row>
    <row r="299" spans="3:8" x14ac:dyDescent="0.25">
      <c r="C299" t="s">
        <v>17</v>
      </c>
      <c r="E299" t="s">
        <v>4</v>
      </c>
      <c r="G299" t="s">
        <v>154</v>
      </c>
      <c r="H299" t="s">
        <v>154</v>
      </c>
    </row>
    <row r="300" spans="3:8" x14ac:dyDescent="0.25">
      <c r="C300" t="s">
        <v>17</v>
      </c>
      <c r="E300" t="s">
        <v>4</v>
      </c>
      <c r="G300" t="s">
        <v>154</v>
      </c>
      <c r="H300" t="s">
        <v>154</v>
      </c>
    </row>
    <row r="301" spans="3:8" x14ac:dyDescent="0.25">
      <c r="C301" t="s">
        <v>17</v>
      </c>
      <c r="E301" t="s">
        <v>4</v>
      </c>
      <c r="G301" t="s">
        <v>154</v>
      </c>
      <c r="H301" t="s">
        <v>154</v>
      </c>
    </row>
    <row r="302" spans="3:8" x14ac:dyDescent="0.25">
      <c r="C302" t="s">
        <v>17</v>
      </c>
      <c r="E302" t="s">
        <v>4</v>
      </c>
      <c r="G302" t="s">
        <v>154</v>
      </c>
      <c r="H302" t="s">
        <v>154</v>
      </c>
    </row>
    <row r="303" spans="3:8" x14ac:dyDescent="0.25">
      <c r="C303" t="s">
        <v>17</v>
      </c>
      <c r="E303" t="s">
        <v>4</v>
      </c>
      <c r="G303" t="s">
        <v>154</v>
      </c>
      <c r="H303" t="s">
        <v>154</v>
      </c>
    </row>
    <row r="304" spans="3:8" x14ac:dyDescent="0.25">
      <c r="C304" t="s">
        <v>17</v>
      </c>
      <c r="E304" t="s">
        <v>4</v>
      </c>
      <c r="G304" t="s">
        <v>154</v>
      </c>
      <c r="H304" t="s">
        <v>154</v>
      </c>
    </row>
    <row r="305" spans="1:8" x14ac:dyDescent="0.25">
      <c r="C305" t="s">
        <v>17</v>
      </c>
      <c r="E305" t="s">
        <v>4</v>
      </c>
      <c r="G305" t="s">
        <v>154</v>
      </c>
      <c r="H305" t="s">
        <v>154</v>
      </c>
    </row>
    <row r="306" spans="1:8" x14ac:dyDescent="0.25">
      <c r="C306" t="s">
        <v>17</v>
      </c>
      <c r="E306" t="s">
        <v>4</v>
      </c>
      <c r="G306" t="s">
        <v>154</v>
      </c>
      <c r="H306" t="s">
        <v>154</v>
      </c>
    </row>
    <row r="307" spans="1:8" x14ac:dyDescent="0.25">
      <c r="C307" t="s">
        <v>17</v>
      </c>
      <c r="E307" t="s">
        <v>4</v>
      </c>
      <c r="G307" t="s">
        <v>154</v>
      </c>
      <c r="H307" t="s">
        <v>154</v>
      </c>
    </row>
    <row r="308" spans="1:8" x14ac:dyDescent="0.25">
      <c r="C308" t="s">
        <v>17</v>
      </c>
      <c r="E308" t="s">
        <v>4</v>
      </c>
      <c r="G308" t="s">
        <v>154</v>
      </c>
      <c r="H308" t="s">
        <v>154</v>
      </c>
    </row>
    <row r="309" spans="1:8" x14ac:dyDescent="0.25">
      <c r="C309" t="s">
        <v>17</v>
      </c>
      <c r="E309" t="s">
        <v>4</v>
      </c>
      <c r="G309" t="s">
        <v>154</v>
      </c>
      <c r="H309" t="s">
        <v>154</v>
      </c>
    </row>
    <row r="310" spans="1:8" x14ac:dyDescent="0.25">
      <c r="C310" t="s">
        <v>17</v>
      </c>
      <c r="E310" t="s">
        <v>4</v>
      </c>
      <c r="G310" t="s">
        <v>154</v>
      </c>
      <c r="H310" t="s">
        <v>154</v>
      </c>
    </row>
    <row r="311" spans="1:8" x14ac:dyDescent="0.25">
      <c r="C311" t="s">
        <v>17</v>
      </c>
      <c r="E311" t="s">
        <v>4</v>
      </c>
      <c r="G311" t="s">
        <v>154</v>
      </c>
      <c r="H311" t="s">
        <v>154</v>
      </c>
    </row>
    <row r="312" spans="1:8" x14ac:dyDescent="0.25">
      <c r="C312" t="s">
        <v>17</v>
      </c>
      <c r="E312" t="s">
        <v>4</v>
      </c>
      <c r="G312" t="s">
        <v>154</v>
      </c>
      <c r="H312" t="s">
        <v>154</v>
      </c>
    </row>
    <row r="313" spans="1:8" x14ac:dyDescent="0.25">
      <c r="A313">
        <v>602100</v>
      </c>
      <c r="B313" t="s">
        <v>8</v>
      </c>
      <c r="C313" t="s">
        <v>9</v>
      </c>
      <c r="D313" t="s">
        <v>152</v>
      </c>
      <c r="E313" t="s">
        <v>4</v>
      </c>
      <c r="F313">
        <v>1</v>
      </c>
      <c r="G313" t="s">
        <v>153</v>
      </c>
      <c r="H313" t="s">
        <v>154</v>
      </c>
    </row>
    <row r="314" spans="1:8" x14ac:dyDescent="0.25">
      <c r="A314">
        <v>602200</v>
      </c>
      <c r="B314" t="s">
        <v>10</v>
      </c>
      <c r="C314" t="s">
        <v>9</v>
      </c>
      <c r="D314" t="s">
        <v>155</v>
      </c>
      <c r="E314" t="s">
        <v>4</v>
      </c>
      <c r="F314">
        <v>1</v>
      </c>
      <c r="G314" t="s">
        <v>156</v>
      </c>
      <c r="H314" t="s">
        <v>154</v>
      </c>
    </row>
    <row r="315" spans="1:8" x14ac:dyDescent="0.25">
      <c r="A315">
        <v>603100</v>
      </c>
      <c r="B315" t="s">
        <v>11</v>
      </c>
      <c r="C315" t="s">
        <v>9</v>
      </c>
      <c r="D315" t="s">
        <v>157</v>
      </c>
      <c r="E315" t="s">
        <v>4</v>
      </c>
      <c r="F315">
        <v>1</v>
      </c>
      <c r="G315" t="s">
        <v>158</v>
      </c>
      <c r="H315" t="s">
        <v>154</v>
      </c>
    </row>
    <row r="316" spans="1:8" x14ac:dyDescent="0.25">
      <c r="A316">
        <v>604000</v>
      </c>
      <c r="B316" t="s">
        <v>14</v>
      </c>
      <c r="C316" t="s">
        <v>9</v>
      </c>
      <c r="D316" t="s">
        <v>159</v>
      </c>
      <c r="E316" t="s">
        <v>4</v>
      </c>
      <c r="F316">
        <v>1</v>
      </c>
      <c r="G316" t="s">
        <v>154</v>
      </c>
      <c r="H316" t="s">
        <v>154</v>
      </c>
    </row>
    <row r="317" spans="1:8" x14ac:dyDescent="0.25">
      <c r="A317">
        <v>604000</v>
      </c>
      <c r="B317" t="s">
        <v>16</v>
      </c>
      <c r="C317" t="s">
        <v>17</v>
      </c>
      <c r="E317" t="s">
        <v>4</v>
      </c>
      <c r="G317" t="s">
        <v>154</v>
      </c>
      <c r="H317" t="s">
        <v>154</v>
      </c>
    </row>
    <row r="318" spans="1:8" x14ac:dyDescent="0.25">
      <c r="A318">
        <v>604200</v>
      </c>
      <c r="B318" t="s">
        <v>18</v>
      </c>
      <c r="C318" t="s">
        <v>17</v>
      </c>
      <c r="D318" t="s">
        <v>160</v>
      </c>
      <c r="E318" t="s">
        <v>4</v>
      </c>
      <c r="F318">
        <v>1</v>
      </c>
      <c r="G318" t="s">
        <v>161</v>
      </c>
      <c r="H318" t="s">
        <v>161</v>
      </c>
    </row>
    <row r="319" spans="1:8" x14ac:dyDescent="0.25">
      <c r="A319">
        <v>606110</v>
      </c>
      <c r="B319" t="s">
        <v>19</v>
      </c>
      <c r="C319" t="s">
        <v>17</v>
      </c>
      <c r="D319" t="s">
        <v>162</v>
      </c>
      <c r="E319" t="s">
        <v>4</v>
      </c>
      <c r="F319">
        <v>1</v>
      </c>
      <c r="G319" t="s">
        <v>163</v>
      </c>
      <c r="H319" t="s">
        <v>163</v>
      </c>
    </row>
    <row r="320" spans="1:8" x14ac:dyDescent="0.25">
      <c r="A320">
        <v>606120</v>
      </c>
      <c r="B320" t="s">
        <v>20</v>
      </c>
      <c r="C320" t="s">
        <v>17</v>
      </c>
      <c r="D320" t="s">
        <v>164</v>
      </c>
      <c r="E320" t="s">
        <v>4</v>
      </c>
      <c r="F320">
        <v>1</v>
      </c>
      <c r="G320" t="s">
        <v>153</v>
      </c>
      <c r="H320" t="s">
        <v>153</v>
      </c>
    </row>
    <row r="321" spans="1:8" x14ac:dyDescent="0.25">
      <c r="A321">
        <v>606121</v>
      </c>
      <c r="B321" t="s">
        <v>21</v>
      </c>
      <c r="C321" t="s">
        <v>17</v>
      </c>
      <c r="D321" t="s">
        <v>165</v>
      </c>
      <c r="E321" t="s">
        <v>4</v>
      </c>
      <c r="F321">
        <v>1</v>
      </c>
      <c r="G321" t="s">
        <v>156</v>
      </c>
      <c r="H321" t="s">
        <v>156</v>
      </c>
    </row>
    <row r="322" spans="1:8" x14ac:dyDescent="0.25">
      <c r="A322">
        <v>606140</v>
      </c>
      <c r="B322" t="s">
        <v>22</v>
      </c>
      <c r="C322" t="s">
        <v>17</v>
      </c>
      <c r="D322" t="s">
        <v>166</v>
      </c>
      <c r="E322" t="s">
        <v>4</v>
      </c>
      <c r="F322">
        <v>1</v>
      </c>
      <c r="G322" t="s">
        <v>158</v>
      </c>
      <c r="H322" t="s">
        <v>158</v>
      </c>
    </row>
    <row r="323" spans="1:8" x14ac:dyDescent="0.25">
      <c r="A323">
        <v>606310</v>
      </c>
      <c r="B323" t="s">
        <v>23</v>
      </c>
      <c r="C323" t="s">
        <v>17</v>
      </c>
      <c r="D323" t="s">
        <v>167</v>
      </c>
      <c r="E323" t="s">
        <v>4</v>
      </c>
      <c r="F323">
        <v>1</v>
      </c>
      <c r="G323" t="s">
        <v>168</v>
      </c>
      <c r="H323" t="s">
        <v>168</v>
      </c>
    </row>
    <row r="324" spans="1:8" x14ac:dyDescent="0.25">
      <c r="A324">
        <v>606360</v>
      </c>
      <c r="B324" t="s">
        <v>24</v>
      </c>
      <c r="C324" t="s">
        <v>17</v>
      </c>
      <c r="D324" t="s">
        <v>169</v>
      </c>
      <c r="E324" t="s">
        <v>4</v>
      </c>
      <c r="F324">
        <v>1</v>
      </c>
      <c r="G324" t="s">
        <v>154</v>
      </c>
      <c r="H324" t="s">
        <v>154</v>
      </c>
    </row>
    <row r="325" spans="1:8" x14ac:dyDescent="0.25">
      <c r="A325">
        <v>606400</v>
      </c>
      <c r="B325" t="s">
        <v>25</v>
      </c>
      <c r="C325" t="s">
        <v>17</v>
      </c>
      <c r="D325" t="s">
        <v>170</v>
      </c>
      <c r="E325" t="s">
        <v>4</v>
      </c>
      <c r="F325">
        <v>1</v>
      </c>
      <c r="G325" t="s">
        <v>171</v>
      </c>
      <c r="H325" t="s">
        <v>171</v>
      </c>
    </row>
    <row r="326" spans="1:8" x14ac:dyDescent="0.25">
      <c r="A326">
        <v>606401</v>
      </c>
      <c r="B326" t="s">
        <v>26</v>
      </c>
      <c r="C326" t="s">
        <v>17</v>
      </c>
      <c r="E326" t="s">
        <v>4</v>
      </c>
      <c r="F326">
        <v>1</v>
      </c>
      <c r="G326" t="s">
        <v>154</v>
      </c>
      <c r="H326" t="s">
        <v>154</v>
      </c>
    </row>
    <row r="327" spans="1:8" x14ac:dyDescent="0.25">
      <c r="A327">
        <v>607101</v>
      </c>
      <c r="B327" t="s">
        <v>29</v>
      </c>
      <c r="C327" t="s">
        <v>9</v>
      </c>
      <c r="D327" t="s">
        <v>172</v>
      </c>
      <c r="E327" t="s">
        <v>4</v>
      </c>
      <c r="F327">
        <v>1</v>
      </c>
      <c r="G327" t="s">
        <v>154</v>
      </c>
      <c r="H327" t="s">
        <v>154</v>
      </c>
    </row>
    <row r="328" spans="1:8" x14ac:dyDescent="0.25">
      <c r="A328">
        <v>607201</v>
      </c>
      <c r="B328" t="s">
        <v>30</v>
      </c>
      <c r="C328" t="s">
        <v>9</v>
      </c>
      <c r="D328" t="s">
        <v>173</v>
      </c>
      <c r="E328" t="s">
        <v>4</v>
      </c>
      <c r="F328">
        <v>1</v>
      </c>
      <c r="G328" t="s">
        <v>161</v>
      </c>
      <c r="H328" t="s">
        <v>154</v>
      </c>
    </row>
    <row r="329" spans="1:8" x14ac:dyDescent="0.25">
      <c r="A329">
        <v>614000</v>
      </c>
      <c r="B329" t="s">
        <v>45</v>
      </c>
      <c r="C329" t="s">
        <v>17</v>
      </c>
      <c r="D329" t="s">
        <v>174</v>
      </c>
      <c r="E329" t="s">
        <v>4</v>
      </c>
      <c r="F329">
        <v>1</v>
      </c>
      <c r="G329" t="s">
        <v>175</v>
      </c>
      <c r="H329" t="s">
        <v>175</v>
      </c>
    </row>
    <row r="330" spans="1:8" x14ac:dyDescent="0.25">
      <c r="A330">
        <v>615200</v>
      </c>
      <c r="B330" t="s">
        <v>46</v>
      </c>
      <c r="C330" t="s">
        <v>17</v>
      </c>
      <c r="D330" t="s">
        <v>176</v>
      </c>
      <c r="E330" t="s">
        <v>4</v>
      </c>
      <c r="F330">
        <v>1</v>
      </c>
      <c r="G330" t="s">
        <v>171</v>
      </c>
      <c r="H330" t="s">
        <v>171</v>
      </c>
    </row>
    <row r="331" spans="1:8" x14ac:dyDescent="0.25">
      <c r="A331">
        <v>615300</v>
      </c>
      <c r="B331" t="s">
        <v>47</v>
      </c>
      <c r="C331" t="s">
        <v>17</v>
      </c>
      <c r="D331" t="s">
        <v>154</v>
      </c>
      <c r="E331" t="s">
        <v>4</v>
      </c>
      <c r="F331">
        <v>1</v>
      </c>
      <c r="G331" t="s">
        <v>154</v>
      </c>
      <c r="H331" t="s">
        <v>154</v>
      </c>
    </row>
    <row r="332" spans="1:8" x14ac:dyDescent="0.25">
      <c r="A332">
        <v>615500</v>
      </c>
      <c r="B332" t="s">
        <v>48</v>
      </c>
      <c r="C332" t="s">
        <v>17</v>
      </c>
      <c r="D332" t="s">
        <v>177</v>
      </c>
      <c r="E332" t="s">
        <v>4</v>
      </c>
      <c r="F332">
        <v>1</v>
      </c>
      <c r="G332" t="s">
        <v>178</v>
      </c>
      <c r="H332" t="s">
        <v>178</v>
      </c>
    </row>
    <row r="333" spans="1:8" x14ac:dyDescent="0.25">
      <c r="A333">
        <v>615520</v>
      </c>
      <c r="B333" t="s">
        <v>49</v>
      </c>
      <c r="C333" t="s">
        <v>17</v>
      </c>
      <c r="D333" t="s">
        <v>179</v>
      </c>
      <c r="E333" t="s">
        <v>4</v>
      </c>
      <c r="F333">
        <v>1</v>
      </c>
      <c r="G333" t="s">
        <v>153</v>
      </c>
      <c r="H333" t="s">
        <v>153</v>
      </c>
    </row>
    <row r="334" spans="1:8" x14ac:dyDescent="0.25">
      <c r="A334">
        <v>615600</v>
      </c>
      <c r="B334" t="s">
        <v>50</v>
      </c>
      <c r="C334" t="s">
        <v>17</v>
      </c>
      <c r="D334" t="s">
        <v>180</v>
      </c>
      <c r="E334" t="s">
        <v>4</v>
      </c>
      <c r="F334">
        <v>1</v>
      </c>
      <c r="G334" t="s">
        <v>181</v>
      </c>
      <c r="H334" t="s">
        <v>181</v>
      </c>
    </row>
    <row r="335" spans="1:8" x14ac:dyDescent="0.25">
      <c r="A335">
        <v>615602</v>
      </c>
      <c r="B335" t="s">
        <v>51</v>
      </c>
      <c r="C335" t="s">
        <v>17</v>
      </c>
      <c r="D335" t="s">
        <v>182</v>
      </c>
      <c r="E335" t="s">
        <v>4</v>
      </c>
      <c r="F335">
        <v>1</v>
      </c>
      <c r="G335" t="s">
        <v>183</v>
      </c>
      <c r="H335" t="s">
        <v>183</v>
      </c>
    </row>
    <row r="336" spans="1:8" x14ac:dyDescent="0.25">
      <c r="A336">
        <v>616200</v>
      </c>
      <c r="B336" t="s">
        <v>52</v>
      </c>
      <c r="C336" t="s">
        <v>17</v>
      </c>
      <c r="D336" t="s">
        <v>154</v>
      </c>
      <c r="E336" t="s">
        <v>4</v>
      </c>
      <c r="F336">
        <v>1</v>
      </c>
      <c r="G336" t="s">
        <v>154</v>
      </c>
      <c r="H336" t="s">
        <v>154</v>
      </c>
    </row>
    <row r="337" spans="1:8" x14ac:dyDescent="0.25">
      <c r="A337">
        <v>616300</v>
      </c>
      <c r="B337" t="s">
        <v>53</v>
      </c>
      <c r="C337" t="s">
        <v>17</v>
      </c>
      <c r="D337" t="s">
        <v>184</v>
      </c>
      <c r="E337" t="s">
        <v>4</v>
      </c>
      <c r="F337">
        <v>1</v>
      </c>
      <c r="G337" t="s">
        <v>185</v>
      </c>
      <c r="H337" t="s">
        <v>185</v>
      </c>
    </row>
    <row r="338" spans="1:8" x14ac:dyDescent="0.25">
      <c r="A338">
        <v>616301</v>
      </c>
      <c r="B338" t="s">
        <v>54</v>
      </c>
      <c r="C338" t="s">
        <v>17</v>
      </c>
      <c r="D338" t="s">
        <v>186</v>
      </c>
      <c r="E338" t="s">
        <v>4</v>
      </c>
      <c r="F338">
        <v>1</v>
      </c>
      <c r="G338" t="s">
        <v>154</v>
      </c>
      <c r="H338" t="s">
        <v>154</v>
      </c>
    </row>
    <row r="339" spans="1:8" x14ac:dyDescent="0.25">
      <c r="A339">
        <v>616700</v>
      </c>
      <c r="B339" t="s">
        <v>55</v>
      </c>
      <c r="C339" t="s">
        <v>17</v>
      </c>
      <c r="D339" t="s">
        <v>187</v>
      </c>
      <c r="E339" t="s">
        <v>4</v>
      </c>
      <c r="F339">
        <v>1</v>
      </c>
      <c r="G339" t="s">
        <v>188</v>
      </c>
      <c r="H339" t="s">
        <v>188</v>
      </c>
    </row>
    <row r="340" spans="1:8" x14ac:dyDescent="0.25">
      <c r="A340">
        <v>616800</v>
      </c>
      <c r="B340" t="s">
        <v>56</v>
      </c>
      <c r="C340" t="s">
        <v>17</v>
      </c>
      <c r="D340" t="s">
        <v>189</v>
      </c>
      <c r="E340" t="s">
        <v>4</v>
      </c>
      <c r="F340">
        <v>1</v>
      </c>
      <c r="G340" t="s">
        <v>190</v>
      </c>
      <c r="H340" t="s">
        <v>190</v>
      </c>
    </row>
    <row r="341" spans="1:8" x14ac:dyDescent="0.25">
      <c r="A341">
        <v>622600</v>
      </c>
      <c r="B341" t="s">
        <v>57</v>
      </c>
      <c r="C341" t="s">
        <v>17</v>
      </c>
      <c r="D341" t="s">
        <v>191</v>
      </c>
      <c r="E341" t="s">
        <v>4</v>
      </c>
      <c r="F341">
        <v>1</v>
      </c>
      <c r="G341" t="s">
        <v>192</v>
      </c>
      <c r="H341" t="s">
        <v>192</v>
      </c>
    </row>
    <row r="342" spans="1:8" x14ac:dyDescent="0.25">
      <c r="A342">
        <v>622610</v>
      </c>
      <c r="B342" t="s">
        <v>58</v>
      </c>
      <c r="C342" t="s">
        <v>17</v>
      </c>
      <c r="D342" t="s">
        <v>154</v>
      </c>
      <c r="E342" t="s">
        <v>4</v>
      </c>
      <c r="F342">
        <v>1</v>
      </c>
      <c r="G342" t="s">
        <v>154</v>
      </c>
      <c r="H342" t="s">
        <v>154</v>
      </c>
    </row>
    <row r="343" spans="1:8" x14ac:dyDescent="0.25">
      <c r="A343">
        <v>622700</v>
      </c>
      <c r="B343" t="s">
        <v>59</v>
      </c>
      <c r="C343" t="s">
        <v>17</v>
      </c>
      <c r="D343" t="s">
        <v>193</v>
      </c>
      <c r="E343" t="s">
        <v>4</v>
      </c>
      <c r="F343">
        <v>1</v>
      </c>
      <c r="G343" t="s">
        <v>194</v>
      </c>
      <c r="H343" t="s">
        <v>194</v>
      </c>
    </row>
    <row r="344" spans="1:8" x14ac:dyDescent="0.25">
      <c r="A344">
        <v>623100</v>
      </c>
      <c r="B344" t="s">
        <v>60</v>
      </c>
      <c r="C344" t="s">
        <v>17</v>
      </c>
      <c r="D344" t="s">
        <v>195</v>
      </c>
      <c r="E344" t="s">
        <v>4</v>
      </c>
      <c r="F344">
        <v>1</v>
      </c>
      <c r="G344" t="s">
        <v>196</v>
      </c>
      <c r="H344" t="s">
        <v>196</v>
      </c>
    </row>
    <row r="345" spans="1:8" x14ac:dyDescent="0.25">
      <c r="A345">
        <v>623400</v>
      </c>
      <c r="B345" t="s">
        <v>61</v>
      </c>
      <c r="C345" t="s">
        <v>17</v>
      </c>
      <c r="D345" t="s">
        <v>197</v>
      </c>
      <c r="E345" t="s">
        <v>4</v>
      </c>
      <c r="F345">
        <v>1</v>
      </c>
      <c r="G345" t="s">
        <v>154</v>
      </c>
      <c r="H345" t="s">
        <v>154</v>
      </c>
    </row>
    <row r="346" spans="1:8" x14ac:dyDescent="0.25">
      <c r="A346">
        <v>623420</v>
      </c>
      <c r="B346" t="s">
        <v>62</v>
      </c>
      <c r="C346" t="s">
        <v>17</v>
      </c>
      <c r="D346" t="s">
        <v>154</v>
      </c>
      <c r="E346" t="s">
        <v>4</v>
      </c>
      <c r="F346">
        <v>1</v>
      </c>
      <c r="G346" t="s">
        <v>154</v>
      </c>
      <c r="H346" t="s">
        <v>154</v>
      </c>
    </row>
    <row r="347" spans="1:8" x14ac:dyDescent="0.25">
      <c r="A347">
        <v>623600</v>
      </c>
      <c r="B347" t="s">
        <v>63</v>
      </c>
      <c r="C347" t="s">
        <v>17</v>
      </c>
      <c r="D347" t="s">
        <v>154</v>
      </c>
      <c r="E347" t="s">
        <v>4</v>
      </c>
      <c r="F347">
        <v>1</v>
      </c>
      <c r="G347" t="s">
        <v>153</v>
      </c>
      <c r="H347" t="s">
        <v>153</v>
      </c>
    </row>
    <row r="348" spans="1:8" x14ac:dyDescent="0.25">
      <c r="A348">
        <v>624100</v>
      </c>
      <c r="B348" t="s">
        <v>64</v>
      </c>
      <c r="C348" t="s">
        <v>17</v>
      </c>
      <c r="D348" t="s">
        <v>198</v>
      </c>
      <c r="E348" t="s">
        <v>4</v>
      </c>
      <c r="F348">
        <v>1</v>
      </c>
      <c r="G348" t="s">
        <v>154</v>
      </c>
      <c r="H348" t="s">
        <v>154</v>
      </c>
    </row>
    <row r="349" spans="1:8" x14ac:dyDescent="0.25">
      <c r="A349">
        <v>624200</v>
      </c>
      <c r="B349" t="s">
        <v>65</v>
      </c>
      <c r="C349" t="s">
        <v>9</v>
      </c>
      <c r="D349" t="s">
        <v>199</v>
      </c>
      <c r="E349" t="s">
        <v>4</v>
      </c>
      <c r="F349">
        <v>1</v>
      </c>
      <c r="G349" t="s">
        <v>200</v>
      </c>
      <c r="H349" t="s">
        <v>154</v>
      </c>
    </row>
    <row r="350" spans="1:8" x14ac:dyDescent="0.25">
      <c r="A350">
        <v>625100</v>
      </c>
      <c r="B350" t="s">
        <v>66</v>
      </c>
      <c r="C350" t="s">
        <v>17</v>
      </c>
      <c r="D350" t="s">
        <v>201</v>
      </c>
      <c r="E350" t="s">
        <v>4</v>
      </c>
      <c r="F350">
        <v>1</v>
      </c>
      <c r="G350" t="s">
        <v>154</v>
      </c>
      <c r="H350" t="s">
        <v>154</v>
      </c>
    </row>
    <row r="351" spans="1:8" x14ac:dyDescent="0.25">
      <c r="A351">
        <v>625110</v>
      </c>
      <c r="B351" t="s">
        <v>67</v>
      </c>
      <c r="C351" t="s">
        <v>17</v>
      </c>
      <c r="D351" t="s">
        <v>202</v>
      </c>
      <c r="E351" t="s">
        <v>4</v>
      </c>
      <c r="F351">
        <v>1</v>
      </c>
      <c r="G351" t="s">
        <v>203</v>
      </c>
      <c r="H351" t="s">
        <v>203</v>
      </c>
    </row>
    <row r="352" spans="1:8" x14ac:dyDescent="0.25">
      <c r="A352">
        <v>625400</v>
      </c>
      <c r="B352" t="s">
        <v>68</v>
      </c>
      <c r="C352" t="s">
        <v>17</v>
      </c>
      <c r="D352" t="s">
        <v>204</v>
      </c>
      <c r="E352" t="s">
        <v>4</v>
      </c>
      <c r="F352">
        <v>1</v>
      </c>
      <c r="G352" t="s">
        <v>205</v>
      </c>
      <c r="H352" t="s">
        <v>205</v>
      </c>
    </row>
    <row r="353" spans="1:8" x14ac:dyDescent="0.25">
      <c r="A353">
        <v>625600</v>
      </c>
      <c r="B353" t="s">
        <v>69</v>
      </c>
      <c r="C353" t="s">
        <v>17</v>
      </c>
      <c r="D353" t="s">
        <v>154</v>
      </c>
      <c r="E353" t="s">
        <v>4</v>
      </c>
      <c r="F353">
        <v>1</v>
      </c>
      <c r="G353" t="s">
        <v>154</v>
      </c>
      <c r="H353" t="s">
        <v>154</v>
      </c>
    </row>
    <row r="354" spans="1:8" x14ac:dyDescent="0.25">
      <c r="A354">
        <v>625700</v>
      </c>
      <c r="B354" t="s">
        <v>70</v>
      </c>
      <c r="C354" t="s">
        <v>17</v>
      </c>
      <c r="D354" t="s">
        <v>206</v>
      </c>
      <c r="E354" t="s">
        <v>4</v>
      </c>
      <c r="F354">
        <v>1</v>
      </c>
      <c r="G354" t="s">
        <v>154</v>
      </c>
      <c r="H354" t="s">
        <v>154</v>
      </c>
    </row>
    <row r="355" spans="1:8" x14ac:dyDescent="0.25">
      <c r="A355">
        <v>625710</v>
      </c>
      <c r="B355" t="s">
        <v>71</v>
      </c>
      <c r="C355" t="s">
        <v>17</v>
      </c>
      <c r="D355" t="s">
        <v>207</v>
      </c>
      <c r="E355" t="s">
        <v>4</v>
      </c>
      <c r="F355">
        <v>1</v>
      </c>
      <c r="G355" t="s">
        <v>154</v>
      </c>
      <c r="H355" t="s">
        <v>154</v>
      </c>
    </row>
    <row r="356" spans="1:8" x14ac:dyDescent="0.25">
      <c r="A356">
        <v>626100</v>
      </c>
      <c r="B356" t="s">
        <v>72</v>
      </c>
      <c r="C356" t="s">
        <v>17</v>
      </c>
      <c r="D356" t="s">
        <v>208</v>
      </c>
      <c r="E356" t="s">
        <v>4</v>
      </c>
      <c r="G356" t="s">
        <v>153</v>
      </c>
      <c r="H356" t="s">
        <v>154</v>
      </c>
    </row>
    <row r="357" spans="1:8" x14ac:dyDescent="0.25">
      <c r="A357">
        <v>626200</v>
      </c>
      <c r="B357" t="s">
        <v>73</v>
      </c>
      <c r="C357" t="s">
        <v>17</v>
      </c>
      <c r="D357" t="s">
        <v>209</v>
      </c>
      <c r="E357" t="s">
        <v>4</v>
      </c>
      <c r="G357" t="s">
        <v>210</v>
      </c>
      <c r="H357" t="s">
        <v>154</v>
      </c>
    </row>
    <row r="358" spans="1:8" x14ac:dyDescent="0.25">
      <c r="A358">
        <v>626300</v>
      </c>
      <c r="B358" t="s">
        <v>74</v>
      </c>
      <c r="C358" t="s">
        <v>17</v>
      </c>
      <c r="D358" t="s">
        <v>211</v>
      </c>
      <c r="E358" t="s">
        <v>4</v>
      </c>
      <c r="G358" t="s">
        <v>154</v>
      </c>
      <c r="H358" t="s">
        <v>154</v>
      </c>
    </row>
    <row r="359" spans="1:8" x14ac:dyDescent="0.25">
      <c r="A359">
        <v>627500</v>
      </c>
      <c r="B359" t="s">
        <v>75</v>
      </c>
      <c r="C359" t="s">
        <v>17</v>
      </c>
      <c r="D359" t="s">
        <v>212</v>
      </c>
      <c r="E359" t="s">
        <v>4</v>
      </c>
      <c r="G359" t="s">
        <v>213</v>
      </c>
      <c r="H359" t="s">
        <v>154</v>
      </c>
    </row>
    <row r="360" spans="1:8" x14ac:dyDescent="0.25">
      <c r="A360">
        <v>627510</v>
      </c>
      <c r="B360" t="s">
        <v>76</v>
      </c>
      <c r="C360" t="s">
        <v>17</v>
      </c>
      <c r="D360" t="s">
        <v>214</v>
      </c>
      <c r="E360" t="s">
        <v>4</v>
      </c>
      <c r="G360" t="s">
        <v>154</v>
      </c>
      <c r="H360" t="s">
        <v>154</v>
      </c>
    </row>
    <row r="361" spans="1:8" x14ac:dyDescent="0.25">
      <c r="A361">
        <v>628000</v>
      </c>
      <c r="B361" t="s">
        <v>77</v>
      </c>
      <c r="C361" t="s">
        <v>17</v>
      </c>
      <c r="D361" t="s">
        <v>215</v>
      </c>
      <c r="E361" t="s">
        <v>4</v>
      </c>
      <c r="G361" t="s">
        <v>154</v>
      </c>
      <c r="H361" t="s">
        <v>154</v>
      </c>
    </row>
    <row r="362" spans="1:8" x14ac:dyDescent="0.25">
      <c r="A362">
        <v>628100</v>
      </c>
      <c r="B362" t="s">
        <v>78</v>
      </c>
      <c r="C362" t="s">
        <v>17</v>
      </c>
      <c r="D362" t="s">
        <v>216</v>
      </c>
      <c r="E362" t="s">
        <v>4</v>
      </c>
      <c r="G362" t="s">
        <v>217</v>
      </c>
      <c r="H362" t="s">
        <v>154</v>
      </c>
    </row>
    <row r="363" spans="1:8" x14ac:dyDescent="0.25">
      <c r="A363">
        <v>631100</v>
      </c>
      <c r="B363" t="s">
        <v>79</v>
      </c>
      <c r="C363" t="s">
        <v>17</v>
      </c>
      <c r="D363" t="s">
        <v>218</v>
      </c>
      <c r="E363" t="s">
        <v>4</v>
      </c>
      <c r="G363" t="s">
        <v>183</v>
      </c>
      <c r="H363" t="s">
        <v>154</v>
      </c>
    </row>
    <row r="364" spans="1:8" x14ac:dyDescent="0.25">
      <c r="A364">
        <v>633300</v>
      </c>
      <c r="B364" t="s">
        <v>80</v>
      </c>
      <c r="C364" t="s">
        <v>17</v>
      </c>
      <c r="D364" t="s">
        <v>219</v>
      </c>
      <c r="E364" t="s">
        <v>4</v>
      </c>
      <c r="G364" t="s">
        <v>154</v>
      </c>
      <c r="H364" t="s">
        <v>154</v>
      </c>
    </row>
    <row r="365" spans="1:8" x14ac:dyDescent="0.25">
      <c r="A365">
        <v>633400</v>
      </c>
      <c r="B365" t="s">
        <v>81</v>
      </c>
      <c r="C365" t="s">
        <v>17</v>
      </c>
      <c r="E365" t="s">
        <v>4</v>
      </c>
      <c r="G365" t="s">
        <v>154</v>
      </c>
      <c r="H365" t="s">
        <v>154</v>
      </c>
    </row>
    <row r="366" spans="1:8" x14ac:dyDescent="0.25">
      <c r="A366">
        <v>633500</v>
      </c>
      <c r="B366" t="s">
        <v>82</v>
      </c>
      <c r="C366" t="s">
        <v>17</v>
      </c>
      <c r="D366" t="s">
        <v>220</v>
      </c>
      <c r="E366" t="s">
        <v>4</v>
      </c>
      <c r="G366" t="s">
        <v>154</v>
      </c>
      <c r="H366" t="s">
        <v>154</v>
      </c>
    </row>
    <row r="367" spans="1:8" x14ac:dyDescent="0.25">
      <c r="A367">
        <v>635111</v>
      </c>
      <c r="B367" t="s">
        <v>83</v>
      </c>
      <c r="C367" t="s">
        <v>17</v>
      </c>
      <c r="D367" t="s">
        <v>221</v>
      </c>
      <c r="E367" t="s">
        <v>4</v>
      </c>
      <c r="G367" t="s">
        <v>222</v>
      </c>
      <c r="H367" t="s">
        <v>154</v>
      </c>
    </row>
    <row r="368" spans="1:8" x14ac:dyDescent="0.25">
      <c r="A368">
        <v>635130</v>
      </c>
      <c r="B368" t="s">
        <v>84</v>
      </c>
      <c r="C368" t="s">
        <v>17</v>
      </c>
      <c r="D368" t="s">
        <v>223</v>
      </c>
      <c r="E368" t="s">
        <v>4</v>
      </c>
      <c r="G368" t="s">
        <v>224</v>
      </c>
      <c r="H368" t="s">
        <v>154</v>
      </c>
    </row>
    <row r="369" spans="1:8" x14ac:dyDescent="0.25">
      <c r="A369">
        <v>635140</v>
      </c>
      <c r="B369" t="s">
        <v>85</v>
      </c>
      <c r="C369" t="s">
        <v>17</v>
      </c>
      <c r="D369" t="s">
        <v>225</v>
      </c>
      <c r="E369" t="s">
        <v>4</v>
      </c>
      <c r="G369" t="s">
        <v>226</v>
      </c>
      <c r="H369" t="s">
        <v>154</v>
      </c>
    </row>
    <row r="370" spans="1:8" x14ac:dyDescent="0.25">
      <c r="A370">
        <v>658000</v>
      </c>
      <c r="B370" t="s">
        <v>86</v>
      </c>
      <c r="C370" t="s">
        <v>17</v>
      </c>
      <c r="D370" t="s">
        <v>227</v>
      </c>
      <c r="E370" t="s">
        <v>4</v>
      </c>
      <c r="G370" t="s">
        <v>154</v>
      </c>
      <c r="H370" t="s">
        <v>154</v>
      </c>
    </row>
    <row r="371" spans="1:8" x14ac:dyDescent="0.25">
      <c r="A371">
        <v>740000</v>
      </c>
      <c r="B371" t="s">
        <v>103</v>
      </c>
      <c r="C371" t="s">
        <v>17</v>
      </c>
      <c r="D371" t="s">
        <v>228</v>
      </c>
      <c r="E371" t="s">
        <v>4</v>
      </c>
      <c r="G371" t="s">
        <v>154</v>
      </c>
      <c r="H371" t="s">
        <v>154</v>
      </c>
    </row>
    <row r="372" spans="1:8" x14ac:dyDescent="0.25">
      <c r="A372">
        <v>740100</v>
      </c>
      <c r="B372" t="s">
        <v>104</v>
      </c>
      <c r="C372" t="s">
        <v>17</v>
      </c>
      <c r="D372" t="s">
        <v>229</v>
      </c>
      <c r="E372" t="s">
        <v>4</v>
      </c>
      <c r="G372" t="s">
        <v>154</v>
      </c>
      <c r="H372" t="s">
        <v>154</v>
      </c>
    </row>
    <row r="373" spans="1:8" x14ac:dyDescent="0.25">
      <c r="A373">
        <v>758000</v>
      </c>
      <c r="B373" t="s">
        <v>86</v>
      </c>
      <c r="C373" t="s">
        <v>17</v>
      </c>
      <c r="D373" t="s">
        <v>230</v>
      </c>
      <c r="E373" t="s">
        <v>4</v>
      </c>
      <c r="G373" t="s">
        <v>154</v>
      </c>
      <c r="H373" t="s">
        <v>154</v>
      </c>
    </row>
    <row r="374" spans="1:8" x14ac:dyDescent="0.25">
      <c r="A374">
        <v>768000</v>
      </c>
      <c r="B374" t="s">
        <v>107</v>
      </c>
      <c r="C374" t="s">
        <v>17</v>
      </c>
      <c r="D374" t="s">
        <v>231</v>
      </c>
      <c r="E374" t="s">
        <v>4</v>
      </c>
      <c r="G374" t="s">
        <v>154</v>
      </c>
      <c r="H374" t="s">
        <v>154</v>
      </c>
    </row>
    <row r="375" spans="1:8" x14ac:dyDescent="0.25">
      <c r="A375">
        <v>791000</v>
      </c>
      <c r="B375" t="s">
        <v>108</v>
      </c>
      <c r="C375" t="s">
        <v>17</v>
      </c>
      <c r="D375" t="s">
        <v>232</v>
      </c>
      <c r="E375" t="s">
        <v>4</v>
      </c>
      <c r="G375" t="s">
        <v>154</v>
      </c>
      <c r="H375" t="s">
        <v>154</v>
      </c>
    </row>
    <row r="376" spans="1:8" x14ac:dyDescent="0.25">
      <c r="A376">
        <v>791010</v>
      </c>
      <c r="B376" t="s">
        <v>109</v>
      </c>
      <c r="C376" t="s">
        <v>17</v>
      </c>
      <c r="D376" t="s">
        <v>233</v>
      </c>
      <c r="E376" t="s">
        <v>4</v>
      </c>
      <c r="G376" t="s">
        <v>154</v>
      </c>
      <c r="H376" t="s">
        <v>154</v>
      </c>
    </row>
    <row r="377" spans="1:8" x14ac:dyDescent="0.25">
      <c r="C377" t="s">
        <v>17</v>
      </c>
      <c r="E377" t="s">
        <v>4</v>
      </c>
      <c r="G377" t="s">
        <v>154</v>
      </c>
      <c r="H377" t="s">
        <v>154</v>
      </c>
    </row>
    <row r="378" spans="1:8" x14ac:dyDescent="0.25">
      <c r="C378" t="s">
        <v>17</v>
      </c>
      <c r="E378" t="s">
        <v>4</v>
      </c>
      <c r="G378" t="s">
        <v>154</v>
      </c>
      <c r="H378" t="s">
        <v>154</v>
      </c>
    </row>
    <row r="379" spans="1:8" x14ac:dyDescent="0.25">
      <c r="C379" t="s">
        <v>17</v>
      </c>
      <c r="E379" t="s">
        <v>4</v>
      </c>
      <c r="G379" t="s">
        <v>154</v>
      </c>
      <c r="H379" t="s">
        <v>154</v>
      </c>
    </row>
    <row r="380" spans="1:8" x14ac:dyDescent="0.25">
      <c r="C380" t="s">
        <v>17</v>
      </c>
      <c r="E380" t="s">
        <v>4</v>
      </c>
      <c r="G380" t="s">
        <v>154</v>
      </c>
      <c r="H380" t="s">
        <v>154</v>
      </c>
    </row>
    <row r="381" spans="1:8" x14ac:dyDescent="0.25">
      <c r="C381" t="s">
        <v>17</v>
      </c>
      <c r="E381" t="s">
        <v>4</v>
      </c>
      <c r="G381" t="s">
        <v>154</v>
      </c>
      <c r="H381" t="s">
        <v>154</v>
      </c>
    </row>
    <row r="382" spans="1:8" x14ac:dyDescent="0.25">
      <c r="C382" t="s">
        <v>17</v>
      </c>
      <c r="E382" t="s">
        <v>4</v>
      </c>
      <c r="G382" t="s">
        <v>154</v>
      </c>
      <c r="H382" t="s">
        <v>154</v>
      </c>
    </row>
    <row r="383" spans="1:8" x14ac:dyDescent="0.25">
      <c r="C383" t="s">
        <v>17</v>
      </c>
      <c r="E383" t="s">
        <v>4</v>
      </c>
      <c r="G383" t="s">
        <v>154</v>
      </c>
      <c r="H383" t="s">
        <v>154</v>
      </c>
    </row>
    <row r="384" spans="1:8" x14ac:dyDescent="0.25">
      <c r="C384" t="s">
        <v>17</v>
      </c>
      <c r="E384" t="s">
        <v>4</v>
      </c>
      <c r="G384" t="s">
        <v>154</v>
      </c>
      <c r="H384" t="s">
        <v>154</v>
      </c>
    </row>
    <row r="385" spans="3:8" x14ac:dyDescent="0.25">
      <c r="C385" t="s">
        <v>17</v>
      </c>
      <c r="E385" t="s">
        <v>4</v>
      </c>
      <c r="G385" t="s">
        <v>154</v>
      </c>
      <c r="H385" t="s">
        <v>154</v>
      </c>
    </row>
    <row r="386" spans="3:8" x14ac:dyDescent="0.25">
      <c r="C386" t="s">
        <v>17</v>
      </c>
      <c r="E386" t="s">
        <v>4</v>
      </c>
      <c r="G386" t="s">
        <v>154</v>
      </c>
      <c r="H386" t="s">
        <v>154</v>
      </c>
    </row>
    <row r="387" spans="3:8" x14ac:dyDescent="0.25">
      <c r="C387" t="s">
        <v>17</v>
      </c>
      <c r="E387" t="s">
        <v>4</v>
      </c>
      <c r="G387" t="s">
        <v>154</v>
      </c>
      <c r="H387" t="s">
        <v>154</v>
      </c>
    </row>
    <row r="388" spans="3:8" x14ac:dyDescent="0.25">
      <c r="C388" t="s">
        <v>17</v>
      </c>
      <c r="E388" t="s">
        <v>4</v>
      </c>
      <c r="G388" t="s">
        <v>154</v>
      </c>
      <c r="H388" t="s">
        <v>154</v>
      </c>
    </row>
    <row r="389" spans="3:8" x14ac:dyDescent="0.25">
      <c r="C389" t="s">
        <v>17</v>
      </c>
      <c r="E389" t="s">
        <v>4</v>
      </c>
      <c r="G389" t="s">
        <v>154</v>
      </c>
      <c r="H389" t="s">
        <v>154</v>
      </c>
    </row>
    <row r="390" spans="3:8" x14ac:dyDescent="0.25">
      <c r="C390" t="s">
        <v>17</v>
      </c>
      <c r="E390" t="s">
        <v>4</v>
      </c>
      <c r="G390" t="s">
        <v>154</v>
      </c>
      <c r="H390" t="s">
        <v>154</v>
      </c>
    </row>
    <row r="391" spans="3:8" x14ac:dyDescent="0.25">
      <c r="C391" t="s">
        <v>17</v>
      </c>
      <c r="E391" t="s">
        <v>4</v>
      </c>
      <c r="G391" t="s">
        <v>154</v>
      </c>
      <c r="H391" t="s">
        <v>154</v>
      </c>
    </row>
    <row r="392" spans="3:8" x14ac:dyDescent="0.25">
      <c r="C392" t="s">
        <v>17</v>
      </c>
      <c r="E392" t="s">
        <v>4</v>
      </c>
      <c r="G392" t="s">
        <v>154</v>
      </c>
      <c r="H392" t="s">
        <v>154</v>
      </c>
    </row>
    <row r="393" spans="3:8" x14ac:dyDescent="0.25">
      <c r="C393" t="s">
        <v>17</v>
      </c>
      <c r="E393" t="s">
        <v>4</v>
      </c>
      <c r="G393" t="s">
        <v>154</v>
      </c>
      <c r="H393" t="s">
        <v>154</v>
      </c>
    </row>
    <row r="394" spans="3:8" x14ac:dyDescent="0.25">
      <c r="C394" t="s">
        <v>17</v>
      </c>
      <c r="E394" t="s">
        <v>4</v>
      </c>
      <c r="G394" t="s">
        <v>154</v>
      </c>
      <c r="H394" t="s">
        <v>154</v>
      </c>
    </row>
    <row r="395" spans="3:8" x14ac:dyDescent="0.25">
      <c r="C395" t="s">
        <v>17</v>
      </c>
      <c r="E395" t="s">
        <v>4</v>
      </c>
      <c r="G395" t="s">
        <v>154</v>
      </c>
      <c r="H395" t="s">
        <v>154</v>
      </c>
    </row>
    <row r="396" spans="3:8" x14ac:dyDescent="0.25">
      <c r="C396" t="s">
        <v>17</v>
      </c>
      <c r="E396" t="s">
        <v>4</v>
      </c>
      <c r="G396" t="s">
        <v>154</v>
      </c>
      <c r="H396" t="s">
        <v>154</v>
      </c>
    </row>
    <row r="397" spans="3:8" x14ac:dyDescent="0.25">
      <c r="C397" t="s">
        <v>17</v>
      </c>
      <c r="E397" t="s">
        <v>4</v>
      </c>
      <c r="G397" t="s">
        <v>154</v>
      </c>
      <c r="H397" t="s">
        <v>154</v>
      </c>
    </row>
    <row r="398" spans="3:8" x14ac:dyDescent="0.25">
      <c r="C398" t="s">
        <v>17</v>
      </c>
      <c r="E398" t="s">
        <v>4</v>
      </c>
      <c r="G398" t="s">
        <v>154</v>
      </c>
      <c r="H398" t="s">
        <v>154</v>
      </c>
    </row>
    <row r="399" spans="3:8" x14ac:dyDescent="0.25">
      <c r="C399" t="s">
        <v>17</v>
      </c>
      <c r="E399" t="s">
        <v>4</v>
      </c>
      <c r="G399" t="s">
        <v>154</v>
      </c>
      <c r="H399" t="s">
        <v>154</v>
      </c>
    </row>
    <row r="400" spans="3:8" x14ac:dyDescent="0.25">
      <c r="C400" t="s">
        <v>17</v>
      </c>
      <c r="E400" t="s">
        <v>4</v>
      </c>
      <c r="G400" t="s">
        <v>154</v>
      </c>
      <c r="H400" t="s">
        <v>154</v>
      </c>
    </row>
    <row r="401" spans="1:8" x14ac:dyDescent="0.25">
      <c r="C401" t="s">
        <v>17</v>
      </c>
      <c r="E401" t="s">
        <v>4</v>
      </c>
      <c r="G401" t="s">
        <v>154</v>
      </c>
      <c r="H401" t="s">
        <v>154</v>
      </c>
    </row>
    <row r="402" spans="1:8" x14ac:dyDescent="0.25">
      <c r="C402" t="s">
        <v>17</v>
      </c>
      <c r="E402" t="s">
        <v>4</v>
      </c>
      <c r="G402" t="s">
        <v>154</v>
      </c>
      <c r="H402" t="s">
        <v>154</v>
      </c>
    </row>
    <row r="403" spans="1:8" x14ac:dyDescent="0.25">
      <c r="C403" t="s">
        <v>17</v>
      </c>
      <c r="E403" t="s">
        <v>4</v>
      </c>
      <c r="G403" t="s">
        <v>154</v>
      </c>
      <c r="H403" t="s">
        <v>154</v>
      </c>
    </row>
    <row r="404" spans="1:8" x14ac:dyDescent="0.25">
      <c r="C404" t="s">
        <v>17</v>
      </c>
      <c r="E404" t="s">
        <v>4</v>
      </c>
      <c r="G404" t="s">
        <v>154</v>
      </c>
      <c r="H404" t="s">
        <v>154</v>
      </c>
    </row>
    <row r="405" spans="1:8" x14ac:dyDescent="0.25">
      <c r="C405" t="s">
        <v>17</v>
      </c>
      <c r="E405" t="s">
        <v>4</v>
      </c>
      <c r="G405" t="s">
        <v>154</v>
      </c>
      <c r="H405" t="s">
        <v>154</v>
      </c>
    </row>
    <row r="406" spans="1:8" x14ac:dyDescent="0.25">
      <c r="C406" t="s">
        <v>17</v>
      </c>
      <c r="E406" t="s">
        <v>4</v>
      </c>
      <c r="G406" t="s">
        <v>154</v>
      </c>
      <c r="H406" t="s">
        <v>154</v>
      </c>
    </row>
    <row r="407" spans="1:8" x14ac:dyDescent="0.25">
      <c r="C407" t="s">
        <v>17</v>
      </c>
      <c r="E407" t="s">
        <v>4</v>
      </c>
      <c r="G407" t="s">
        <v>154</v>
      </c>
      <c r="H407" t="s">
        <v>154</v>
      </c>
    </row>
    <row r="408" spans="1:8" x14ac:dyDescent="0.25">
      <c r="C408" t="s">
        <v>17</v>
      </c>
      <c r="E408" t="s">
        <v>4</v>
      </c>
      <c r="G408" t="s">
        <v>154</v>
      </c>
      <c r="H408" t="s">
        <v>154</v>
      </c>
    </row>
    <row r="409" spans="1:8" x14ac:dyDescent="0.25">
      <c r="C409" t="s">
        <v>17</v>
      </c>
      <c r="E409" t="s">
        <v>4</v>
      </c>
      <c r="G409" t="s">
        <v>154</v>
      </c>
      <c r="H409" t="s">
        <v>154</v>
      </c>
    </row>
    <row r="410" spans="1:8" x14ac:dyDescent="0.25">
      <c r="C410" t="s">
        <v>17</v>
      </c>
      <c r="E410" t="s">
        <v>4</v>
      </c>
      <c r="G410" t="s">
        <v>154</v>
      </c>
      <c r="H410" t="s">
        <v>154</v>
      </c>
    </row>
    <row r="411" spans="1:8" x14ac:dyDescent="0.25">
      <c r="C411" t="s">
        <v>17</v>
      </c>
      <c r="E411" t="s">
        <v>4</v>
      </c>
      <c r="G411" t="s">
        <v>154</v>
      </c>
      <c r="H411" t="s">
        <v>154</v>
      </c>
    </row>
    <row r="412" spans="1:8" x14ac:dyDescent="0.25">
      <c r="C412" t="s">
        <v>17</v>
      </c>
      <c r="E412" t="s">
        <v>4</v>
      </c>
      <c r="G412" t="s">
        <v>154</v>
      </c>
      <c r="H412" t="s">
        <v>154</v>
      </c>
    </row>
    <row r="413" spans="1:8" x14ac:dyDescent="0.25">
      <c r="C413" t="s">
        <v>17</v>
      </c>
      <c r="E413" t="s">
        <v>4</v>
      </c>
      <c r="G413" t="s">
        <v>154</v>
      </c>
      <c r="H413" t="s">
        <v>154</v>
      </c>
    </row>
    <row r="414" spans="1:8" x14ac:dyDescent="0.25">
      <c r="C414" t="s">
        <v>17</v>
      </c>
      <c r="E414" t="s">
        <v>4</v>
      </c>
      <c r="G414" t="s">
        <v>154</v>
      </c>
      <c r="H414" t="s">
        <v>154</v>
      </c>
    </row>
    <row r="415" spans="1:8" x14ac:dyDescent="0.25">
      <c r="C415" t="s">
        <v>17</v>
      </c>
      <c r="E415" t="s">
        <v>4</v>
      </c>
      <c r="G415" t="s">
        <v>154</v>
      </c>
      <c r="H415" t="s">
        <v>154</v>
      </c>
    </row>
    <row r="416" spans="1:8" x14ac:dyDescent="0.25">
      <c r="A416">
        <v>602100</v>
      </c>
      <c r="B416" t="s">
        <v>8</v>
      </c>
      <c r="C416" t="s">
        <v>9</v>
      </c>
      <c r="D416" t="s">
        <v>152</v>
      </c>
      <c r="E416" t="s">
        <v>4</v>
      </c>
      <c r="F416">
        <v>1</v>
      </c>
      <c r="G416" t="s">
        <v>153</v>
      </c>
      <c r="H416" t="s">
        <v>154</v>
      </c>
    </row>
    <row r="417" spans="1:8" x14ac:dyDescent="0.25">
      <c r="A417">
        <v>602200</v>
      </c>
      <c r="B417" t="s">
        <v>10</v>
      </c>
      <c r="C417" t="s">
        <v>9</v>
      </c>
      <c r="D417" t="s">
        <v>155</v>
      </c>
      <c r="E417" t="s">
        <v>4</v>
      </c>
      <c r="F417">
        <v>1</v>
      </c>
      <c r="G417" t="s">
        <v>156</v>
      </c>
      <c r="H417" t="s">
        <v>154</v>
      </c>
    </row>
    <row r="418" spans="1:8" x14ac:dyDescent="0.25">
      <c r="A418">
        <v>603100</v>
      </c>
      <c r="B418" t="s">
        <v>11</v>
      </c>
      <c r="C418" t="s">
        <v>9</v>
      </c>
      <c r="D418" t="s">
        <v>157</v>
      </c>
      <c r="E418" t="s">
        <v>4</v>
      </c>
      <c r="F418">
        <v>1</v>
      </c>
      <c r="G418" t="s">
        <v>158</v>
      </c>
      <c r="H418" t="s">
        <v>154</v>
      </c>
    </row>
    <row r="419" spans="1:8" x14ac:dyDescent="0.25">
      <c r="A419">
        <v>604000</v>
      </c>
      <c r="B419" t="s">
        <v>14</v>
      </c>
      <c r="C419" t="s">
        <v>9</v>
      </c>
      <c r="D419" t="s">
        <v>159</v>
      </c>
      <c r="E419" t="s">
        <v>4</v>
      </c>
      <c r="F419">
        <v>1</v>
      </c>
      <c r="G419" t="s">
        <v>154</v>
      </c>
      <c r="H419" t="s">
        <v>154</v>
      </c>
    </row>
    <row r="420" spans="1:8" x14ac:dyDescent="0.25">
      <c r="A420">
        <v>604000</v>
      </c>
      <c r="B420" t="s">
        <v>16</v>
      </c>
      <c r="C420" t="s">
        <v>17</v>
      </c>
      <c r="E420" t="s">
        <v>4</v>
      </c>
      <c r="G420" t="s">
        <v>154</v>
      </c>
      <c r="H420" t="s">
        <v>154</v>
      </c>
    </row>
    <row r="421" spans="1:8" x14ac:dyDescent="0.25">
      <c r="A421">
        <v>604200</v>
      </c>
      <c r="B421" t="s">
        <v>18</v>
      </c>
      <c r="C421" t="s">
        <v>17</v>
      </c>
      <c r="D421" t="s">
        <v>160</v>
      </c>
      <c r="E421" t="s">
        <v>4</v>
      </c>
      <c r="F421">
        <v>1</v>
      </c>
      <c r="G421" t="s">
        <v>161</v>
      </c>
      <c r="H421" t="s">
        <v>161</v>
      </c>
    </row>
    <row r="422" spans="1:8" x14ac:dyDescent="0.25">
      <c r="A422">
        <v>606110</v>
      </c>
      <c r="B422" t="s">
        <v>19</v>
      </c>
      <c r="C422" t="s">
        <v>17</v>
      </c>
      <c r="D422" t="s">
        <v>162</v>
      </c>
      <c r="E422" t="s">
        <v>4</v>
      </c>
      <c r="F422">
        <v>1</v>
      </c>
      <c r="G422" t="s">
        <v>163</v>
      </c>
      <c r="H422" t="s">
        <v>163</v>
      </c>
    </row>
    <row r="423" spans="1:8" x14ac:dyDescent="0.25">
      <c r="A423">
        <v>606120</v>
      </c>
      <c r="B423" t="s">
        <v>20</v>
      </c>
      <c r="C423" t="s">
        <v>17</v>
      </c>
      <c r="D423" t="s">
        <v>164</v>
      </c>
      <c r="E423" t="s">
        <v>4</v>
      </c>
      <c r="F423">
        <v>1</v>
      </c>
      <c r="G423" t="s">
        <v>153</v>
      </c>
      <c r="H423" t="s">
        <v>153</v>
      </c>
    </row>
    <row r="424" spans="1:8" x14ac:dyDescent="0.25">
      <c r="A424">
        <v>606121</v>
      </c>
      <c r="B424" t="s">
        <v>21</v>
      </c>
      <c r="C424" t="s">
        <v>17</v>
      </c>
      <c r="D424" t="s">
        <v>165</v>
      </c>
      <c r="E424" t="s">
        <v>4</v>
      </c>
      <c r="F424">
        <v>1</v>
      </c>
      <c r="G424" t="s">
        <v>156</v>
      </c>
      <c r="H424" t="s">
        <v>156</v>
      </c>
    </row>
    <row r="425" spans="1:8" x14ac:dyDescent="0.25">
      <c r="A425">
        <v>606140</v>
      </c>
      <c r="B425" t="s">
        <v>22</v>
      </c>
      <c r="C425" t="s">
        <v>17</v>
      </c>
      <c r="D425" t="s">
        <v>166</v>
      </c>
      <c r="E425" t="s">
        <v>4</v>
      </c>
      <c r="F425">
        <v>1</v>
      </c>
      <c r="G425" t="s">
        <v>158</v>
      </c>
      <c r="H425" t="s">
        <v>158</v>
      </c>
    </row>
    <row r="426" spans="1:8" x14ac:dyDescent="0.25">
      <c r="A426">
        <v>606310</v>
      </c>
      <c r="B426" t="s">
        <v>23</v>
      </c>
      <c r="C426" t="s">
        <v>17</v>
      </c>
      <c r="D426" t="s">
        <v>167</v>
      </c>
      <c r="E426" t="s">
        <v>4</v>
      </c>
      <c r="F426">
        <v>1</v>
      </c>
      <c r="G426" t="s">
        <v>168</v>
      </c>
      <c r="H426" t="s">
        <v>168</v>
      </c>
    </row>
    <row r="427" spans="1:8" x14ac:dyDescent="0.25">
      <c r="A427">
        <v>606360</v>
      </c>
      <c r="B427" t="s">
        <v>24</v>
      </c>
      <c r="C427" t="s">
        <v>17</v>
      </c>
      <c r="D427" t="s">
        <v>169</v>
      </c>
      <c r="E427" t="s">
        <v>4</v>
      </c>
      <c r="F427">
        <v>1</v>
      </c>
      <c r="G427" t="s">
        <v>154</v>
      </c>
      <c r="H427" t="s">
        <v>154</v>
      </c>
    </row>
    <row r="428" spans="1:8" x14ac:dyDescent="0.25">
      <c r="A428">
        <v>606400</v>
      </c>
      <c r="B428" t="s">
        <v>25</v>
      </c>
      <c r="C428" t="s">
        <v>17</v>
      </c>
      <c r="D428" t="s">
        <v>170</v>
      </c>
      <c r="E428" t="s">
        <v>4</v>
      </c>
      <c r="F428">
        <v>1</v>
      </c>
      <c r="G428" t="s">
        <v>171</v>
      </c>
      <c r="H428" t="s">
        <v>171</v>
      </c>
    </row>
    <row r="429" spans="1:8" x14ac:dyDescent="0.25">
      <c r="A429">
        <v>606401</v>
      </c>
      <c r="B429" t="s">
        <v>26</v>
      </c>
      <c r="C429" t="s">
        <v>17</v>
      </c>
      <c r="E429" t="s">
        <v>4</v>
      </c>
      <c r="F429">
        <v>1</v>
      </c>
      <c r="G429" t="s">
        <v>154</v>
      </c>
      <c r="H429" t="s">
        <v>154</v>
      </c>
    </row>
    <row r="430" spans="1:8" x14ac:dyDescent="0.25">
      <c r="A430">
        <v>607101</v>
      </c>
      <c r="B430" t="s">
        <v>29</v>
      </c>
      <c r="C430" t="s">
        <v>9</v>
      </c>
      <c r="D430" t="s">
        <v>172</v>
      </c>
      <c r="E430" t="s">
        <v>4</v>
      </c>
      <c r="F430">
        <v>1</v>
      </c>
      <c r="G430" t="s">
        <v>154</v>
      </c>
      <c r="H430" t="s">
        <v>154</v>
      </c>
    </row>
    <row r="431" spans="1:8" x14ac:dyDescent="0.25">
      <c r="A431">
        <v>607201</v>
      </c>
      <c r="B431" t="s">
        <v>30</v>
      </c>
      <c r="C431" t="s">
        <v>9</v>
      </c>
      <c r="D431" t="s">
        <v>173</v>
      </c>
      <c r="E431" t="s">
        <v>4</v>
      </c>
      <c r="F431">
        <v>1</v>
      </c>
      <c r="G431" t="s">
        <v>161</v>
      </c>
      <c r="H431" t="s">
        <v>154</v>
      </c>
    </row>
    <row r="432" spans="1:8" x14ac:dyDescent="0.25">
      <c r="A432">
        <v>614000</v>
      </c>
      <c r="B432" t="s">
        <v>45</v>
      </c>
      <c r="C432" t="s">
        <v>17</v>
      </c>
      <c r="D432" t="s">
        <v>174</v>
      </c>
      <c r="E432" t="s">
        <v>4</v>
      </c>
      <c r="F432">
        <v>1</v>
      </c>
      <c r="G432" t="s">
        <v>175</v>
      </c>
      <c r="H432" t="s">
        <v>175</v>
      </c>
    </row>
    <row r="433" spans="1:8" x14ac:dyDescent="0.25">
      <c r="A433">
        <v>615200</v>
      </c>
      <c r="B433" t="s">
        <v>46</v>
      </c>
      <c r="C433" t="s">
        <v>17</v>
      </c>
      <c r="D433" t="s">
        <v>176</v>
      </c>
      <c r="E433" t="s">
        <v>4</v>
      </c>
      <c r="F433">
        <v>1</v>
      </c>
      <c r="G433" t="s">
        <v>171</v>
      </c>
      <c r="H433" t="s">
        <v>171</v>
      </c>
    </row>
    <row r="434" spans="1:8" x14ac:dyDescent="0.25">
      <c r="A434">
        <v>615300</v>
      </c>
      <c r="B434" t="s">
        <v>47</v>
      </c>
      <c r="C434" t="s">
        <v>17</v>
      </c>
      <c r="D434" t="s">
        <v>154</v>
      </c>
      <c r="E434" t="s">
        <v>4</v>
      </c>
      <c r="F434">
        <v>1</v>
      </c>
      <c r="G434" t="s">
        <v>154</v>
      </c>
      <c r="H434" t="s">
        <v>154</v>
      </c>
    </row>
    <row r="435" spans="1:8" x14ac:dyDescent="0.25">
      <c r="A435">
        <v>615500</v>
      </c>
      <c r="B435" t="s">
        <v>48</v>
      </c>
      <c r="C435" t="s">
        <v>17</v>
      </c>
      <c r="D435" t="s">
        <v>177</v>
      </c>
      <c r="E435" t="s">
        <v>4</v>
      </c>
      <c r="F435">
        <v>1</v>
      </c>
      <c r="G435" t="s">
        <v>178</v>
      </c>
      <c r="H435" t="s">
        <v>178</v>
      </c>
    </row>
    <row r="436" spans="1:8" x14ac:dyDescent="0.25">
      <c r="A436">
        <v>615520</v>
      </c>
      <c r="B436" t="s">
        <v>49</v>
      </c>
      <c r="C436" t="s">
        <v>17</v>
      </c>
      <c r="D436" t="s">
        <v>179</v>
      </c>
      <c r="E436" t="s">
        <v>4</v>
      </c>
      <c r="F436">
        <v>1</v>
      </c>
      <c r="G436" t="s">
        <v>153</v>
      </c>
      <c r="H436" t="s">
        <v>153</v>
      </c>
    </row>
    <row r="437" spans="1:8" x14ac:dyDescent="0.25">
      <c r="A437">
        <v>615600</v>
      </c>
      <c r="B437" t="s">
        <v>50</v>
      </c>
      <c r="C437" t="s">
        <v>17</v>
      </c>
      <c r="D437" t="s">
        <v>180</v>
      </c>
      <c r="E437" t="s">
        <v>4</v>
      </c>
      <c r="F437">
        <v>1</v>
      </c>
      <c r="G437" t="s">
        <v>181</v>
      </c>
      <c r="H437" t="s">
        <v>181</v>
      </c>
    </row>
    <row r="438" spans="1:8" x14ac:dyDescent="0.25">
      <c r="A438">
        <v>615602</v>
      </c>
      <c r="B438" t="s">
        <v>51</v>
      </c>
      <c r="C438" t="s">
        <v>17</v>
      </c>
      <c r="D438" t="s">
        <v>182</v>
      </c>
      <c r="E438" t="s">
        <v>4</v>
      </c>
      <c r="F438">
        <v>1</v>
      </c>
      <c r="G438" t="s">
        <v>183</v>
      </c>
      <c r="H438" t="s">
        <v>183</v>
      </c>
    </row>
    <row r="439" spans="1:8" x14ac:dyDescent="0.25">
      <c r="A439">
        <v>616200</v>
      </c>
      <c r="B439" t="s">
        <v>52</v>
      </c>
      <c r="C439" t="s">
        <v>17</v>
      </c>
      <c r="D439" t="s">
        <v>154</v>
      </c>
      <c r="E439" t="s">
        <v>4</v>
      </c>
      <c r="F439">
        <v>1</v>
      </c>
      <c r="G439" t="s">
        <v>154</v>
      </c>
      <c r="H439" t="s">
        <v>154</v>
      </c>
    </row>
    <row r="440" spans="1:8" x14ac:dyDescent="0.25">
      <c r="A440">
        <v>616300</v>
      </c>
      <c r="B440" t="s">
        <v>53</v>
      </c>
      <c r="C440" t="s">
        <v>17</v>
      </c>
      <c r="D440" t="s">
        <v>184</v>
      </c>
      <c r="E440" t="s">
        <v>4</v>
      </c>
      <c r="F440">
        <v>1</v>
      </c>
      <c r="G440" t="s">
        <v>185</v>
      </c>
      <c r="H440" t="s">
        <v>185</v>
      </c>
    </row>
    <row r="441" spans="1:8" x14ac:dyDescent="0.25">
      <c r="A441">
        <v>616301</v>
      </c>
      <c r="B441" t="s">
        <v>54</v>
      </c>
      <c r="C441" t="s">
        <v>17</v>
      </c>
      <c r="D441" t="s">
        <v>186</v>
      </c>
      <c r="E441" t="s">
        <v>4</v>
      </c>
      <c r="F441">
        <v>1</v>
      </c>
      <c r="G441" t="s">
        <v>154</v>
      </c>
      <c r="H441" t="s">
        <v>154</v>
      </c>
    </row>
    <row r="442" spans="1:8" x14ac:dyDescent="0.25">
      <c r="A442">
        <v>616700</v>
      </c>
      <c r="B442" t="s">
        <v>55</v>
      </c>
      <c r="C442" t="s">
        <v>17</v>
      </c>
      <c r="D442" t="s">
        <v>187</v>
      </c>
      <c r="E442" t="s">
        <v>4</v>
      </c>
      <c r="F442">
        <v>1</v>
      </c>
      <c r="G442" t="s">
        <v>188</v>
      </c>
      <c r="H442" t="s">
        <v>188</v>
      </c>
    </row>
    <row r="443" spans="1:8" x14ac:dyDescent="0.25">
      <c r="A443">
        <v>616800</v>
      </c>
      <c r="B443" t="s">
        <v>56</v>
      </c>
      <c r="C443" t="s">
        <v>17</v>
      </c>
      <c r="D443" t="s">
        <v>189</v>
      </c>
      <c r="E443" t="s">
        <v>4</v>
      </c>
      <c r="F443">
        <v>1</v>
      </c>
      <c r="G443" t="s">
        <v>190</v>
      </c>
      <c r="H443" t="s">
        <v>190</v>
      </c>
    </row>
    <row r="444" spans="1:8" x14ac:dyDescent="0.25">
      <c r="A444">
        <v>622600</v>
      </c>
      <c r="B444" t="s">
        <v>57</v>
      </c>
      <c r="C444" t="s">
        <v>17</v>
      </c>
      <c r="D444" t="s">
        <v>191</v>
      </c>
      <c r="E444" t="s">
        <v>4</v>
      </c>
      <c r="F444">
        <v>1</v>
      </c>
      <c r="G444" t="s">
        <v>192</v>
      </c>
      <c r="H444" t="s">
        <v>192</v>
      </c>
    </row>
    <row r="445" spans="1:8" x14ac:dyDescent="0.25">
      <c r="A445">
        <v>622610</v>
      </c>
      <c r="B445" t="s">
        <v>58</v>
      </c>
      <c r="C445" t="s">
        <v>17</v>
      </c>
      <c r="D445" t="s">
        <v>154</v>
      </c>
      <c r="E445" t="s">
        <v>4</v>
      </c>
      <c r="F445">
        <v>1</v>
      </c>
      <c r="G445" t="s">
        <v>154</v>
      </c>
      <c r="H445" t="s">
        <v>154</v>
      </c>
    </row>
    <row r="446" spans="1:8" x14ac:dyDescent="0.25">
      <c r="A446">
        <v>622700</v>
      </c>
      <c r="B446" t="s">
        <v>59</v>
      </c>
      <c r="C446" t="s">
        <v>17</v>
      </c>
      <c r="D446" t="s">
        <v>193</v>
      </c>
      <c r="E446" t="s">
        <v>4</v>
      </c>
      <c r="F446">
        <v>1</v>
      </c>
      <c r="G446" t="s">
        <v>194</v>
      </c>
      <c r="H446" t="s">
        <v>194</v>
      </c>
    </row>
    <row r="447" spans="1:8" x14ac:dyDescent="0.25">
      <c r="A447">
        <v>623100</v>
      </c>
      <c r="B447" t="s">
        <v>60</v>
      </c>
      <c r="C447" t="s">
        <v>17</v>
      </c>
      <c r="D447" t="s">
        <v>195</v>
      </c>
      <c r="E447" t="s">
        <v>4</v>
      </c>
      <c r="F447">
        <v>1</v>
      </c>
      <c r="G447" t="s">
        <v>196</v>
      </c>
      <c r="H447" t="s">
        <v>196</v>
      </c>
    </row>
    <row r="448" spans="1:8" x14ac:dyDescent="0.25">
      <c r="A448">
        <v>623400</v>
      </c>
      <c r="B448" t="s">
        <v>61</v>
      </c>
      <c r="C448" t="s">
        <v>17</v>
      </c>
      <c r="D448" t="s">
        <v>197</v>
      </c>
      <c r="E448" t="s">
        <v>4</v>
      </c>
      <c r="F448">
        <v>1</v>
      </c>
      <c r="G448" t="s">
        <v>154</v>
      </c>
      <c r="H448" t="s">
        <v>154</v>
      </c>
    </row>
    <row r="449" spans="1:8" x14ac:dyDescent="0.25">
      <c r="A449">
        <v>623420</v>
      </c>
      <c r="B449" t="s">
        <v>62</v>
      </c>
      <c r="C449" t="s">
        <v>17</v>
      </c>
      <c r="D449" t="s">
        <v>154</v>
      </c>
      <c r="E449" t="s">
        <v>4</v>
      </c>
      <c r="F449">
        <v>1</v>
      </c>
      <c r="G449" t="s">
        <v>154</v>
      </c>
      <c r="H449" t="s">
        <v>154</v>
      </c>
    </row>
    <row r="450" spans="1:8" x14ac:dyDescent="0.25">
      <c r="A450">
        <v>623600</v>
      </c>
      <c r="B450" t="s">
        <v>63</v>
      </c>
      <c r="C450" t="s">
        <v>17</v>
      </c>
      <c r="D450" t="s">
        <v>154</v>
      </c>
      <c r="E450" t="s">
        <v>4</v>
      </c>
      <c r="F450">
        <v>1</v>
      </c>
      <c r="G450" t="s">
        <v>153</v>
      </c>
      <c r="H450" t="s">
        <v>153</v>
      </c>
    </row>
    <row r="451" spans="1:8" x14ac:dyDescent="0.25">
      <c r="A451">
        <v>624100</v>
      </c>
      <c r="B451" t="s">
        <v>64</v>
      </c>
      <c r="C451" t="s">
        <v>17</v>
      </c>
      <c r="D451" t="s">
        <v>198</v>
      </c>
      <c r="E451" t="s">
        <v>4</v>
      </c>
      <c r="F451">
        <v>1</v>
      </c>
      <c r="G451" t="s">
        <v>154</v>
      </c>
      <c r="H451" t="s">
        <v>154</v>
      </c>
    </row>
    <row r="452" spans="1:8" x14ac:dyDescent="0.25">
      <c r="A452">
        <v>624200</v>
      </c>
      <c r="B452" t="s">
        <v>65</v>
      </c>
      <c r="C452" t="s">
        <v>9</v>
      </c>
      <c r="D452" t="s">
        <v>199</v>
      </c>
      <c r="E452" t="s">
        <v>4</v>
      </c>
      <c r="F452">
        <v>1</v>
      </c>
      <c r="G452" t="s">
        <v>200</v>
      </c>
      <c r="H452" t="s">
        <v>154</v>
      </c>
    </row>
    <row r="453" spans="1:8" x14ac:dyDescent="0.25">
      <c r="A453">
        <v>625100</v>
      </c>
      <c r="B453" t="s">
        <v>66</v>
      </c>
      <c r="C453" t="s">
        <v>17</v>
      </c>
      <c r="D453" t="s">
        <v>201</v>
      </c>
      <c r="E453" t="s">
        <v>4</v>
      </c>
      <c r="F453">
        <v>1</v>
      </c>
      <c r="G453" t="s">
        <v>154</v>
      </c>
      <c r="H453" t="s">
        <v>154</v>
      </c>
    </row>
    <row r="454" spans="1:8" x14ac:dyDescent="0.25">
      <c r="A454">
        <v>625110</v>
      </c>
      <c r="B454" t="s">
        <v>67</v>
      </c>
      <c r="C454" t="s">
        <v>17</v>
      </c>
      <c r="D454" t="s">
        <v>202</v>
      </c>
      <c r="E454" t="s">
        <v>4</v>
      </c>
      <c r="F454">
        <v>1</v>
      </c>
      <c r="G454" t="s">
        <v>203</v>
      </c>
      <c r="H454" t="s">
        <v>203</v>
      </c>
    </row>
    <row r="455" spans="1:8" x14ac:dyDescent="0.25">
      <c r="A455">
        <v>625400</v>
      </c>
      <c r="B455" t="s">
        <v>68</v>
      </c>
      <c r="C455" t="s">
        <v>17</v>
      </c>
      <c r="D455" t="s">
        <v>204</v>
      </c>
      <c r="E455" t="s">
        <v>4</v>
      </c>
      <c r="F455">
        <v>1</v>
      </c>
      <c r="G455" t="s">
        <v>205</v>
      </c>
      <c r="H455" t="s">
        <v>205</v>
      </c>
    </row>
    <row r="456" spans="1:8" x14ac:dyDescent="0.25">
      <c r="A456">
        <v>625600</v>
      </c>
      <c r="B456" t="s">
        <v>69</v>
      </c>
      <c r="C456" t="s">
        <v>17</v>
      </c>
      <c r="D456" t="s">
        <v>154</v>
      </c>
      <c r="E456" t="s">
        <v>4</v>
      </c>
      <c r="F456">
        <v>1</v>
      </c>
      <c r="G456" t="s">
        <v>154</v>
      </c>
      <c r="H456" t="s">
        <v>154</v>
      </c>
    </row>
    <row r="457" spans="1:8" x14ac:dyDescent="0.25">
      <c r="A457">
        <v>625700</v>
      </c>
      <c r="B457" t="s">
        <v>70</v>
      </c>
      <c r="C457" t="s">
        <v>17</v>
      </c>
      <c r="D457" t="s">
        <v>206</v>
      </c>
      <c r="E457" t="s">
        <v>4</v>
      </c>
      <c r="F457">
        <v>1</v>
      </c>
      <c r="G457" t="s">
        <v>154</v>
      </c>
      <c r="H457" t="s">
        <v>154</v>
      </c>
    </row>
    <row r="458" spans="1:8" x14ac:dyDescent="0.25">
      <c r="A458">
        <v>625710</v>
      </c>
      <c r="B458" t="s">
        <v>71</v>
      </c>
      <c r="C458" t="s">
        <v>17</v>
      </c>
      <c r="D458" t="s">
        <v>207</v>
      </c>
      <c r="E458" t="s">
        <v>4</v>
      </c>
      <c r="F458">
        <v>1</v>
      </c>
      <c r="G458" t="s">
        <v>154</v>
      </c>
      <c r="H458" t="s">
        <v>154</v>
      </c>
    </row>
    <row r="459" spans="1:8" x14ac:dyDescent="0.25">
      <c r="A459">
        <v>626100</v>
      </c>
      <c r="B459" t="s">
        <v>72</v>
      </c>
      <c r="C459" t="s">
        <v>17</v>
      </c>
      <c r="D459" t="s">
        <v>208</v>
      </c>
      <c r="E459" t="s">
        <v>4</v>
      </c>
      <c r="G459" t="s">
        <v>153</v>
      </c>
      <c r="H459" t="s">
        <v>154</v>
      </c>
    </row>
    <row r="460" spans="1:8" x14ac:dyDescent="0.25">
      <c r="A460">
        <v>626200</v>
      </c>
      <c r="B460" t="s">
        <v>73</v>
      </c>
      <c r="C460" t="s">
        <v>17</v>
      </c>
      <c r="D460" t="s">
        <v>209</v>
      </c>
      <c r="E460" t="s">
        <v>4</v>
      </c>
      <c r="G460" t="s">
        <v>210</v>
      </c>
      <c r="H460" t="s">
        <v>154</v>
      </c>
    </row>
    <row r="461" spans="1:8" x14ac:dyDescent="0.25">
      <c r="A461">
        <v>626300</v>
      </c>
      <c r="B461" t="s">
        <v>74</v>
      </c>
      <c r="C461" t="s">
        <v>17</v>
      </c>
      <c r="D461" t="s">
        <v>211</v>
      </c>
      <c r="E461" t="s">
        <v>4</v>
      </c>
      <c r="G461" t="s">
        <v>154</v>
      </c>
      <c r="H461" t="s">
        <v>154</v>
      </c>
    </row>
    <row r="462" spans="1:8" x14ac:dyDescent="0.25">
      <c r="A462">
        <v>627500</v>
      </c>
      <c r="B462" t="s">
        <v>75</v>
      </c>
      <c r="C462" t="s">
        <v>17</v>
      </c>
      <c r="D462" t="s">
        <v>212</v>
      </c>
      <c r="E462" t="s">
        <v>4</v>
      </c>
      <c r="G462" t="s">
        <v>213</v>
      </c>
      <c r="H462" t="s">
        <v>154</v>
      </c>
    </row>
    <row r="463" spans="1:8" x14ac:dyDescent="0.25">
      <c r="A463">
        <v>627510</v>
      </c>
      <c r="B463" t="s">
        <v>76</v>
      </c>
      <c r="C463" t="s">
        <v>17</v>
      </c>
      <c r="D463" t="s">
        <v>214</v>
      </c>
      <c r="E463" t="s">
        <v>4</v>
      </c>
      <c r="G463" t="s">
        <v>154</v>
      </c>
      <c r="H463" t="s">
        <v>154</v>
      </c>
    </row>
    <row r="464" spans="1:8" x14ac:dyDescent="0.25">
      <c r="A464">
        <v>628000</v>
      </c>
      <c r="B464" t="s">
        <v>77</v>
      </c>
      <c r="C464" t="s">
        <v>17</v>
      </c>
      <c r="D464" t="s">
        <v>215</v>
      </c>
      <c r="E464" t="s">
        <v>4</v>
      </c>
      <c r="G464" t="s">
        <v>154</v>
      </c>
      <c r="H464" t="s">
        <v>154</v>
      </c>
    </row>
    <row r="465" spans="1:8" x14ac:dyDescent="0.25">
      <c r="A465">
        <v>628100</v>
      </c>
      <c r="B465" t="s">
        <v>78</v>
      </c>
      <c r="C465" t="s">
        <v>17</v>
      </c>
      <c r="D465" t="s">
        <v>216</v>
      </c>
      <c r="E465" t="s">
        <v>4</v>
      </c>
      <c r="G465" t="s">
        <v>217</v>
      </c>
      <c r="H465" t="s">
        <v>154</v>
      </c>
    </row>
    <row r="466" spans="1:8" x14ac:dyDescent="0.25">
      <c r="A466">
        <v>631100</v>
      </c>
      <c r="B466" t="s">
        <v>79</v>
      </c>
      <c r="C466" t="s">
        <v>17</v>
      </c>
      <c r="D466" t="s">
        <v>218</v>
      </c>
      <c r="E466" t="s">
        <v>4</v>
      </c>
      <c r="G466" t="s">
        <v>183</v>
      </c>
      <c r="H466" t="s">
        <v>154</v>
      </c>
    </row>
    <row r="467" spans="1:8" x14ac:dyDescent="0.25">
      <c r="A467">
        <v>633300</v>
      </c>
      <c r="B467" t="s">
        <v>80</v>
      </c>
      <c r="C467" t="s">
        <v>17</v>
      </c>
      <c r="D467" t="s">
        <v>219</v>
      </c>
      <c r="E467" t="s">
        <v>4</v>
      </c>
      <c r="G467" t="s">
        <v>154</v>
      </c>
      <c r="H467" t="s">
        <v>154</v>
      </c>
    </row>
    <row r="468" spans="1:8" x14ac:dyDescent="0.25">
      <c r="A468">
        <v>633400</v>
      </c>
      <c r="B468" t="s">
        <v>81</v>
      </c>
      <c r="C468" t="s">
        <v>17</v>
      </c>
      <c r="E468" t="s">
        <v>4</v>
      </c>
      <c r="G468" t="s">
        <v>154</v>
      </c>
      <c r="H468" t="s">
        <v>154</v>
      </c>
    </row>
    <row r="469" spans="1:8" x14ac:dyDescent="0.25">
      <c r="A469">
        <v>633500</v>
      </c>
      <c r="B469" t="s">
        <v>82</v>
      </c>
      <c r="C469" t="s">
        <v>17</v>
      </c>
      <c r="D469" t="s">
        <v>220</v>
      </c>
      <c r="E469" t="s">
        <v>4</v>
      </c>
      <c r="G469" t="s">
        <v>154</v>
      </c>
      <c r="H469" t="s">
        <v>154</v>
      </c>
    </row>
    <row r="470" spans="1:8" x14ac:dyDescent="0.25">
      <c r="A470">
        <v>635111</v>
      </c>
      <c r="B470" t="s">
        <v>83</v>
      </c>
      <c r="C470" t="s">
        <v>17</v>
      </c>
      <c r="D470" t="s">
        <v>221</v>
      </c>
      <c r="E470" t="s">
        <v>4</v>
      </c>
      <c r="G470" t="s">
        <v>222</v>
      </c>
      <c r="H470" t="s">
        <v>154</v>
      </c>
    </row>
    <row r="471" spans="1:8" x14ac:dyDescent="0.25">
      <c r="A471">
        <v>635130</v>
      </c>
      <c r="B471" t="s">
        <v>84</v>
      </c>
      <c r="C471" t="s">
        <v>17</v>
      </c>
      <c r="D471" t="s">
        <v>223</v>
      </c>
      <c r="E471" t="s">
        <v>4</v>
      </c>
      <c r="G471" t="s">
        <v>224</v>
      </c>
      <c r="H471" t="s">
        <v>154</v>
      </c>
    </row>
    <row r="472" spans="1:8" x14ac:dyDescent="0.25">
      <c r="A472">
        <v>635140</v>
      </c>
      <c r="B472" t="s">
        <v>85</v>
      </c>
      <c r="C472" t="s">
        <v>17</v>
      </c>
      <c r="D472" t="s">
        <v>225</v>
      </c>
      <c r="E472" t="s">
        <v>4</v>
      </c>
      <c r="G472" t="s">
        <v>226</v>
      </c>
      <c r="H472" t="s">
        <v>154</v>
      </c>
    </row>
    <row r="473" spans="1:8" x14ac:dyDescent="0.25">
      <c r="A473">
        <v>658000</v>
      </c>
      <c r="B473" t="s">
        <v>86</v>
      </c>
      <c r="C473" t="s">
        <v>17</v>
      </c>
      <c r="D473" t="s">
        <v>227</v>
      </c>
      <c r="E473" t="s">
        <v>4</v>
      </c>
      <c r="G473" t="s">
        <v>154</v>
      </c>
      <c r="H473" t="s">
        <v>154</v>
      </c>
    </row>
    <row r="474" spans="1:8" x14ac:dyDescent="0.25">
      <c r="A474">
        <v>740000</v>
      </c>
      <c r="B474" t="s">
        <v>103</v>
      </c>
      <c r="C474" t="s">
        <v>17</v>
      </c>
      <c r="D474" t="s">
        <v>228</v>
      </c>
      <c r="E474" t="s">
        <v>4</v>
      </c>
      <c r="G474" t="s">
        <v>154</v>
      </c>
      <c r="H474" t="s">
        <v>154</v>
      </c>
    </row>
    <row r="475" spans="1:8" x14ac:dyDescent="0.25">
      <c r="A475">
        <v>740100</v>
      </c>
      <c r="B475" t="s">
        <v>104</v>
      </c>
      <c r="C475" t="s">
        <v>17</v>
      </c>
      <c r="D475" t="s">
        <v>229</v>
      </c>
      <c r="E475" t="s">
        <v>4</v>
      </c>
      <c r="G475" t="s">
        <v>154</v>
      </c>
      <c r="H475" t="s">
        <v>154</v>
      </c>
    </row>
    <row r="476" spans="1:8" x14ac:dyDescent="0.25">
      <c r="A476">
        <v>758000</v>
      </c>
      <c r="B476" t="s">
        <v>86</v>
      </c>
      <c r="C476" t="s">
        <v>17</v>
      </c>
      <c r="D476" t="s">
        <v>230</v>
      </c>
      <c r="E476" t="s">
        <v>4</v>
      </c>
      <c r="G476" t="s">
        <v>154</v>
      </c>
      <c r="H476" t="s">
        <v>154</v>
      </c>
    </row>
    <row r="477" spans="1:8" x14ac:dyDescent="0.25">
      <c r="A477">
        <v>768000</v>
      </c>
      <c r="B477" t="s">
        <v>107</v>
      </c>
      <c r="C477" t="s">
        <v>17</v>
      </c>
      <c r="D477" t="s">
        <v>231</v>
      </c>
      <c r="E477" t="s">
        <v>4</v>
      </c>
      <c r="G477" t="s">
        <v>154</v>
      </c>
      <c r="H477" t="s">
        <v>154</v>
      </c>
    </row>
    <row r="478" spans="1:8" x14ac:dyDescent="0.25">
      <c r="A478">
        <v>791000</v>
      </c>
      <c r="B478" t="s">
        <v>108</v>
      </c>
      <c r="C478" t="s">
        <v>17</v>
      </c>
      <c r="D478" t="s">
        <v>232</v>
      </c>
      <c r="E478" t="s">
        <v>4</v>
      </c>
      <c r="G478" t="s">
        <v>154</v>
      </c>
      <c r="H478" t="s">
        <v>154</v>
      </c>
    </row>
    <row r="479" spans="1:8" x14ac:dyDescent="0.25">
      <c r="A479">
        <v>791010</v>
      </c>
      <c r="B479" t="s">
        <v>109</v>
      </c>
      <c r="C479" t="s">
        <v>17</v>
      </c>
      <c r="D479" t="s">
        <v>233</v>
      </c>
      <c r="E479" t="s">
        <v>4</v>
      </c>
      <c r="G479" t="s">
        <v>154</v>
      </c>
      <c r="H479" t="s">
        <v>154</v>
      </c>
    </row>
    <row r="480" spans="1:8" x14ac:dyDescent="0.25">
      <c r="C480" t="s">
        <v>17</v>
      </c>
      <c r="E480" t="s">
        <v>4</v>
      </c>
      <c r="G480" t="s">
        <v>154</v>
      </c>
      <c r="H480" t="s">
        <v>154</v>
      </c>
    </row>
    <row r="481" spans="3:8" x14ac:dyDescent="0.25">
      <c r="C481" t="s">
        <v>17</v>
      </c>
      <c r="E481" t="s">
        <v>4</v>
      </c>
      <c r="G481" t="s">
        <v>154</v>
      </c>
      <c r="H481" t="s">
        <v>154</v>
      </c>
    </row>
    <row r="482" spans="3:8" x14ac:dyDescent="0.25">
      <c r="C482" t="s">
        <v>17</v>
      </c>
      <c r="E482" t="s">
        <v>4</v>
      </c>
      <c r="G482" t="s">
        <v>154</v>
      </c>
      <c r="H482" t="s">
        <v>154</v>
      </c>
    </row>
    <row r="483" spans="3:8" x14ac:dyDescent="0.25">
      <c r="C483" t="s">
        <v>17</v>
      </c>
      <c r="E483" t="s">
        <v>4</v>
      </c>
      <c r="G483" t="s">
        <v>154</v>
      </c>
      <c r="H483" t="s">
        <v>154</v>
      </c>
    </row>
    <row r="484" spans="3:8" x14ac:dyDescent="0.25">
      <c r="C484" t="s">
        <v>17</v>
      </c>
      <c r="E484" t="s">
        <v>4</v>
      </c>
      <c r="G484" t="s">
        <v>154</v>
      </c>
      <c r="H484" t="s">
        <v>154</v>
      </c>
    </row>
    <row r="485" spans="3:8" x14ac:dyDescent="0.25">
      <c r="C485" t="s">
        <v>17</v>
      </c>
      <c r="E485" t="s">
        <v>4</v>
      </c>
      <c r="G485" t="s">
        <v>154</v>
      </c>
      <c r="H485" t="s">
        <v>154</v>
      </c>
    </row>
    <row r="486" spans="3:8" x14ac:dyDescent="0.25">
      <c r="C486" t="s">
        <v>17</v>
      </c>
      <c r="E486" t="s">
        <v>4</v>
      </c>
      <c r="G486" t="s">
        <v>154</v>
      </c>
      <c r="H486" t="s">
        <v>154</v>
      </c>
    </row>
    <row r="487" spans="3:8" x14ac:dyDescent="0.25">
      <c r="C487" t="s">
        <v>17</v>
      </c>
      <c r="E487" t="s">
        <v>4</v>
      </c>
      <c r="G487" t="s">
        <v>154</v>
      </c>
      <c r="H487" t="s">
        <v>154</v>
      </c>
    </row>
    <row r="488" spans="3:8" x14ac:dyDescent="0.25">
      <c r="C488" t="s">
        <v>17</v>
      </c>
      <c r="E488" t="s">
        <v>4</v>
      </c>
      <c r="G488" t="s">
        <v>154</v>
      </c>
      <c r="H488" t="s">
        <v>154</v>
      </c>
    </row>
    <row r="489" spans="3:8" x14ac:dyDescent="0.25">
      <c r="C489" t="s">
        <v>17</v>
      </c>
      <c r="E489" t="s">
        <v>4</v>
      </c>
      <c r="G489" t="s">
        <v>154</v>
      </c>
      <c r="H489" t="s">
        <v>154</v>
      </c>
    </row>
    <row r="490" spans="3:8" x14ac:dyDescent="0.25">
      <c r="C490" t="s">
        <v>17</v>
      </c>
      <c r="E490" t="s">
        <v>4</v>
      </c>
      <c r="G490" t="s">
        <v>154</v>
      </c>
      <c r="H490" t="s">
        <v>154</v>
      </c>
    </row>
    <row r="491" spans="3:8" x14ac:dyDescent="0.25">
      <c r="C491" t="s">
        <v>17</v>
      </c>
      <c r="E491" t="s">
        <v>4</v>
      </c>
      <c r="G491" t="s">
        <v>154</v>
      </c>
      <c r="H491" t="s">
        <v>154</v>
      </c>
    </row>
    <row r="492" spans="3:8" x14ac:dyDescent="0.25">
      <c r="C492" t="s">
        <v>17</v>
      </c>
      <c r="E492" t="s">
        <v>4</v>
      </c>
      <c r="G492" t="s">
        <v>154</v>
      </c>
      <c r="H492" t="s">
        <v>154</v>
      </c>
    </row>
    <row r="493" spans="3:8" x14ac:dyDescent="0.25">
      <c r="C493" t="s">
        <v>17</v>
      </c>
      <c r="E493" t="s">
        <v>4</v>
      </c>
      <c r="G493" t="s">
        <v>154</v>
      </c>
      <c r="H493" t="s">
        <v>154</v>
      </c>
    </row>
    <row r="494" spans="3:8" x14ac:dyDescent="0.25">
      <c r="C494" t="s">
        <v>17</v>
      </c>
      <c r="E494" t="s">
        <v>4</v>
      </c>
      <c r="G494" t="s">
        <v>154</v>
      </c>
      <c r="H494" t="s">
        <v>154</v>
      </c>
    </row>
    <row r="495" spans="3:8" x14ac:dyDescent="0.25">
      <c r="C495" t="s">
        <v>17</v>
      </c>
      <c r="E495" t="s">
        <v>4</v>
      </c>
      <c r="G495" t="s">
        <v>154</v>
      </c>
      <c r="H495" t="s">
        <v>154</v>
      </c>
    </row>
    <row r="496" spans="3:8" x14ac:dyDescent="0.25">
      <c r="C496" t="s">
        <v>17</v>
      </c>
      <c r="E496" t="s">
        <v>4</v>
      </c>
      <c r="G496" t="s">
        <v>154</v>
      </c>
      <c r="H496" t="s">
        <v>154</v>
      </c>
    </row>
    <row r="497" spans="3:8" x14ac:dyDescent="0.25">
      <c r="C497" t="s">
        <v>17</v>
      </c>
      <c r="E497" t="s">
        <v>4</v>
      </c>
      <c r="G497" t="s">
        <v>154</v>
      </c>
      <c r="H497" t="s">
        <v>154</v>
      </c>
    </row>
    <row r="498" spans="3:8" x14ac:dyDescent="0.25">
      <c r="C498" t="s">
        <v>17</v>
      </c>
      <c r="E498" t="s">
        <v>4</v>
      </c>
      <c r="G498" t="s">
        <v>154</v>
      </c>
      <c r="H498" t="s">
        <v>154</v>
      </c>
    </row>
    <row r="499" spans="3:8" x14ac:dyDescent="0.25">
      <c r="C499" t="s">
        <v>17</v>
      </c>
      <c r="E499" t="s">
        <v>4</v>
      </c>
      <c r="G499" t="s">
        <v>154</v>
      </c>
      <c r="H499" t="s">
        <v>154</v>
      </c>
    </row>
    <row r="500" spans="3:8" x14ac:dyDescent="0.25">
      <c r="C500" t="s">
        <v>17</v>
      </c>
      <c r="E500" t="s">
        <v>4</v>
      </c>
      <c r="G500" t="s">
        <v>154</v>
      </c>
      <c r="H500" t="s">
        <v>154</v>
      </c>
    </row>
    <row r="501" spans="3:8" x14ac:dyDescent="0.25">
      <c r="C501" t="s">
        <v>17</v>
      </c>
      <c r="E501" t="s">
        <v>4</v>
      </c>
      <c r="G501" t="s">
        <v>154</v>
      </c>
      <c r="H501" t="s">
        <v>154</v>
      </c>
    </row>
    <row r="502" spans="3:8" x14ac:dyDescent="0.25">
      <c r="C502" t="s">
        <v>17</v>
      </c>
      <c r="E502" t="s">
        <v>4</v>
      </c>
      <c r="G502" t="s">
        <v>154</v>
      </c>
      <c r="H502" t="s">
        <v>154</v>
      </c>
    </row>
    <row r="503" spans="3:8" x14ac:dyDescent="0.25">
      <c r="C503" t="s">
        <v>17</v>
      </c>
      <c r="E503" t="s">
        <v>4</v>
      </c>
      <c r="G503" t="s">
        <v>154</v>
      </c>
      <c r="H503" t="s">
        <v>154</v>
      </c>
    </row>
    <row r="504" spans="3:8" x14ac:dyDescent="0.25">
      <c r="C504" t="s">
        <v>17</v>
      </c>
      <c r="E504" t="s">
        <v>4</v>
      </c>
      <c r="G504" t="s">
        <v>154</v>
      </c>
      <c r="H504" t="s">
        <v>154</v>
      </c>
    </row>
    <row r="505" spans="3:8" x14ac:dyDescent="0.25">
      <c r="C505" t="s">
        <v>17</v>
      </c>
      <c r="E505" t="s">
        <v>4</v>
      </c>
      <c r="G505" t="s">
        <v>154</v>
      </c>
      <c r="H505" t="s">
        <v>154</v>
      </c>
    </row>
    <row r="506" spans="3:8" x14ac:dyDescent="0.25">
      <c r="C506" t="s">
        <v>17</v>
      </c>
      <c r="E506" t="s">
        <v>4</v>
      </c>
      <c r="G506" t="s">
        <v>154</v>
      </c>
      <c r="H506" t="s">
        <v>154</v>
      </c>
    </row>
    <row r="507" spans="3:8" x14ac:dyDescent="0.25">
      <c r="C507" t="s">
        <v>17</v>
      </c>
      <c r="E507" t="s">
        <v>4</v>
      </c>
      <c r="G507" t="s">
        <v>154</v>
      </c>
      <c r="H507" t="s">
        <v>154</v>
      </c>
    </row>
    <row r="508" spans="3:8" x14ac:dyDescent="0.25">
      <c r="C508" t="s">
        <v>17</v>
      </c>
      <c r="E508" t="s">
        <v>4</v>
      </c>
      <c r="G508" t="s">
        <v>154</v>
      </c>
      <c r="H508" t="s">
        <v>154</v>
      </c>
    </row>
    <row r="509" spans="3:8" x14ac:dyDescent="0.25">
      <c r="C509" t="s">
        <v>17</v>
      </c>
      <c r="E509" t="s">
        <v>4</v>
      </c>
      <c r="G509" t="s">
        <v>154</v>
      </c>
      <c r="H509" t="s">
        <v>154</v>
      </c>
    </row>
    <row r="510" spans="3:8" x14ac:dyDescent="0.25">
      <c r="C510" t="s">
        <v>17</v>
      </c>
      <c r="E510" t="s">
        <v>4</v>
      </c>
      <c r="G510" t="s">
        <v>154</v>
      </c>
      <c r="H510" t="s">
        <v>154</v>
      </c>
    </row>
    <row r="511" spans="3:8" x14ac:dyDescent="0.25">
      <c r="C511" t="s">
        <v>17</v>
      </c>
      <c r="E511" t="s">
        <v>4</v>
      </c>
      <c r="G511" t="s">
        <v>154</v>
      </c>
      <c r="H511" t="s">
        <v>154</v>
      </c>
    </row>
    <row r="512" spans="3:8" x14ac:dyDescent="0.25">
      <c r="C512" t="s">
        <v>17</v>
      </c>
      <c r="E512" t="s">
        <v>4</v>
      </c>
      <c r="G512" t="s">
        <v>154</v>
      </c>
      <c r="H512" t="s">
        <v>154</v>
      </c>
    </row>
    <row r="513" spans="3:8" x14ac:dyDescent="0.25">
      <c r="C513" t="s">
        <v>17</v>
      </c>
      <c r="E513" t="s">
        <v>4</v>
      </c>
      <c r="G513" t="s">
        <v>154</v>
      </c>
      <c r="H513" t="s">
        <v>154</v>
      </c>
    </row>
    <row r="514" spans="3:8" x14ac:dyDescent="0.25">
      <c r="C514" t="s">
        <v>17</v>
      </c>
      <c r="E514" t="s">
        <v>4</v>
      </c>
      <c r="G514" t="s">
        <v>154</v>
      </c>
      <c r="H514" t="s">
        <v>154</v>
      </c>
    </row>
    <row r="515" spans="3:8" x14ac:dyDescent="0.25">
      <c r="C515" t="s">
        <v>17</v>
      </c>
      <c r="E515" t="s">
        <v>4</v>
      </c>
      <c r="G515" t="s">
        <v>154</v>
      </c>
      <c r="H515" t="s">
        <v>154</v>
      </c>
    </row>
    <row r="516" spans="3:8" x14ac:dyDescent="0.25">
      <c r="C516" t="s">
        <v>17</v>
      </c>
      <c r="E516" t="s">
        <v>4</v>
      </c>
      <c r="G516" t="s">
        <v>154</v>
      </c>
      <c r="H516" t="s">
        <v>154</v>
      </c>
    </row>
    <row r="517" spans="3:8" x14ac:dyDescent="0.25">
      <c r="C517" t="s">
        <v>17</v>
      </c>
      <c r="E517" t="s">
        <v>4</v>
      </c>
      <c r="G517" t="s">
        <v>154</v>
      </c>
      <c r="H517" t="s">
        <v>154</v>
      </c>
    </row>
    <row r="518" spans="3:8" x14ac:dyDescent="0.25">
      <c r="C518" t="s">
        <v>17</v>
      </c>
      <c r="E518" t="s">
        <v>4</v>
      </c>
      <c r="G518" t="s">
        <v>154</v>
      </c>
      <c r="H518" t="s">
        <v>154</v>
      </c>
    </row>
  </sheetData>
  <conditionalFormatting sqref="N2:O2 S2:T99 M5:N107 H4:I107">
    <cfRule type="cellIs" dxfId="121" priority="1" operator="lessThan">
      <formula>-1</formula>
    </cfRule>
  </conditionalFormatting>
  <conditionalFormatting sqref="N2:O2 S2:T99 M5:N107 I4:I107">
    <cfRule type="expression" dxfId="120" priority="2">
      <formula>$I2="OUI"</formula>
    </cfRule>
  </conditionalFormatting>
  <conditionalFormatting sqref="K2">
    <cfRule type="expression" dxfId="119" priority="3">
      <formula>OR(I2="Achats",I2="Variable",I2="Comm")</formula>
    </cfRule>
  </conditionalFormatting>
  <conditionalFormatting sqref="L2">
    <cfRule type="expression" dxfId="118" priority="4">
      <formula>OR(I2="Achats",I2="Variable",I2="Comm")</formula>
    </cfRule>
  </conditionalFormatting>
  <conditionalFormatting sqref="M2 G21:G107">
    <cfRule type="expression" dxfId="117" priority="5">
      <formula>OR(C2="Achats",C2="Variable",C2="Comm")</formula>
    </cfRule>
  </conditionalFormatting>
  <conditionalFormatting sqref="T2:T99 N5:N107">
    <cfRule type="cellIs" dxfId="116" priority="6" operator="greaterThan">
      <formula>0</formula>
    </cfRule>
    <cfRule type="cellIs" dxfId="115" priority="6" operator="lessThan">
      <formula>-0.01</formula>
    </cfRule>
  </conditionalFormatting>
  <conditionalFormatting sqref="P2:P99 J4:J107">
    <cfRule type="expression" dxfId="114" priority="7">
      <formula>OR(C2="Achats",C2="Variable",C2="Comm")</formula>
    </cfRule>
  </conditionalFormatting>
  <conditionalFormatting sqref="Q2:Q99 K4:K107">
    <cfRule type="expression" dxfId="113" priority="8">
      <formula>OR(C2="Achats",C2="Variable",C2="Comm")</formula>
    </cfRule>
  </conditionalFormatting>
  <conditionalFormatting sqref="R2:R99 L4:L107">
    <cfRule type="expression" dxfId="112" priority="9">
      <formula>OR(C2="Achats",C2="Variable",C2="Comm")</formula>
    </cfRule>
  </conditionalFormatting>
  <conditionalFormatting sqref="S2:S99 M4:M107">
    <cfRule type="expression" dxfId="111" priority="10">
      <formula>OR(C2="Achats",C2="Variable",C2="Comm")</formula>
    </cfRule>
  </conditionalFormatting>
  <conditionalFormatting sqref="T2:T99 N4:N107">
    <cfRule type="expression" dxfId="110" priority="11">
      <formula>OR(C2="Achats",C2="Variable",C2="Comm")</formula>
    </cfRule>
  </conditionalFormatting>
  <conditionalFormatting sqref="S25:T25">
    <cfRule type="expression" dxfId="109" priority="110">
      <formula>$I25="OUI"</formula>
    </cfRule>
  </conditionalFormatting>
  <conditionalFormatting sqref="M6:N6">
    <cfRule type="expression" dxfId="108" priority="92">
      <formula>$I6="OUI"</formula>
    </cfRule>
  </conditionalFormatting>
  <conditionalFormatting sqref="M6:N6">
    <cfRule type="expression" dxfId="107" priority="91">
      <formula>$I6="OUI"</formula>
    </cfRule>
  </conditionalFormatting>
  <conditionalFormatting sqref="M33:N33">
    <cfRule type="expression" dxfId="106" priority="90">
      <formula>$I33="OUI"</formula>
    </cfRule>
  </conditionalFormatting>
  <conditionalFormatting sqref="N3">
    <cfRule type="cellIs" dxfId="105" priority="85" operator="greaterThan">
      <formula>0</formula>
    </cfRule>
    <cfRule type="cellIs" dxfId="104" priority="86" operator="lessThan">
      <formula>-0.01</formula>
    </cfRule>
  </conditionalFormatting>
  <conditionalFormatting sqref="H4:H107">
    <cfRule type="expression" dxfId="103" priority="75">
      <formula>$C4="OUI"</formula>
    </cfRule>
  </conditionalFormatting>
  <conditionalFormatting sqref="H6">
    <cfRule type="expression" dxfId="102" priority="72">
      <formula>$C6="OUI"</formula>
    </cfRule>
  </conditionalFormatting>
  <conditionalFormatting sqref="H6">
    <cfRule type="expression" dxfId="101" priority="71">
      <formula>$C6="OUI"</formula>
    </cfRule>
  </conditionalFormatting>
  <conditionalFormatting sqref="H33">
    <cfRule type="expression" dxfId="100" priority="70">
      <formula>$C33="OUI"</formula>
    </cfRule>
  </conditionalFormatting>
  <conditionalFormatting sqref="A7:B107">
    <cfRule type="expression" dxfId="99" priority="69">
      <formula>$C7="OUI"</formula>
    </cfRule>
  </conditionalFormatting>
  <conditionalFormatting sqref="A16">
    <cfRule type="expression" dxfId="98" priority="68">
      <formula>$C16="OUI"</formula>
    </cfRule>
  </conditionalFormatting>
  <conditionalFormatting sqref="B5">
    <cfRule type="expression" dxfId="97" priority="67">
      <formula>$C5="OUI"</formula>
    </cfRule>
  </conditionalFormatting>
  <conditionalFormatting sqref="B6">
    <cfRule type="expression" dxfId="96" priority="66">
      <formula>$C6="OUI"</formula>
    </cfRule>
  </conditionalFormatting>
  <conditionalFormatting sqref="A6">
    <cfRule type="expression" dxfId="95" priority="65">
      <formula>$C6="OUI"</formula>
    </cfRule>
  </conditionalFormatting>
  <conditionalFormatting sqref="B7">
    <cfRule type="expression" dxfId="94" priority="64">
      <formula>$C7="OUI"</formula>
    </cfRule>
  </conditionalFormatting>
  <conditionalFormatting sqref="A7">
    <cfRule type="expression" dxfId="93" priority="63">
      <formula>$C7="OUI"</formula>
    </cfRule>
  </conditionalFormatting>
  <conditionalFormatting sqref="E4:E107">
    <cfRule type="expression" dxfId="92" priority="60">
      <formula>OR(C4="Achats",C4="Variable",C4="Comm",C4="Loc/Bail",C4+"Amort",C4="Financier")</formula>
    </cfRule>
  </conditionalFormatting>
  <conditionalFormatting sqref="F4:F107">
    <cfRule type="expression" dxfId="91" priority="59">
      <formula>OR(C4="Achats",C4="Variable",C4="Comm",C4="Loc/Bail",C4="Financier",C4="Amort",C4="Except")</formula>
    </cfRule>
  </conditionalFormatting>
  <conditionalFormatting sqref="G4:G107">
    <cfRule type="expression" dxfId="90" priority="58">
      <formula>OR(C4="Achats",C4="Variable",C4="Comm",C4="Loc/Bail",C4="Financier",C4="Amort",C4="Except")</formula>
    </cfRule>
  </conditionalFormatting>
  <conditionalFormatting sqref="A10">
    <cfRule type="expression" dxfId="89" priority="51">
      <formula>$C10="OUI"</formula>
    </cfRule>
  </conditionalFormatting>
  <conditionalFormatting sqref="B19">
    <cfRule type="expression" dxfId="88" priority="57">
      <formula>$C19="OUI"</formula>
    </cfRule>
  </conditionalFormatting>
  <conditionalFormatting sqref="A19">
    <cfRule type="expression" dxfId="87" priority="56">
      <formula>$C19="OUI"</formula>
    </cfRule>
  </conditionalFormatting>
  <conditionalFormatting sqref="B8">
    <cfRule type="expression" dxfId="86" priority="55">
      <formula>$C8="OUI"</formula>
    </cfRule>
  </conditionalFormatting>
  <conditionalFormatting sqref="B9">
    <cfRule type="expression" dxfId="85" priority="54">
      <formula>$C9="OUI"</formula>
    </cfRule>
  </conditionalFormatting>
  <conditionalFormatting sqref="A9">
    <cfRule type="expression" dxfId="84" priority="53">
      <formula>$C9="OUI"</formula>
    </cfRule>
  </conditionalFormatting>
  <conditionalFormatting sqref="B10">
    <cfRule type="expression" dxfId="83" priority="52">
      <formula>$C10="OUI"</formula>
    </cfRule>
  </conditionalFormatting>
  <conditionalFormatting sqref="B17">
    <cfRule type="expression" dxfId="82" priority="50">
      <formula>$C17="OUI"</formula>
    </cfRule>
  </conditionalFormatting>
  <conditionalFormatting sqref="A17">
    <cfRule type="expression" dxfId="81" priority="49">
      <formula>$C17="OUI"</formula>
    </cfRule>
  </conditionalFormatting>
  <conditionalFormatting sqref="B20">
    <cfRule type="expression" dxfId="80" priority="48">
      <formula>$C20="OUI"</formula>
    </cfRule>
  </conditionalFormatting>
  <conditionalFormatting sqref="A20">
    <cfRule type="expression" dxfId="79" priority="47">
      <formula>$C20="OUI"</formula>
    </cfRule>
  </conditionalFormatting>
  <conditionalFormatting sqref="A4:C107">
    <cfRule type="expression" dxfId="78" priority="18">
      <formula>$C4="Variable"</formula>
    </cfRule>
    <cfRule type="expression" dxfId="77" priority="19">
      <formula>$C4="Comm"</formula>
    </cfRule>
    <cfRule type="expression" dxfId="76" priority="20">
      <formula>$C4="Achats"</formula>
    </cfRule>
    <cfRule type="expression" dxfId="75" priority="21">
      <formula>OR(MID($A4,1,3)="602",MID($A4,1,3)="601")</formula>
    </cfRule>
    <cfRule type="expression" dxfId="74" priority="111">
      <formula>$C4="Except"</formula>
    </cfRule>
    <cfRule type="expression" dxfId="73" priority="111">
      <formula>$C4="Amort"</formula>
    </cfRule>
    <cfRule type="expression" dxfId="72" priority="111">
      <formula>$C4="Financier"</formula>
    </cfRule>
    <cfRule type="expression" dxfId="71" priority="111">
      <formula>$C4="Loc/Bail"</formula>
    </cfRule>
  </conditionalFormatting>
  <conditionalFormatting sqref="B6">
    <cfRule type="expression" dxfId="70" priority="16">
      <formula>$C6="OUI"</formula>
    </cfRule>
  </conditionalFormatting>
  <conditionalFormatting sqref="B7">
    <cfRule type="expression" dxfId="69" priority="15">
      <formula>$C7="OUI"</formula>
    </cfRule>
  </conditionalFormatting>
  <conditionalFormatting sqref="A7">
    <cfRule type="expression" dxfId="68" priority="14">
      <formula>$C7="OUI"</formula>
    </cfRule>
  </conditionalFormatting>
  <conditionalFormatting sqref="B8">
    <cfRule type="expression" dxfId="67" priority="13">
      <formula>$C8="OUI"</formula>
    </cfRule>
  </conditionalFormatting>
  <conditionalFormatting sqref="A8">
    <cfRule type="expression" dxfId="66" priority="12">
      <formula>$C8="OUI"</formula>
    </cfRule>
  </conditionalFormatting>
  <conditionalFormatting sqref="A11">
    <cfRule type="expression" dxfId="65" priority="112">
      <formula>$C11="OUI"</formula>
    </cfRule>
  </conditionalFormatting>
  <conditionalFormatting sqref="B9">
    <cfRule type="expression" dxfId="64" priority="113">
      <formula>$C9="OUI"</formula>
    </cfRule>
  </conditionalFormatting>
  <conditionalFormatting sqref="B10">
    <cfRule type="expression" dxfId="63" priority="114">
      <formula>$C10="OUI"</formula>
    </cfRule>
  </conditionalFormatting>
  <conditionalFormatting sqref="A10">
    <cfRule type="expression" dxfId="62" priority="115">
      <formula>$C10="OUI"</formula>
    </cfRule>
  </conditionalFormatting>
  <conditionalFormatting sqref="B11">
    <cfRule type="expression" dxfId="61" priority="116">
      <formula>$C11="OUI"</formula>
    </cfRule>
  </conditionalFormatting>
  <conditionalFormatting sqref="D4:D107">
    <cfRule type="expression" dxfId="60" priority="117">
      <formula>OR(C4="Variable",C4="Comm",C4="Loc/Bail",C4="Financier",C4="Amort",C4="Except")</formula>
    </cfRule>
  </conditionalFormatting>
  <conditionalFormatting sqref="A9:A14">
    <cfRule type="expression" dxfId="59" priority="118">
      <formula>$C9="OUI"</formula>
    </cfRule>
  </conditionalFormatting>
  <dataValidations count="2">
    <dataValidation type="list" allowBlank="1" showInputMessage="1" showErrorMessage="1" sqref="E4:E107" xr:uid="{00000000-0002-0000-0100-000000000000}">
      <formula1>Unite</formula1>
    </dataValidation>
    <dataValidation type="list" allowBlank="1" showInputMessage="1" showErrorMessage="1" error="Veuilez sélectionner l'une des options dans la liste proposée" promptTitle="Critères de sélection" prompt="Pour plus de précisions voir le commentaire dans le titre de la colonne &quot;Type de Frais&quot;. Glissez votre souris sur la cellule._x000a_" sqref="C4:C107" xr:uid="{00000000-0002-0000-0100-000001000000}">
      <formula1>Type_Frais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108"/>
  <sheetViews>
    <sheetView workbookViewId="0">
      <selection activeCell="B70" sqref="B70"/>
    </sheetView>
  </sheetViews>
  <sheetFormatPr baseColWidth="10" defaultRowHeight="15" x14ac:dyDescent="0.25"/>
  <cols>
    <col min="1" max="1" width="11.42578125" customWidth="1"/>
    <col min="2" max="2" width="40.7109375" bestFit="1" customWidth="1"/>
    <col min="4" max="4" width="12.28515625" bestFit="1" customWidth="1"/>
  </cols>
  <sheetData>
    <row r="1" spans="1:15" x14ac:dyDescent="0.25">
      <c r="A1" t="s">
        <v>151</v>
      </c>
      <c r="B1">
        <f>6/12</f>
        <v>0.5</v>
      </c>
    </row>
    <row r="3" spans="1:15" ht="30" x14ac:dyDescent="0.25">
      <c r="A3" s="6" t="s">
        <v>0</v>
      </c>
      <c r="B3" s="6" t="s">
        <v>1</v>
      </c>
      <c r="C3" s="6" t="s">
        <v>2</v>
      </c>
      <c r="D3" s="7" t="s">
        <v>3</v>
      </c>
      <c r="E3" s="6" t="s">
        <v>4</v>
      </c>
      <c r="F3" s="6" t="s">
        <v>5</v>
      </c>
      <c r="G3" s="7" t="s">
        <v>6</v>
      </c>
      <c r="H3" s="7" t="s">
        <v>7</v>
      </c>
      <c r="I3" s="7" t="s">
        <v>143</v>
      </c>
      <c r="J3" s="7" t="s">
        <v>144</v>
      </c>
      <c r="K3" s="7" t="s">
        <v>145</v>
      </c>
      <c r="L3" s="7" t="s">
        <v>146</v>
      </c>
      <c r="M3" s="7" t="s">
        <v>147</v>
      </c>
      <c r="N3" s="7" t="s">
        <v>148</v>
      </c>
      <c r="O3" s="6" t="s">
        <v>149</v>
      </c>
    </row>
    <row r="4" spans="1:15" x14ac:dyDescent="0.25">
      <c r="A4" s="8">
        <v>602100</v>
      </c>
      <c r="B4" s="9" t="s">
        <v>8</v>
      </c>
      <c r="C4" s="10" t="s">
        <v>9</v>
      </c>
      <c r="D4" s="11">
        <v>20452</v>
      </c>
      <c r="E4" s="12" t="s">
        <v>4</v>
      </c>
      <c r="F4" s="13">
        <v>1</v>
      </c>
      <c r="G4" s="12">
        <v>200</v>
      </c>
      <c r="H4" s="14">
        <f t="shared" ref="H4:H67" si="0">IF(C4&lt;&gt;"FG",0,+F4*G4)</f>
        <v>0</v>
      </c>
      <c r="I4" s="14">
        <f t="shared" ref="I4:I67" si="1">+H4*Coef</f>
        <v>0</v>
      </c>
      <c r="J4" s="60">
        <v>0</v>
      </c>
      <c r="K4" s="60">
        <v>0</v>
      </c>
      <c r="L4" s="60">
        <v>0</v>
      </c>
      <c r="M4" s="60">
        <f>+J4+K4-L4</f>
        <v>0</v>
      </c>
      <c r="N4" s="60">
        <f>+I4-M4</f>
        <v>0</v>
      </c>
      <c r="O4" s="16"/>
    </row>
    <row r="5" spans="1:15" x14ac:dyDescent="0.25">
      <c r="A5" s="8">
        <v>602200</v>
      </c>
      <c r="B5" s="9" t="s">
        <v>10</v>
      </c>
      <c r="C5" s="10" t="s">
        <v>9</v>
      </c>
      <c r="D5" s="11">
        <v>78206</v>
      </c>
      <c r="E5" s="12" t="s">
        <v>4</v>
      </c>
      <c r="F5" s="13">
        <v>1</v>
      </c>
      <c r="G5" s="12">
        <v>1200</v>
      </c>
      <c r="H5" s="14">
        <f t="shared" si="0"/>
        <v>0</v>
      </c>
      <c r="I5" s="14">
        <f t="shared" si="1"/>
        <v>0</v>
      </c>
      <c r="J5" s="61">
        <v>0</v>
      </c>
      <c r="K5" s="61">
        <v>0</v>
      </c>
      <c r="L5" s="61">
        <v>0</v>
      </c>
      <c r="M5" s="14">
        <f t="shared" ref="M5:M68" si="2">+J5+K5-L5</f>
        <v>0</v>
      </c>
      <c r="N5" s="14">
        <f t="shared" ref="N5:N68" si="3">+I5-M5</f>
        <v>0</v>
      </c>
      <c r="O5" s="16"/>
    </row>
    <row r="6" spans="1:15" x14ac:dyDescent="0.25">
      <c r="A6" s="8">
        <v>603100</v>
      </c>
      <c r="B6" s="9" t="s">
        <v>11</v>
      </c>
      <c r="C6" s="10" t="s">
        <v>9</v>
      </c>
      <c r="D6" s="11">
        <v>11156</v>
      </c>
      <c r="E6" s="12" t="s">
        <v>4</v>
      </c>
      <c r="F6" s="13">
        <v>1</v>
      </c>
      <c r="G6" s="12">
        <v>2900</v>
      </c>
      <c r="H6" s="14">
        <f t="shared" si="0"/>
        <v>0</v>
      </c>
      <c r="I6" s="14">
        <f t="shared" si="1"/>
        <v>0</v>
      </c>
      <c r="J6" s="61">
        <v>0</v>
      </c>
      <c r="K6" s="61">
        <v>0</v>
      </c>
      <c r="L6" s="61">
        <v>0</v>
      </c>
      <c r="M6" s="14">
        <f t="shared" si="2"/>
        <v>0</v>
      </c>
      <c r="N6" s="14">
        <f t="shared" si="3"/>
        <v>0</v>
      </c>
      <c r="O6" s="16"/>
    </row>
    <row r="7" spans="1:15" x14ac:dyDescent="0.25">
      <c r="A7" s="8">
        <v>603700</v>
      </c>
      <c r="B7" s="9" t="s">
        <v>12</v>
      </c>
      <c r="C7" s="9" t="s">
        <v>13</v>
      </c>
      <c r="D7" s="11">
        <v>2909</v>
      </c>
      <c r="E7" s="12" t="s">
        <v>4</v>
      </c>
      <c r="F7" s="13">
        <v>1</v>
      </c>
      <c r="G7" s="12">
        <v>2700</v>
      </c>
      <c r="H7" s="14">
        <f t="shared" si="0"/>
        <v>0</v>
      </c>
      <c r="I7" s="14">
        <f t="shared" si="1"/>
        <v>0</v>
      </c>
      <c r="J7" s="61">
        <v>0</v>
      </c>
      <c r="K7" s="61">
        <v>0</v>
      </c>
      <c r="L7" s="61">
        <v>0</v>
      </c>
      <c r="M7" s="14">
        <f t="shared" si="2"/>
        <v>0</v>
      </c>
      <c r="N7" s="14">
        <f t="shared" si="3"/>
        <v>0</v>
      </c>
      <c r="O7" s="16"/>
    </row>
    <row r="8" spans="1:15" x14ac:dyDescent="0.25">
      <c r="A8" s="8">
        <v>604000</v>
      </c>
      <c r="B8" s="9" t="s">
        <v>14</v>
      </c>
      <c r="C8" s="10" t="s">
        <v>9</v>
      </c>
      <c r="D8" s="11">
        <v>25422</v>
      </c>
      <c r="E8" s="12" t="s">
        <v>4</v>
      </c>
      <c r="F8" s="13">
        <v>1</v>
      </c>
      <c r="G8" s="12">
        <v>0</v>
      </c>
      <c r="H8" s="14">
        <f t="shared" si="0"/>
        <v>0</v>
      </c>
      <c r="I8" s="14">
        <f t="shared" si="1"/>
        <v>0</v>
      </c>
      <c r="J8" s="61">
        <v>0</v>
      </c>
      <c r="K8" s="61">
        <v>0</v>
      </c>
      <c r="L8" s="61">
        <v>0</v>
      </c>
      <c r="M8" s="14">
        <f t="shared" si="2"/>
        <v>0</v>
      </c>
      <c r="N8" s="14">
        <f t="shared" si="3"/>
        <v>0</v>
      </c>
      <c r="O8" s="16"/>
    </row>
    <row r="9" spans="1:15" x14ac:dyDescent="0.25">
      <c r="A9" s="8" t="s">
        <v>15</v>
      </c>
      <c r="B9" s="10" t="s">
        <v>16</v>
      </c>
      <c r="C9" s="10" t="s">
        <v>17</v>
      </c>
      <c r="D9" s="11"/>
      <c r="E9" s="12" t="s">
        <v>4</v>
      </c>
      <c r="F9" s="13"/>
      <c r="G9" s="12">
        <v>0</v>
      </c>
      <c r="H9" s="14">
        <f t="shared" si="0"/>
        <v>0</v>
      </c>
      <c r="I9" s="14">
        <f t="shared" si="1"/>
        <v>0</v>
      </c>
      <c r="J9" s="61">
        <v>0</v>
      </c>
      <c r="K9" s="61">
        <v>0</v>
      </c>
      <c r="L9" s="61">
        <v>0</v>
      </c>
      <c r="M9" s="14">
        <f t="shared" si="2"/>
        <v>0</v>
      </c>
      <c r="N9" s="14">
        <f t="shared" si="3"/>
        <v>0</v>
      </c>
      <c r="O9" s="16"/>
    </row>
    <row r="10" spans="1:15" x14ac:dyDescent="0.25">
      <c r="A10" s="8">
        <v>604200</v>
      </c>
      <c r="B10" s="9" t="s">
        <v>18</v>
      </c>
      <c r="C10" s="10" t="s">
        <v>17</v>
      </c>
      <c r="D10" s="11">
        <v>9600</v>
      </c>
      <c r="E10" s="12" t="s">
        <v>4</v>
      </c>
      <c r="F10" s="13">
        <v>1</v>
      </c>
      <c r="G10" s="12">
        <v>7200</v>
      </c>
      <c r="H10" s="14">
        <f t="shared" si="0"/>
        <v>7200</v>
      </c>
      <c r="I10" s="14">
        <f t="shared" si="1"/>
        <v>3600</v>
      </c>
      <c r="J10" s="61">
        <v>0</v>
      </c>
      <c r="K10" s="61">
        <v>0</v>
      </c>
      <c r="L10" s="61">
        <v>0</v>
      </c>
      <c r="M10" s="14">
        <f t="shared" si="2"/>
        <v>0</v>
      </c>
      <c r="N10" s="14">
        <f t="shared" si="3"/>
        <v>3600</v>
      </c>
      <c r="O10" s="16"/>
    </row>
    <row r="11" spans="1:15" x14ac:dyDescent="0.25">
      <c r="A11" s="8">
        <v>606110</v>
      </c>
      <c r="B11" s="9" t="s">
        <v>19</v>
      </c>
      <c r="C11" s="10" t="s">
        <v>17</v>
      </c>
      <c r="D11" s="11">
        <v>2649</v>
      </c>
      <c r="E11" s="12" t="s">
        <v>4</v>
      </c>
      <c r="F11" s="13">
        <v>1</v>
      </c>
      <c r="G11" s="12">
        <v>2700</v>
      </c>
      <c r="H11" s="14">
        <f t="shared" si="0"/>
        <v>2700</v>
      </c>
      <c r="I11" s="14">
        <f t="shared" si="1"/>
        <v>1350</v>
      </c>
      <c r="J11" s="61">
        <v>0</v>
      </c>
      <c r="K11" s="61">
        <v>0</v>
      </c>
      <c r="L11" s="61">
        <v>0</v>
      </c>
      <c r="M11" s="14">
        <f t="shared" si="2"/>
        <v>0</v>
      </c>
      <c r="N11" s="14">
        <f t="shared" si="3"/>
        <v>1350</v>
      </c>
      <c r="O11" s="16"/>
    </row>
    <row r="12" spans="1:15" x14ac:dyDescent="0.25">
      <c r="A12" s="8">
        <v>606120</v>
      </c>
      <c r="B12" s="9" t="s">
        <v>20</v>
      </c>
      <c r="C12" s="10" t="s">
        <v>17</v>
      </c>
      <c r="D12" s="11">
        <v>685</v>
      </c>
      <c r="E12" s="12" t="s">
        <v>4</v>
      </c>
      <c r="F12" s="13">
        <v>1</v>
      </c>
      <c r="G12" s="12">
        <v>200</v>
      </c>
      <c r="H12" s="14">
        <f t="shared" si="0"/>
        <v>200</v>
      </c>
      <c r="I12" s="14">
        <f t="shared" si="1"/>
        <v>100</v>
      </c>
      <c r="J12" s="61">
        <v>0</v>
      </c>
      <c r="K12" s="61">
        <v>0</v>
      </c>
      <c r="L12" s="61">
        <v>0</v>
      </c>
      <c r="M12" s="14">
        <f t="shared" si="2"/>
        <v>0</v>
      </c>
      <c r="N12" s="14">
        <f t="shared" si="3"/>
        <v>100</v>
      </c>
      <c r="O12" s="16"/>
    </row>
    <row r="13" spans="1:15" x14ac:dyDescent="0.25">
      <c r="A13" s="8">
        <v>606121</v>
      </c>
      <c r="B13" s="9" t="s">
        <v>21</v>
      </c>
      <c r="C13" s="10" t="s">
        <v>17</v>
      </c>
      <c r="D13" s="11">
        <v>1566</v>
      </c>
      <c r="E13" s="12" t="s">
        <v>4</v>
      </c>
      <c r="F13" s="13">
        <v>1</v>
      </c>
      <c r="G13" s="12">
        <v>1200</v>
      </c>
      <c r="H13" s="14">
        <f t="shared" si="0"/>
        <v>1200</v>
      </c>
      <c r="I13" s="14">
        <f t="shared" si="1"/>
        <v>600</v>
      </c>
      <c r="J13" s="61">
        <v>0</v>
      </c>
      <c r="K13" s="61">
        <v>0</v>
      </c>
      <c r="L13" s="61">
        <v>0</v>
      </c>
      <c r="M13" s="14">
        <f t="shared" si="2"/>
        <v>0</v>
      </c>
      <c r="N13" s="14">
        <f t="shared" si="3"/>
        <v>600</v>
      </c>
      <c r="O13" s="16"/>
    </row>
    <row r="14" spans="1:15" x14ac:dyDescent="0.25">
      <c r="A14" s="8">
        <v>606140</v>
      </c>
      <c r="B14" s="9" t="s">
        <v>22</v>
      </c>
      <c r="C14" s="10" t="s">
        <v>17</v>
      </c>
      <c r="D14" s="11">
        <v>2979</v>
      </c>
      <c r="E14" s="12" t="s">
        <v>4</v>
      </c>
      <c r="F14" s="13">
        <v>1</v>
      </c>
      <c r="G14" s="12">
        <v>2900</v>
      </c>
      <c r="H14" s="14">
        <f t="shared" si="0"/>
        <v>2900</v>
      </c>
      <c r="I14" s="14">
        <f t="shared" si="1"/>
        <v>1450</v>
      </c>
      <c r="J14" s="61">
        <v>0</v>
      </c>
      <c r="K14" s="61">
        <v>0</v>
      </c>
      <c r="L14" s="61">
        <v>0</v>
      </c>
      <c r="M14" s="14">
        <f t="shared" si="2"/>
        <v>0</v>
      </c>
      <c r="N14" s="14">
        <f t="shared" si="3"/>
        <v>1450</v>
      </c>
      <c r="O14" s="16"/>
    </row>
    <row r="15" spans="1:15" x14ac:dyDescent="0.25">
      <c r="A15" s="8">
        <v>606310</v>
      </c>
      <c r="B15" s="9" t="s">
        <v>23</v>
      </c>
      <c r="C15" s="10" t="s">
        <v>17</v>
      </c>
      <c r="D15" s="11">
        <v>1124</v>
      </c>
      <c r="E15" s="12" t="s">
        <v>4</v>
      </c>
      <c r="F15" s="13">
        <v>1</v>
      </c>
      <c r="G15" s="12">
        <v>700</v>
      </c>
      <c r="H15" s="14">
        <f t="shared" si="0"/>
        <v>700</v>
      </c>
      <c r="I15" s="14">
        <f t="shared" si="1"/>
        <v>350</v>
      </c>
      <c r="J15" s="61">
        <v>0</v>
      </c>
      <c r="K15" s="61">
        <v>0</v>
      </c>
      <c r="L15" s="61">
        <v>0</v>
      </c>
      <c r="M15" s="14">
        <f t="shared" si="2"/>
        <v>0</v>
      </c>
      <c r="N15" s="14">
        <f t="shared" si="3"/>
        <v>350</v>
      </c>
      <c r="O15" s="16"/>
    </row>
    <row r="16" spans="1:15" x14ac:dyDescent="0.25">
      <c r="A16" s="8">
        <v>606360</v>
      </c>
      <c r="B16" s="9" t="s">
        <v>24</v>
      </c>
      <c r="C16" s="10" t="s">
        <v>17</v>
      </c>
      <c r="D16" s="11">
        <v>762</v>
      </c>
      <c r="E16" s="12" t="s">
        <v>4</v>
      </c>
      <c r="F16" s="13">
        <v>1</v>
      </c>
      <c r="G16" s="12">
        <v>0</v>
      </c>
      <c r="H16" s="14">
        <f t="shared" si="0"/>
        <v>0</v>
      </c>
      <c r="I16" s="14">
        <f t="shared" si="1"/>
        <v>0</v>
      </c>
      <c r="J16" s="61">
        <v>0</v>
      </c>
      <c r="K16" s="61">
        <v>0</v>
      </c>
      <c r="L16" s="61">
        <v>0</v>
      </c>
      <c r="M16" s="14">
        <f t="shared" si="2"/>
        <v>0</v>
      </c>
      <c r="N16" s="14">
        <f t="shared" si="3"/>
        <v>0</v>
      </c>
      <c r="O16" s="16"/>
    </row>
    <row r="17" spans="1:15" x14ac:dyDescent="0.25">
      <c r="A17" s="8">
        <v>606400</v>
      </c>
      <c r="B17" s="9" t="s">
        <v>25</v>
      </c>
      <c r="C17" s="10" t="s">
        <v>17</v>
      </c>
      <c r="D17" s="11">
        <v>1145</v>
      </c>
      <c r="E17" s="12" t="s">
        <v>4</v>
      </c>
      <c r="F17" s="13">
        <v>1</v>
      </c>
      <c r="G17" s="12">
        <v>800</v>
      </c>
      <c r="H17" s="14">
        <f t="shared" si="0"/>
        <v>800</v>
      </c>
      <c r="I17" s="14">
        <f t="shared" si="1"/>
        <v>400</v>
      </c>
      <c r="J17" s="61">
        <v>0</v>
      </c>
      <c r="K17" s="61">
        <v>0</v>
      </c>
      <c r="L17" s="61">
        <v>0</v>
      </c>
      <c r="M17" s="14">
        <f t="shared" si="2"/>
        <v>0</v>
      </c>
      <c r="N17" s="14">
        <f t="shared" si="3"/>
        <v>400</v>
      </c>
      <c r="O17" s="16"/>
    </row>
    <row r="18" spans="1:15" x14ac:dyDescent="0.25">
      <c r="A18" s="8">
        <v>606401</v>
      </c>
      <c r="B18" s="9" t="s">
        <v>26</v>
      </c>
      <c r="C18" s="10" t="s">
        <v>17</v>
      </c>
      <c r="D18" s="11" t="s">
        <v>27</v>
      </c>
      <c r="E18" s="12" t="s">
        <v>4</v>
      </c>
      <c r="F18" s="13">
        <v>1</v>
      </c>
      <c r="G18" s="12">
        <v>0</v>
      </c>
      <c r="H18" s="14">
        <f t="shared" si="0"/>
        <v>0</v>
      </c>
      <c r="I18" s="14">
        <f t="shared" si="1"/>
        <v>0</v>
      </c>
      <c r="J18" s="61">
        <v>0</v>
      </c>
      <c r="K18" s="61">
        <v>0</v>
      </c>
      <c r="L18" s="61">
        <v>0</v>
      </c>
      <c r="M18" s="14">
        <f t="shared" si="2"/>
        <v>0</v>
      </c>
      <c r="N18" s="14">
        <f t="shared" si="3"/>
        <v>0</v>
      </c>
      <c r="O18" s="16"/>
    </row>
    <row r="19" spans="1:15" x14ac:dyDescent="0.25">
      <c r="A19" s="8" t="s">
        <v>28</v>
      </c>
      <c r="B19" s="9" t="s">
        <v>29</v>
      </c>
      <c r="C19" s="10" t="s">
        <v>9</v>
      </c>
      <c r="D19" s="11">
        <v>2889</v>
      </c>
      <c r="E19" s="12" t="s">
        <v>4</v>
      </c>
      <c r="F19" s="13">
        <v>1</v>
      </c>
      <c r="G19" s="12">
        <v>0</v>
      </c>
      <c r="H19" s="14">
        <f t="shared" si="0"/>
        <v>0</v>
      </c>
      <c r="I19" s="14">
        <f t="shared" si="1"/>
        <v>0</v>
      </c>
      <c r="J19" s="61">
        <v>0</v>
      </c>
      <c r="K19" s="61">
        <v>0</v>
      </c>
      <c r="L19" s="61">
        <v>0</v>
      </c>
      <c r="M19" s="14">
        <f t="shared" si="2"/>
        <v>0</v>
      </c>
      <c r="N19" s="14">
        <f t="shared" si="3"/>
        <v>0</v>
      </c>
      <c r="O19" s="16"/>
    </row>
    <row r="20" spans="1:15" x14ac:dyDescent="0.25">
      <c r="A20" s="8">
        <v>607201</v>
      </c>
      <c r="B20" s="9" t="s">
        <v>30</v>
      </c>
      <c r="C20" s="10" t="s">
        <v>9</v>
      </c>
      <c r="D20" s="11">
        <v>38746</v>
      </c>
      <c r="E20" s="12" t="s">
        <v>4</v>
      </c>
      <c r="F20" s="13">
        <v>1</v>
      </c>
      <c r="G20" s="12">
        <v>7200</v>
      </c>
      <c r="H20" s="14">
        <f t="shared" si="0"/>
        <v>0</v>
      </c>
      <c r="I20" s="14">
        <f t="shared" si="1"/>
        <v>0</v>
      </c>
      <c r="J20" s="61">
        <v>0</v>
      </c>
      <c r="K20" s="61">
        <v>0</v>
      </c>
      <c r="L20" s="61">
        <v>0</v>
      </c>
      <c r="M20" s="14">
        <f t="shared" si="2"/>
        <v>0</v>
      </c>
      <c r="N20" s="14">
        <f t="shared" si="3"/>
        <v>0</v>
      </c>
      <c r="O20" s="16"/>
    </row>
    <row r="21" spans="1:15" x14ac:dyDescent="0.25">
      <c r="A21" s="8">
        <v>614000</v>
      </c>
      <c r="B21" s="9" t="s">
        <v>45</v>
      </c>
      <c r="C21" s="9" t="s">
        <v>17</v>
      </c>
      <c r="D21" s="11">
        <v>4516</v>
      </c>
      <c r="E21" s="12" t="s">
        <v>4</v>
      </c>
      <c r="F21" s="13">
        <v>1</v>
      </c>
      <c r="G21" s="12">
        <v>4520</v>
      </c>
      <c r="H21" s="14">
        <f t="shared" si="0"/>
        <v>4520</v>
      </c>
      <c r="I21" s="14">
        <f t="shared" si="1"/>
        <v>2260</v>
      </c>
      <c r="J21" s="61">
        <v>0</v>
      </c>
      <c r="K21" s="61">
        <v>0</v>
      </c>
      <c r="L21" s="61">
        <v>0</v>
      </c>
      <c r="M21" s="14">
        <f t="shared" si="2"/>
        <v>0</v>
      </c>
      <c r="N21" s="14">
        <f t="shared" si="3"/>
        <v>2260</v>
      </c>
      <c r="O21" s="16"/>
    </row>
    <row r="22" spans="1:15" x14ac:dyDescent="0.25">
      <c r="A22" s="8">
        <v>615200</v>
      </c>
      <c r="B22" s="9" t="s">
        <v>46</v>
      </c>
      <c r="C22" s="9" t="s">
        <v>17</v>
      </c>
      <c r="D22" s="11">
        <v>1960</v>
      </c>
      <c r="E22" s="12" t="s">
        <v>4</v>
      </c>
      <c r="F22" s="13">
        <v>1</v>
      </c>
      <c r="G22" s="12">
        <v>800</v>
      </c>
      <c r="H22" s="14">
        <f t="shared" si="0"/>
        <v>800</v>
      </c>
      <c r="I22" s="14">
        <f t="shared" si="1"/>
        <v>400</v>
      </c>
      <c r="J22" s="61">
        <v>0</v>
      </c>
      <c r="K22" s="61">
        <v>0</v>
      </c>
      <c r="L22" s="61">
        <v>0</v>
      </c>
      <c r="M22" s="14">
        <f t="shared" si="2"/>
        <v>0</v>
      </c>
      <c r="N22" s="14">
        <f t="shared" si="3"/>
        <v>400</v>
      </c>
      <c r="O22" s="16"/>
    </row>
    <row r="23" spans="1:15" x14ac:dyDescent="0.25">
      <c r="A23" s="8">
        <v>615300</v>
      </c>
      <c r="B23" s="9" t="s">
        <v>47</v>
      </c>
      <c r="C23" s="10" t="s">
        <v>17</v>
      </c>
      <c r="D23" s="11">
        <v>0</v>
      </c>
      <c r="E23" s="12" t="s">
        <v>4</v>
      </c>
      <c r="F23" s="13">
        <v>1</v>
      </c>
      <c r="G23" s="12">
        <v>0</v>
      </c>
      <c r="H23" s="14">
        <f t="shared" si="0"/>
        <v>0</v>
      </c>
      <c r="I23" s="14">
        <f t="shared" si="1"/>
        <v>0</v>
      </c>
      <c r="J23" s="61">
        <v>0</v>
      </c>
      <c r="K23" s="61">
        <v>0</v>
      </c>
      <c r="L23" s="61">
        <v>0</v>
      </c>
      <c r="M23" s="14">
        <f t="shared" si="2"/>
        <v>0</v>
      </c>
      <c r="N23" s="14">
        <f t="shared" si="3"/>
        <v>0</v>
      </c>
      <c r="O23" s="16"/>
    </row>
    <row r="24" spans="1:15" x14ac:dyDescent="0.25">
      <c r="A24" s="8">
        <v>615500</v>
      </c>
      <c r="B24" s="9" t="s">
        <v>48</v>
      </c>
      <c r="C24" s="10" t="s">
        <v>17</v>
      </c>
      <c r="D24" s="11">
        <v>2155</v>
      </c>
      <c r="E24" s="12" t="s">
        <v>4</v>
      </c>
      <c r="F24" s="13">
        <v>1</v>
      </c>
      <c r="G24" s="12">
        <v>2000</v>
      </c>
      <c r="H24" s="14">
        <f t="shared" si="0"/>
        <v>2000</v>
      </c>
      <c r="I24" s="14">
        <f t="shared" si="1"/>
        <v>1000</v>
      </c>
      <c r="J24" s="61">
        <v>0</v>
      </c>
      <c r="K24" s="61">
        <v>0</v>
      </c>
      <c r="L24" s="61">
        <v>0</v>
      </c>
      <c r="M24" s="14">
        <f t="shared" si="2"/>
        <v>0</v>
      </c>
      <c r="N24" s="14">
        <f t="shared" si="3"/>
        <v>1000</v>
      </c>
      <c r="O24" s="16"/>
    </row>
    <row r="25" spans="1:15" x14ac:dyDescent="0.25">
      <c r="A25" s="8">
        <v>615520</v>
      </c>
      <c r="B25" s="9" t="s">
        <v>49</v>
      </c>
      <c r="C25" s="10" t="s">
        <v>17</v>
      </c>
      <c r="D25" s="11">
        <v>4303</v>
      </c>
      <c r="E25" s="12" t="s">
        <v>4</v>
      </c>
      <c r="F25" s="13">
        <v>1</v>
      </c>
      <c r="G25" s="12">
        <v>200</v>
      </c>
      <c r="H25" s="14">
        <f t="shared" si="0"/>
        <v>200</v>
      </c>
      <c r="I25" s="14">
        <f t="shared" si="1"/>
        <v>100</v>
      </c>
      <c r="J25" s="61">
        <v>0</v>
      </c>
      <c r="K25" s="61">
        <v>0</v>
      </c>
      <c r="L25" s="61">
        <v>0</v>
      </c>
      <c r="M25" s="14">
        <f t="shared" si="2"/>
        <v>0</v>
      </c>
      <c r="N25" s="14">
        <f t="shared" si="3"/>
        <v>100</v>
      </c>
      <c r="O25" s="16"/>
    </row>
    <row r="26" spans="1:15" x14ac:dyDescent="0.25">
      <c r="A26" s="8">
        <v>615600</v>
      </c>
      <c r="B26" s="9" t="s">
        <v>50</v>
      </c>
      <c r="C26" s="9" t="s">
        <v>17</v>
      </c>
      <c r="D26" s="11">
        <v>2687</v>
      </c>
      <c r="E26" s="12" t="s">
        <v>4</v>
      </c>
      <c r="F26" s="13">
        <v>1</v>
      </c>
      <c r="G26" s="12">
        <v>4500</v>
      </c>
      <c r="H26" s="14">
        <f t="shared" si="0"/>
        <v>4500</v>
      </c>
      <c r="I26" s="14">
        <f t="shared" si="1"/>
        <v>2250</v>
      </c>
      <c r="J26" s="61">
        <v>0</v>
      </c>
      <c r="K26" s="61">
        <v>0</v>
      </c>
      <c r="L26" s="61">
        <v>0</v>
      </c>
      <c r="M26" s="14">
        <f t="shared" si="2"/>
        <v>0</v>
      </c>
      <c r="N26" s="14">
        <f t="shared" si="3"/>
        <v>2250</v>
      </c>
      <c r="O26" s="16"/>
    </row>
    <row r="27" spans="1:15" x14ac:dyDescent="0.25">
      <c r="A27" s="8">
        <v>615602</v>
      </c>
      <c r="B27" s="9" t="s">
        <v>51</v>
      </c>
      <c r="C27" s="10" t="s">
        <v>17</v>
      </c>
      <c r="D27" s="11">
        <v>181</v>
      </c>
      <c r="E27" s="12" t="s">
        <v>4</v>
      </c>
      <c r="F27" s="13">
        <v>1</v>
      </c>
      <c r="G27" s="12">
        <v>150</v>
      </c>
      <c r="H27" s="14">
        <f t="shared" si="0"/>
        <v>150</v>
      </c>
      <c r="I27" s="14">
        <f t="shared" si="1"/>
        <v>75</v>
      </c>
      <c r="J27" s="61">
        <v>0</v>
      </c>
      <c r="K27" s="61">
        <v>0</v>
      </c>
      <c r="L27" s="61">
        <v>0</v>
      </c>
      <c r="M27" s="14">
        <f t="shared" si="2"/>
        <v>0</v>
      </c>
      <c r="N27" s="14">
        <f t="shared" si="3"/>
        <v>75</v>
      </c>
      <c r="O27" s="16"/>
    </row>
    <row r="28" spans="1:15" x14ac:dyDescent="0.25">
      <c r="A28" s="8">
        <v>616200</v>
      </c>
      <c r="B28" s="9" t="s">
        <v>52</v>
      </c>
      <c r="C28" s="10" t="s">
        <v>17</v>
      </c>
      <c r="D28" s="11">
        <v>0</v>
      </c>
      <c r="E28" s="12" t="s">
        <v>4</v>
      </c>
      <c r="F28" s="13">
        <v>1</v>
      </c>
      <c r="G28" s="12">
        <v>0</v>
      </c>
      <c r="H28" s="14">
        <f t="shared" si="0"/>
        <v>0</v>
      </c>
      <c r="I28" s="14">
        <f t="shared" si="1"/>
        <v>0</v>
      </c>
      <c r="J28" s="61">
        <v>0</v>
      </c>
      <c r="K28" s="61">
        <v>0</v>
      </c>
      <c r="L28" s="61">
        <v>0</v>
      </c>
      <c r="M28" s="14">
        <f t="shared" si="2"/>
        <v>0</v>
      </c>
      <c r="N28" s="14">
        <f t="shared" si="3"/>
        <v>0</v>
      </c>
      <c r="O28" s="16"/>
    </row>
    <row r="29" spans="1:15" x14ac:dyDescent="0.25">
      <c r="A29" s="8">
        <v>616300</v>
      </c>
      <c r="B29" s="9" t="s">
        <v>53</v>
      </c>
      <c r="C29" s="10" t="s">
        <v>17</v>
      </c>
      <c r="D29" s="11">
        <v>3840</v>
      </c>
      <c r="E29" s="12" t="s">
        <v>4</v>
      </c>
      <c r="F29" s="13">
        <v>1</v>
      </c>
      <c r="G29" s="12">
        <v>7000</v>
      </c>
      <c r="H29" s="14">
        <f t="shared" si="0"/>
        <v>7000</v>
      </c>
      <c r="I29" s="14">
        <f t="shared" si="1"/>
        <v>3500</v>
      </c>
      <c r="J29" s="61">
        <v>0</v>
      </c>
      <c r="K29" s="61">
        <v>0</v>
      </c>
      <c r="L29" s="61">
        <v>0</v>
      </c>
      <c r="M29" s="14">
        <f t="shared" si="2"/>
        <v>0</v>
      </c>
      <c r="N29" s="14">
        <f t="shared" si="3"/>
        <v>3500</v>
      </c>
      <c r="O29" s="16"/>
    </row>
    <row r="30" spans="1:15" x14ac:dyDescent="0.25">
      <c r="A30" s="8">
        <v>616301</v>
      </c>
      <c r="B30" s="9" t="s">
        <v>54</v>
      </c>
      <c r="C30" s="10" t="s">
        <v>17</v>
      </c>
      <c r="D30" s="11">
        <v>5760</v>
      </c>
      <c r="E30" s="12" t="s">
        <v>4</v>
      </c>
      <c r="F30" s="13">
        <v>1</v>
      </c>
      <c r="G30" s="12">
        <v>0</v>
      </c>
      <c r="H30" s="14">
        <f t="shared" si="0"/>
        <v>0</v>
      </c>
      <c r="I30" s="14">
        <f t="shared" si="1"/>
        <v>0</v>
      </c>
      <c r="J30" s="61">
        <v>0</v>
      </c>
      <c r="K30" s="61">
        <v>0</v>
      </c>
      <c r="L30" s="61">
        <v>0</v>
      </c>
      <c r="M30" s="14">
        <f t="shared" si="2"/>
        <v>0</v>
      </c>
      <c r="N30" s="14">
        <f t="shared" si="3"/>
        <v>0</v>
      </c>
      <c r="O30" s="16"/>
    </row>
    <row r="31" spans="1:15" x14ac:dyDescent="0.25">
      <c r="A31" s="8">
        <v>616700</v>
      </c>
      <c r="B31" s="9" t="s">
        <v>55</v>
      </c>
      <c r="C31" s="10" t="s">
        <v>17</v>
      </c>
      <c r="D31" s="11">
        <v>1594</v>
      </c>
      <c r="E31" s="12" t="s">
        <v>4</v>
      </c>
      <c r="F31" s="13">
        <v>1</v>
      </c>
      <c r="G31" s="12">
        <v>1500</v>
      </c>
      <c r="H31" s="14">
        <f t="shared" si="0"/>
        <v>1500</v>
      </c>
      <c r="I31" s="14">
        <f t="shared" si="1"/>
        <v>750</v>
      </c>
      <c r="J31" s="61">
        <v>0</v>
      </c>
      <c r="K31" s="61">
        <v>0</v>
      </c>
      <c r="L31" s="61">
        <v>0</v>
      </c>
      <c r="M31" s="14">
        <f t="shared" si="2"/>
        <v>0</v>
      </c>
      <c r="N31" s="14">
        <f t="shared" si="3"/>
        <v>750</v>
      </c>
      <c r="O31" s="16"/>
    </row>
    <row r="32" spans="1:15" x14ac:dyDescent="0.25">
      <c r="A32" s="8">
        <v>616800</v>
      </c>
      <c r="B32" s="9" t="s">
        <v>56</v>
      </c>
      <c r="C32" s="10" t="s">
        <v>17</v>
      </c>
      <c r="D32" s="11">
        <v>146</v>
      </c>
      <c r="E32" s="12" t="s">
        <v>4</v>
      </c>
      <c r="F32" s="13">
        <v>1</v>
      </c>
      <c r="G32" s="12">
        <v>267</v>
      </c>
      <c r="H32" s="14">
        <f t="shared" si="0"/>
        <v>267</v>
      </c>
      <c r="I32" s="14">
        <f t="shared" si="1"/>
        <v>133.5</v>
      </c>
      <c r="J32" s="61">
        <v>0</v>
      </c>
      <c r="K32" s="61">
        <v>0</v>
      </c>
      <c r="L32" s="61">
        <v>0</v>
      </c>
      <c r="M32" s="14">
        <f t="shared" si="2"/>
        <v>0</v>
      </c>
      <c r="N32" s="14">
        <f t="shared" si="3"/>
        <v>133.5</v>
      </c>
      <c r="O32" s="16"/>
    </row>
    <row r="33" spans="1:15" x14ac:dyDescent="0.25">
      <c r="A33" s="8">
        <v>622600</v>
      </c>
      <c r="B33" s="9" t="s">
        <v>57</v>
      </c>
      <c r="C33" s="10" t="s">
        <v>17</v>
      </c>
      <c r="D33" s="11">
        <v>11446</v>
      </c>
      <c r="E33" s="12" t="s">
        <v>4</v>
      </c>
      <c r="F33" s="13">
        <v>1</v>
      </c>
      <c r="G33" s="12">
        <v>11000</v>
      </c>
      <c r="H33" s="14">
        <f t="shared" si="0"/>
        <v>11000</v>
      </c>
      <c r="I33" s="14">
        <f t="shared" si="1"/>
        <v>5500</v>
      </c>
      <c r="J33" s="61">
        <v>0</v>
      </c>
      <c r="K33" s="61">
        <v>0</v>
      </c>
      <c r="L33" s="61">
        <v>0</v>
      </c>
      <c r="M33" s="14">
        <f t="shared" si="2"/>
        <v>0</v>
      </c>
      <c r="N33" s="14">
        <f t="shared" si="3"/>
        <v>5500</v>
      </c>
      <c r="O33" s="16"/>
    </row>
    <row r="34" spans="1:15" x14ac:dyDescent="0.25">
      <c r="A34" s="8">
        <v>622610</v>
      </c>
      <c r="B34" s="9" t="s">
        <v>58</v>
      </c>
      <c r="C34" s="10" t="s">
        <v>17</v>
      </c>
      <c r="D34" s="11">
        <v>0</v>
      </c>
      <c r="E34" s="12" t="s">
        <v>4</v>
      </c>
      <c r="F34" s="13">
        <v>1</v>
      </c>
      <c r="G34" s="12">
        <v>0</v>
      </c>
      <c r="H34" s="14">
        <f t="shared" si="0"/>
        <v>0</v>
      </c>
      <c r="I34" s="14">
        <f t="shared" si="1"/>
        <v>0</v>
      </c>
      <c r="J34" s="61">
        <v>0</v>
      </c>
      <c r="K34" s="61">
        <v>0</v>
      </c>
      <c r="L34" s="61">
        <v>0</v>
      </c>
      <c r="M34" s="14">
        <f t="shared" si="2"/>
        <v>0</v>
      </c>
      <c r="N34" s="14">
        <f t="shared" si="3"/>
        <v>0</v>
      </c>
      <c r="O34" s="16"/>
    </row>
    <row r="35" spans="1:15" x14ac:dyDescent="0.25">
      <c r="A35" s="8">
        <v>622700</v>
      </c>
      <c r="B35" s="9" t="s">
        <v>59</v>
      </c>
      <c r="C35" s="10" t="s">
        <v>17</v>
      </c>
      <c r="D35" s="11">
        <v>211</v>
      </c>
      <c r="E35" s="12" t="s">
        <v>4</v>
      </c>
      <c r="F35" s="13">
        <v>1</v>
      </c>
      <c r="G35" s="12">
        <v>45</v>
      </c>
      <c r="H35" s="14">
        <f t="shared" si="0"/>
        <v>45</v>
      </c>
      <c r="I35" s="14">
        <f t="shared" si="1"/>
        <v>22.5</v>
      </c>
      <c r="J35" s="61">
        <v>0</v>
      </c>
      <c r="K35" s="61">
        <v>0</v>
      </c>
      <c r="L35" s="61">
        <v>0</v>
      </c>
      <c r="M35" s="14">
        <f t="shared" si="2"/>
        <v>0</v>
      </c>
      <c r="N35" s="14">
        <f t="shared" si="3"/>
        <v>22.5</v>
      </c>
      <c r="O35" s="16"/>
    </row>
    <row r="36" spans="1:15" x14ac:dyDescent="0.25">
      <c r="A36" s="8">
        <v>623100</v>
      </c>
      <c r="B36" s="10" t="s">
        <v>60</v>
      </c>
      <c r="C36" s="10" t="s">
        <v>17</v>
      </c>
      <c r="D36" s="11">
        <v>564</v>
      </c>
      <c r="E36" s="12" t="s">
        <v>4</v>
      </c>
      <c r="F36" s="13">
        <v>1</v>
      </c>
      <c r="G36" s="12">
        <v>450</v>
      </c>
      <c r="H36" s="14">
        <f t="shared" si="0"/>
        <v>450</v>
      </c>
      <c r="I36" s="14">
        <f t="shared" si="1"/>
        <v>225</v>
      </c>
      <c r="J36" s="61">
        <v>0</v>
      </c>
      <c r="K36" s="61">
        <v>0</v>
      </c>
      <c r="L36" s="61">
        <v>0</v>
      </c>
      <c r="M36" s="14">
        <f t="shared" si="2"/>
        <v>0</v>
      </c>
      <c r="N36" s="14">
        <f t="shared" si="3"/>
        <v>225</v>
      </c>
      <c r="O36" s="16"/>
    </row>
    <row r="37" spans="1:15" x14ac:dyDescent="0.25">
      <c r="A37" s="8">
        <v>623400</v>
      </c>
      <c r="B37" s="10" t="s">
        <v>61</v>
      </c>
      <c r="C37" s="10" t="s">
        <v>17</v>
      </c>
      <c r="D37" s="11">
        <v>597</v>
      </c>
      <c r="E37" s="12" t="s">
        <v>4</v>
      </c>
      <c r="F37" s="13">
        <v>1</v>
      </c>
      <c r="G37" s="12">
        <v>0</v>
      </c>
      <c r="H37" s="14">
        <f t="shared" si="0"/>
        <v>0</v>
      </c>
      <c r="I37" s="14">
        <f t="shared" si="1"/>
        <v>0</v>
      </c>
      <c r="J37" s="61">
        <v>0</v>
      </c>
      <c r="K37" s="61">
        <v>0</v>
      </c>
      <c r="L37" s="61">
        <v>0</v>
      </c>
      <c r="M37" s="14">
        <f t="shared" si="2"/>
        <v>0</v>
      </c>
      <c r="N37" s="14">
        <f t="shared" si="3"/>
        <v>0</v>
      </c>
      <c r="O37" s="16"/>
    </row>
    <row r="38" spans="1:15" x14ac:dyDescent="0.25">
      <c r="A38" s="8">
        <v>623420</v>
      </c>
      <c r="B38" s="10" t="s">
        <v>62</v>
      </c>
      <c r="C38" s="10" t="s">
        <v>17</v>
      </c>
      <c r="D38" s="11">
        <v>0</v>
      </c>
      <c r="E38" s="12" t="s">
        <v>4</v>
      </c>
      <c r="F38" s="13">
        <v>1</v>
      </c>
      <c r="G38" s="12">
        <v>0</v>
      </c>
      <c r="H38" s="14">
        <f t="shared" si="0"/>
        <v>0</v>
      </c>
      <c r="I38" s="14">
        <f t="shared" si="1"/>
        <v>0</v>
      </c>
      <c r="J38" s="61">
        <v>0</v>
      </c>
      <c r="K38" s="61">
        <v>0</v>
      </c>
      <c r="L38" s="61">
        <v>0</v>
      </c>
      <c r="M38" s="14">
        <f t="shared" si="2"/>
        <v>0</v>
      </c>
      <c r="N38" s="14">
        <f t="shared" si="3"/>
        <v>0</v>
      </c>
      <c r="O38" s="16"/>
    </row>
    <row r="39" spans="1:15" x14ac:dyDescent="0.25">
      <c r="A39" s="8">
        <v>623600</v>
      </c>
      <c r="B39" s="10" t="s">
        <v>63</v>
      </c>
      <c r="C39" s="10" t="s">
        <v>17</v>
      </c>
      <c r="D39" s="11">
        <v>0</v>
      </c>
      <c r="E39" s="12" t="s">
        <v>4</v>
      </c>
      <c r="F39" s="13">
        <v>1</v>
      </c>
      <c r="G39" s="12">
        <v>200</v>
      </c>
      <c r="H39" s="14">
        <f t="shared" si="0"/>
        <v>200</v>
      </c>
      <c r="I39" s="14">
        <f t="shared" si="1"/>
        <v>100</v>
      </c>
      <c r="J39" s="61">
        <v>0</v>
      </c>
      <c r="K39" s="61">
        <v>0</v>
      </c>
      <c r="L39" s="61">
        <v>0</v>
      </c>
      <c r="M39" s="14">
        <f t="shared" si="2"/>
        <v>0</v>
      </c>
      <c r="N39" s="14">
        <f t="shared" si="3"/>
        <v>100</v>
      </c>
      <c r="O39" s="16"/>
    </row>
    <row r="40" spans="1:15" x14ac:dyDescent="0.25">
      <c r="A40" s="8">
        <v>624100</v>
      </c>
      <c r="B40" s="10" t="s">
        <v>64</v>
      </c>
      <c r="C40" s="10" t="s">
        <v>17</v>
      </c>
      <c r="D40" s="11">
        <v>268</v>
      </c>
      <c r="E40" s="12" t="s">
        <v>4</v>
      </c>
      <c r="F40" s="13">
        <v>1</v>
      </c>
      <c r="G40" s="12">
        <v>0</v>
      </c>
      <c r="H40" s="14">
        <f t="shared" si="0"/>
        <v>0</v>
      </c>
      <c r="I40" s="14">
        <f t="shared" si="1"/>
        <v>0</v>
      </c>
      <c r="J40" s="61">
        <v>0</v>
      </c>
      <c r="K40" s="61">
        <v>0</v>
      </c>
      <c r="L40" s="61">
        <v>0</v>
      </c>
      <c r="M40" s="14">
        <f t="shared" si="2"/>
        <v>0</v>
      </c>
      <c r="N40" s="14">
        <f t="shared" si="3"/>
        <v>0</v>
      </c>
      <c r="O40" s="16"/>
    </row>
    <row r="41" spans="1:15" x14ac:dyDescent="0.25">
      <c r="A41" s="8">
        <v>624200</v>
      </c>
      <c r="B41" s="10" t="s">
        <v>65</v>
      </c>
      <c r="C41" s="10" t="s">
        <v>9</v>
      </c>
      <c r="D41" s="11">
        <v>51917</v>
      </c>
      <c r="E41" s="12" t="s">
        <v>4</v>
      </c>
      <c r="F41" s="13">
        <v>1</v>
      </c>
      <c r="G41" s="12">
        <v>35000</v>
      </c>
      <c r="H41" s="14">
        <f t="shared" si="0"/>
        <v>0</v>
      </c>
      <c r="I41" s="14">
        <f t="shared" si="1"/>
        <v>0</v>
      </c>
      <c r="J41" s="61">
        <v>8000</v>
      </c>
      <c r="K41" s="61">
        <v>0</v>
      </c>
      <c r="L41" s="61">
        <v>0</v>
      </c>
      <c r="M41" s="14">
        <f t="shared" si="2"/>
        <v>8000</v>
      </c>
      <c r="N41" s="14">
        <f t="shared" si="3"/>
        <v>-8000</v>
      </c>
      <c r="O41" s="16"/>
    </row>
    <row r="42" spans="1:15" x14ac:dyDescent="0.25">
      <c r="A42" s="8">
        <v>625100</v>
      </c>
      <c r="B42" s="10" t="s">
        <v>66</v>
      </c>
      <c r="C42" s="10" t="s">
        <v>17</v>
      </c>
      <c r="D42" s="11">
        <v>10999</v>
      </c>
      <c r="E42" s="12" t="s">
        <v>4</v>
      </c>
      <c r="F42" s="13">
        <v>1</v>
      </c>
      <c r="G42" s="12">
        <v>0</v>
      </c>
      <c r="H42" s="14">
        <f t="shared" si="0"/>
        <v>0</v>
      </c>
      <c r="I42" s="14">
        <f t="shared" si="1"/>
        <v>0</v>
      </c>
      <c r="J42" s="61">
        <v>0</v>
      </c>
      <c r="K42" s="61">
        <v>0</v>
      </c>
      <c r="L42" s="61">
        <v>0</v>
      </c>
      <c r="M42" s="14">
        <f t="shared" si="2"/>
        <v>0</v>
      </c>
      <c r="N42" s="14">
        <f t="shared" si="3"/>
        <v>0</v>
      </c>
      <c r="O42" s="16"/>
    </row>
    <row r="43" spans="1:15" x14ac:dyDescent="0.25">
      <c r="A43" s="8">
        <v>625110</v>
      </c>
      <c r="B43" s="10" t="s">
        <v>67</v>
      </c>
      <c r="C43" s="10" t="s">
        <v>17</v>
      </c>
      <c r="D43" s="11">
        <v>16928</v>
      </c>
      <c r="E43" s="12" t="s">
        <v>4</v>
      </c>
      <c r="F43" s="13">
        <v>1</v>
      </c>
      <c r="G43" s="12">
        <v>15000</v>
      </c>
      <c r="H43" s="14">
        <f t="shared" si="0"/>
        <v>15000</v>
      </c>
      <c r="I43" s="14">
        <f t="shared" si="1"/>
        <v>7500</v>
      </c>
      <c r="J43" s="61">
        <v>0</v>
      </c>
      <c r="K43" s="61">
        <v>0</v>
      </c>
      <c r="L43" s="61">
        <v>0</v>
      </c>
      <c r="M43" s="14">
        <f t="shared" si="2"/>
        <v>0</v>
      </c>
      <c r="N43" s="14">
        <f t="shared" si="3"/>
        <v>7500</v>
      </c>
      <c r="O43" s="16"/>
    </row>
    <row r="44" spans="1:15" x14ac:dyDescent="0.25">
      <c r="A44" s="8">
        <v>625400</v>
      </c>
      <c r="B44" s="10" t="s">
        <v>68</v>
      </c>
      <c r="C44" s="10" t="s">
        <v>17</v>
      </c>
      <c r="D44" s="11">
        <v>1229</v>
      </c>
      <c r="E44" s="12" t="s">
        <v>4</v>
      </c>
      <c r="F44" s="13">
        <v>1</v>
      </c>
      <c r="G44" s="12">
        <v>1000</v>
      </c>
      <c r="H44" s="14">
        <f t="shared" si="0"/>
        <v>1000</v>
      </c>
      <c r="I44" s="14">
        <f t="shared" si="1"/>
        <v>500</v>
      </c>
      <c r="J44" s="61">
        <v>0</v>
      </c>
      <c r="K44" s="61">
        <v>0</v>
      </c>
      <c r="L44" s="61">
        <v>0</v>
      </c>
      <c r="M44" s="14">
        <f t="shared" si="2"/>
        <v>0</v>
      </c>
      <c r="N44" s="14">
        <f t="shared" si="3"/>
        <v>500</v>
      </c>
      <c r="O44" s="16"/>
    </row>
    <row r="45" spans="1:15" x14ac:dyDescent="0.25">
      <c r="A45" s="8">
        <v>625600</v>
      </c>
      <c r="B45" s="10" t="s">
        <v>69</v>
      </c>
      <c r="C45" s="10" t="s">
        <v>17</v>
      </c>
      <c r="D45" s="11">
        <v>0</v>
      </c>
      <c r="E45" s="12" t="s">
        <v>4</v>
      </c>
      <c r="F45" s="13">
        <v>1</v>
      </c>
      <c r="G45" s="12">
        <v>0</v>
      </c>
      <c r="H45" s="14">
        <f t="shared" si="0"/>
        <v>0</v>
      </c>
      <c r="I45" s="14">
        <f t="shared" si="1"/>
        <v>0</v>
      </c>
      <c r="J45" s="61">
        <v>0</v>
      </c>
      <c r="K45" s="61">
        <v>0</v>
      </c>
      <c r="L45" s="61">
        <v>0</v>
      </c>
      <c r="M45" s="14">
        <f t="shared" si="2"/>
        <v>0</v>
      </c>
      <c r="N45" s="14">
        <f t="shared" si="3"/>
        <v>0</v>
      </c>
      <c r="O45" s="16"/>
    </row>
    <row r="46" spans="1:15" x14ac:dyDescent="0.25">
      <c r="A46" s="8">
        <v>625700</v>
      </c>
      <c r="B46" s="10" t="s">
        <v>70</v>
      </c>
      <c r="C46" s="10" t="s">
        <v>17</v>
      </c>
      <c r="D46" s="11">
        <v>2473</v>
      </c>
      <c r="E46" s="12" t="s">
        <v>4</v>
      </c>
      <c r="F46" s="13">
        <v>1</v>
      </c>
      <c r="G46" s="12">
        <v>0</v>
      </c>
      <c r="H46" s="14">
        <f t="shared" si="0"/>
        <v>0</v>
      </c>
      <c r="I46" s="14">
        <f t="shared" si="1"/>
        <v>0</v>
      </c>
      <c r="J46" s="61">
        <v>0</v>
      </c>
      <c r="K46" s="61">
        <v>0</v>
      </c>
      <c r="L46" s="61">
        <v>0</v>
      </c>
      <c r="M46" s="14">
        <f t="shared" si="2"/>
        <v>0</v>
      </c>
      <c r="N46" s="14">
        <f t="shared" si="3"/>
        <v>0</v>
      </c>
      <c r="O46" s="16"/>
    </row>
    <row r="47" spans="1:15" x14ac:dyDescent="0.25">
      <c r="A47" s="8">
        <v>625710</v>
      </c>
      <c r="B47" s="10" t="s">
        <v>71</v>
      </c>
      <c r="C47" s="10" t="s">
        <v>17</v>
      </c>
      <c r="D47" s="11">
        <v>653</v>
      </c>
      <c r="E47" s="12" t="s">
        <v>4</v>
      </c>
      <c r="F47" s="13">
        <v>1</v>
      </c>
      <c r="G47" s="12">
        <v>0</v>
      </c>
      <c r="H47" s="14">
        <f t="shared" si="0"/>
        <v>0</v>
      </c>
      <c r="I47" s="14">
        <f t="shared" si="1"/>
        <v>0</v>
      </c>
      <c r="J47" s="61">
        <v>0</v>
      </c>
      <c r="K47" s="61">
        <v>0</v>
      </c>
      <c r="L47" s="61">
        <v>0</v>
      </c>
      <c r="M47" s="14">
        <f t="shared" si="2"/>
        <v>0</v>
      </c>
      <c r="N47" s="14">
        <f t="shared" si="3"/>
        <v>0</v>
      </c>
      <c r="O47" s="16"/>
    </row>
    <row r="48" spans="1:15" x14ac:dyDescent="0.25">
      <c r="A48" s="8">
        <v>626100</v>
      </c>
      <c r="B48" s="10" t="s">
        <v>72</v>
      </c>
      <c r="C48" s="10" t="s">
        <v>17</v>
      </c>
      <c r="D48" s="11">
        <v>727</v>
      </c>
      <c r="E48" s="12" t="s">
        <v>4</v>
      </c>
      <c r="F48" s="13"/>
      <c r="G48" s="12">
        <v>200</v>
      </c>
      <c r="H48" s="14">
        <f t="shared" si="0"/>
        <v>0</v>
      </c>
      <c r="I48" s="14">
        <f t="shared" si="1"/>
        <v>0</v>
      </c>
      <c r="J48" s="61">
        <v>0</v>
      </c>
      <c r="K48" s="61">
        <v>0</v>
      </c>
      <c r="L48" s="61">
        <v>0</v>
      </c>
      <c r="M48" s="14">
        <f t="shared" si="2"/>
        <v>0</v>
      </c>
      <c r="N48" s="14">
        <f t="shared" si="3"/>
        <v>0</v>
      </c>
      <c r="O48" s="16"/>
    </row>
    <row r="49" spans="1:15" x14ac:dyDescent="0.25">
      <c r="A49" s="8">
        <v>626200</v>
      </c>
      <c r="B49" s="10" t="s">
        <v>73</v>
      </c>
      <c r="C49" s="10" t="s">
        <v>17</v>
      </c>
      <c r="D49" s="11">
        <v>4650</v>
      </c>
      <c r="E49" s="12" t="s">
        <v>4</v>
      </c>
      <c r="F49" s="13"/>
      <c r="G49" s="12">
        <v>2500</v>
      </c>
      <c r="H49" s="14">
        <f t="shared" si="0"/>
        <v>0</v>
      </c>
      <c r="I49" s="14">
        <f t="shared" si="1"/>
        <v>0</v>
      </c>
      <c r="J49" s="61">
        <v>0</v>
      </c>
      <c r="K49" s="61">
        <v>0</v>
      </c>
      <c r="L49" s="61">
        <v>0</v>
      </c>
      <c r="M49" s="14">
        <f t="shared" si="2"/>
        <v>0</v>
      </c>
      <c r="N49" s="14">
        <f t="shared" si="3"/>
        <v>0</v>
      </c>
      <c r="O49" s="16"/>
    </row>
    <row r="50" spans="1:15" x14ac:dyDescent="0.25">
      <c r="A50" s="8">
        <v>626300</v>
      </c>
      <c r="B50" s="10" t="s">
        <v>74</v>
      </c>
      <c r="C50" s="10" t="s">
        <v>17</v>
      </c>
      <c r="D50" s="11">
        <v>737</v>
      </c>
      <c r="E50" s="12" t="s">
        <v>4</v>
      </c>
      <c r="F50" s="13"/>
      <c r="G50" s="12">
        <v>0</v>
      </c>
      <c r="H50" s="14">
        <f t="shared" si="0"/>
        <v>0</v>
      </c>
      <c r="I50" s="14">
        <f t="shared" si="1"/>
        <v>0</v>
      </c>
      <c r="J50" s="61">
        <v>0</v>
      </c>
      <c r="K50" s="61">
        <v>0</v>
      </c>
      <c r="L50" s="61">
        <v>0</v>
      </c>
      <c r="M50" s="14">
        <f t="shared" si="2"/>
        <v>0</v>
      </c>
      <c r="N50" s="14">
        <f t="shared" si="3"/>
        <v>0</v>
      </c>
      <c r="O50" s="16"/>
    </row>
    <row r="51" spans="1:15" x14ac:dyDescent="0.25">
      <c r="A51" s="8">
        <v>627500</v>
      </c>
      <c r="B51" s="10" t="s">
        <v>75</v>
      </c>
      <c r="C51" s="10" t="s">
        <v>17</v>
      </c>
      <c r="D51" s="11">
        <v>5720</v>
      </c>
      <c r="E51" s="12" t="s">
        <v>4</v>
      </c>
      <c r="F51" s="13"/>
      <c r="G51" s="12">
        <v>8000</v>
      </c>
      <c r="H51" s="14">
        <f t="shared" si="0"/>
        <v>0</v>
      </c>
      <c r="I51" s="14">
        <f t="shared" si="1"/>
        <v>0</v>
      </c>
      <c r="J51" s="61">
        <v>0</v>
      </c>
      <c r="K51" s="61">
        <v>0</v>
      </c>
      <c r="L51" s="61">
        <v>0</v>
      </c>
      <c r="M51" s="14">
        <f t="shared" si="2"/>
        <v>0</v>
      </c>
      <c r="N51" s="14">
        <f t="shared" si="3"/>
        <v>0</v>
      </c>
      <c r="O51" s="16"/>
    </row>
    <row r="52" spans="1:15" x14ac:dyDescent="0.25">
      <c r="A52" s="8">
        <v>627510</v>
      </c>
      <c r="B52" s="10" t="s">
        <v>76</v>
      </c>
      <c r="C52" s="10" t="s">
        <v>17</v>
      </c>
      <c r="D52" s="11">
        <v>7704</v>
      </c>
      <c r="E52" s="12" t="s">
        <v>4</v>
      </c>
      <c r="F52" s="13"/>
      <c r="G52" s="12">
        <v>0</v>
      </c>
      <c r="H52" s="14">
        <f t="shared" si="0"/>
        <v>0</v>
      </c>
      <c r="I52" s="14">
        <f t="shared" si="1"/>
        <v>0</v>
      </c>
      <c r="J52" s="61">
        <v>0</v>
      </c>
      <c r="K52" s="61">
        <v>0</v>
      </c>
      <c r="L52" s="61">
        <v>0</v>
      </c>
      <c r="M52" s="14">
        <f t="shared" si="2"/>
        <v>0</v>
      </c>
      <c r="N52" s="14">
        <f t="shared" si="3"/>
        <v>0</v>
      </c>
      <c r="O52" s="16"/>
    </row>
    <row r="53" spans="1:15" x14ac:dyDescent="0.25">
      <c r="A53" s="8">
        <v>628000</v>
      </c>
      <c r="B53" s="10" t="s">
        <v>77</v>
      </c>
      <c r="C53" s="10" t="s">
        <v>17</v>
      </c>
      <c r="D53" s="11">
        <v>713</v>
      </c>
      <c r="E53" s="12" t="s">
        <v>4</v>
      </c>
      <c r="F53" s="13"/>
      <c r="G53" s="12">
        <v>0</v>
      </c>
      <c r="H53" s="14">
        <f t="shared" si="0"/>
        <v>0</v>
      </c>
      <c r="I53" s="14">
        <f t="shared" si="1"/>
        <v>0</v>
      </c>
      <c r="J53" s="61">
        <v>0</v>
      </c>
      <c r="K53" s="61">
        <v>0</v>
      </c>
      <c r="L53" s="61">
        <v>0</v>
      </c>
      <c r="M53" s="14">
        <f t="shared" si="2"/>
        <v>0</v>
      </c>
      <c r="N53" s="14">
        <f t="shared" si="3"/>
        <v>0</v>
      </c>
      <c r="O53" s="16"/>
    </row>
    <row r="54" spans="1:15" x14ac:dyDescent="0.25">
      <c r="A54" s="8">
        <v>628100</v>
      </c>
      <c r="B54" s="10" t="s">
        <v>78</v>
      </c>
      <c r="C54" s="10" t="s">
        <v>17</v>
      </c>
      <c r="D54" s="11">
        <v>2467</v>
      </c>
      <c r="E54" s="12" t="s">
        <v>4</v>
      </c>
      <c r="F54" s="13"/>
      <c r="G54" s="12">
        <v>550</v>
      </c>
      <c r="H54" s="14">
        <f t="shared" si="0"/>
        <v>0</v>
      </c>
      <c r="I54" s="14">
        <f t="shared" si="1"/>
        <v>0</v>
      </c>
      <c r="J54" s="61">
        <v>0</v>
      </c>
      <c r="K54" s="61">
        <v>0</v>
      </c>
      <c r="L54" s="61">
        <v>0</v>
      </c>
      <c r="M54" s="14">
        <f t="shared" si="2"/>
        <v>0</v>
      </c>
      <c r="N54" s="14">
        <f t="shared" si="3"/>
        <v>0</v>
      </c>
      <c r="O54" s="16"/>
    </row>
    <row r="55" spans="1:15" x14ac:dyDescent="0.25">
      <c r="A55" s="8">
        <v>631100</v>
      </c>
      <c r="B55" s="9" t="s">
        <v>79</v>
      </c>
      <c r="C55" s="10" t="s">
        <v>17</v>
      </c>
      <c r="D55" s="11">
        <v>39250</v>
      </c>
      <c r="E55" s="12" t="s">
        <v>4</v>
      </c>
      <c r="F55" s="13"/>
      <c r="G55" s="12">
        <v>150</v>
      </c>
      <c r="H55" s="14">
        <f t="shared" si="0"/>
        <v>0</v>
      </c>
      <c r="I55" s="14">
        <f t="shared" si="1"/>
        <v>0</v>
      </c>
      <c r="J55" s="61">
        <v>0</v>
      </c>
      <c r="K55" s="61">
        <v>0</v>
      </c>
      <c r="L55" s="61">
        <v>0</v>
      </c>
      <c r="M55" s="14">
        <f t="shared" si="2"/>
        <v>0</v>
      </c>
      <c r="N55" s="14">
        <f t="shared" si="3"/>
        <v>0</v>
      </c>
      <c r="O55" s="16"/>
    </row>
    <row r="56" spans="1:15" x14ac:dyDescent="0.25">
      <c r="A56" s="8">
        <v>633300</v>
      </c>
      <c r="B56" s="10" t="s">
        <v>80</v>
      </c>
      <c r="C56" s="10" t="s">
        <v>17</v>
      </c>
      <c r="D56" s="11">
        <v>3873</v>
      </c>
      <c r="E56" s="12" t="s">
        <v>4</v>
      </c>
      <c r="F56" s="13"/>
      <c r="G56" s="12">
        <v>0</v>
      </c>
      <c r="H56" s="14">
        <f t="shared" si="0"/>
        <v>0</v>
      </c>
      <c r="I56" s="14">
        <f t="shared" si="1"/>
        <v>0</v>
      </c>
      <c r="J56" s="61">
        <v>0</v>
      </c>
      <c r="K56" s="61">
        <v>0</v>
      </c>
      <c r="L56" s="61">
        <v>0</v>
      </c>
      <c r="M56" s="14">
        <f t="shared" si="2"/>
        <v>0</v>
      </c>
      <c r="N56" s="14">
        <f t="shared" si="3"/>
        <v>0</v>
      </c>
      <c r="O56" s="16"/>
    </row>
    <row r="57" spans="1:15" ht="16.5" customHeight="1" x14ac:dyDescent="0.25">
      <c r="A57" s="15">
        <v>633400</v>
      </c>
      <c r="B57" s="16" t="s">
        <v>81</v>
      </c>
      <c r="C57" s="10" t="s">
        <v>17</v>
      </c>
      <c r="D57" s="11"/>
      <c r="E57" s="12" t="s">
        <v>4</v>
      </c>
      <c r="F57" s="13"/>
      <c r="G57" s="12">
        <v>0</v>
      </c>
      <c r="H57" s="14">
        <f t="shared" si="0"/>
        <v>0</v>
      </c>
      <c r="I57" s="14">
        <f t="shared" si="1"/>
        <v>0</v>
      </c>
      <c r="J57" s="61">
        <v>0</v>
      </c>
      <c r="K57" s="61">
        <v>0</v>
      </c>
      <c r="L57" s="61">
        <v>0</v>
      </c>
      <c r="M57" s="14">
        <f t="shared" si="2"/>
        <v>0</v>
      </c>
      <c r="N57" s="14">
        <f t="shared" si="3"/>
        <v>0</v>
      </c>
      <c r="O57" s="16"/>
    </row>
    <row r="58" spans="1:15" ht="18" customHeight="1" x14ac:dyDescent="0.25">
      <c r="A58" s="15">
        <v>633500</v>
      </c>
      <c r="B58" s="16" t="s">
        <v>82</v>
      </c>
      <c r="C58" s="10" t="s">
        <v>17</v>
      </c>
      <c r="D58" s="11">
        <v>2477</v>
      </c>
      <c r="E58" s="12" t="s">
        <v>4</v>
      </c>
      <c r="F58" s="13"/>
      <c r="G58" s="12">
        <v>0</v>
      </c>
      <c r="H58" s="14">
        <f t="shared" si="0"/>
        <v>0</v>
      </c>
      <c r="I58" s="14">
        <f t="shared" si="1"/>
        <v>0</v>
      </c>
      <c r="J58" s="61">
        <v>0</v>
      </c>
      <c r="K58" s="61">
        <v>0</v>
      </c>
      <c r="L58" s="61">
        <v>0</v>
      </c>
      <c r="M58" s="14">
        <f t="shared" si="2"/>
        <v>0</v>
      </c>
      <c r="N58" s="14">
        <f t="shared" si="3"/>
        <v>0</v>
      </c>
      <c r="O58" s="16"/>
    </row>
    <row r="59" spans="1:15" x14ac:dyDescent="0.25">
      <c r="A59" s="15">
        <v>635111</v>
      </c>
      <c r="B59" s="16" t="s">
        <v>83</v>
      </c>
      <c r="C59" s="10" t="s">
        <v>17</v>
      </c>
      <c r="D59" s="11">
        <v>2357</v>
      </c>
      <c r="E59" s="12" t="s">
        <v>4</v>
      </c>
      <c r="F59" s="13"/>
      <c r="G59" s="12">
        <v>2400</v>
      </c>
      <c r="H59" s="14">
        <f t="shared" si="0"/>
        <v>0</v>
      </c>
      <c r="I59" s="14">
        <f t="shared" si="1"/>
        <v>0</v>
      </c>
      <c r="J59" s="61">
        <v>0</v>
      </c>
      <c r="K59" s="61">
        <v>0</v>
      </c>
      <c r="L59" s="61">
        <v>0</v>
      </c>
      <c r="M59" s="14">
        <f t="shared" si="2"/>
        <v>0</v>
      </c>
      <c r="N59" s="14">
        <f t="shared" si="3"/>
        <v>0</v>
      </c>
      <c r="O59" s="16"/>
    </row>
    <row r="60" spans="1:15" x14ac:dyDescent="0.25">
      <c r="A60" s="8">
        <v>635130</v>
      </c>
      <c r="B60" s="10" t="s">
        <v>84</v>
      </c>
      <c r="C60" s="10" t="s">
        <v>17</v>
      </c>
      <c r="D60" s="11">
        <v>203</v>
      </c>
      <c r="E60" s="12" t="s">
        <v>4</v>
      </c>
      <c r="F60" s="13"/>
      <c r="G60" s="12">
        <v>300</v>
      </c>
      <c r="H60" s="14">
        <f t="shared" si="0"/>
        <v>0</v>
      </c>
      <c r="I60" s="14">
        <f t="shared" si="1"/>
        <v>0</v>
      </c>
      <c r="J60" s="61">
        <v>0</v>
      </c>
      <c r="K60" s="61">
        <v>0</v>
      </c>
      <c r="L60" s="61">
        <v>0</v>
      </c>
      <c r="M60" s="14">
        <f t="shared" si="2"/>
        <v>0</v>
      </c>
      <c r="N60" s="14">
        <f t="shared" si="3"/>
        <v>0</v>
      </c>
      <c r="O60" s="16"/>
    </row>
    <row r="61" spans="1:15" x14ac:dyDescent="0.25">
      <c r="A61" s="8">
        <v>635140</v>
      </c>
      <c r="B61" s="10" t="s">
        <v>85</v>
      </c>
      <c r="C61" s="10" t="s">
        <v>17</v>
      </c>
      <c r="D61" s="11">
        <v>216</v>
      </c>
      <c r="E61" s="12" t="s">
        <v>4</v>
      </c>
      <c r="F61" s="13"/>
      <c r="G61" s="12">
        <v>220</v>
      </c>
      <c r="H61" s="14">
        <f t="shared" si="0"/>
        <v>0</v>
      </c>
      <c r="I61" s="14">
        <f t="shared" si="1"/>
        <v>0</v>
      </c>
      <c r="J61" s="61">
        <v>0</v>
      </c>
      <c r="K61" s="61">
        <v>0</v>
      </c>
      <c r="L61" s="61">
        <v>0</v>
      </c>
      <c r="M61" s="14">
        <f t="shared" si="2"/>
        <v>0</v>
      </c>
      <c r="N61" s="14">
        <f t="shared" si="3"/>
        <v>0</v>
      </c>
      <c r="O61" s="16"/>
    </row>
    <row r="62" spans="1:15" x14ac:dyDescent="0.25">
      <c r="A62" s="8">
        <v>658000</v>
      </c>
      <c r="B62" s="10" t="s">
        <v>86</v>
      </c>
      <c r="C62" s="10" t="s">
        <v>17</v>
      </c>
      <c r="D62" s="11">
        <v>2</v>
      </c>
      <c r="E62" s="12" t="s">
        <v>4</v>
      </c>
      <c r="F62" s="13"/>
      <c r="G62" s="12">
        <v>0</v>
      </c>
      <c r="H62" s="14">
        <f t="shared" si="0"/>
        <v>0</v>
      </c>
      <c r="I62" s="14">
        <f t="shared" si="1"/>
        <v>0</v>
      </c>
      <c r="J62" s="61">
        <v>0</v>
      </c>
      <c r="K62" s="61">
        <v>0</v>
      </c>
      <c r="L62" s="61">
        <v>0</v>
      </c>
      <c r="M62" s="14">
        <f t="shared" si="2"/>
        <v>0</v>
      </c>
      <c r="N62" s="14">
        <f t="shared" si="3"/>
        <v>0</v>
      </c>
      <c r="O62" s="16"/>
    </row>
    <row r="63" spans="1:15" x14ac:dyDescent="0.25">
      <c r="A63" s="8">
        <v>740000</v>
      </c>
      <c r="B63" s="10" t="s">
        <v>103</v>
      </c>
      <c r="C63" s="10" t="s">
        <v>17</v>
      </c>
      <c r="D63" s="11">
        <v>-3000</v>
      </c>
      <c r="E63" s="12" t="s">
        <v>4</v>
      </c>
      <c r="F63" s="13"/>
      <c r="G63" s="12">
        <v>0</v>
      </c>
      <c r="H63" s="14">
        <f t="shared" si="0"/>
        <v>0</v>
      </c>
      <c r="I63" s="14">
        <f t="shared" si="1"/>
        <v>0</v>
      </c>
      <c r="J63" s="61">
        <v>0</v>
      </c>
      <c r="K63" s="61">
        <v>0</v>
      </c>
      <c r="L63" s="61">
        <v>0</v>
      </c>
      <c r="M63" s="14">
        <f t="shared" si="2"/>
        <v>0</v>
      </c>
      <c r="N63" s="14">
        <f t="shared" si="3"/>
        <v>0</v>
      </c>
      <c r="O63" s="16"/>
    </row>
    <row r="64" spans="1:15" x14ac:dyDescent="0.25">
      <c r="A64" s="8">
        <v>740100</v>
      </c>
      <c r="B64" s="10" t="s">
        <v>104</v>
      </c>
      <c r="C64" s="10" t="s">
        <v>17</v>
      </c>
      <c r="D64" s="11">
        <v>-1590</v>
      </c>
      <c r="E64" s="12" t="s">
        <v>4</v>
      </c>
      <c r="F64" s="13"/>
      <c r="G64" s="12">
        <v>0</v>
      </c>
      <c r="H64" s="14">
        <f t="shared" si="0"/>
        <v>0</v>
      </c>
      <c r="I64" s="14">
        <f t="shared" si="1"/>
        <v>0</v>
      </c>
      <c r="J64" s="61">
        <v>0</v>
      </c>
      <c r="K64" s="61">
        <v>0</v>
      </c>
      <c r="L64" s="61">
        <v>0</v>
      </c>
      <c r="M64" s="14">
        <f t="shared" si="2"/>
        <v>0</v>
      </c>
      <c r="N64" s="14">
        <f t="shared" si="3"/>
        <v>0</v>
      </c>
      <c r="O64" s="16"/>
    </row>
    <row r="65" spans="1:15" x14ac:dyDescent="0.25">
      <c r="A65" s="8" t="s">
        <v>105</v>
      </c>
      <c r="B65" s="10" t="s">
        <v>86</v>
      </c>
      <c r="C65" s="10" t="s">
        <v>17</v>
      </c>
      <c r="D65" s="11">
        <v>-311</v>
      </c>
      <c r="E65" s="12" t="s">
        <v>4</v>
      </c>
      <c r="F65" s="13"/>
      <c r="G65" s="12">
        <v>0</v>
      </c>
      <c r="H65" s="14">
        <f t="shared" si="0"/>
        <v>0</v>
      </c>
      <c r="I65" s="14">
        <f t="shared" si="1"/>
        <v>0</v>
      </c>
      <c r="J65" s="61">
        <v>0</v>
      </c>
      <c r="K65" s="61">
        <v>0</v>
      </c>
      <c r="L65" s="61">
        <v>0</v>
      </c>
      <c r="M65" s="14">
        <f t="shared" si="2"/>
        <v>0</v>
      </c>
      <c r="N65" s="14">
        <f t="shared" si="3"/>
        <v>0</v>
      </c>
      <c r="O65" s="16"/>
    </row>
    <row r="66" spans="1:15" x14ac:dyDescent="0.25">
      <c r="A66" s="8" t="s">
        <v>106</v>
      </c>
      <c r="B66" s="10" t="s">
        <v>107</v>
      </c>
      <c r="C66" s="10" t="s">
        <v>17</v>
      </c>
      <c r="D66" s="11">
        <v>-1</v>
      </c>
      <c r="E66" s="12" t="s">
        <v>4</v>
      </c>
      <c r="F66" s="13"/>
      <c r="G66" s="12">
        <v>0</v>
      </c>
      <c r="H66" s="14">
        <f t="shared" si="0"/>
        <v>0</v>
      </c>
      <c r="I66" s="14">
        <f t="shared" si="1"/>
        <v>0</v>
      </c>
      <c r="J66" s="61">
        <v>0</v>
      </c>
      <c r="K66" s="61">
        <v>0</v>
      </c>
      <c r="L66" s="61">
        <v>0</v>
      </c>
      <c r="M66" s="14">
        <f t="shared" si="2"/>
        <v>0</v>
      </c>
      <c r="N66" s="14">
        <f t="shared" si="3"/>
        <v>0</v>
      </c>
      <c r="O66" s="16"/>
    </row>
    <row r="67" spans="1:15" x14ac:dyDescent="0.25">
      <c r="A67" s="8">
        <v>791000</v>
      </c>
      <c r="B67" s="10" t="s">
        <v>108</v>
      </c>
      <c r="C67" s="10" t="s">
        <v>17</v>
      </c>
      <c r="D67" s="11">
        <v>248</v>
      </c>
      <c r="E67" s="12" t="s">
        <v>4</v>
      </c>
      <c r="F67" s="13"/>
      <c r="G67" s="12">
        <v>0</v>
      </c>
      <c r="H67" s="14">
        <f t="shared" si="0"/>
        <v>0</v>
      </c>
      <c r="I67" s="14">
        <f t="shared" si="1"/>
        <v>0</v>
      </c>
      <c r="J67" s="61">
        <v>0</v>
      </c>
      <c r="K67" s="61">
        <v>0</v>
      </c>
      <c r="L67" s="61">
        <v>0</v>
      </c>
      <c r="M67" s="14">
        <f t="shared" si="2"/>
        <v>0</v>
      </c>
      <c r="N67" s="14">
        <f t="shared" si="3"/>
        <v>0</v>
      </c>
      <c r="O67" s="16"/>
    </row>
    <row r="68" spans="1:15" x14ac:dyDescent="0.25">
      <c r="A68" s="8">
        <v>791010</v>
      </c>
      <c r="B68" s="10" t="s">
        <v>109</v>
      </c>
      <c r="C68" s="10" t="s">
        <v>17</v>
      </c>
      <c r="D68" s="11">
        <v>-2204</v>
      </c>
      <c r="E68" s="12" t="s">
        <v>4</v>
      </c>
      <c r="F68" s="13"/>
      <c r="G68" s="12">
        <v>0</v>
      </c>
      <c r="H68" s="14">
        <f t="shared" ref="H68:H107" si="4">IF(C68&lt;&gt;"FG",0,+F68*G68)</f>
        <v>0</v>
      </c>
      <c r="I68" s="14">
        <f t="shared" ref="I68:I107" si="5">+H68*Coef</f>
        <v>0</v>
      </c>
      <c r="J68" s="61">
        <v>0</v>
      </c>
      <c r="K68" s="61">
        <v>0</v>
      </c>
      <c r="L68" s="61">
        <v>0</v>
      </c>
      <c r="M68" s="14">
        <f t="shared" si="2"/>
        <v>0</v>
      </c>
      <c r="N68" s="14">
        <f t="shared" si="3"/>
        <v>0</v>
      </c>
      <c r="O68" s="16"/>
    </row>
    <row r="69" spans="1:15" x14ac:dyDescent="0.25">
      <c r="A69" s="8" t="s">
        <v>234</v>
      </c>
      <c r="B69" s="10" t="s">
        <v>235</v>
      </c>
      <c r="C69" s="10" t="s">
        <v>17</v>
      </c>
      <c r="D69" s="11"/>
      <c r="E69" s="12" t="s">
        <v>4</v>
      </c>
      <c r="F69" s="13"/>
      <c r="G69" s="12">
        <v>0</v>
      </c>
      <c r="H69" s="14">
        <f t="shared" si="4"/>
        <v>0</v>
      </c>
      <c r="I69" s="14">
        <f t="shared" si="5"/>
        <v>0</v>
      </c>
      <c r="J69" s="61">
        <v>0</v>
      </c>
      <c r="K69" s="61">
        <v>0</v>
      </c>
      <c r="L69" s="61">
        <v>0</v>
      </c>
      <c r="M69" s="14">
        <f t="shared" ref="M69:M107" si="6">+J69+K69-L69</f>
        <v>0</v>
      </c>
      <c r="N69" s="14">
        <f t="shared" ref="N69:N107" si="7">+I69-M69</f>
        <v>0</v>
      </c>
      <c r="O69" s="16"/>
    </row>
    <row r="70" spans="1:15" x14ac:dyDescent="0.25">
      <c r="A70" s="8"/>
      <c r="B70" s="10"/>
      <c r="C70" s="10" t="s">
        <v>17</v>
      </c>
      <c r="D70" s="11"/>
      <c r="E70" s="12" t="s">
        <v>4</v>
      </c>
      <c r="F70" s="13"/>
      <c r="G70" s="12">
        <v>0</v>
      </c>
      <c r="H70" s="14">
        <f t="shared" si="4"/>
        <v>0</v>
      </c>
      <c r="I70" s="14">
        <f t="shared" si="5"/>
        <v>0</v>
      </c>
      <c r="J70" s="61">
        <v>0</v>
      </c>
      <c r="K70" s="61">
        <v>0</v>
      </c>
      <c r="L70" s="61">
        <v>0</v>
      </c>
      <c r="M70" s="14">
        <f t="shared" si="6"/>
        <v>0</v>
      </c>
      <c r="N70" s="14">
        <f t="shared" si="7"/>
        <v>0</v>
      </c>
      <c r="O70" s="16"/>
    </row>
    <row r="71" spans="1:15" x14ac:dyDescent="0.25">
      <c r="A71" s="8"/>
      <c r="B71" s="10"/>
      <c r="C71" s="10" t="s">
        <v>17</v>
      </c>
      <c r="D71" s="11"/>
      <c r="E71" s="12" t="s">
        <v>4</v>
      </c>
      <c r="F71" s="13"/>
      <c r="G71" s="12">
        <v>0</v>
      </c>
      <c r="H71" s="14">
        <f t="shared" si="4"/>
        <v>0</v>
      </c>
      <c r="I71" s="14">
        <f t="shared" si="5"/>
        <v>0</v>
      </c>
      <c r="J71" s="61">
        <v>0</v>
      </c>
      <c r="K71" s="61">
        <v>0</v>
      </c>
      <c r="L71" s="61">
        <v>0</v>
      </c>
      <c r="M71" s="14">
        <f t="shared" si="6"/>
        <v>0</v>
      </c>
      <c r="N71" s="14">
        <f t="shared" si="7"/>
        <v>0</v>
      </c>
      <c r="O71" s="16"/>
    </row>
    <row r="72" spans="1:15" x14ac:dyDescent="0.25">
      <c r="A72" s="8"/>
      <c r="B72" s="10"/>
      <c r="C72" s="10" t="s">
        <v>17</v>
      </c>
      <c r="D72" s="11"/>
      <c r="E72" s="12" t="s">
        <v>4</v>
      </c>
      <c r="F72" s="13"/>
      <c r="G72" s="12">
        <v>0</v>
      </c>
      <c r="H72" s="14">
        <f t="shared" si="4"/>
        <v>0</v>
      </c>
      <c r="I72" s="14">
        <f t="shared" si="5"/>
        <v>0</v>
      </c>
      <c r="J72" s="61">
        <v>0</v>
      </c>
      <c r="K72" s="61">
        <v>0</v>
      </c>
      <c r="L72" s="61">
        <v>0</v>
      </c>
      <c r="M72" s="14">
        <f t="shared" si="6"/>
        <v>0</v>
      </c>
      <c r="N72" s="14">
        <f t="shared" si="7"/>
        <v>0</v>
      </c>
      <c r="O72" s="16"/>
    </row>
    <row r="73" spans="1:15" x14ac:dyDescent="0.25">
      <c r="A73" s="8"/>
      <c r="B73" s="10"/>
      <c r="C73" s="10" t="s">
        <v>17</v>
      </c>
      <c r="D73" s="11"/>
      <c r="E73" s="12" t="s">
        <v>4</v>
      </c>
      <c r="F73" s="13"/>
      <c r="G73" s="12">
        <v>0</v>
      </c>
      <c r="H73" s="14">
        <f t="shared" si="4"/>
        <v>0</v>
      </c>
      <c r="I73" s="14">
        <f t="shared" si="5"/>
        <v>0</v>
      </c>
      <c r="J73" s="61">
        <v>0</v>
      </c>
      <c r="K73" s="61">
        <v>0</v>
      </c>
      <c r="L73" s="61">
        <v>0</v>
      </c>
      <c r="M73" s="14">
        <f t="shared" si="6"/>
        <v>0</v>
      </c>
      <c r="N73" s="14">
        <f t="shared" si="7"/>
        <v>0</v>
      </c>
      <c r="O73" s="16"/>
    </row>
    <row r="74" spans="1:15" x14ac:dyDescent="0.25">
      <c r="A74" s="8"/>
      <c r="B74" s="10"/>
      <c r="C74" s="10" t="s">
        <v>17</v>
      </c>
      <c r="D74" s="11"/>
      <c r="E74" s="12" t="s">
        <v>4</v>
      </c>
      <c r="F74" s="13"/>
      <c r="G74" s="12">
        <v>0</v>
      </c>
      <c r="H74" s="14">
        <f t="shared" si="4"/>
        <v>0</v>
      </c>
      <c r="I74" s="14">
        <f t="shared" si="5"/>
        <v>0</v>
      </c>
      <c r="J74" s="61">
        <v>0</v>
      </c>
      <c r="K74" s="61">
        <v>0</v>
      </c>
      <c r="L74" s="61">
        <v>0</v>
      </c>
      <c r="M74" s="14">
        <f t="shared" si="6"/>
        <v>0</v>
      </c>
      <c r="N74" s="14">
        <f t="shared" si="7"/>
        <v>0</v>
      </c>
      <c r="O74" s="16"/>
    </row>
    <row r="75" spans="1:15" x14ac:dyDescent="0.25">
      <c r="A75" s="8"/>
      <c r="B75" s="10"/>
      <c r="C75" s="10" t="s">
        <v>17</v>
      </c>
      <c r="D75" s="11"/>
      <c r="E75" s="12" t="s">
        <v>4</v>
      </c>
      <c r="F75" s="13"/>
      <c r="G75" s="12">
        <v>0</v>
      </c>
      <c r="H75" s="14">
        <f t="shared" si="4"/>
        <v>0</v>
      </c>
      <c r="I75" s="14">
        <f t="shared" si="5"/>
        <v>0</v>
      </c>
      <c r="J75" s="61">
        <v>0</v>
      </c>
      <c r="K75" s="61">
        <v>0</v>
      </c>
      <c r="L75" s="61">
        <v>0</v>
      </c>
      <c r="M75" s="14">
        <f t="shared" si="6"/>
        <v>0</v>
      </c>
      <c r="N75" s="14">
        <f t="shared" si="7"/>
        <v>0</v>
      </c>
      <c r="O75" s="16"/>
    </row>
    <row r="76" spans="1:15" x14ac:dyDescent="0.25">
      <c r="A76" s="8"/>
      <c r="B76" s="10"/>
      <c r="C76" s="10" t="s">
        <v>17</v>
      </c>
      <c r="D76" s="11"/>
      <c r="E76" s="12" t="s">
        <v>4</v>
      </c>
      <c r="F76" s="13"/>
      <c r="G76" s="12">
        <v>0</v>
      </c>
      <c r="H76" s="14">
        <f t="shared" si="4"/>
        <v>0</v>
      </c>
      <c r="I76" s="14">
        <f t="shared" si="5"/>
        <v>0</v>
      </c>
      <c r="J76" s="61">
        <v>0</v>
      </c>
      <c r="K76" s="61">
        <v>0</v>
      </c>
      <c r="L76" s="61">
        <v>0</v>
      </c>
      <c r="M76" s="14">
        <f t="shared" si="6"/>
        <v>0</v>
      </c>
      <c r="N76" s="14">
        <f t="shared" si="7"/>
        <v>0</v>
      </c>
      <c r="O76" s="16"/>
    </row>
    <row r="77" spans="1:15" x14ac:dyDescent="0.25">
      <c r="A77" s="8"/>
      <c r="B77" s="10"/>
      <c r="C77" s="10" t="s">
        <v>17</v>
      </c>
      <c r="D77" s="11"/>
      <c r="E77" s="12" t="s">
        <v>4</v>
      </c>
      <c r="F77" s="13"/>
      <c r="G77" s="12">
        <v>0</v>
      </c>
      <c r="H77" s="14">
        <f t="shared" si="4"/>
        <v>0</v>
      </c>
      <c r="I77" s="14">
        <f t="shared" si="5"/>
        <v>0</v>
      </c>
      <c r="J77" s="61">
        <v>0</v>
      </c>
      <c r="K77" s="61">
        <v>0</v>
      </c>
      <c r="L77" s="61">
        <v>0</v>
      </c>
      <c r="M77" s="14">
        <f t="shared" si="6"/>
        <v>0</v>
      </c>
      <c r="N77" s="14">
        <f t="shared" si="7"/>
        <v>0</v>
      </c>
      <c r="O77" s="16"/>
    </row>
    <row r="78" spans="1:15" x14ac:dyDescent="0.25">
      <c r="A78" s="8"/>
      <c r="B78" s="10"/>
      <c r="C78" s="10" t="s">
        <v>17</v>
      </c>
      <c r="D78" s="11"/>
      <c r="E78" s="12" t="s">
        <v>4</v>
      </c>
      <c r="F78" s="13"/>
      <c r="G78" s="12">
        <v>0</v>
      </c>
      <c r="H78" s="14">
        <f t="shared" si="4"/>
        <v>0</v>
      </c>
      <c r="I78" s="14">
        <f t="shared" si="5"/>
        <v>0</v>
      </c>
      <c r="J78" s="61">
        <v>0</v>
      </c>
      <c r="K78" s="61">
        <v>0</v>
      </c>
      <c r="L78" s="61">
        <v>0</v>
      </c>
      <c r="M78" s="14">
        <f t="shared" si="6"/>
        <v>0</v>
      </c>
      <c r="N78" s="14">
        <f t="shared" si="7"/>
        <v>0</v>
      </c>
      <c r="O78" s="16"/>
    </row>
    <row r="79" spans="1:15" x14ac:dyDescent="0.25">
      <c r="A79" s="8"/>
      <c r="B79" s="10"/>
      <c r="C79" s="10" t="s">
        <v>17</v>
      </c>
      <c r="D79" s="11"/>
      <c r="E79" s="12" t="s">
        <v>4</v>
      </c>
      <c r="F79" s="13"/>
      <c r="G79" s="12">
        <v>0</v>
      </c>
      <c r="H79" s="14">
        <f t="shared" si="4"/>
        <v>0</v>
      </c>
      <c r="I79" s="14">
        <f t="shared" si="5"/>
        <v>0</v>
      </c>
      <c r="J79" s="61">
        <v>0</v>
      </c>
      <c r="K79" s="61">
        <v>0</v>
      </c>
      <c r="L79" s="61">
        <v>0</v>
      </c>
      <c r="M79" s="14">
        <f t="shared" si="6"/>
        <v>0</v>
      </c>
      <c r="N79" s="14">
        <f t="shared" si="7"/>
        <v>0</v>
      </c>
      <c r="O79" s="16"/>
    </row>
    <row r="80" spans="1:15" x14ac:dyDescent="0.25">
      <c r="A80" s="8"/>
      <c r="B80" s="10"/>
      <c r="C80" s="10" t="s">
        <v>17</v>
      </c>
      <c r="D80" s="11"/>
      <c r="E80" s="12" t="s">
        <v>4</v>
      </c>
      <c r="F80" s="13"/>
      <c r="G80" s="12">
        <v>0</v>
      </c>
      <c r="H80" s="14">
        <f t="shared" si="4"/>
        <v>0</v>
      </c>
      <c r="I80" s="14">
        <f t="shared" si="5"/>
        <v>0</v>
      </c>
      <c r="J80" s="61">
        <v>0</v>
      </c>
      <c r="K80" s="61">
        <v>0</v>
      </c>
      <c r="L80" s="61">
        <v>0</v>
      </c>
      <c r="M80" s="14">
        <f t="shared" si="6"/>
        <v>0</v>
      </c>
      <c r="N80" s="14">
        <f t="shared" si="7"/>
        <v>0</v>
      </c>
      <c r="O80" s="16"/>
    </row>
    <row r="81" spans="1:15" x14ac:dyDescent="0.25">
      <c r="A81" s="8"/>
      <c r="B81" s="10"/>
      <c r="C81" s="10" t="s">
        <v>17</v>
      </c>
      <c r="D81" s="11"/>
      <c r="E81" s="12" t="s">
        <v>4</v>
      </c>
      <c r="F81" s="13"/>
      <c r="G81" s="12">
        <v>0</v>
      </c>
      <c r="H81" s="14">
        <f t="shared" si="4"/>
        <v>0</v>
      </c>
      <c r="I81" s="14">
        <f t="shared" si="5"/>
        <v>0</v>
      </c>
      <c r="J81" s="61">
        <v>0</v>
      </c>
      <c r="K81" s="61">
        <v>0</v>
      </c>
      <c r="L81" s="61">
        <v>0</v>
      </c>
      <c r="M81" s="14">
        <f t="shared" si="6"/>
        <v>0</v>
      </c>
      <c r="N81" s="14">
        <f t="shared" si="7"/>
        <v>0</v>
      </c>
      <c r="O81" s="16"/>
    </row>
    <row r="82" spans="1:15" x14ac:dyDescent="0.25">
      <c r="A82" s="8"/>
      <c r="B82" s="10"/>
      <c r="C82" s="10" t="s">
        <v>17</v>
      </c>
      <c r="D82" s="11"/>
      <c r="E82" s="12" t="s">
        <v>4</v>
      </c>
      <c r="F82" s="13"/>
      <c r="G82" s="12">
        <v>0</v>
      </c>
      <c r="H82" s="14">
        <f t="shared" si="4"/>
        <v>0</v>
      </c>
      <c r="I82" s="14">
        <f t="shared" si="5"/>
        <v>0</v>
      </c>
      <c r="J82" s="61">
        <v>0</v>
      </c>
      <c r="K82" s="61">
        <v>0</v>
      </c>
      <c r="L82" s="61">
        <v>0</v>
      </c>
      <c r="M82" s="14">
        <f t="shared" si="6"/>
        <v>0</v>
      </c>
      <c r="N82" s="14">
        <f t="shared" si="7"/>
        <v>0</v>
      </c>
      <c r="O82" s="16"/>
    </row>
    <row r="83" spans="1:15" x14ac:dyDescent="0.25">
      <c r="A83" s="8"/>
      <c r="B83" s="10"/>
      <c r="C83" s="10" t="s">
        <v>17</v>
      </c>
      <c r="D83" s="11"/>
      <c r="E83" s="12" t="s">
        <v>4</v>
      </c>
      <c r="F83" s="13"/>
      <c r="G83" s="12">
        <v>0</v>
      </c>
      <c r="H83" s="14">
        <f t="shared" si="4"/>
        <v>0</v>
      </c>
      <c r="I83" s="14">
        <f t="shared" si="5"/>
        <v>0</v>
      </c>
      <c r="J83" s="61">
        <v>0</v>
      </c>
      <c r="K83" s="61">
        <v>0</v>
      </c>
      <c r="L83" s="61">
        <v>0</v>
      </c>
      <c r="M83" s="14">
        <f t="shared" si="6"/>
        <v>0</v>
      </c>
      <c r="N83" s="14">
        <f t="shared" si="7"/>
        <v>0</v>
      </c>
      <c r="O83" s="16"/>
    </row>
    <row r="84" spans="1:15" x14ac:dyDescent="0.25">
      <c r="A84" s="8"/>
      <c r="B84" s="10"/>
      <c r="C84" s="10" t="s">
        <v>17</v>
      </c>
      <c r="D84" s="11"/>
      <c r="E84" s="12" t="s">
        <v>4</v>
      </c>
      <c r="F84" s="13"/>
      <c r="G84" s="12">
        <v>0</v>
      </c>
      <c r="H84" s="14">
        <f t="shared" si="4"/>
        <v>0</v>
      </c>
      <c r="I84" s="14">
        <f t="shared" si="5"/>
        <v>0</v>
      </c>
      <c r="J84" s="61">
        <v>0</v>
      </c>
      <c r="K84" s="61">
        <v>0</v>
      </c>
      <c r="L84" s="61">
        <v>0</v>
      </c>
      <c r="M84" s="14">
        <f t="shared" si="6"/>
        <v>0</v>
      </c>
      <c r="N84" s="14">
        <f t="shared" si="7"/>
        <v>0</v>
      </c>
      <c r="O84" s="16"/>
    </row>
    <row r="85" spans="1:15" x14ac:dyDescent="0.25">
      <c r="A85" s="8"/>
      <c r="B85" s="10"/>
      <c r="C85" s="10" t="s">
        <v>17</v>
      </c>
      <c r="D85" s="11"/>
      <c r="E85" s="12" t="s">
        <v>4</v>
      </c>
      <c r="F85" s="13"/>
      <c r="G85" s="12">
        <v>0</v>
      </c>
      <c r="H85" s="14">
        <f t="shared" si="4"/>
        <v>0</v>
      </c>
      <c r="I85" s="14">
        <f t="shared" si="5"/>
        <v>0</v>
      </c>
      <c r="J85" s="61">
        <v>0</v>
      </c>
      <c r="K85" s="61">
        <v>0</v>
      </c>
      <c r="L85" s="61">
        <v>0</v>
      </c>
      <c r="M85" s="14">
        <f t="shared" si="6"/>
        <v>0</v>
      </c>
      <c r="N85" s="14">
        <f t="shared" si="7"/>
        <v>0</v>
      </c>
      <c r="O85" s="16"/>
    </row>
    <row r="86" spans="1:15" x14ac:dyDescent="0.25">
      <c r="A86" s="8"/>
      <c r="B86" s="10"/>
      <c r="C86" s="10" t="s">
        <v>17</v>
      </c>
      <c r="D86" s="11"/>
      <c r="E86" s="12" t="s">
        <v>4</v>
      </c>
      <c r="F86" s="13"/>
      <c r="G86" s="12">
        <v>0</v>
      </c>
      <c r="H86" s="14">
        <f t="shared" si="4"/>
        <v>0</v>
      </c>
      <c r="I86" s="14">
        <f t="shared" si="5"/>
        <v>0</v>
      </c>
      <c r="J86" s="61">
        <v>0</v>
      </c>
      <c r="K86" s="61">
        <v>0</v>
      </c>
      <c r="L86" s="61">
        <v>0</v>
      </c>
      <c r="M86" s="14">
        <f t="shared" si="6"/>
        <v>0</v>
      </c>
      <c r="N86" s="14">
        <f t="shared" si="7"/>
        <v>0</v>
      </c>
      <c r="O86" s="16"/>
    </row>
    <row r="87" spans="1:15" x14ac:dyDescent="0.25">
      <c r="A87" s="8"/>
      <c r="B87" s="10"/>
      <c r="C87" s="10" t="s">
        <v>17</v>
      </c>
      <c r="D87" s="11"/>
      <c r="E87" s="12" t="s">
        <v>4</v>
      </c>
      <c r="F87" s="13"/>
      <c r="G87" s="12">
        <v>0</v>
      </c>
      <c r="H87" s="14">
        <f t="shared" si="4"/>
        <v>0</v>
      </c>
      <c r="I87" s="14">
        <f t="shared" si="5"/>
        <v>0</v>
      </c>
      <c r="J87" s="61">
        <v>0</v>
      </c>
      <c r="K87" s="61">
        <v>0</v>
      </c>
      <c r="L87" s="61">
        <v>0</v>
      </c>
      <c r="M87" s="14">
        <f t="shared" si="6"/>
        <v>0</v>
      </c>
      <c r="N87" s="14">
        <f t="shared" si="7"/>
        <v>0</v>
      </c>
      <c r="O87" s="16"/>
    </row>
    <row r="88" spans="1:15" x14ac:dyDescent="0.25">
      <c r="A88" s="8"/>
      <c r="B88" s="10"/>
      <c r="C88" s="10" t="s">
        <v>17</v>
      </c>
      <c r="D88" s="11"/>
      <c r="E88" s="12" t="s">
        <v>4</v>
      </c>
      <c r="F88" s="13"/>
      <c r="G88" s="12">
        <v>0</v>
      </c>
      <c r="H88" s="14">
        <f t="shared" si="4"/>
        <v>0</v>
      </c>
      <c r="I88" s="14">
        <f t="shared" si="5"/>
        <v>0</v>
      </c>
      <c r="J88" s="61">
        <v>0</v>
      </c>
      <c r="K88" s="61">
        <v>0</v>
      </c>
      <c r="L88" s="61">
        <v>0</v>
      </c>
      <c r="M88" s="14">
        <f t="shared" si="6"/>
        <v>0</v>
      </c>
      <c r="N88" s="14">
        <f t="shared" si="7"/>
        <v>0</v>
      </c>
      <c r="O88" s="16"/>
    </row>
    <row r="89" spans="1:15" x14ac:dyDescent="0.25">
      <c r="A89" s="8"/>
      <c r="B89" s="10"/>
      <c r="C89" s="10" t="s">
        <v>17</v>
      </c>
      <c r="D89" s="11"/>
      <c r="E89" s="12" t="s">
        <v>4</v>
      </c>
      <c r="F89" s="13"/>
      <c r="G89" s="12">
        <v>0</v>
      </c>
      <c r="H89" s="14">
        <f t="shared" si="4"/>
        <v>0</v>
      </c>
      <c r="I89" s="14">
        <f t="shared" si="5"/>
        <v>0</v>
      </c>
      <c r="J89" s="61">
        <v>0</v>
      </c>
      <c r="K89" s="61">
        <v>0</v>
      </c>
      <c r="L89" s="61">
        <v>0</v>
      </c>
      <c r="M89" s="14">
        <f t="shared" si="6"/>
        <v>0</v>
      </c>
      <c r="N89" s="14">
        <f t="shared" si="7"/>
        <v>0</v>
      </c>
      <c r="O89" s="16"/>
    </row>
    <row r="90" spans="1:15" x14ac:dyDescent="0.25">
      <c r="A90" s="8"/>
      <c r="B90" s="10"/>
      <c r="C90" s="10" t="s">
        <v>17</v>
      </c>
      <c r="D90" s="11"/>
      <c r="E90" s="12" t="s">
        <v>4</v>
      </c>
      <c r="F90" s="13"/>
      <c r="G90" s="12">
        <v>0</v>
      </c>
      <c r="H90" s="14">
        <f t="shared" si="4"/>
        <v>0</v>
      </c>
      <c r="I90" s="14">
        <f t="shared" si="5"/>
        <v>0</v>
      </c>
      <c r="J90" s="61">
        <v>0</v>
      </c>
      <c r="K90" s="61">
        <v>0</v>
      </c>
      <c r="L90" s="61">
        <v>0</v>
      </c>
      <c r="M90" s="14">
        <f t="shared" si="6"/>
        <v>0</v>
      </c>
      <c r="N90" s="14">
        <f t="shared" si="7"/>
        <v>0</v>
      </c>
      <c r="O90" s="16"/>
    </row>
    <row r="91" spans="1:15" x14ac:dyDescent="0.25">
      <c r="A91" s="8"/>
      <c r="B91" s="10"/>
      <c r="C91" s="10" t="s">
        <v>17</v>
      </c>
      <c r="D91" s="11"/>
      <c r="E91" s="12" t="s">
        <v>4</v>
      </c>
      <c r="F91" s="13"/>
      <c r="G91" s="12">
        <v>0</v>
      </c>
      <c r="H91" s="14">
        <f t="shared" si="4"/>
        <v>0</v>
      </c>
      <c r="I91" s="14">
        <f t="shared" si="5"/>
        <v>0</v>
      </c>
      <c r="J91" s="61">
        <v>0</v>
      </c>
      <c r="K91" s="61">
        <v>0</v>
      </c>
      <c r="L91" s="61">
        <v>0</v>
      </c>
      <c r="M91" s="14">
        <f t="shared" si="6"/>
        <v>0</v>
      </c>
      <c r="N91" s="14">
        <f t="shared" si="7"/>
        <v>0</v>
      </c>
      <c r="O91" s="16"/>
    </row>
    <row r="92" spans="1:15" x14ac:dyDescent="0.25">
      <c r="A92" s="8"/>
      <c r="B92" s="10"/>
      <c r="C92" s="10" t="s">
        <v>17</v>
      </c>
      <c r="D92" s="11"/>
      <c r="E92" s="12" t="s">
        <v>4</v>
      </c>
      <c r="F92" s="13"/>
      <c r="G92" s="12">
        <v>0</v>
      </c>
      <c r="H92" s="14">
        <f t="shared" si="4"/>
        <v>0</v>
      </c>
      <c r="I92" s="14">
        <f t="shared" si="5"/>
        <v>0</v>
      </c>
      <c r="J92" s="61">
        <v>0</v>
      </c>
      <c r="K92" s="61">
        <v>0</v>
      </c>
      <c r="L92" s="61">
        <v>0</v>
      </c>
      <c r="M92" s="14">
        <f t="shared" si="6"/>
        <v>0</v>
      </c>
      <c r="N92" s="14">
        <f t="shared" si="7"/>
        <v>0</v>
      </c>
      <c r="O92" s="16"/>
    </row>
    <row r="93" spans="1:15" x14ac:dyDescent="0.25">
      <c r="A93" s="8"/>
      <c r="B93" s="10"/>
      <c r="C93" s="10" t="s">
        <v>17</v>
      </c>
      <c r="D93" s="11"/>
      <c r="E93" s="12" t="s">
        <v>4</v>
      </c>
      <c r="F93" s="13"/>
      <c r="G93" s="12">
        <v>0</v>
      </c>
      <c r="H93" s="14">
        <f t="shared" si="4"/>
        <v>0</v>
      </c>
      <c r="I93" s="14">
        <f t="shared" si="5"/>
        <v>0</v>
      </c>
      <c r="J93" s="61">
        <v>0</v>
      </c>
      <c r="K93" s="61">
        <v>0</v>
      </c>
      <c r="L93" s="61">
        <v>0</v>
      </c>
      <c r="M93" s="14">
        <f t="shared" si="6"/>
        <v>0</v>
      </c>
      <c r="N93" s="14">
        <f t="shared" si="7"/>
        <v>0</v>
      </c>
      <c r="O93" s="16"/>
    </row>
    <row r="94" spans="1:15" x14ac:dyDescent="0.25">
      <c r="A94" s="8"/>
      <c r="B94" s="10"/>
      <c r="C94" s="10" t="s">
        <v>17</v>
      </c>
      <c r="D94" s="11"/>
      <c r="E94" s="12" t="s">
        <v>4</v>
      </c>
      <c r="F94" s="13"/>
      <c r="G94" s="12">
        <v>0</v>
      </c>
      <c r="H94" s="14">
        <f t="shared" si="4"/>
        <v>0</v>
      </c>
      <c r="I94" s="14">
        <f t="shared" si="5"/>
        <v>0</v>
      </c>
      <c r="J94" s="61">
        <v>0</v>
      </c>
      <c r="K94" s="61">
        <v>0</v>
      </c>
      <c r="L94" s="61">
        <v>0</v>
      </c>
      <c r="M94" s="14">
        <f t="shared" si="6"/>
        <v>0</v>
      </c>
      <c r="N94" s="14">
        <f t="shared" si="7"/>
        <v>0</v>
      </c>
      <c r="O94" s="16"/>
    </row>
    <row r="95" spans="1:15" x14ac:dyDescent="0.25">
      <c r="A95" s="8"/>
      <c r="B95" s="10"/>
      <c r="C95" s="10" t="s">
        <v>17</v>
      </c>
      <c r="D95" s="11"/>
      <c r="E95" s="12" t="s">
        <v>4</v>
      </c>
      <c r="F95" s="13"/>
      <c r="G95" s="12">
        <v>0</v>
      </c>
      <c r="H95" s="14">
        <f t="shared" si="4"/>
        <v>0</v>
      </c>
      <c r="I95" s="14">
        <f t="shared" si="5"/>
        <v>0</v>
      </c>
      <c r="J95" s="61">
        <v>0</v>
      </c>
      <c r="K95" s="61">
        <v>0</v>
      </c>
      <c r="L95" s="61">
        <v>0</v>
      </c>
      <c r="M95" s="14">
        <f t="shared" si="6"/>
        <v>0</v>
      </c>
      <c r="N95" s="14">
        <f t="shared" si="7"/>
        <v>0</v>
      </c>
      <c r="O95" s="16"/>
    </row>
    <row r="96" spans="1:15" x14ac:dyDescent="0.25">
      <c r="A96" s="8"/>
      <c r="B96" s="10"/>
      <c r="C96" s="10" t="s">
        <v>17</v>
      </c>
      <c r="D96" s="11"/>
      <c r="E96" s="12" t="s">
        <v>4</v>
      </c>
      <c r="F96" s="13"/>
      <c r="G96" s="12">
        <v>0</v>
      </c>
      <c r="H96" s="14">
        <f t="shared" si="4"/>
        <v>0</v>
      </c>
      <c r="I96" s="14">
        <f t="shared" si="5"/>
        <v>0</v>
      </c>
      <c r="J96" s="61">
        <v>0</v>
      </c>
      <c r="K96" s="61">
        <v>0</v>
      </c>
      <c r="L96" s="61">
        <v>0</v>
      </c>
      <c r="M96" s="14">
        <f t="shared" si="6"/>
        <v>0</v>
      </c>
      <c r="N96" s="14">
        <f t="shared" si="7"/>
        <v>0</v>
      </c>
      <c r="O96" s="16"/>
    </row>
    <row r="97" spans="1:15" x14ac:dyDescent="0.25">
      <c r="A97" s="8"/>
      <c r="B97" s="10"/>
      <c r="C97" s="10" t="s">
        <v>17</v>
      </c>
      <c r="D97" s="11"/>
      <c r="E97" s="12" t="s">
        <v>4</v>
      </c>
      <c r="F97" s="13"/>
      <c r="G97" s="12">
        <v>0</v>
      </c>
      <c r="H97" s="14">
        <f t="shared" si="4"/>
        <v>0</v>
      </c>
      <c r="I97" s="14">
        <f t="shared" si="5"/>
        <v>0</v>
      </c>
      <c r="J97" s="61">
        <v>0</v>
      </c>
      <c r="K97" s="61">
        <v>0</v>
      </c>
      <c r="L97" s="61">
        <v>0</v>
      </c>
      <c r="M97" s="14">
        <f t="shared" si="6"/>
        <v>0</v>
      </c>
      <c r="N97" s="14">
        <f t="shared" si="7"/>
        <v>0</v>
      </c>
      <c r="O97" s="16"/>
    </row>
    <row r="98" spans="1:15" x14ac:dyDescent="0.25">
      <c r="A98" s="8"/>
      <c r="B98" s="10"/>
      <c r="C98" s="10" t="s">
        <v>17</v>
      </c>
      <c r="D98" s="11"/>
      <c r="E98" s="12" t="s">
        <v>4</v>
      </c>
      <c r="F98" s="13"/>
      <c r="G98" s="12">
        <v>0</v>
      </c>
      <c r="H98" s="14">
        <f t="shared" si="4"/>
        <v>0</v>
      </c>
      <c r="I98" s="14">
        <f t="shared" si="5"/>
        <v>0</v>
      </c>
      <c r="J98" s="61">
        <v>0</v>
      </c>
      <c r="K98" s="61">
        <v>0</v>
      </c>
      <c r="L98" s="61">
        <v>0</v>
      </c>
      <c r="M98" s="14">
        <f t="shared" si="6"/>
        <v>0</v>
      </c>
      <c r="N98" s="14">
        <f t="shared" si="7"/>
        <v>0</v>
      </c>
      <c r="O98" s="16"/>
    </row>
    <row r="99" spans="1:15" x14ac:dyDescent="0.25">
      <c r="A99" s="8"/>
      <c r="B99" s="10"/>
      <c r="C99" s="10" t="s">
        <v>17</v>
      </c>
      <c r="D99" s="11"/>
      <c r="E99" s="12" t="s">
        <v>4</v>
      </c>
      <c r="F99" s="13"/>
      <c r="G99" s="12">
        <v>0</v>
      </c>
      <c r="H99" s="14">
        <f t="shared" si="4"/>
        <v>0</v>
      </c>
      <c r="I99" s="14">
        <f t="shared" si="5"/>
        <v>0</v>
      </c>
      <c r="J99" s="61">
        <v>0</v>
      </c>
      <c r="K99" s="61">
        <v>0</v>
      </c>
      <c r="L99" s="61">
        <v>0</v>
      </c>
      <c r="M99" s="14">
        <f t="shared" si="6"/>
        <v>0</v>
      </c>
      <c r="N99" s="14">
        <f t="shared" si="7"/>
        <v>0</v>
      </c>
      <c r="O99" s="16"/>
    </row>
    <row r="100" spans="1:15" x14ac:dyDescent="0.25">
      <c r="A100" s="8"/>
      <c r="B100" s="10"/>
      <c r="C100" s="10" t="s">
        <v>17</v>
      </c>
      <c r="D100" s="11"/>
      <c r="E100" s="12" t="s">
        <v>4</v>
      </c>
      <c r="F100" s="13"/>
      <c r="G100" s="12">
        <v>0</v>
      </c>
      <c r="H100" s="14">
        <f t="shared" si="4"/>
        <v>0</v>
      </c>
      <c r="I100" s="14">
        <f t="shared" si="5"/>
        <v>0</v>
      </c>
      <c r="J100" s="61">
        <v>0</v>
      </c>
      <c r="K100" s="61">
        <v>0</v>
      </c>
      <c r="L100" s="61">
        <v>0</v>
      </c>
      <c r="M100" s="14">
        <f t="shared" si="6"/>
        <v>0</v>
      </c>
      <c r="N100" s="14">
        <f t="shared" si="7"/>
        <v>0</v>
      </c>
      <c r="O100" s="16"/>
    </row>
    <row r="101" spans="1:15" x14ac:dyDescent="0.25">
      <c r="A101" s="8"/>
      <c r="B101" s="10"/>
      <c r="C101" s="10" t="s">
        <v>17</v>
      </c>
      <c r="D101" s="11"/>
      <c r="E101" s="12" t="s">
        <v>4</v>
      </c>
      <c r="F101" s="13"/>
      <c r="G101" s="12">
        <v>0</v>
      </c>
      <c r="H101" s="14">
        <f t="shared" si="4"/>
        <v>0</v>
      </c>
      <c r="I101" s="14">
        <f t="shared" si="5"/>
        <v>0</v>
      </c>
      <c r="J101" s="61">
        <v>0</v>
      </c>
      <c r="K101" s="61">
        <v>0</v>
      </c>
      <c r="L101" s="61">
        <v>0</v>
      </c>
      <c r="M101" s="14">
        <f t="shared" si="6"/>
        <v>0</v>
      </c>
      <c r="N101" s="14">
        <f t="shared" si="7"/>
        <v>0</v>
      </c>
      <c r="O101" s="16"/>
    </row>
    <row r="102" spans="1:15" x14ac:dyDescent="0.25">
      <c r="A102" s="8"/>
      <c r="B102" s="10"/>
      <c r="C102" s="10" t="s">
        <v>17</v>
      </c>
      <c r="D102" s="11"/>
      <c r="E102" s="12" t="s">
        <v>4</v>
      </c>
      <c r="F102" s="13"/>
      <c r="G102" s="12">
        <v>0</v>
      </c>
      <c r="H102" s="14">
        <f t="shared" si="4"/>
        <v>0</v>
      </c>
      <c r="I102" s="14">
        <f t="shared" si="5"/>
        <v>0</v>
      </c>
      <c r="J102" s="61">
        <v>0</v>
      </c>
      <c r="K102" s="61">
        <v>0</v>
      </c>
      <c r="L102" s="61">
        <v>0</v>
      </c>
      <c r="M102" s="14">
        <f t="shared" si="6"/>
        <v>0</v>
      </c>
      <c r="N102" s="14">
        <f t="shared" si="7"/>
        <v>0</v>
      </c>
      <c r="O102" s="16"/>
    </row>
    <row r="103" spans="1:15" x14ac:dyDescent="0.25">
      <c r="A103" s="8"/>
      <c r="B103" s="10"/>
      <c r="C103" s="10" t="s">
        <v>17</v>
      </c>
      <c r="D103" s="11"/>
      <c r="E103" s="12" t="s">
        <v>4</v>
      </c>
      <c r="F103" s="13"/>
      <c r="G103" s="12">
        <v>0</v>
      </c>
      <c r="H103" s="14">
        <f t="shared" si="4"/>
        <v>0</v>
      </c>
      <c r="I103" s="14">
        <f t="shared" si="5"/>
        <v>0</v>
      </c>
      <c r="J103" s="61">
        <v>0</v>
      </c>
      <c r="K103" s="61">
        <v>0</v>
      </c>
      <c r="L103" s="61">
        <v>0</v>
      </c>
      <c r="M103" s="14">
        <f t="shared" si="6"/>
        <v>0</v>
      </c>
      <c r="N103" s="14">
        <f t="shared" si="7"/>
        <v>0</v>
      </c>
      <c r="O103" s="16"/>
    </row>
    <row r="104" spans="1:15" x14ac:dyDescent="0.25">
      <c r="A104" s="8"/>
      <c r="B104" s="10"/>
      <c r="C104" s="10" t="s">
        <v>17</v>
      </c>
      <c r="D104" s="11"/>
      <c r="E104" s="12" t="s">
        <v>4</v>
      </c>
      <c r="F104" s="13"/>
      <c r="G104" s="12">
        <v>0</v>
      </c>
      <c r="H104" s="14">
        <f t="shared" si="4"/>
        <v>0</v>
      </c>
      <c r="I104" s="14">
        <f t="shared" si="5"/>
        <v>0</v>
      </c>
      <c r="J104" s="61">
        <v>0</v>
      </c>
      <c r="K104" s="61">
        <v>0</v>
      </c>
      <c r="L104" s="61">
        <v>0</v>
      </c>
      <c r="M104" s="14">
        <f t="shared" si="6"/>
        <v>0</v>
      </c>
      <c r="N104" s="14">
        <f t="shared" si="7"/>
        <v>0</v>
      </c>
      <c r="O104" s="16"/>
    </row>
    <row r="105" spans="1:15" x14ac:dyDescent="0.25">
      <c r="A105" s="8"/>
      <c r="B105" s="10"/>
      <c r="C105" s="10" t="s">
        <v>17</v>
      </c>
      <c r="D105" s="11"/>
      <c r="E105" s="12" t="s">
        <v>4</v>
      </c>
      <c r="F105" s="13"/>
      <c r="G105" s="12">
        <v>0</v>
      </c>
      <c r="H105" s="14">
        <f t="shared" si="4"/>
        <v>0</v>
      </c>
      <c r="I105" s="14">
        <f t="shared" si="5"/>
        <v>0</v>
      </c>
      <c r="J105" s="61">
        <v>0</v>
      </c>
      <c r="K105" s="61">
        <v>0</v>
      </c>
      <c r="L105" s="61">
        <v>0</v>
      </c>
      <c r="M105" s="14">
        <f t="shared" si="6"/>
        <v>0</v>
      </c>
      <c r="N105" s="14">
        <f t="shared" si="7"/>
        <v>0</v>
      </c>
      <c r="O105" s="16"/>
    </row>
    <row r="106" spans="1:15" x14ac:dyDescent="0.25">
      <c r="A106" s="8"/>
      <c r="B106" s="10"/>
      <c r="C106" s="10" t="s">
        <v>17</v>
      </c>
      <c r="D106" s="11"/>
      <c r="E106" s="12" t="s">
        <v>4</v>
      </c>
      <c r="F106" s="13"/>
      <c r="G106" s="12">
        <v>0</v>
      </c>
      <c r="H106" s="14">
        <f t="shared" si="4"/>
        <v>0</v>
      </c>
      <c r="I106" s="14">
        <f t="shared" si="5"/>
        <v>0</v>
      </c>
      <c r="J106" s="61">
        <v>0</v>
      </c>
      <c r="K106" s="61">
        <v>0</v>
      </c>
      <c r="L106" s="61">
        <v>0</v>
      </c>
      <c r="M106" s="14">
        <f t="shared" si="6"/>
        <v>0</v>
      </c>
      <c r="N106" s="14">
        <f t="shared" si="7"/>
        <v>0</v>
      </c>
      <c r="O106" s="16"/>
    </row>
    <row r="107" spans="1:15" x14ac:dyDescent="0.25">
      <c r="A107" s="8"/>
      <c r="B107" s="10"/>
      <c r="C107" s="10" t="s">
        <v>17</v>
      </c>
      <c r="D107" s="11"/>
      <c r="E107" s="12" t="s">
        <v>4</v>
      </c>
      <c r="F107" s="13"/>
      <c r="G107" s="12">
        <v>0</v>
      </c>
      <c r="H107" s="14">
        <f t="shared" si="4"/>
        <v>0</v>
      </c>
      <c r="I107" s="14">
        <f t="shared" si="5"/>
        <v>0</v>
      </c>
      <c r="J107" s="61">
        <v>0</v>
      </c>
      <c r="K107" s="61">
        <v>0</v>
      </c>
      <c r="L107" s="61">
        <v>0</v>
      </c>
      <c r="M107" s="14">
        <f t="shared" si="6"/>
        <v>0</v>
      </c>
      <c r="N107" s="14">
        <f t="shared" si="7"/>
        <v>0</v>
      </c>
      <c r="O107" s="16"/>
    </row>
    <row r="108" spans="1:15" x14ac:dyDescent="0.25">
      <c r="A108" s="3"/>
      <c r="B108" s="18"/>
      <c r="C108" s="18"/>
      <c r="D108" s="19">
        <f>SUM(D4:D107)</f>
        <v>388955</v>
      </c>
      <c r="E108" s="62"/>
      <c r="F108" s="3" t="s">
        <v>150</v>
      </c>
      <c r="G108" s="4"/>
      <c r="H108" s="19">
        <f>SUM(H4:H107)</f>
        <v>64332</v>
      </c>
      <c r="I108" s="19">
        <f>SUM(I4:I107)</f>
        <v>32166</v>
      </c>
      <c r="J108" s="19">
        <f>SUMIF($I$4:$I$107,"=FG",J4:J107)</f>
        <v>0</v>
      </c>
      <c r="K108" s="19">
        <f>SUMIF($I$4:$I$107,"=FG",K4:K107)</f>
        <v>0</v>
      </c>
      <c r="L108" s="19">
        <f>SUMIF($I$4:$I$107,"=FG",L4:L107)</f>
        <v>0</v>
      </c>
      <c r="M108" s="19">
        <f>SUMIF($I$4:$I$107,"=FG",M4:M107)</f>
        <v>0</v>
      </c>
      <c r="N108" s="19">
        <f>SUMIF($I$4:$I$107,"=FG",N4:N107)</f>
        <v>0</v>
      </c>
      <c r="O108" s="3"/>
    </row>
  </sheetData>
  <conditionalFormatting sqref="N2:O2 S2:T99 M5:N107 H4:I107">
    <cfRule type="cellIs" dxfId="58" priority="1" operator="lessThan">
      <formula>-1</formula>
    </cfRule>
  </conditionalFormatting>
  <conditionalFormatting sqref="N2:O2 S2:T99 M5:N107 I4:I107">
    <cfRule type="expression" dxfId="57" priority="2">
      <formula>$I2="OUI"</formula>
    </cfRule>
  </conditionalFormatting>
  <conditionalFormatting sqref="K2">
    <cfRule type="expression" dxfId="56" priority="3">
      <formula>OR(I2="Achats",I2="Variable",I2="Comm")</formula>
    </cfRule>
  </conditionalFormatting>
  <conditionalFormatting sqref="L2">
    <cfRule type="expression" dxfId="55" priority="4">
      <formula>OR(I2="Achats",I2="Variable",I2="Comm")</formula>
    </cfRule>
  </conditionalFormatting>
  <conditionalFormatting sqref="M2 G21:G107">
    <cfRule type="expression" dxfId="54" priority="5">
      <formula>OR(C2="Achats",C2="Variable",C2="Comm")</formula>
    </cfRule>
  </conditionalFormatting>
  <conditionalFormatting sqref="T2:T99 N5:N107">
    <cfRule type="cellIs" dxfId="53" priority="6" operator="greaterThan">
      <formula>0</formula>
    </cfRule>
  </conditionalFormatting>
  <conditionalFormatting sqref="P2:P99 J4:J107">
    <cfRule type="expression" dxfId="52" priority="7">
      <formula>OR(C2="Achats",C2="Variable",C2="Comm")</formula>
    </cfRule>
  </conditionalFormatting>
  <conditionalFormatting sqref="Q2:Q99 K4:K107">
    <cfRule type="expression" dxfId="51" priority="8">
      <formula>OR(C2="Achats",C2="Variable",C2="Comm")</formula>
    </cfRule>
  </conditionalFormatting>
  <conditionalFormatting sqref="R2:R99 L4:L107">
    <cfRule type="expression" dxfId="50" priority="9">
      <formula>OR(C2="Achats",C2="Variable",C2="Comm")</formula>
    </cfRule>
  </conditionalFormatting>
  <conditionalFormatting sqref="S2:S99 M4:M107">
    <cfRule type="expression" dxfId="49" priority="10">
      <formula>OR(C2="Achats",C2="Variable",C2="Comm")</formula>
    </cfRule>
  </conditionalFormatting>
  <conditionalFormatting sqref="T2:T99 N4:N107">
    <cfRule type="expression" dxfId="48" priority="11">
      <formula>OR(C2="Achats",C2="Variable",C2="Comm")</formula>
    </cfRule>
  </conditionalFormatting>
  <conditionalFormatting sqref="S25:T25">
    <cfRule type="expression" dxfId="47" priority="51">
      <formula>$I25="OUI"</formula>
    </cfRule>
  </conditionalFormatting>
  <conditionalFormatting sqref="M6:N6">
    <cfRule type="expression" dxfId="46" priority="50">
      <formula>$I6="OUI"</formula>
    </cfRule>
  </conditionalFormatting>
  <conditionalFormatting sqref="M6:N6">
    <cfRule type="expression" dxfId="45" priority="49">
      <formula>$I6="OUI"</formula>
    </cfRule>
  </conditionalFormatting>
  <conditionalFormatting sqref="M33:N33">
    <cfRule type="expression" dxfId="44" priority="48">
      <formula>$I33="OUI"</formula>
    </cfRule>
  </conditionalFormatting>
  <conditionalFormatting sqref="N3">
    <cfRule type="cellIs" dxfId="43" priority="46" operator="greaterThan">
      <formula>0</formula>
    </cfRule>
    <cfRule type="cellIs" dxfId="42" priority="47" operator="lessThan">
      <formula>-0.01</formula>
    </cfRule>
  </conditionalFormatting>
  <conditionalFormatting sqref="H4:H107">
    <cfRule type="expression" dxfId="41" priority="45">
      <formula>$C4="OUI"</formula>
    </cfRule>
  </conditionalFormatting>
  <conditionalFormatting sqref="H6">
    <cfRule type="expression" dxfId="40" priority="44">
      <formula>$C6="OUI"</formula>
    </cfRule>
  </conditionalFormatting>
  <conditionalFormatting sqref="H6">
    <cfRule type="expression" dxfId="39" priority="43">
      <formula>$C6="OUI"</formula>
    </cfRule>
  </conditionalFormatting>
  <conditionalFormatting sqref="H33">
    <cfRule type="expression" dxfId="38" priority="42">
      <formula>$C33="OUI"</formula>
    </cfRule>
  </conditionalFormatting>
  <conditionalFormatting sqref="A7:B107">
    <cfRule type="expression" dxfId="37" priority="41">
      <formula>$C7="OUI"</formula>
    </cfRule>
  </conditionalFormatting>
  <conditionalFormatting sqref="A16">
    <cfRule type="expression" dxfId="36" priority="40">
      <formula>$C16="OUI"</formula>
    </cfRule>
  </conditionalFormatting>
  <conditionalFormatting sqref="B5">
    <cfRule type="expression" dxfId="35" priority="39">
      <formula>$C5="OUI"</formula>
    </cfRule>
  </conditionalFormatting>
  <conditionalFormatting sqref="B6">
    <cfRule type="expression" dxfId="34" priority="38">
      <formula>$C6="OUI"</formula>
    </cfRule>
  </conditionalFormatting>
  <conditionalFormatting sqref="A6">
    <cfRule type="expression" dxfId="33" priority="37">
      <formula>$C6="OUI"</formula>
    </cfRule>
  </conditionalFormatting>
  <conditionalFormatting sqref="B7">
    <cfRule type="expression" dxfId="32" priority="36">
      <formula>$C7="OUI"</formula>
    </cfRule>
  </conditionalFormatting>
  <conditionalFormatting sqref="A7">
    <cfRule type="expression" dxfId="31" priority="35">
      <formula>$C7="OUI"</formula>
    </cfRule>
  </conditionalFormatting>
  <conditionalFormatting sqref="E4:E107">
    <cfRule type="expression" dxfId="30" priority="34">
      <formula>OR(C4="Achats",C4="Variable",C4="Comm",C4="Loc/Bail",C4+"Amort",C4="Financier")</formula>
    </cfRule>
  </conditionalFormatting>
  <conditionalFormatting sqref="F4:F107">
    <cfRule type="expression" dxfId="29" priority="33">
      <formula>OR(C4="Achats",C4="Variable",C4="Comm",C4="Loc/Bail",C4="Financier",C4="Amort",C4="Except")</formula>
    </cfRule>
  </conditionalFormatting>
  <conditionalFormatting sqref="G4:G107">
    <cfRule type="expression" dxfId="28" priority="32">
      <formula>OR(C4="Achats",C4="Variable",C4="Comm",C4="Loc/Bail",C4="Financier",C4="Amort",C4="Except")</formula>
    </cfRule>
  </conditionalFormatting>
  <conditionalFormatting sqref="A10">
    <cfRule type="expression" dxfId="27" priority="25">
      <formula>$C10="OUI"</formula>
    </cfRule>
  </conditionalFormatting>
  <conditionalFormatting sqref="B19">
    <cfRule type="expression" dxfId="26" priority="31">
      <formula>$C19="OUI"</formula>
    </cfRule>
  </conditionalFormatting>
  <conditionalFormatting sqref="A19">
    <cfRule type="expression" dxfId="25" priority="30">
      <formula>$C19="OUI"</formula>
    </cfRule>
  </conditionalFormatting>
  <conditionalFormatting sqref="B8">
    <cfRule type="expression" dxfId="24" priority="29">
      <formula>$C8="OUI"</formula>
    </cfRule>
  </conditionalFormatting>
  <conditionalFormatting sqref="B9">
    <cfRule type="expression" dxfId="23" priority="28">
      <formula>$C9="OUI"</formula>
    </cfRule>
  </conditionalFormatting>
  <conditionalFormatting sqref="A9">
    <cfRule type="expression" dxfId="22" priority="27">
      <formula>$C9="OUI"</formula>
    </cfRule>
  </conditionalFormatting>
  <conditionalFormatting sqref="B10">
    <cfRule type="expression" dxfId="21" priority="26">
      <formula>$C10="OUI"</formula>
    </cfRule>
  </conditionalFormatting>
  <conditionalFormatting sqref="B17">
    <cfRule type="expression" dxfId="20" priority="24">
      <formula>$C17="OUI"</formula>
    </cfRule>
  </conditionalFormatting>
  <conditionalFormatting sqref="A17">
    <cfRule type="expression" dxfId="19" priority="23">
      <formula>$C17="OUI"</formula>
    </cfRule>
  </conditionalFormatting>
  <conditionalFormatting sqref="B20">
    <cfRule type="expression" dxfId="18" priority="22">
      <formula>$C20="OUI"</formula>
    </cfRule>
  </conditionalFormatting>
  <conditionalFormatting sqref="A20">
    <cfRule type="expression" dxfId="17" priority="21">
      <formula>$C20="OUI"</formula>
    </cfRule>
  </conditionalFormatting>
  <conditionalFormatting sqref="A4:C107">
    <cfRule type="expression" dxfId="16" priority="17">
      <formula>$C4="Variable"</formula>
    </cfRule>
    <cfRule type="expression" dxfId="15" priority="18">
      <formula>$C4="Comm"</formula>
    </cfRule>
    <cfRule type="expression" dxfId="14" priority="19">
      <formula>$C4="Achats"</formula>
    </cfRule>
    <cfRule type="expression" dxfId="13" priority="20">
      <formula>OR(MID($A4,1,3)="602",MID($A4,1,3)="601")</formula>
    </cfRule>
    <cfRule type="expression" dxfId="12" priority="52">
      <formula>$C4="Except"</formula>
    </cfRule>
  </conditionalFormatting>
  <conditionalFormatting sqref="B6">
    <cfRule type="expression" dxfId="11" priority="16">
      <formula>$C6="OUI"</formula>
    </cfRule>
  </conditionalFormatting>
  <conditionalFormatting sqref="B7">
    <cfRule type="expression" dxfId="10" priority="15">
      <formula>$C7="OUI"</formula>
    </cfRule>
  </conditionalFormatting>
  <conditionalFormatting sqref="A7">
    <cfRule type="expression" dxfId="9" priority="14">
      <formula>$C7="OUI"</formula>
    </cfRule>
  </conditionalFormatting>
  <conditionalFormatting sqref="B8">
    <cfRule type="expression" dxfId="8" priority="13">
      <formula>$C8="OUI"</formula>
    </cfRule>
  </conditionalFormatting>
  <conditionalFormatting sqref="A8">
    <cfRule type="expression" dxfId="7" priority="12">
      <formula>$C8="OUI"</formula>
    </cfRule>
  </conditionalFormatting>
  <conditionalFormatting sqref="A11">
    <cfRule type="expression" dxfId="6" priority="53">
      <formula>$C11="OUI"</formula>
    </cfRule>
  </conditionalFormatting>
  <conditionalFormatting sqref="B9">
    <cfRule type="expression" dxfId="5" priority="54">
      <formula>$C9="OUI"</formula>
    </cfRule>
  </conditionalFormatting>
  <conditionalFormatting sqref="B10">
    <cfRule type="expression" dxfId="4" priority="55">
      <formula>$C10="OUI"</formula>
    </cfRule>
  </conditionalFormatting>
  <conditionalFormatting sqref="A10">
    <cfRule type="expression" dxfId="3" priority="56">
      <formula>$C10="OUI"</formula>
    </cfRule>
  </conditionalFormatting>
  <conditionalFormatting sqref="B11">
    <cfRule type="expression" dxfId="2" priority="57">
      <formula>$C11="OUI"</formula>
    </cfRule>
  </conditionalFormatting>
  <conditionalFormatting sqref="D4:D107">
    <cfRule type="expression" dxfId="1" priority="58">
      <formula>OR(C4="Variable",C4="Comm",C4="Loc/Bail",C4="Financier",C4="Amort",C4="Except")</formula>
    </cfRule>
  </conditionalFormatting>
  <conditionalFormatting sqref="A9:A14">
    <cfRule type="expression" dxfId="0" priority="59">
      <formula>$C9="OUI"</formula>
    </cfRule>
  </conditionalFormatting>
  <dataValidations count="2">
    <dataValidation type="list" allowBlank="1" showInputMessage="1" showErrorMessage="1" error="Veuilez sélectionner l'une des options dans la liste proposée" promptTitle="Critères de sélection" prompt="Pour plus de précisions voir le commentaire dans le titre de la colonne &quot;Type de Frais&quot;. Glissez votre souris sur la cellule._x000a_" sqref="C4:C107" xr:uid="{00000000-0002-0000-0200-000000000000}">
      <formula1>Type_Frais</formula1>
    </dataValidation>
    <dataValidation type="list" allowBlank="1" showInputMessage="1" showErrorMessage="1" sqref="E4:E107" xr:uid="{00000000-0002-0000-0200-000001000000}">
      <formula1>Unite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Extraction</vt:lpstr>
      <vt:lpstr>Contrôle</vt:lpstr>
      <vt:lpstr>Contrôle (2)</vt:lpstr>
      <vt:lpstr>Coef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Dynamique-Vision - André CAFFIN</dc:creator>
  <cp:lastModifiedBy>Dynamique-Vision - André CAFFIN</cp:lastModifiedBy>
  <dcterms:created xsi:type="dcterms:W3CDTF">2020-02-04T16:21:04Z</dcterms:created>
  <dcterms:modified xsi:type="dcterms:W3CDTF">2020-02-07T07:55:25Z</dcterms:modified>
</cp:coreProperties>
</file>