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  <Override PartName="/xl/charts/colors3.xml" ContentType="application/vnd.ms-office.chartcolorstyle+xml"/>
  <Override PartName="/xl/charts/style3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135"/>
  </bookViews>
  <sheets>
    <sheet name="BOU_corr" sheetId="4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1" i="4" l="1"/>
  <c r="C50" i="4"/>
  <c r="G53" i="4"/>
  <c r="G52" i="4"/>
  <c r="G51" i="4"/>
  <c r="G50" i="4"/>
  <c r="E52" i="4"/>
  <c r="E51" i="4"/>
  <c r="E53" i="4"/>
  <c r="E50" i="4"/>
  <c r="C19" i="4"/>
  <c r="C53" i="4"/>
  <c r="C52" i="4"/>
  <c r="C36" i="4"/>
  <c r="D36" i="4"/>
  <c r="E36" i="4"/>
  <c r="F36" i="4"/>
  <c r="G36" i="4"/>
  <c r="H36" i="4"/>
  <c r="I36" i="4"/>
  <c r="J36" i="4"/>
  <c r="K36" i="4"/>
  <c r="L36" i="4"/>
  <c r="M36" i="4"/>
  <c r="N36" i="4"/>
  <c r="O36" i="4"/>
  <c r="P36" i="4"/>
  <c r="Q36" i="4"/>
  <c r="R36" i="4"/>
  <c r="C37" i="4"/>
  <c r="D37" i="4"/>
  <c r="E37" i="4"/>
  <c r="F37" i="4"/>
  <c r="G37" i="4"/>
  <c r="H37" i="4"/>
  <c r="I37" i="4"/>
  <c r="J37" i="4"/>
  <c r="K37" i="4"/>
  <c r="L37" i="4"/>
  <c r="M37" i="4"/>
  <c r="N37" i="4"/>
  <c r="O37" i="4"/>
  <c r="P37" i="4"/>
  <c r="Q37" i="4"/>
  <c r="R37" i="4"/>
  <c r="C38" i="4"/>
  <c r="D38" i="4"/>
  <c r="E38" i="4"/>
  <c r="F38" i="4"/>
  <c r="G38" i="4"/>
  <c r="H38" i="4"/>
  <c r="I38" i="4"/>
  <c r="J38" i="4"/>
  <c r="K38" i="4"/>
  <c r="L38" i="4"/>
  <c r="M38" i="4"/>
  <c r="N38" i="4"/>
  <c r="O38" i="4"/>
  <c r="P38" i="4"/>
  <c r="Q38" i="4"/>
  <c r="R38" i="4"/>
  <c r="C39" i="4"/>
  <c r="D39" i="4"/>
  <c r="E39" i="4"/>
  <c r="F39" i="4"/>
  <c r="G39" i="4"/>
  <c r="H39" i="4"/>
  <c r="I39" i="4"/>
  <c r="J39" i="4"/>
  <c r="K39" i="4"/>
  <c r="L39" i="4"/>
  <c r="M39" i="4"/>
  <c r="N39" i="4"/>
  <c r="O39" i="4"/>
  <c r="P39" i="4"/>
  <c r="Q39" i="4"/>
  <c r="R39" i="4"/>
  <c r="C40" i="4"/>
  <c r="D40" i="4"/>
  <c r="E40" i="4"/>
  <c r="F40" i="4"/>
  <c r="G40" i="4"/>
  <c r="H40" i="4"/>
  <c r="I40" i="4"/>
  <c r="J40" i="4"/>
  <c r="K40" i="4"/>
  <c r="L40" i="4"/>
  <c r="M40" i="4"/>
  <c r="N40" i="4"/>
  <c r="O40" i="4"/>
  <c r="P40" i="4"/>
  <c r="Q40" i="4"/>
  <c r="R40" i="4"/>
  <c r="C41" i="4"/>
  <c r="D41" i="4"/>
  <c r="E41" i="4"/>
  <c r="F41" i="4"/>
  <c r="G41" i="4"/>
  <c r="H41" i="4"/>
  <c r="I41" i="4"/>
  <c r="J41" i="4"/>
  <c r="K41" i="4"/>
  <c r="L41" i="4"/>
  <c r="M41" i="4"/>
  <c r="N41" i="4"/>
  <c r="O41" i="4"/>
  <c r="P41" i="4"/>
  <c r="Q41" i="4"/>
  <c r="R41" i="4"/>
  <c r="D35" i="4"/>
  <c r="E35" i="4"/>
  <c r="F35" i="4"/>
  <c r="G35" i="4"/>
  <c r="H35" i="4"/>
  <c r="I35" i="4"/>
  <c r="J35" i="4"/>
  <c r="K35" i="4"/>
  <c r="L35" i="4"/>
  <c r="M35" i="4"/>
  <c r="N35" i="4"/>
  <c r="O35" i="4"/>
  <c r="P35" i="4"/>
  <c r="Q35" i="4"/>
  <c r="R35" i="4"/>
  <c r="C35" i="4"/>
  <c r="C28" i="4"/>
  <c r="D28" i="4"/>
  <c r="E28" i="4"/>
  <c r="F28" i="4"/>
  <c r="G28" i="4"/>
  <c r="H28" i="4"/>
  <c r="I28" i="4"/>
  <c r="J28" i="4"/>
  <c r="K28" i="4"/>
  <c r="L28" i="4"/>
  <c r="M28" i="4"/>
  <c r="N28" i="4"/>
  <c r="O28" i="4"/>
  <c r="P28" i="4"/>
  <c r="Q28" i="4"/>
  <c r="R28" i="4"/>
  <c r="C29" i="4"/>
  <c r="D29" i="4"/>
  <c r="E29" i="4"/>
  <c r="F29" i="4"/>
  <c r="G29" i="4"/>
  <c r="H29" i="4"/>
  <c r="I29" i="4"/>
  <c r="J29" i="4"/>
  <c r="K29" i="4"/>
  <c r="L29" i="4"/>
  <c r="M29" i="4"/>
  <c r="N29" i="4"/>
  <c r="O29" i="4"/>
  <c r="P29" i="4"/>
  <c r="Q29" i="4"/>
  <c r="R29" i="4"/>
  <c r="C30" i="4"/>
  <c r="D30" i="4"/>
  <c r="E30" i="4"/>
  <c r="F30" i="4"/>
  <c r="G30" i="4"/>
  <c r="H30" i="4"/>
  <c r="I30" i="4"/>
  <c r="J30" i="4"/>
  <c r="K30" i="4"/>
  <c r="L30" i="4"/>
  <c r="M30" i="4"/>
  <c r="N30" i="4"/>
  <c r="O30" i="4"/>
  <c r="P30" i="4"/>
  <c r="Q30" i="4"/>
  <c r="R30" i="4"/>
  <c r="C31" i="4"/>
  <c r="D31" i="4"/>
  <c r="E31" i="4"/>
  <c r="F31" i="4"/>
  <c r="G31" i="4"/>
  <c r="H31" i="4"/>
  <c r="I31" i="4"/>
  <c r="J31" i="4"/>
  <c r="K31" i="4"/>
  <c r="L31" i="4"/>
  <c r="M31" i="4"/>
  <c r="N31" i="4"/>
  <c r="O31" i="4"/>
  <c r="P31" i="4"/>
  <c r="Q31" i="4"/>
  <c r="R31" i="4"/>
  <c r="C32" i="4"/>
  <c r="D32" i="4"/>
  <c r="E32" i="4"/>
  <c r="F32" i="4"/>
  <c r="G32" i="4"/>
  <c r="H32" i="4"/>
  <c r="I32" i="4"/>
  <c r="J32" i="4"/>
  <c r="K32" i="4"/>
  <c r="L32" i="4"/>
  <c r="M32" i="4"/>
  <c r="N32" i="4"/>
  <c r="O32" i="4"/>
  <c r="P32" i="4"/>
  <c r="Q32" i="4"/>
  <c r="R32" i="4"/>
  <c r="C33" i="4"/>
  <c r="D33" i="4"/>
  <c r="E33" i="4"/>
  <c r="F33" i="4"/>
  <c r="G33" i="4"/>
  <c r="H33" i="4"/>
  <c r="I33" i="4"/>
  <c r="J33" i="4"/>
  <c r="K33" i="4"/>
  <c r="L33" i="4"/>
  <c r="M33" i="4"/>
  <c r="N33" i="4"/>
  <c r="O33" i="4"/>
  <c r="P33" i="4"/>
  <c r="Q33" i="4"/>
  <c r="R33" i="4"/>
  <c r="D27" i="4"/>
  <c r="E27" i="4"/>
  <c r="F27" i="4"/>
  <c r="G27" i="4"/>
  <c r="H27" i="4"/>
  <c r="I27" i="4"/>
  <c r="J27" i="4"/>
  <c r="K27" i="4"/>
  <c r="L27" i="4"/>
  <c r="M27" i="4"/>
  <c r="N27" i="4"/>
  <c r="O27" i="4"/>
  <c r="P27" i="4"/>
  <c r="Q27" i="4"/>
  <c r="R27" i="4"/>
  <c r="C27" i="4"/>
  <c r="C20" i="4"/>
  <c r="D20" i="4"/>
  <c r="E20" i="4"/>
  <c r="F20" i="4"/>
  <c r="G20" i="4"/>
  <c r="H20" i="4"/>
  <c r="I20" i="4"/>
  <c r="J20" i="4"/>
  <c r="K20" i="4"/>
  <c r="L20" i="4"/>
  <c r="M20" i="4"/>
  <c r="N20" i="4"/>
  <c r="O20" i="4"/>
  <c r="P20" i="4"/>
  <c r="Q20" i="4"/>
  <c r="R20" i="4"/>
  <c r="C21" i="4"/>
  <c r="D21" i="4"/>
  <c r="E21" i="4"/>
  <c r="F21" i="4"/>
  <c r="G21" i="4"/>
  <c r="H21" i="4"/>
  <c r="I21" i="4"/>
  <c r="J21" i="4"/>
  <c r="K21" i="4"/>
  <c r="L21" i="4"/>
  <c r="M21" i="4"/>
  <c r="N21" i="4"/>
  <c r="O21" i="4"/>
  <c r="P21" i="4"/>
  <c r="Q21" i="4"/>
  <c r="R21" i="4"/>
  <c r="C22" i="4"/>
  <c r="D22" i="4"/>
  <c r="E22" i="4"/>
  <c r="F22" i="4"/>
  <c r="G22" i="4"/>
  <c r="H22" i="4"/>
  <c r="I22" i="4"/>
  <c r="J22" i="4"/>
  <c r="K22" i="4"/>
  <c r="L22" i="4"/>
  <c r="M22" i="4"/>
  <c r="N22" i="4"/>
  <c r="O22" i="4"/>
  <c r="P22" i="4"/>
  <c r="Q22" i="4"/>
  <c r="R22" i="4"/>
  <c r="C23" i="4"/>
  <c r="D23" i="4"/>
  <c r="E23" i="4"/>
  <c r="F23" i="4"/>
  <c r="G23" i="4"/>
  <c r="H23" i="4"/>
  <c r="I23" i="4"/>
  <c r="J23" i="4"/>
  <c r="K23" i="4"/>
  <c r="L23" i="4"/>
  <c r="M23" i="4"/>
  <c r="N23" i="4"/>
  <c r="O23" i="4"/>
  <c r="P23" i="4"/>
  <c r="Q23" i="4"/>
  <c r="R23" i="4"/>
  <c r="C24" i="4"/>
  <c r="D24" i="4"/>
  <c r="E24" i="4"/>
  <c r="F24" i="4"/>
  <c r="G24" i="4"/>
  <c r="H24" i="4"/>
  <c r="I24" i="4"/>
  <c r="J24" i="4"/>
  <c r="K24" i="4"/>
  <c r="L24" i="4"/>
  <c r="M24" i="4"/>
  <c r="N24" i="4"/>
  <c r="O24" i="4"/>
  <c r="P24" i="4"/>
  <c r="Q24" i="4"/>
  <c r="R24" i="4"/>
  <c r="C25" i="4"/>
  <c r="D25" i="4"/>
  <c r="E25" i="4"/>
  <c r="F25" i="4"/>
  <c r="G25" i="4"/>
  <c r="H25" i="4"/>
  <c r="I25" i="4"/>
  <c r="J25" i="4"/>
  <c r="K25" i="4"/>
  <c r="L25" i="4"/>
  <c r="M25" i="4"/>
  <c r="N25" i="4"/>
  <c r="O25" i="4"/>
  <c r="P25" i="4"/>
  <c r="Q25" i="4"/>
  <c r="R25" i="4"/>
  <c r="D19" i="4"/>
  <c r="E19" i="4"/>
  <c r="F19" i="4"/>
  <c r="G19" i="4"/>
  <c r="H19" i="4"/>
  <c r="I19" i="4"/>
  <c r="J19" i="4"/>
  <c r="K19" i="4"/>
  <c r="L19" i="4"/>
  <c r="M19" i="4"/>
  <c r="N19" i="4"/>
  <c r="O19" i="4"/>
  <c r="P19" i="4"/>
  <c r="Q19" i="4"/>
  <c r="R19" i="4"/>
  <c r="G54" i="4" l="1"/>
  <c r="H51" i="4" s="1"/>
  <c r="E54" i="4"/>
  <c r="F51" i="4" s="1"/>
  <c r="C54" i="4"/>
  <c r="F53" i="4" l="1"/>
  <c r="F52" i="4"/>
  <c r="F50" i="4"/>
  <c r="H50" i="4"/>
  <c r="H53" i="4"/>
  <c r="H52" i="4"/>
  <c r="D51" i="4"/>
  <c r="D53" i="4"/>
  <c r="D50" i="4"/>
  <c r="D52" i="4"/>
</calcChain>
</file>

<file path=xl/sharedStrings.xml><?xml version="1.0" encoding="utf-8"?>
<sst xmlns="http://schemas.openxmlformats.org/spreadsheetml/2006/main" count="163" uniqueCount="25">
  <si>
    <t>BOU001</t>
  </si>
  <si>
    <t>NA</t>
  </si>
  <si>
    <t>BOU005</t>
  </si>
  <si>
    <t>BOU008</t>
  </si>
  <si>
    <t>BOU010</t>
  </si>
  <si>
    <t>BOU016</t>
  </si>
  <si>
    <t>A</t>
  </si>
  <si>
    <t>S</t>
  </si>
  <si>
    <t>J</t>
  </si>
  <si>
    <t>BOU002</t>
  </si>
  <si>
    <t>BOU009</t>
  </si>
  <si>
    <t>ADULTES</t>
  </si>
  <si>
    <t>SUB</t>
  </si>
  <si>
    <t>JUVENILES</t>
  </si>
  <si>
    <t>&gt;300</t>
  </si>
  <si>
    <t>DISTANCES</t>
  </si>
  <si>
    <t>AGES</t>
  </si>
  <si>
    <t>SUBADULTES</t>
  </si>
  <si>
    <t>FREQU_AD</t>
  </si>
  <si>
    <t>FREQU_SUB</t>
  </si>
  <si>
    <t>FREQU_JUV</t>
  </si>
  <si>
    <t>0-100</t>
  </si>
  <si>
    <t>100-200</t>
  </si>
  <si>
    <t>200-300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</si>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</sst>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theme="5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Border="1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3" fillId="0" borderId="0" xfId="0" applyFont="1" applyBorder="1"/>
    <xf numFmtId="0" fontId="3" fillId="0" borderId="6" xfId="0" applyFont="1" applyBorder="1"/>
    <xf numFmtId="0" fontId="3" fillId="0" borderId="11" xfId="0" applyFont="1" applyBorder="1"/>
    <xf numFmtId="0" fontId="0" fillId="0" borderId="4" xfId="0" applyFill="1" applyBorder="1" applyAlignment="1">
      <alignment horizontal="center" vertical="center" textRotation="90"/>
    </xf>
    <xf numFmtId="1" fontId="2" fillId="0" borderId="1" xfId="0" applyNumberFormat="1" applyFont="1" applyFill="1" applyBorder="1" applyAlignment="1">
      <alignment horizontal="left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0" fillId="0" borderId="0" xfId="0" applyFill="1"/>
    <xf numFmtId="0" fontId="4" fillId="0" borderId="6" xfId="0" applyFont="1" applyBorder="1"/>
    <xf numFmtId="0" fontId="4" fillId="0" borderId="0" xfId="0" applyFont="1" applyBorder="1"/>
    <xf numFmtId="0" fontId="4" fillId="0" borderId="11" xfId="0" applyFont="1" applyBorder="1"/>
    <xf numFmtId="0" fontId="5" fillId="0" borderId="6" xfId="0" applyFont="1" applyBorder="1"/>
    <xf numFmtId="0" fontId="5" fillId="0" borderId="7" xfId="0" applyFont="1" applyBorder="1"/>
    <xf numFmtId="0" fontId="5" fillId="0" borderId="0" xfId="0" applyFont="1" applyBorder="1"/>
    <xf numFmtId="0" fontId="5" fillId="0" borderId="9" xfId="0" applyFont="1" applyBorder="1"/>
    <xf numFmtId="0" fontId="5" fillId="0" borderId="11" xfId="0" applyFont="1" applyBorder="1"/>
    <xf numFmtId="0" fontId="5" fillId="0" borderId="12" xfId="0" applyFont="1" applyBorder="1"/>
  </cellXfs>
  <cellStyles count="1">
    <cellStyle name="Normal" xfId="0" builtinId="0"/>
  </cellStyles>
  <dxfs count="4">
    <dxf>
      <fill>
        <patternFill>
          <bgColor rgb="FFFFC1C1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colors>
    <mruColors>
      <color rgb="FFFFC1C1"/>
      <color rgb="FFFF818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H"/>
              <a:t>Fréquence</a:t>
            </a:r>
            <a:r>
              <a:rPr lang="fr-CH" baseline="0"/>
              <a:t> de mouvement des adultes</a:t>
            </a:r>
            <a:endParaRPr lang="fr-CH"/>
          </a:p>
        </c:rich>
      </c:tx>
      <c:layout>
        <c:manualLayout>
          <c:xMode val="edge"/>
          <c:yMode val="edge"/>
          <c:x val="0.14035992254575202"/>
          <c:y val="5.8111365373049034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solidFill>
                <a:schemeClr val="tx1"/>
              </a:solidFill>
            </a:ln>
            <a:effectLst/>
          </c:spPr>
          <c:invertIfNegative val="0"/>
          <c:cat>
            <c:strRef>
              <c:f>BOU_corr!$B$50:$B$53</c:f>
              <c:strCache>
                <c:ptCount val="4"/>
                <c:pt idx="0">
                  <c:v>0-100</c:v>
                </c:pt>
                <c:pt idx="1">
                  <c:v>100-200</c:v>
                </c:pt>
                <c:pt idx="2">
                  <c:v>200-300</c:v>
                </c:pt>
                <c:pt idx="3">
                  <c:v>&gt;300</c:v>
                </c:pt>
              </c:strCache>
            </c:strRef>
          </c:cat>
          <c:val>
            <c:numRef>
              <c:f>BOU_corr!$D$50:$D$53</c:f>
              <c:numCache>
                <c:formatCode>General</c:formatCode>
                <c:ptCount val="4"/>
                <c:pt idx="0">
                  <c:v>0.72727272727272729</c:v>
                </c:pt>
                <c:pt idx="1">
                  <c:v>0.18181818181818182</c:v>
                </c:pt>
                <c:pt idx="2">
                  <c:v>9.0909090909090912E-2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0894208"/>
        <c:axId val="100902784"/>
      </c:barChart>
      <c:catAx>
        <c:axId val="1008942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0902784"/>
        <c:crosses val="autoZero"/>
        <c:auto val="1"/>
        <c:lblAlgn val="ctr"/>
        <c:lblOffset val="100"/>
        <c:noMultiLvlLbl val="0"/>
      </c:catAx>
      <c:valAx>
        <c:axId val="100902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08942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H"/>
              <a:t>Fréquence</a:t>
            </a:r>
            <a:r>
              <a:rPr lang="fr-CH" baseline="0"/>
              <a:t> de mouvement des subadultes</a:t>
            </a:r>
            <a:endParaRPr lang="fr-CH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chemeClr val="tx1"/>
              </a:solidFill>
            </a:ln>
            <a:effectLst/>
          </c:spPr>
          <c:invertIfNegative val="0"/>
          <c:cat>
            <c:strRef>
              <c:f>BOU_corr!$B$50:$B$53</c:f>
              <c:strCache>
                <c:ptCount val="4"/>
                <c:pt idx="0">
                  <c:v>0-100</c:v>
                </c:pt>
                <c:pt idx="1">
                  <c:v>100-200</c:v>
                </c:pt>
                <c:pt idx="2">
                  <c:v>200-300</c:v>
                </c:pt>
                <c:pt idx="3">
                  <c:v>&gt;300</c:v>
                </c:pt>
              </c:strCache>
            </c:strRef>
          </c:cat>
          <c:val>
            <c:numRef>
              <c:f>BOU_corr!$F$50:$F$53</c:f>
              <c:numCache>
                <c:formatCode>General</c:formatCode>
                <c:ptCount val="4"/>
                <c:pt idx="0">
                  <c:v>0.75</c:v>
                </c:pt>
                <c:pt idx="1">
                  <c:v>0.25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8257280"/>
        <c:axId val="108259200"/>
      </c:barChart>
      <c:catAx>
        <c:axId val="1082572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8259200"/>
        <c:crosses val="autoZero"/>
        <c:auto val="1"/>
        <c:lblAlgn val="ctr"/>
        <c:lblOffset val="100"/>
        <c:noMultiLvlLbl val="0"/>
      </c:catAx>
      <c:valAx>
        <c:axId val="108259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82572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H"/>
              <a:t>Fréquence</a:t>
            </a:r>
            <a:r>
              <a:rPr lang="fr-CH" baseline="0"/>
              <a:t> de mouvement des juvéniles</a:t>
            </a:r>
            <a:endParaRPr lang="fr-CH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invertIfNegative val="0"/>
          <c:cat>
            <c:strRef>
              <c:f>BOU_corr!$B$50:$B$53</c:f>
              <c:strCache>
                <c:ptCount val="4"/>
                <c:pt idx="0">
                  <c:v>0-100</c:v>
                </c:pt>
                <c:pt idx="1">
                  <c:v>100-200</c:v>
                </c:pt>
                <c:pt idx="2">
                  <c:v>200-300</c:v>
                </c:pt>
                <c:pt idx="3">
                  <c:v>&gt;300</c:v>
                </c:pt>
              </c:strCache>
            </c:strRef>
          </c:cat>
          <c:val>
            <c:numRef>
              <c:f>BOU_corr!$H$50:$H$53</c:f>
              <c:numCache>
                <c:formatCode>General</c:formatCode>
                <c:ptCount val="4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7948928"/>
        <c:axId val="221001600"/>
      </c:barChart>
      <c:catAx>
        <c:axId val="1779489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1001600"/>
        <c:crosses val="autoZero"/>
        <c:auto val="1"/>
        <c:lblAlgn val="ctr"/>
        <c:lblOffset val="100"/>
        <c:noMultiLvlLbl val="0"/>
      </c:catAx>
      <c:valAx>
        <c:axId val="2210016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79489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342900</xdr:colOff>
      <xdr:row>44</xdr:row>
      <xdr:rowOff>71437</xdr:rowOff>
    </xdr:from>
    <xdr:to>
      <xdr:col>20</xdr:col>
      <xdr:colOff>557213</xdr:colOff>
      <xdr:row>54</xdr:row>
      <xdr:rowOff>114300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381000</xdr:colOff>
      <xdr:row>44</xdr:row>
      <xdr:rowOff>47625</xdr:rowOff>
    </xdr:from>
    <xdr:to>
      <xdr:col>15</xdr:col>
      <xdr:colOff>595313</xdr:colOff>
      <xdr:row>54</xdr:row>
      <xdr:rowOff>90488</xdr:rowOff>
    </xdr:to>
    <xdr:graphicFrame macro="">
      <xdr:nvGraphicFramePr>
        <xdr:cNvPr id="10" name="Graphique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685800</xdr:colOff>
      <xdr:row>60</xdr:row>
      <xdr:rowOff>38100</xdr:rowOff>
    </xdr:from>
    <xdr:to>
      <xdr:col>16</xdr:col>
      <xdr:colOff>138113</xdr:colOff>
      <xdr:row>70</xdr:row>
      <xdr:rowOff>90488</xdr:rowOff>
    </xdr:to>
    <xdr:graphicFrame macro="">
      <xdr:nvGraphicFramePr>
        <xdr:cNvPr id="11" name="Graphique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18</xdr:col>
      <xdr:colOff>714375</xdr:colOff>
      <xdr:row>17</xdr:row>
      <xdr:rowOff>171450</xdr:rowOff>
    </xdr:from>
    <xdr:to>
      <xdr:col>25</xdr:col>
      <xdr:colOff>66675</xdr:colOff>
      <xdr:row>25</xdr:row>
      <xdr:rowOff>38100</xdr:rowOff>
    </xdr:to>
    <xdr:sp macro="" textlink="">
      <xdr:nvSpPr>
        <xdr:cNvPr id="2" name="ZoneTexte 1"/>
        <xdr:cNvSpPr txBox="1"/>
      </xdr:nvSpPr>
      <xdr:spPr>
        <a:xfrm>
          <a:off x="14430375" y="3409950"/>
          <a:ext cx="4686300" cy="1390650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100"/>
            <a:t>J'ai modifié tes formules SI pour que quand le résultat soit faux il n'y ai aucune valeur de renvoyé :</a:t>
          </a:r>
        </a:p>
        <a:p>
          <a:endParaRPr lang="fr-FR" sz="1100"/>
        </a:p>
        <a:p>
          <a:r>
            <a:rPr lang="fr-FR" sz="1100"/>
            <a:t>Formule de base</a:t>
          </a:r>
          <a:r>
            <a:rPr lang="fr-FR" sz="1100" baseline="0"/>
            <a:t> : =SI(C10="A";C1)</a:t>
          </a:r>
        </a:p>
        <a:p>
          <a:pPr algn="l"/>
          <a:r>
            <a:rPr lang="fr-FR" sz="1100" baseline="0"/>
            <a:t>Formule modifié : =SI(C10="A";C1;"")</a:t>
          </a:r>
        </a:p>
      </xdr:txBody>
    </xdr:sp>
    <xdr:clientData/>
  </xdr:twoCellAnchor>
  <xdr:twoCellAnchor>
    <xdr:from>
      <xdr:col>0</xdr:col>
      <xdr:colOff>752475</xdr:colOff>
      <xdr:row>55</xdr:row>
      <xdr:rowOff>0</xdr:rowOff>
    </xdr:from>
    <xdr:to>
      <xdr:col>7</xdr:col>
      <xdr:colOff>752475</xdr:colOff>
      <xdr:row>60</xdr:row>
      <xdr:rowOff>180976</xdr:rowOff>
    </xdr:to>
    <xdr:sp macro="" textlink="">
      <xdr:nvSpPr>
        <xdr:cNvPr id="3" name="ZoneTexte 2"/>
        <xdr:cNvSpPr txBox="1"/>
      </xdr:nvSpPr>
      <xdr:spPr>
        <a:xfrm>
          <a:off x="752475" y="10496550"/>
          <a:ext cx="5334000" cy="11334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1ère Formule :</a:t>
          </a:r>
        </a:p>
        <a:p>
          <a:r>
            <a:rPr lang="fr-FR" sz="1100"/>
            <a:t>=NB.SI($C$19:$R$25;"&lt;100")</a:t>
          </a:r>
        </a:p>
        <a:p>
          <a:endParaRPr lang="fr-FR" sz="1100"/>
        </a:p>
        <a:p>
          <a:r>
            <a:rPr lang="fr-FR" sz="1100"/>
            <a:t>Explication :</a:t>
          </a:r>
        </a:p>
        <a:p>
          <a:r>
            <a:rPr lang="fr-FR" sz="1100"/>
            <a:t>Compte le nombre de fois,</a:t>
          </a:r>
          <a:r>
            <a:rPr lang="fr-FR" sz="1100" baseline="0"/>
            <a:t> dans la plage de donnés (ici C19:R25), où la condition est validé (ici &lt;100). Les $ permette de fixé la plage de donnés</a:t>
          </a:r>
        </a:p>
        <a:p>
          <a:endParaRPr lang="fr-FR" sz="1100"/>
        </a:p>
      </xdr:txBody>
    </xdr:sp>
    <xdr:clientData/>
  </xdr:twoCellAnchor>
  <xdr:twoCellAnchor>
    <xdr:from>
      <xdr:col>1</xdr:col>
      <xdr:colOff>9525</xdr:colOff>
      <xdr:row>62</xdr:row>
      <xdr:rowOff>0</xdr:rowOff>
    </xdr:from>
    <xdr:to>
      <xdr:col>8</xdr:col>
      <xdr:colOff>0</xdr:colOff>
      <xdr:row>67</xdr:row>
      <xdr:rowOff>161925</xdr:rowOff>
    </xdr:to>
    <xdr:sp macro="" textlink="">
      <xdr:nvSpPr>
        <xdr:cNvPr id="4" name="ZoneTexte 3"/>
        <xdr:cNvSpPr txBox="1"/>
      </xdr:nvSpPr>
      <xdr:spPr>
        <a:xfrm>
          <a:off x="771525" y="11830050"/>
          <a:ext cx="5324475" cy="1114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2ème Formule : </a:t>
          </a:r>
        </a:p>
        <a:p>
          <a:r>
            <a:rPr lang="fr-FR" sz="1100"/>
            <a:t>=NB.SI.ENS($C$19:$R$25;"&gt;100 ";$C$19:$R$25;"&lt;200")</a:t>
          </a:r>
        </a:p>
        <a:p>
          <a:endParaRPr lang="fr-FR" sz="1100"/>
        </a:p>
        <a:p>
          <a:r>
            <a:rPr lang="fr-FR" sz="1100"/>
            <a:t>Explication :</a:t>
          </a:r>
        </a:p>
        <a:p>
          <a:r>
            <a:rPr lang="fr-FR" sz="1100"/>
            <a:t>Cette</a:t>
          </a:r>
          <a:r>
            <a:rPr lang="fr-FR" sz="1100" baseline="0"/>
            <a:t> fonction fait la même chose que celle du dessus sauf que l'on peut mettre plusieurs critères</a:t>
          </a:r>
          <a:endParaRPr lang="fr-FR" sz="1100"/>
        </a:p>
      </xdr:txBody>
    </xdr:sp>
    <xdr:clientData/>
  </xdr:twoCellAnchor>
  <xdr:twoCellAnchor>
    <xdr:from>
      <xdr:col>19</xdr:col>
      <xdr:colOff>0</xdr:colOff>
      <xdr:row>1</xdr:row>
      <xdr:rowOff>190499</xdr:rowOff>
    </xdr:from>
    <xdr:to>
      <xdr:col>26</xdr:col>
      <xdr:colOff>104775</xdr:colOff>
      <xdr:row>12</xdr:row>
      <xdr:rowOff>104774</xdr:rowOff>
    </xdr:to>
    <xdr:sp macro="" textlink="">
      <xdr:nvSpPr>
        <xdr:cNvPr id="5" name="ZoneTexte 4"/>
        <xdr:cNvSpPr txBox="1"/>
      </xdr:nvSpPr>
      <xdr:spPr>
        <a:xfrm>
          <a:off x="14478000" y="380999"/>
          <a:ext cx="5438775" cy="2009775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Regarde les mises en formes conditionnelles pour les couleurs.</a:t>
          </a:r>
        </a:p>
        <a:p>
          <a:endParaRPr lang="fr-FR" sz="1100"/>
        </a:p>
        <a:p>
          <a:endParaRPr lang="fr-FR" sz="1100"/>
        </a:p>
      </xdr:txBody>
    </xdr:sp>
    <xdr:clientData/>
  </xdr:twoCellAnchor>
  <xdr:twoCellAnchor editAs="oneCell">
    <xdr:from>
      <xdr:col>20</xdr:col>
      <xdr:colOff>333375</xdr:colOff>
      <xdr:row>4</xdr:row>
      <xdr:rowOff>96073</xdr:rowOff>
    </xdr:from>
    <xdr:to>
      <xdr:col>25</xdr:col>
      <xdr:colOff>57150</xdr:colOff>
      <xdr:row>10</xdr:row>
      <xdr:rowOff>171451</xdr:rowOff>
    </xdr:to>
    <xdr:pic>
      <xdr:nvPicPr>
        <xdr:cNvPr id="6" name="Image 5"/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539" t="-8044" r="-539" b="34551"/>
        <a:stretch/>
      </xdr:blipFill>
      <xdr:spPr>
        <a:xfrm>
          <a:off x="15573375" y="858073"/>
          <a:ext cx="3533775" cy="1218378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5"/>
  <sheetViews>
    <sheetView tabSelected="1" topLeftCell="A37" workbookViewId="0">
      <selection activeCell="AB15" sqref="AB15"/>
    </sheetView>
  </sheetViews>
  <sheetFormatPr baseColWidth="10" defaultRowHeight="15" x14ac:dyDescent="0.25"/>
  <sheetData>
    <row r="1" spans="1:18" x14ac:dyDescent="0.25">
      <c r="A1" s="8" t="s">
        <v>15</v>
      </c>
      <c r="B1" s="9" t="s">
        <v>0</v>
      </c>
      <c r="C1" s="10">
        <v>0</v>
      </c>
      <c r="D1" s="10">
        <v>0</v>
      </c>
      <c r="E1" s="11">
        <v>0</v>
      </c>
      <c r="F1" s="12" t="s">
        <v>1</v>
      </c>
      <c r="G1" s="10">
        <v>0</v>
      </c>
      <c r="H1" s="10">
        <v>0</v>
      </c>
      <c r="I1" s="13" t="s">
        <v>1</v>
      </c>
      <c r="J1" s="14" t="s">
        <v>1</v>
      </c>
      <c r="K1" s="12" t="s">
        <v>1</v>
      </c>
      <c r="L1" s="13" t="s">
        <v>1</v>
      </c>
      <c r="M1" s="13" t="s">
        <v>1</v>
      </c>
      <c r="N1" s="13" t="s">
        <v>1</v>
      </c>
      <c r="O1" s="11" t="s">
        <v>1</v>
      </c>
      <c r="P1" s="15" t="s">
        <v>1</v>
      </c>
      <c r="Q1" s="10" t="s">
        <v>1</v>
      </c>
      <c r="R1" s="10" t="s">
        <v>1</v>
      </c>
    </row>
    <row r="2" spans="1:18" x14ac:dyDescent="0.25">
      <c r="A2" s="8"/>
      <c r="B2" s="9" t="s">
        <v>9</v>
      </c>
      <c r="C2" s="10">
        <v>0</v>
      </c>
      <c r="D2" s="13" t="s">
        <v>1</v>
      </c>
      <c r="E2" s="14" t="s">
        <v>1</v>
      </c>
      <c r="F2" s="12" t="s">
        <v>1</v>
      </c>
      <c r="G2" s="10">
        <v>49</v>
      </c>
      <c r="H2" s="10">
        <v>16</v>
      </c>
      <c r="I2" s="10">
        <v>169</v>
      </c>
      <c r="J2" s="14" t="s">
        <v>1</v>
      </c>
      <c r="K2" s="15">
        <v>186</v>
      </c>
      <c r="L2" s="10">
        <v>19</v>
      </c>
      <c r="M2" s="10">
        <v>299</v>
      </c>
      <c r="N2" s="13" t="s">
        <v>1</v>
      </c>
      <c r="O2" s="14" t="s">
        <v>1</v>
      </c>
      <c r="P2" s="15">
        <v>284</v>
      </c>
      <c r="Q2" s="10" t="s">
        <v>1</v>
      </c>
      <c r="R2" s="10">
        <v>155</v>
      </c>
    </row>
    <row r="3" spans="1:18" x14ac:dyDescent="0.25">
      <c r="A3" s="8"/>
      <c r="B3" s="9" t="s">
        <v>2</v>
      </c>
      <c r="C3" s="13" t="s">
        <v>1</v>
      </c>
      <c r="D3" s="13" t="s">
        <v>1</v>
      </c>
      <c r="E3" s="11">
        <v>0</v>
      </c>
      <c r="F3" s="12" t="s">
        <v>1</v>
      </c>
      <c r="G3" s="13" t="s">
        <v>1</v>
      </c>
      <c r="H3" s="10">
        <v>12</v>
      </c>
      <c r="I3" s="10">
        <v>11</v>
      </c>
      <c r="J3" s="11">
        <v>0</v>
      </c>
      <c r="K3" s="12" t="s">
        <v>1</v>
      </c>
      <c r="L3" s="10">
        <v>0</v>
      </c>
      <c r="M3" s="13" t="s">
        <v>1</v>
      </c>
      <c r="N3" s="10">
        <v>17</v>
      </c>
      <c r="O3" s="11">
        <v>12</v>
      </c>
      <c r="P3" s="15" t="s">
        <v>1</v>
      </c>
      <c r="Q3" s="10" t="s">
        <v>1</v>
      </c>
      <c r="R3" s="10" t="s">
        <v>1</v>
      </c>
    </row>
    <row r="4" spans="1:18" x14ac:dyDescent="0.25">
      <c r="A4" s="8"/>
      <c r="B4" s="9" t="s">
        <v>3</v>
      </c>
      <c r="C4" s="13" t="s">
        <v>1</v>
      </c>
      <c r="D4" s="13" t="s">
        <v>1</v>
      </c>
      <c r="E4" s="14" t="s">
        <v>1</v>
      </c>
      <c r="F4" s="12" t="s">
        <v>1</v>
      </c>
      <c r="G4" s="13" t="s">
        <v>1</v>
      </c>
      <c r="H4" s="13" t="s">
        <v>1</v>
      </c>
      <c r="I4" s="13" t="s">
        <v>1</v>
      </c>
      <c r="J4" s="14" t="s">
        <v>1</v>
      </c>
      <c r="K4" s="15">
        <v>0</v>
      </c>
      <c r="L4" s="13" t="s">
        <v>1</v>
      </c>
      <c r="M4" s="13" t="s">
        <v>1</v>
      </c>
      <c r="N4" s="13" t="s">
        <v>1</v>
      </c>
      <c r="O4" s="14" t="s">
        <v>1</v>
      </c>
      <c r="P4" s="15">
        <v>0</v>
      </c>
      <c r="Q4" s="10" t="s">
        <v>1</v>
      </c>
      <c r="R4" s="10" t="s">
        <v>1</v>
      </c>
    </row>
    <row r="5" spans="1:18" x14ac:dyDescent="0.25">
      <c r="A5" s="8"/>
      <c r="B5" s="9" t="s">
        <v>10</v>
      </c>
      <c r="C5" s="13" t="s">
        <v>1</v>
      </c>
      <c r="D5" s="13" t="s">
        <v>1</v>
      </c>
      <c r="E5" s="14" t="s">
        <v>1</v>
      </c>
      <c r="F5" s="12" t="s">
        <v>1</v>
      </c>
      <c r="G5" s="13" t="s">
        <v>1</v>
      </c>
      <c r="H5" s="13" t="s">
        <v>1</v>
      </c>
      <c r="I5" s="13" t="s">
        <v>1</v>
      </c>
      <c r="J5" s="14" t="s">
        <v>1</v>
      </c>
      <c r="K5" s="12" t="s">
        <v>1</v>
      </c>
      <c r="L5" s="10">
        <v>0</v>
      </c>
      <c r="M5" s="10">
        <v>113</v>
      </c>
      <c r="N5" s="13" t="s">
        <v>1</v>
      </c>
      <c r="O5" s="14" t="s">
        <v>1</v>
      </c>
      <c r="P5" s="15" t="s">
        <v>1</v>
      </c>
      <c r="Q5" s="10" t="s">
        <v>1</v>
      </c>
      <c r="R5" s="10" t="s">
        <v>1</v>
      </c>
    </row>
    <row r="6" spans="1:18" x14ac:dyDescent="0.25">
      <c r="A6" s="8"/>
      <c r="B6" s="9" t="s">
        <v>4</v>
      </c>
      <c r="C6" s="13" t="s">
        <v>1</v>
      </c>
      <c r="D6" s="13" t="s">
        <v>1</v>
      </c>
      <c r="E6" s="14" t="s">
        <v>1</v>
      </c>
      <c r="F6" s="12" t="s">
        <v>1</v>
      </c>
      <c r="G6" s="13" t="s">
        <v>1</v>
      </c>
      <c r="H6" s="13" t="s">
        <v>1</v>
      </c>
      <c r="I6" s="13" t="s">
        <v>1</v>
      </c>
      <c r="J6" s="14" t="s">
        <v>1</v>
      </c>
      <c r="K6" s="12" t="s">
        <v>1</v>
      </c>
      <c r="L6" s="10">
        <v>0</v>
      </c>
      <c r="M6" s="13" t="s">
        <v>1</v>
      </c>
      <c r="N6" s="13" t="s">
        <v>1</v>
      </c>
      <c r="O6" s="14" t="s">
        <v>1</v>
      </c>
      <c r="P6" s="15">
        <v>132</v>
      </c>
      <c r="Q6" s="10">
        <v>113</v>
      </c>
      <c r="R6" s="10">
        <v>36</v>
      </c>
    </row>
    <row r="7" spans="1:18" x14ac:dyDescent="0.25">
      <c r="A7" s="8"/>
      <c r="B7" s="9" t="s">
        <v>5</v>
      </c>
      <c r="C7" s="13" t="s">
        <v>1</v>
      </c>
      <c r="D7" s="13" t="s">
        <v>1</v>
      </c>
      <c r="E7" s="14" t="s">
        <v>1</v>
      </c>
      <c r="F7" s="12" t="s">
        <v>1</v>
      </c>
      <c r="G7" s="13" t="s">
        <v>1</v>
      </c>
      <c r="H7" s="13" t="s">
        <v>1</v>
      </c>
      <c r="I7" s="13" t="s">
        <v>1</v>
      </c>
      <c r="J7" s="14" t="s">
        <v>1</v>
      </c>
      <c r="K7" s="12" t="s">
        <v>1</v>
      </c>
      <c r="L7" s="13" t="s">
        <v>1</v>
      </c>
      <c r="M7" s="13" t="s">
        <v>1</v>
      </c>
      <c r="N7" s="13" t="s">
        <v>1</v>
      </c>
      <c r="O7" s="11" t="s">
        <v>1</v>
      </c>
      <c r="P7" s="15">
        <v>0</v>
      </c>
      <c r="Q7" s="10">
        <v>27</v>
      </c>
      <c r="R7" s="10" t="s">
        <v>1</v>
      </c>
    </row>
    <row r="8" spans="1:18" x14ac:dyDescent="0.25">
      <c r="A8" s="16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</row>
    <row r="9" spans="1:18" x14ac:dyDescent="0.25">
      <c r="A9" s="16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</row>
    <row r="10" spans="1:18" x14ac:dyDescent="0.25">
      <c r="A10" s="8" t="s">
        <v>16</v>
      </c>
      <c r="B10" s="9" t="s">
        <v>0</v>
      </c>
      <c r="C10" s="10" t="s">
        <v>6</v>
      </c>
      <c r="D10" s="10" t="s">
        <v>6</v>
      </c>
      <c r="E10" s="11" t="s">
        <v>6</v>
      </c>
      <c r="F10" s="12"/>
      <c r="G10" s="10" t="s">
        <v>6</v>
      </c>
      <c r="H10" s="10" t="s">
        <v>6</v>
      </c>
      <c r="I10" s="13"/>
      <c r="J10" s="14"/>
      <c r="K10" s="12"/>
      <c r="L10" s="13"/>
      <c r="M10" s="13"/>
      <c r="N10" s="13"/>
      <c r="O10" s="11"/>
      <c r="P10" s="15"/>
      <c r="Q10" s="10"/>
      <c r="R10" s="10"/>
    </row>
    <row r="11" spans="1:18" x14ac:dyDescent="0.25">
      <c r="A11" s="8"/>
      <c r="B11" s="9" t="s">
        <v>9</v>
      </c>
      <c r="C11" s="10" t="s">
        <v>7</v>
      </c>
      <c r="D11" s="13"/>
      <c r="E11" s="14"/>
      <c r="F11" s="12"/>
      <c r="G11" s="10" t="s">
        <v>7</v>
      </c>
      <c r="H11" s="10" t="s">
        <v>7</v>
      </c>
      <c r="I11" s="10" t="s">
        <v>7</v>
      </c>
      <c r="J11" s="14"/>
      <c r="K11" s="15" t="s">
        <v>7</v>
      </c>
      <c r="L11" s="10" t="s">
        <v>6</v>
      </c>
      <c r="M11" s="10" t="s">
        <v>6</v>
      </c>
      <c r="N11" s="13"/>
      <c r="O11" s="14"/>
      <c r="P11" s="15" t="s">
        <v>6</v>
      </c>
      <c r="Q11" s="10"/>
      <c r="R11" s="10" t="s">
        <v>6</v>
      </c>
    </row>
    <row r="12" spans="1:18" x14ac:dyDescent="0.25">
      <c r="A12" s="8"/>
      <c r="B12" s="9" t="s">
        <v>2</v>
      </c>
      <c r="C12" s="13"/>
      <c r="D12" s="13"/>
      <c r="E12" s="11" t="s">
        <v>8</v>
      </c>
      <c r="F12" s="12"/>
      <c r="G12" s="13"/>
      <c r="H12" s="10" t="s">
        <v>7</v>
      </c>
      <c r="I12" s="10" t="s">
        <v>7</v>
      </c>
      <c r="J12" s="11" t="s">
        <v>7</v>
      </c>
      <c r="K12" s="12"/>
      <c r="L12" s="10" t="s">
        <v>6</v>
      </c>
      <c r="M12" s="13"/>
      <c r="N12" s="10" t="s">
        <v>6</v>
      </c>
      <c r="O12" s="11" t="s">
        <v>6</v>
      </c>
      <c r="P12" s="15"/>
      <c r="Q12" s="10"/>
      <c r="R12" s="10"/>
    </row>
    <row r="13" spans="1:18" x14ac:dyDescent="0.25">
      <c r="A13" s="8"/>
      <c r="B13" s="9" t="s">
        <v>3</v>
      </c>
      <c r="C13" s="13"/>
      <c r="D13" s="13"/>
      <c r="E13" s="14"/>
      <c r="F13" s="12"/>
      <c r="G13" s="13"/>
      <c r="H13" s="13"/>
      <c r="I13" s="13"/>
      <c r="J13" s="14"/>
      <c r="K13" s="15" t="s">
        <v>6</v>
      </c>
      <c r="L13" s="13"/>
      <c r="M13" s="13"/>
      <c r="N13" s="13"/>
      <c r="O13" s="14"/>
      <c r="P13" s="15" t="s">
        <v>6</v>
      </c>
      <c r="Q13" s="10"/>
      <c r="R13" s="10"/>
    </row>
    <row r="14" spans="1:18" x14ac:dyDescent="0.25">
      <c r="A14" s="8"/>
      <c r="B14" s="9" t="s">
        <v>10</v>
      </c>
      <c r="C14" s="13"/>
      <c r="D14" s="13"/>
      <c r="E14" s="14"/>
      <c r="F14" s="12"/>
      <c r="G14" s="13"/>
      <c r="H14" s="13"/>
      <c r="I14" s="13"/>
      <c r="J14" s="14"/>
      <c r="K14" s="12"/>
      <c r="L14" s="10" t="s">
        <v>6</v>
      </c>
      <c r="M14" s="10" t="s">
        <v>6</v>
      </c>
      <c r="N14" s="13"/>
      <c r="O14" s="14"/>
      <c r="P14" s="15"/>
      <c r="Q14" s="10"/>
      <c r="R14" s="10"/>
    </row>
    <row r="15" spans="1:18" x14ac:dyDescent="0.25">
      <c r="A15" s="8"/>
      <c r="B15" s="9" t="s">
        <v>4</v>
      </c>
      <c r="C15" s="13"/>
      <c r="D15" s="13"/>
      <c r="E15" s="14"/>
      <c r="F15" s="12"/>
      <c r="G15" s="13"/>
      <c r="H15" s="13"/>
      <c r="I15" s="13"/>
      <c r="J15" s="14"/>
      <c r="K15" s="12"/>
      <c r="L15" s="10" t="s">
        <v>6</v>
      </c>
      <c r="M15" s="13"/>
      <c r="N15" s="13"/>
      <c r="O15" s="14"/>
      <c r="P15" s="15" t="s">
        <v>6</v>
      </c>
      <c r="Q15" s="10" t="s">
        <v>6</v>
      </c>
      <c r="R15" s="10" t="s">
        <v>6</v>
      </c>
    </row>
    <row r="16" spans="1:18" x14ac:dyDescent="0.25">
      <c r="A16" s="8"/>
      <c r="B16" s="9" t="s">
        <v>5</v>
      </c>
      <c r="C16" s="13"/>
      <c r="D16" s="13"/>
      <c r="E16" s="14"/>
      <c r="F16" s="12"/>
      <c r="G16" s="13"/>
      <c r="H16" s="13"/>
      <c r="I16" s="13"/>
      <c r="J16" s="14"/>
      <c r="K16" s="12"/>
      <c r="L16" s="13"/>
      <c r="M16" s="13"/>
      <c r="N16" s="13"/>
      <c r="O16" s="11"/>
      <c r="P16" s="15" t="s">
        <v>6</v>
      </c>
      <c r="Q16" s="10" t="s">
        <v>6</v>
      </c>
      <c r="R16" s="10"/>
    </row>
    <row r="17" spans="1:18" x14ac:dyDescent="0.25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</row>
    <row r="18" spans="1:18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</row>
    <row r="19" spans="1:18" x14ac:dyDescent="0.25">
      <c r="A19" s="8" t="s">
        <v>11</v>
      </c>
      <c r="B19" s="9" t="s">
        <v>0</v>
      </c>
      <c r="C19" s="10">
        <f>IF(C10="A",C1,"")</f>
        <v>0</v>
      </c>
      <c r="D19" s="10">
        <f t="shared" ref="D19:R19" si="0">IF(D10="A",D1,"")</f>
        <v>0</v>
      </c>
      <c r="E19" s="10">
        <f t="shared" si="0"/>
        <v>0</v>
      </c>
      <c r="F19" s="10" t="str">
        <f t="shared" si="0"/>
        <v/>
      </c>
      <c r="G19" s="10">
        <f t="shared" si="0"/>
        <v>0</v>
      </c>
      <c r="H19" s="10">
        <f t="shared" si="0"/>
        <v>0</v>
      </c>
      <c r="I19" s="10" t="str">
        <f t="shared" si="0"/>
        <v/>
      </c>
      <c r="J19" s="10" t="str">
        <f t="shared" si="0"/>
        <v/>
      </c>
      <c r="K19" s="10" t="str">
        <f t="shared" si="0"/>
        <v/>
      </c>
      <c r="L19" s="10" t="str">
        <f t="shared" si="0"/>
        <v/>
      </c>
      <c r="M19" s="10" t="str">
        <f t="shared" si="0"/>
        <v/>
      </c>
      <c r="N19" s="10" t="str">
        <f t="shared" si="0"/>
        <v/>
      </c>
      <c r="O19" s="10" t="str">
        <f t="shared" si="0"/>
        <v/>
      </c>
      <c r="P19" s="10" t="str">
        <f t="shared" si="0"/>
        <v/>
      </c>
      <c r="Q19" s="10" t="str">
        <f t="shared" si="0"/>
        <v/>
      </c>
      <c r="R19" s="10" t="str">
        <f t="shared" si="0"/>
        <v/>
      </c>
    </row>
    <row r="20" spans="1:18" x14ac:dyDescent="0.25">
      <c r="A20" s="8"/>
      <c r="B20" s="9" t="s">
        <v>9</v>
      </c>
      <c r="C20" s="10" t="str">
        <f t="shared" ref="C20:R20" si="1">IF(C11="A",C2,"")</f>
        <v/>
      </c>
      <c r="D20" s="10" t="str">
        <f t="shared" si="1"/>
        <v/>
      </c>
      <c r="E20" s="10" t="str">
        <f t="shared" si="1"/>
        <v/>
      </c>
      <c r="F20" s="10" t="str">
        <f t="shared" si="1"/>
        <v/>
      </c>
      <c r="G20" s="10" t="str">
        <f t="shared" si="1"/>
        <v/>
      </c>
      <c r="H20" s="10" t="str">
        <f t="shared" si="1"/>
        <v/>
      </c>
      <c r="I20" s="10" t="str">
        <f t="shared" si="1"/>
        <v/>
      </c>
      <c r="J20" s="10" t="str">
        <f t="shared" si="1"/>
        <v/>
      </c>
      <c r="K20" s="10" t="str">
        <f t="shared" si="1"/>
        <v/>
      </c>
      <c r="L20" s="10">
        <f t="shared" si="1"/>
        <v>19</v>
      </c>
      <c r="M20" s="10">
        <f t="shared" si="1"/>
        <v>299</v>
      </c>
      <c r="N20" s="10" t="str">
        <f t="shared" si="1"/>
        <v/>
      </c>
      <c r="O20" s="10" t="str">
        <f t="shared" si="1"/>
        <v/>
      </c>
      <c r="P20" s="10">
        <f t="shared" si="1"/>
        <v>284</v>
      </c>
      <c r="Q20" s="10" t="str">
        <f t="shared" si="1"/>
        <v/>
      </c>
      <c r="R20" s="10">
        <f t="shared" si="1"/>
        <v>155</v>
      </c>
    </row>
    <row r="21" spans="1:18" x14ac:dyDescent="0.25">
      <c r="A21" s="8"/>
      <c r="B21" s="9" t="s">
        <v>2</v>
      </c>
      <c r="C21" s="10" t="str">
        <f t="shared" ref="C21:R21" si="2">IF(C12="A",C3,"")</f>
        <v/>
      </c>
      <c r="D21" s="10" t="str">
        <f t="shared" si="2"/>
        <v/>
      </c>
      <c r="E21" s="10" t="str">
        <f t="shared" si="2"/>
        <v/>
      </c>
      <c r="F21" s="10" t="str">
        <f t="shared" si="2"/>
        <v/>
      </c>
      <c r="G21" s="10" t="str">
        <f t="shared" si="2"/>
        <v/>
      </c>
      <c r="H21" s="10" t="str">
        <f t="shared" si="2"/>
        <v/>
      </c>
      <c r="I21" s="10" t="str">
        <f t="shared" si="2"/>
        <v/>
      </c>
      <c r="J21" s="10" t="str">
        <f t="shared" si="2"/>
        <v/>
      </c>
      <c r="K21" s="10" t="str">
        <f t="shared" si="2"/>
        <v/>
      </c>
      <c r="L21" s="10">
        <f t="shared" si="2"/>
        <v>0</v>
      </c>
      <c r="M21" s="10" t="str">
        <f t="shared" si="2"/>
        <v/>
      </c>
      <c r="N21" s="10">
        <f t="shared" si="2"/>
        <v>17</v>
      </c>
      <c r="O21" s="10">
        <f t="shared" si="2"/>
        <v>12</v>
      </c>
      <c r="P21" s="10" t="str">
        <f t="shared" si="2"/>
        <v/>
      </c>
      <c r="Q21" s="10" t="str">
        <f t="shared" si="2"/>
        <v/>
      </c>
      <c r="R21" s="10" t="str">
        <f t="shared" si="2"/>
        <v/>
      </c>
    </row>
    <row r="22" spans="1:18" x14ac:dyDescent="0.25">
      <c r="A22" s="8"/>
      <c r="B22" s="9" t="s">
        <v>3</v>
      </c>
      <c r="C22" s="10" t="str">
        <f t="shared" ref="C22:R22" si="3">IF(C13="A",C4,"")</f>
        <v/>
      </c>
      <c r="D22" s="10" t="str">
        <f t="shared" si="3"/>
        <v/>
      </c>
      <c r="E22" s="10" t="str">
        <f t="shared" si="3"/>
        <v/>
      </c>
      <c r="F22" s="10" t="str">
        <f t="shared" si="3"/>
        <v/>
      </c>
      <c r="G22" s="10" t="str">
        <f t="shared" si="3"/>
        <v/>
      </c>
      <c r="H22" s="10" t="str">
        <f t="shared" si="3"/>
        <v/>
      </c>
      <c r="I22" s="10" t="str">
        <f t="shared" si="3"/>
        <v/>
      </c>
      <c r="J22" s="10" t="str">
        <f t="shared" si="3"/>
        <v/>
      </c>
      <c r="K22" s="10">
        <f t="shared" si="3"/>
        <v>0</v>
      </c>
      <c r="L22" s="10" t="str">
        <f t="shared" si="3"/>
        <v/>
      </c>
      <c r="M22" s="10" t="str">
        <f t="shared" si="3"/>
        <v/>
      </c>
      <c r="N22" s="10" t="str">
        <f t="shared" si="3"/>
        <v/>
      </c>
      <c r="O22" s="10" t="str">
        <f t="shared" si="3"/>
        <v/>
      </c>
      <c r="P22" s="10">
        <f t="shared" si="3"/>
        <v>0</v>
      </c>
      <c r="Q22" s="10" t="str">
        <f t="shared" si="3"/>
        <v/>
      </c>
      <c r="R22" s="10" t="str">
        <f t="shared" si="3"/>
        <v/>
      </c>
    </row>
    <row r="23" spans="1:18" x14ac:dyDescent="0.25">
      <c r="A23" s="8"/>
      <c r="B23" s="9" t="s">
        <v>10</v>
      </c>
      <c r="C23" s="10" t="str">
        <f t="shared" ref="C23:R23" si="4">IF(C14="A",C5,"")</f>
        <v/>
      </c>
      <c r="D23" s="10" t="str">
        <f t="shared" si="4"/>
        <v/>
      </c>
      <c r="E23" s="10" t="str">
        <f t="shared" si="4"/>
        <v/>
      </c>
      <c r="F23" s="10" t="str">
        <f t="shared" si="4"/>
        <v/>
      </c>
      <c r="G23" s="10" t="str">
        <f t="shared" si="4"/>
        <v/>
      </c>
      <c r="H23" s="10" t="str">
        <f t="shared" si="4"/>
        <v/>
      </c>
      <c r="I23" s="10" t="str">
        <f t="shared" si="4"/>
        <v/>
      </c>
      <c r="J23" s="10" t="str">
        <f t="shared" si="4"/>
        <v/>
      </c>
      <c r="K23" s="10" t="str">
        <f t="shared" si="4"/>
        <v/>
      </c>
      <c r="L23" s="10">
        <f t="shared" si="4"/>
        <v>0</v>
      </c>
      <c r="M23" s="10">
        <f t="shared" si="4"/>
        <v>113</v>
      </c>
      <c r="N23" s="10" t="str">
        <f t="shared" si="4"/>
        <v/>
      </c>
      <c r="O23" s="10" t="str">
        <f t="shared" si="4"/>
        <v/>
      </c>
      <c r="P23" s="10" t="str">
        <f t="shared" si="4"/>
        <v/>
      </c>
      <c r="Q23" s="10" t="str">
        <f t="shared" si="4"/>
        <v/>
      </c>
      <c r="R23" s="10" t="str">
        <f t="shared" si="4"/>
        <v/>
      </c>
    </row>
    <row r="24" spans="1:18" x14ac:dyDescent="0.25">
      <c r="A24" s="8"/>
      <c r="B24" s="9" t="s">
        <v>4</v>
      </c>
      <c r="C24" s="10" t="str">
        <f t="shared" ref="C24:R24" si="5">IF(C15="A",C6,"")</f>
        <v/>
      </c>
      <c r="D24" s="10" t="str">
        <f t="shared" si="5"/>
        <v/>
      </c>
      <c r="E24" s="10" t="str">
        <f t="shared" si="5"/>
        <v/>
      </c>
      <c r="F24" s="10" t="str">
        <f t="shared" si="5"/>
        <v/>
      </c>
      <c r="G24" s="10" t="str">
        <f t="shared" si="5"/>
        <v/>
      </c>
      <c r="H24" s="10" t="str">
        <f t="shared" si="5"/>
        <v/>
      </c>
      <c r="I24" s="10" t="str">
        <f t="shared" si="5"/>
        <v/>
      </c>
      <c r="J24" s="10" t="str">
        <f t="shared" si="5"/>
        <v/>
      </c>
      <c r="K24" s="10" t="str">
        <f t="shared" si="5"/>
        <v/>
      </c>
      <c r="L24" s="10">
        <f t="shared" si="5"/>
        <v>0</v>
      </c>
      <c r="M24" s="10" t="str">
        <f t="shared" si="5"/>
        <v/>
      </c>
      <c r="N24" s="10" t="str">
        <f t="shared" si="5"/>
        <v/>
      </c>
      <c r="O24" s="10" t="str">
        <f t="shared" si="5"/>
        <v/>
      </c>
      <c r="P24" s="10">
        <f t="shared" si="5"/>
        <v>132</v>
      </c>
      <c r="Q24" s="10">
        <f t="shared" si="5"/>
        <v>113</v>
      </c>
      <c r="R24" s="10">
        <f t="shared" si="5"/>
        <v>36</v>
      </c>
    </row>
    <row r="25" spans="1:18" x14ac:dyDescent="0.25">
      <c r="A25" s="8"/>
      <c r="B25" s="9" t="s">
        <v>5</v>
      </c>
      <c r="C25" s="10" t="str">
        <f t="shared" ref="C25:R25" si="6">IF(C16="A",C7,"")</f>
        <v/>
      </c>
      <c r="D25" s="10" t="str">
        <f t="shared" si="6"/>
        <v/>
      </c>
      <c r="E25" s="10" t="str">
        <f t="shared" si="6"/>
        <v/>
      </c>
      <c r="F25" s="10" t="str">
        <f t="shared" si="6"/>
        <v/>
      </c>
      <c r="G25" s="10" t="str">
        <f t="shared" si="6"/>
        <v/>
      </c>
      <c r="H25" s="10" t="str">
        <f t="shared" si="6"/>
        <v/>
      </c>
      <c r="I25" s="10" t="str">
        <f t="shared" si="6"/>
        <v/>
      </c>
      <c r="J25" s="10" t="str">
        <f t="shared" si="6"/>
        <v/>
      </c>
      <c r="K25" s="10" t="str">
        <f t="shared" si="6"/>
        <v/>
      </c>
      <c r="L25" s="10" t="str">
        <f t="shared" si="6"/>
        <v/>
      </c>
      <c r="M25" s="10" t="str">
        <f t="shared" si="6"/>
        <v/>
      </c>
      <c r="N25" s="10" t="str">
        <f t="shared" si="6"/>
        <v/>
      </c>
      <c r="O25" s="10" t="str">
        <f t="shared" si="6"/>
        <v/>
      </c>
      <c r="P25" s="10">
        <f t="shared" si="6"/>
        <v>0</v>
      </c>
      <c r="Q25" s="10">
        <f t="shared" si="6"/>
        <v>27</v>
      </c>
      <c r="R25" s="10" t="str">
        <f t="shared" si="6"/>
        <v/>
      </c>
    </row>
    <row r="26" spans="1:18" x14ac:dyDescent="0.2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</row>
    <row r="27" spans="1:18" x14ac:dyDescent="0.25">
      <c r="A27" s="8" t="s">
        <v>12</v>
      </c>
      <c r="B27" s="9" t="s">
        <v>0</v>
      </c>
      <c r="C27" s="10" t="str">
        <f>IF(C10="S",C1,"")</f>
        <v/>
      </c>
      <c r="D27" s="10" t="str">
        <f t="shared" ref="D27:R27" si="7">IF(D10="S",D1,"")</f>
        <v/>
      </c>
      <c r="E27" s="10" t="str">
        <f t="shared" si="7"/>
        <v/>
      </c>
      <c r="F27" s="10" t="str">
        <f t="shared" si="7"/>
        <v/>
      </c>
      <c r="G27" s="10" t="str">
        <f t="shared" si="7"/>
        <v/>
      </c>
      <c r="H27" s="10" t="str">
        <f t="shared" si="7"/>
        <v/>
      </c>
      <c r="I27" s="10" t="str">
        <f t="shared" si="7"/>
        <v/>
      </c>
      <c r="J27" s="10" t="str">
        <f t="shared" si="7"/>
        <v/>
      </c>
      <c r="K27" s="10" t="str">
        <f t="shared" si="7"/>
        <v/>
      </c>
      <c r="L27" s="10" t="str">
        <f t="shared" si="7"/>
        <v/>
      </c>
      <c r="M27" s="10" t="str">
        <f t="shared" si="7"/>
        <v/>
      </c>
      <c r="N27" s="10" t="str">
        <f t="shared" si="7"/>
        <v/>
      </c>
      <c r="O27" s="10" t="str">
        <f t="shared" si="7"/>
        <v/>
      </c>
      <c r="P27" s="10" t="str">
        <f t="shared" si="7"/>
        <v/>
      </c>
      <c r="Q27" s="10" t="str">
        <f t="shared" si="7"/>
        <v/>
      </c>
      <c r="R27" s="10" t="str">
        <f t="shared" si="7"/>
        <v/>
      </c>
    </row>
    <row r="28" spans="1:18" x14ac:dyDescent="0.25">
      <c r="A28" s="8"/>
      <c r="B28" s="9" t="s">
        <v>9</v>
      </c>
      <c r="C28" s="10">
        <f t="shared" ref="C28:R28" si="8">IF(C11="S",C2,"")</f>
        <v>0</v>
      </c>
      <c r="D28" s="10" t="str">
        <f t="shared" si="8"/>
        <v/>
      </c>
      <c r="E28" s="10" t="str">
        <f t="shared" si="8"/>
        <v/>
      </c>
      <c r="F28" s="10" t="str">
        <f t="shared" si="8"/>
        <v/>
      </c>
      <c r="G28" s="10">
        <f t="shared" si="8"/>
        <v>49</v>
      </c>
      <c r="H28" s="10">
        <f t="shared" si="8"/>
        <v>16</v>
      </c>
      <c r="I28" s="10">
        <f t="shared" si="8"/>
        <v>169</v>
      </c>
      <c r="J28" s="10" t="str">
        <f t="shared" si="8"/>
        <v/>
      </c>
      <c r="K28" s="10">
        <f t="shared" si="8"/>
        <v>186</v>
      </c>
      <c r="L28" s="10" t="str">
        <f t="shared" si="8"/>
        <v/>
      </c>
      <c r="M28" s="10" t="str">
        <f t="shared" si="8"/>
        <v/>
      </c>
      <c r="N28" s="10" t="str">
        <f t="shared" si="8"/>
        <v/>
      </c>
      <c r="O28" s="10" t="str">
        <f t="shared" si="8"/>
        <v/>
      </c>
      <c r="P28" s="10" t="str">
        <f t="shared" si="8"/>
        <v/>
      </c>
      <c r="Q28" s="10" t="str">
        <f t="shared" si="8"/>
        <v/>
      </c>
      <c r="R28" s="10" t="str">
        <f t="shared" si="8"/>
        <v/>
      </c>
    </row>
    <row r="29" spans="1:18" x14ac:dyDescent="0.25">
      <c r="A29" s="8"/>
      <c r="B29" s="9" t="s">
        <v>2</v>
      </c>
      <c r="C29" s="10" t="str">
        <f t="shared" ref="C29:R29" si="9">IF(C12="S",C3,"")</f>
        <v/>
      </c>
      <c r="D29" s="10" t="str">
        <f t="shared" si="9"/>
        <v/>
      </c>
      <c r="E29" s="10" t="str">
        <f t="shared" si="9"/>
        <v/>
      </c>
      <c r="F29" s="10" t="str">
        <f t="shared" si="9"/>
        <v/>
      </c>
      <c r="G29" s="10" t="str">
        <f t="shared" si="9"/>
        <v/>
      </c>
      <c r="H29" s="10">
        <f t="shared" si="9"/>
        <v>12</v>
      </c>
      <c r="I29" s="10">
        <f t="shared" si="9"/>
        <v>11</v>
      </c>
      <c r="J29" s="10">
        <f t="shared" si="9"/>
        <v>0</v>
      </c>
      <c r="K29" s="10" t="str">
        <f t="shared" si="9"/>
        <v/>
      </c>
      <c r="L29" s="10" t="str">
        <f t="shared" si="9"/>
        <v/>
      </c>
      <c r="M29" s="10" t="str">
        <f t="shared" si="9"/>
        <v/>
      </c>
      <c r="N29" s="10" t="str">
        <f t="shared" si="9"/>
        <v/>
      </c>
      <c r="O29" s="10" t="str">
        <f t="shared" si="9"/>
        <v/>
      </c>
      <c r="P29" s="10" t="str">
        <f t="shared" si="9"/>
        <v/>
      </c>
      <c r="Q29" s="10" t="str">
        <f t="shared" si="9"/>
        <v/>
      </c>
      <c r="R29" s="10" t="str">
        <f t="shared" si="9"/>
        <v/>
      </c>
    </row>
    <row r="30" spans="1:18" x14ac:dyDescent="0.25">
      <c r="A30" s="8"/>
      <c r="B30" s="9" t="s">
        <v>3</v>
      </c>
      <c r="C30" s="10" t="str">
        <f t="shared" ref="C30:R30" si="10">IF(C13="S",C4,"")</f>
        <v/>
      </c>
      <c r="D30" s="10" t="str">
        <f t="shared" si="10"/>
        <v/>
      </c>
      <c r="E30" s="10" t="str">
        <f t="shared" si="10"/>
        <v/>
      </c>
      <c r="F30" s="10" t="str">
        <f t="shared" si="10"/>
        <v/>
      </c>
      <c r="G30" s="10" t="str">
        <f t="shared" si="10"/>
        <v/>
      </c>
      <c r="H30" s="10" t="str">
        <f t="shared" si="10"/>
        <v/>
      </c>
      <c r="I30" s="10" t="str">
        <f t="shared" si="10"/>
        <v/>
      </c>
      <c r="J30" s="10" t="str">
        <f t="shared" si="10"/>
        <v/>
      </c>
      <c r="K30" s="10" t="str">
        <f t="shared" si="10"/>
        <v/>
      </c>
      <c r="L30" s="10" t="str">
        <f t="shared" si="10"/>
        <v/>
      </c>
      <c r="M30" s="10" t="str">
        <f t="shared" si="10"/>
        <v/>
      </c>
      <c r="N30" s="10" t="str">
        <f t="shared" si="10"/>
        <v/>
      </c>
      <c r="O30" s="10" t="str">
        <f t="shared" si="10"/>
        <v/>
      </c>
      <c r="P30" s="10" t="str">
        <f t="shared" si="10"/>
        <v/>
      </c>
      <c r="Q30" s="10" t="str">
        <f t="shared" si="10"/>
        <v/>
      </c>
      <c r="R30" s="10" t="str">
        <f t="shared" si="10"/>
        <v/>
      </c>
    </row>
    <row r="31" spans="1:18" x14ac:dyDescent="0.25">
      <c r="A31" s="8"/>
      <c r="B31" s="9" t="s">
        <v>10</v>
      </c>
      <c r="C31" s="10" t="str">
        <f t="shared" ref="C31:R31" si="11">IF(C14="S",C5,"")</f>
        <v/>
      </c>
      <c r="D31" s="10" t="str">
        <f t="shared" si="11"/>
        <v/>
      </c>
      <c r="E31" s="10" t="str">
        <f t="shared" si="11"/>
        <v/>
      </c>
      <c r="F31" s="10" t="str">
        <f t="shared" si="11"/>
        <v/>
      </c>
      <c r="G31" s="10" t="str">
        <f t="shared" si="11"/>
        <v/>
      </c>
      <c r="H31" s="10" t="str">
        <f t="shared" si="11"/>
        <v/>
      </c>
      <c r="I31" s="10" t="str">
        <f t="shared" si="11"/>
        <v/>
      </c>
      <c r="J31" s="10" t="str">
        <f t="shared" si="11"/>
        <v/>
      </c>
      <c r="K31" s="10" t="str">
        <f t="shared" si="11"/>
        <v/>
      </c>
      <c r="L31" s="10" t="str">
        <f t="shared" si="11"/>
        <v/>
      </c>
      <c r="M31" s="10" t="str">
        <f t="shared" si="11"/>
        <v/>
      </c>
      <c r="N31" s="10" t="str">
        <f t="shared" si="11"/>
        <v/>
      </c>
      <c r="O31" s="10" t="str">
        <f t="shared" si="11"/>
        <v/>
      </c>
      <c r="P31" s="10" t="str">
        <f t="shared" si="11"/>
        <v/>
      </c>
      <c r="Q31" s="10" t="str">
        <f t="shared" si="11"/>
        <v/>
      </c>
      <c r="R31" s="10" t="str">
        <f t="shared" si="11"/>
        <v/>
      </c>
    </row>
    <row r="32" spans="1:18" x14ac:dyDescent="0.25">
      <c r="A32" s="8"/>
      <c r="B32" s="9" t="s">
        <v>4</v>
      </c>
      <c r="C32" s="10" t="str">
        <f t="shared" ref="C32:R32" si="12">IF(C15="S",C6,"")</f>
        <v/>
      </c>
      <c r="D32" s="10" t="str">
        <f t="shared" si="12"/>
        <v/>
      </c>
      <c r="E32" s="10" t="str">
        <f t="shared" si="12"/>
        <v/>
      </c>
      <c r="F32" s="10" t="str">
        <f t="shared" si="12"/>
        <v/>
      </c>
      <c r="G32" s="10" t="str">
        <f t="shared" si="12"/>
        <v/>
      </c>
      <c r="H32" s="10" t="str">
        <f t="shared" si="12"/>
        <v/>
      </c>
      <c r="I32" s="10" t="str">
        <f t="shared" si="12"/>
        <v/>
      </c>
      <c r="J32" s="10" t="str">
        <f t="shared" si="12"/>
        <v/>
      </c>
      <c r="K32" s="10" t="str">
        <f t="shared" si="12"/>
        <v/>
      </c>
      <c r="L32" s="10" t="str">
        <f t="shared" si="12"/>
        <v/>
      </c>
      <c r="M32" s="10" t="str">
        <f t="shared" si="12"/>
        <v/>
      </c>
      <c r="N32" s="10" t="str">
        <f t="shared" si="12"/>
        <v/>
      </c>
      <c r="O32" s="10" t="str">
        <f t="shared" si="12"/>
        <v/>
      </c>
      <c r="P32" s="10" t="str">
        <f t="shared" si="12"/>
        <v/>
      </c>
      <c r="Q32" s="10" t="str">
        <f t="shared" si="12"/>
        <v/>
      </c>
      <c r="R32" s="10" t="str">
        <f t="shared" si="12"/>
        <v/>
      </c>
    </row>
    <row r="33" spans="1:18" x14ac:dyDescent="0.25">
      <c r="A33" s="8"/>
      <c r="B33" s="9" t="s">
        <v>5</v>
      </c>
      <c r="C33" s="10" t="str">
        <f t="shared" ref="C33:R33" si="13">IF(C16="S",C7,"")</f>
        <v/>
      </c>
      <c r="D33" s="10" t="str">
        <f t="shared" si="13"/>
        <v/>
      </c>
      <c r="E33" s="10" t="str">
        <f t="shared" si="13"/>
        <v/>
      </c>
      <c r="F33" s="10" t="str">
        <f t="shared" si="13"/>
        <v/>
      </c>
      <c r="G33" s="10" t="str">
        <f t="shared" si="13"/>
        <v/>
      </c>
      <c r="H33" s="10" t="str">
        <f t="shared" si="13"/>
        <v/>
      </c>
      <c r="I33" s="10" t="str">
        <f t="shared" si="13"/>
        <v/>
      </c>
      <c r="J33" s="10" t="str">
        <f t="shared" si="13"/>
        <v/>
      </c>
      <c r="K33" s="10" t="str">
        <f t="shared" si="13"/>
        <v/>
      </c>
      <c r="L33" s="10" t="str">
        <f t="shared" si="13"/>
        <v/>
      </c>
      <c r="M33" s="10" t="str">
        <f t="shared" si="13"/>
        <v/>
      </c>
      <c r="N33" s="10" t="str">
        <f t="shared" si="13"/>
        <v/>
      </c>
      <c r="O33" s="10" t="str">
        <f t="shared" si="13"/>
        <v/>
      </c>
      <c r="P33" s="10" t="str">
        <f t="shared" si="13"/>
        <v/>
      </c>
      <c r="Q33" s="10" t="str">
        <f t="shared" si="13"/>
        <v/>
      </c>
      <c r="R33" s="10" t="str">
        <f t="shared" si="13"/>
        <v/>
      </c>
    </row>
    <row r="34" spans="1:18" x14ac:dyDescent="0.2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</row>
    <row r="35" spans="1:18" x14ac:dyDescent="0.25">
      <c r="A35" s="8" t="s">
        <v>13</v>
      </c>
      <c r="B35" s="9" t="s">
        <v>0</v>
      </c>
      <c r="C35" s="10" t="str">
        <f>IF(C10="J",C1,"")</f>
        <v/>
      </c>
      <c r="D35" s="10" t="str">
        <f t="shared" ref="D35:R35" si="14">IF(D10="J",D1,"")</f>
        <v/>
      </c>
      <c r="E35" s="10" t="str">
        <f t="shared" si="14"/>
        <v/>
      </c>
      <c r="F35" s="10" t="str">
        <f t="shared" si="14"/>
        <v/>
      </c>
      <c r="G35" s="10" t="str">
        <f t="shared" si="14"/>
        <v/>
      </c>
      <c r="H35" s="10" t="str">
        <f t="shared" si="14"/>
        <v/>
      </c>
      <c r="I35" s="10" t="str">
        <f t="shared" si="14"/>
        <v/>
      </c>
      <c r="J35" s="10" t="str">
        <f t="shared" si="14"/>
        <v/>
      </c>
      <c r="K35" s="10" t="str">
        <f t="shared" si="14"/>
        <v/>
      </c>
      <c r="L35" s="10" t="str">
        <f t="shared" si="14"/>
        <v/>
      </c>
      <c r="M35" s="10" t="str">
        <f t="shared" si="14"/>
        <v/>
      </c>
      <c r="N35" s="10" t="str">
        <f t="shared" si="14"/>
        <v/>
      </c>
      <c r="O35" s="10" t="str">
        <f t="shared" si="14"/>
        <v/>
      </c>
      <c r="P35" s="10" t="str">
        <f t="shared" si="14"/>
        <v/>
      </c>
      <c r="Q35" s="10" t="str">
        <f t="shared" si="14"/>
        <v/>
      </c>
      <c r="R35" s="10" t="str">
        <f t="shared" si="14"/>
        <v/>
      </c>
    </row>
    <row r="36" spans="1:18" x14ac:dyDescent="0.25">
      <c r="A36" s="8"/>
      <c r="B36" s="9" t="s">
        <v>9</v>
      </c>
      <c r="C36" s="10" t="str">
        <f t="shared" ref="C36:R36" si="15">IF(C11="J",C2,"")</f>
        <v/>
      </c>
      <c r="D36" s="10" t="str">
        <f t="shared" si="15"/>
        <v/>
      </c>
      <c r="E36" s="10" t="str">
        <f t="shared" si="15"/>
        <v/>
      </c>
      <c r="F36" s="10" t="str">
        <f t="shared" si="15"/>
        <v/>
      </c>
      <c r="G36" s="10" t="str">
        <f t="shared" si="15"/>
        <v/>
      </c>
      <c r="H36" s="10" t="str">
        <f t="shared" si="15"/>
        <v/>
      </c>
      <c r="I36" s="10" t="str">
        <f t="shared" si="15"/>
        <v/>
      </c>
      <c r="J36" s="10" t="str">
        <f t="shared" si="15"/>
        <v/>
      </c>
      <c r="K36" s="10" t="str">
        <f t="shared" si="15"/>
        <v/>
      </c>
      <c r="L36" s="10" t="str">
        <f t="shared" si="15"/>
        <v/>
      </c>
      <c r="M36" s="10" t="str">
        <f t="shared" si="15"/>
        <v/>
      </c>
      <c r="N36" s="10" t="str">
        <f t="shared" si="15"/>
        <v/>
      </c>
      <c r="O36" s="10" t="str">
        <f t="shared" si="15"/>
        <v/>
      </c>
      <c r="P36" s="10" t="str">
        <f t="shared" si="15"/>
        <v/>
      </c>
      <c r="Q36" s="10" t="str">
        <f t="shared" si="15"/>
        <v/>
      </c>
      <c r="R36" s="10" t="str">
        <f t="shared" si="15"/>
        <v/>
      </c>
    </row>
    <row r="37" spans="1:18" x14ac:dyDescent="0.25">
      <c r="A37" s="8"/>
      <c r="B37" s="9" t="s">
        <v>2</v>
      </c>
      <c r="C37" s="10" t="str">
        <f t="shared" ref="C37:R37" si="16">IF(C12="J",C3,"")</f>
        <v/>
      </c>
      <c r="D37" s="10" t="str">
        <f t="shared" si="16"/>
        <v/>
      </c>
      <c r="E37" s="10">
        <f t="shared" si="16"/>
        <v>0</v>
      </c>
      <c r="F37" s="10" t="str">
        <f t="shared" si="16"/>
        <v/>
      </c>
      <c r="G37" s="10" t="str">
        <f t="shared" si="16"/>
        <v/>
      </c>
      <c r="H37" s="10" t="str">
        <f t="shared" si="16"/>
        <v/>
      </c>
      <c r="I37" s="10" t="str">
        <f t="shared" si="16"/>
        <v/>
      </c>
      <c r="J37" s="10" t="str">
        <f t="shared" si="16"/>
        <v/>
      </c>
      <c r="K37" s="10" t="str">
        <f t="shared" si="16"/>
        <v/>
      </c>
      <c r="L37" s="10" t="str">
        <f t="shared" si="16"/>
        <v/>
      </c>
      <c r="M37" s="10" t="str">
        <f t="shared" si="16"/>
        <v/>
      </c>
      <c r="N37" s="10" t="str">
        <f t="shared" si="16"/>
        <v/>
      </c>
      <c r="O37" s="10" t="str">
        <f t="shared" si="16"/>
        <v/>
      </c>
      <c r="P37" s="10" t="str">
        <f t="shared" si="16"/>
        <v/>
      </c>
      <c r="Q37" s="10" t="str">
        <f t="shared" si="16"/>
        <v/>
      </c>
      <c r="R37" s="10" t="str">
        <f t="shared" si="16"/>
        <v/>
      </c>
    </row>
    <row r="38" spans="1:18" x14ac:dyDescent="0.25">
      <c r="A38" s="8"/>
      <c r="B38" s="9" t="s">
        <v>3</v>
      </c>
      <c r="C38" s="10" t="str">
        <f t="shared" ref="C38:R38" si="17">IF(C13="J",C4,"")</f>
        <v/>
      </c>
      <c r="D38" s="10" t="str">
        <f t="shared" si="17"/>
        <v/>
      </c>
      <c r="E38" s="10" t="str">
        <f t="shared" si="17"/>
        <v/>
      </c>
      <c r="F38" s="10" t="str">
        <f t="shared" si="17"/>
        <v/>
      </c>
      <c r="G38" s="10" t="str">
        <f t="shared" si="17"/>
        <v/>
      </c>
      <c r="H38" s="10" t="str">
        <f t="shared" si="17"/>
        <v/>
      </c>
      <c r="I38" s="10" t="str">
        <f t="shared" si="17"/>
        <v/>
      </c>
      <c r="J38" s="10" t="str">
        <f t="shared" si="17"/>
        <v/>
      </c>
      <c r="K38" s="10" t="str">
        <f t="shared" si="17"/>
        <v/>
      </c>
      <c r="L38" s="10" t="str">
        <f t="shared" si="17"/>
        <v/>
      </c>
      <c r="M38" s="10" t="str">
        <f t="shared" si="17"/>
        <v/>
      </c>
      <c r="N38" s="10" t="str">
        <f t="shared" si="17"/>
        <v/>
      </c>
      <c r="O38" s="10" t="str">
        <f t="shared" si="17"/>
        <v/>
      </c>
      <c r="P38" s="10" t="str">
        <f t="shared" si="17"/>
        <v/>
      </c>
      <c r="Q38" s="10" t="str">
        <f t="shared" si="17"/>
        <v/>
      </c>
      <c r="R38" s="10" t="str">
        <f t="shared" si="17"/>
        <v/>
      </c>
    </row>
    <row r="39" spans="1:18" x14ac:dyDescent="0.25">
      <c r="A39" s="8"/>
      <c r="B39" s="9" t="s">
        <v>10</v>
      </c>
      <c r="C39" s="10" t="str">
        <f t="shared" ref="C39:R39" si="18">IF(C14="J",C5,"")</f>
        <v/>
      </c>
      <c r="D39" s="10" t="str">
        <f t="shared" si="18"/>
        <v/>
      </c>
      <c r="E39" s="10" t="str">
        <f t="shared" si="18"/>
        <v/>
      </c>
      <c r="F39" s="10" t="str">
        <f t="shared" si="18"/>
        <v/>
      </c>
      <c r="G39" s="10" t="str">
        <f t="shared" si="18"/>
        <v/>
      </c>
      <c r="H39" s="10" t="str">
        <f t="shared" si="18"/>
        <v/>
      </c>
      <c r="I39" s="10" t="str">
        <f t="shared" si="18"/>
        <v/>
      </c>
      <c r="J39" s="10" t="str">
        <f t="shared" si="18"/>
        <v/>
      </c>
      <c r="K39" s="10" t="str">
        <f t="shared" si="18"/>
        <v/>
      </c>
      <c r="L39" s="10" t="str">
        <f t="shared" si="18"/>
        <v/>
      </c>
      <c r="M39" s="10" t="str">
        <f t="shared" si="18"/>
        <v/>
      </c>
      <c r="N39" s="10" t="str">
        <f t="shared" si="18"/>
        <v/>
      </c>
      <c r="O39" s="10" t="str">
        <f t="shared" si="18"/>
        <v/>
      </c>
      <c r="P39" s="10" t="str">
        <f t="shared" si="18"/>
        <v/>
      </c>
      <c r="Q39" s="10" t="str">
        <f t="shared" si="18"/>
        <v/>
      </c>
      <c r="R39" s="10" t="str">
        <f t="shared" si="18"/>
        <v/>
      </c>
    </row>
    <row r="40" spans="1:18" x14ac:dyDescent="0.25">
      <c r="A40" s="8"/>
      <c r="B40" s="9" t="s">
        <v>4</v>
      </c>
      <c r="C40" s="10" t="str">
        <f t="shared" ref="C40:R40" si="19">IF(C15="J",C6,"")</f>
        <v/>
      </c>
      <c r="D40" s="10" t="str">
        <f t="shared" si="19"/>
        <v/>
      </c>
      <c r="E40" s="10" t="str">
        <f t="shared" si="19"/>
        <v/>
      </c>
      <c r="F40" s="10" t="str">
        <f t="shared" si="19"/>
        <v/>
      </c>
      <c r="G40" s="10" t="str">
        <f t="shared" si="19"/>
        <v/>
      </c>
      <c r="H40" s="10" t="str">
        <f t="shared" si="19"/>
        <v/>
      </c>
      <c r="I40" s="10" t="str">
        <f t="shared" si="19"/>
        <v/>
      </c>
      <c r="J40" s="10" t="str">
        <f t="shared" si="19"/>
        <v/>
      </c>
      <c r="K40" s="10" t="str">
        <f t="shared" si="19"/>
        <v/>
      </c>
      <c r="L40" s="10" t="str">
        <f t="shared" si="19"/>
        <v/>
      </c>
      <c r="M40" s="10" t="str">
        <f t="shared" si="19"/>
        <v/>
      </c>
      <c r="N40" s="10" t="str">
        <f t="shared" si="19"/>
        <v/>
      </c>
      <c r="O40" s="10" t="str">
        <f t="shared" si="19"/>
        <v/>
      </c>
      <c r="P40" s="10" t="str">
        <f t="shared" si="19"/>
        <v/>
      </c>
      <c r="Q40" s="10" t="str">
        <f t="shared" si="19"/>
        <v/>
      </c>
      <c r="R40" s="10" t="str">
        <f t="shared" si="19"/>
        <v/>
      </c>
    </row>
    <row r="41" spans="1:18" x14ac:dyDescent="0.25">
      <c r="A41" s="8"/>
      <c r="B41" s="9" t="s">
        <v>5</v>
      </c>
      <c r="C41" s="10" t="str">
        <f t="shared" ref="C41:R41" si="20">IF(C16="J",C7,"")</f>
        <v/>
      </c>
      <c r="D41" s="10" t="str">
        <f t="shared" si="20"/>
        <v/>
      </c>
      <c r="E41" s="10" t="str">
        <f t="shared" si="20"/>
        <v/>
      </c>
      <c r="F41" s="10" t="str">
        <f t="shared" si="20"/>
        <v/>
      </c>
      <c r="G41" s="10" t="str">
        <f t="shared" si="20"/>
        <v/>
      </c>
      <c r="H41" s="10" t="str">
        <f t="shared" si="20"/>
        <v/>
      </c>
      <c r="I41" s="10" t="str">
        <f t="shared" si="20"/>
        <v/>
      </c>
      <c r="J41" s="10" t="str">
        <f t="shared" si="20"/>
        <v/>
      </c>
      <c r="K41" s="10" t="str">
        <f t="shared" si="20"/>
        <v/>
      </c>
      <c r="L41" s="10" t="str">
        <f t="shared" si="20"/>
        <v/>
      </c>
      <c r="M41" s="10" t="str">
        <f t="shared" si="20"/>
        <v/>
      </c>
      <c r="N41" s="10" t="str">
        <f t="shared" si="20"/>
        <v/>
      </c>
      <c r="O41" s="10" t="str">
        <f t="shared" si="20"/>
        <v/>
      </c>
      <c r="P41" s="10" t="str">
        <f t="shared" si="20"/>
        <v/>
      </c>
      <c r="Q41" s="10" t="str">
        <f t="shared" si="20"/>
        <v/>
      </c>
      <c r="R41" s="10" t="str">
        <f t="shared" si="20"/>
        <v/>
      </c>
    </row>
    <row r="44" spans="1:18" x14ac:dyDescent="0.25">
      <c r="H44" s="1"/>
    </row>
    <row r="45" spans="1:18" x14ac:dyDescent="0.25">
      <c r="H45" s="1"/>
    </row>
    <row r="46" spans="1:18" x14ac:dyDescent="0.25">
      <c r="H46" s="1"/>
    </row>
    <row r="47" spans="1:18" x14ac:dyDescent="0.25">
      <c r="H47" s="1"/>
    </row>
    <row r="48" spans="1:18" ht="15.75" thickBot="1" x14ac:dyDescent="0.3">
      <c r="H48" s="1"/>
    </row>
    <row r="49" spans="2:8" x14ac:dyDescent="0.25">
      <c r="B49" s="2"/>
      <c r="C49" s="6" t="s">
        <v>11</v>
      </c>
      <c r="D49" s="6" t="s">
        <v>18</v>
      </c>
      <c r="E49" s="17" t="s">
        <v>17</v>
      </c>
      <c r="F49" s="17" t="s">
        <v>19</v>
      </c>
      <c r="G49" s="20" t="s">
        <v>13</v>
      </c>
      <c r="H49" s="21" t="s">
        <v>20</v>
      </c>
    </row>
    <row r="50" spans="2:8" x14ac:dyDescent="0.25">
      <c r="B50" s="3" t="s">
        <v>21</v>
      </c>
      <c r="C50" s="5">
        <f>COUNTIF($C$19:$R$25,"&lt;100")</f>
        <v>16</v>
      </c>
      <c r="D50" s="5">
        <f>C50/$C$54</f>
        <v>0.72727272727272729</v>
      </c>
      <c r="E50" s="18">
        <f>COUNTIF($C$27:$R$33,"&lt;100")</f>
        <v>6</v>
      </c>
      <c r="F50" s="18">
        <f>E50/$E$54</f>
        <v>0.75</v>
      </c>
      <c r="G50" s="22">
        <f>COUNTIF($C$35:$R$41,"&lt;100")</f>
        <v>1</v>
      </c>
      <c r="H50" s="23">
        <f>G50/$G$54</f>
        <v>1</v>
      </c>
    </row>
    <row r="51" spans="2:8" x14ac:dyDescent="0.25">
      <c r="B51" s="3" t="s">
        <v>22</v>
      </c>
      <c r="C51" s="5">
        <f>COUNTIFS($C$19:$R$25,"&gt;100 ",$C$19:$R$25,"&lt;200")</f>
        <v>4</v>
      </c>
      <c r="D51" s="5">
        <f>C51/$C$54</f>
        <v>0.18181818181818182</v>
      </c>
      <c r="E51" s="18">
        <f>COUNTIFS($C$27:$R$33,"&gt;100 ",$C$27:$R$33,"&lt;200")</f>
        <v>2</v>
      </c>
      <c r="F51" s="18">
        <f>E51/$E$54</f>
        <v>0.25</v>
      </c>
      <c r="G51" s="22">
        <f>COUNTIFS($C$35:$R$41,"&gt;100 ",$C$35:$R$41,"&lt;200")</f>
        <v>0</v>
      </c>
      <c r="H51" s="23">
        <f>G51/$G$54</f>
        <v>0</v>
      </c>
    </row>
    <row r="52" spans="2:8" x14ac:dyDescent="0.25">
      <c r="B52" s="3" t="s">
        <v>23</v>
      </c>
      <c r="C52" s="5">
        <f>COUNTIFS($C$19:$R$25,"&gt;200 ",$C$19:$R$25,"&lt;300")</f>
        <v>2</v>
      </c>
      <c r="D52" s="5">
        <f>C52/$C$54</f>
        <v>9.0909090909090912E-2</v>
      </c>
      <c r="E52" s="18">
        <f>COUNTIFS($C$27:$R$33,"&gt;200 ",$C$27:$R$33,"&lt;300")</f>
        <v>0</v>
      </c>
      <c r="F52" s="18">
        <f>E52/$E$54</f>
        <v>0</v>
      </c>
      <c r="G52" s="22">
        <f>COUNTIFS($C$35:$R$41,"&gt;200 ",$C$35:$R$41,"&lt;300")</f>
        <v>0</v>
      </c>
      <c r="H52" s="23">
        <f>G52/$G$54</f>
        <v>0</v>
      </c>
    </row>
    <row r="53" spans="2:8" x14ac:dyDescent="0.25">
      <c r="B53" s="3" t="s">
        <v>14</v>
      </c>
      <c r="C53" s="5">
        <f>COUNTIF($C$19:$R$25,"&gt;300 ")</f>
        <v>0</v>
      </c>
      <c r="D53" s="5">
        <f>C53/$C$54</f>
        <v>0</v>
      </c>
      <c r="E53" s="18">
        <f>COUNTIF($C$27:$R$33,"&gt;300 ")</f>
        <v>0</v>
      </c>
      <c r="F53" s="18">
        <f>E53/$E$54</f>
        <v>0</v>
      </c>
      <c r="G53" s="22">
        <f>COUNTIF($C$35:$R$41,"&gt;300 ")</f>
        <v>0</v>
      </c>
      <c r="H53" s="23">
        <f>G53/$G$54</f>
        <v>0</v>
      </c>
    </row>
    <row r="54" spans="2:8" ht="15.75" thickBot="1" x14ac:dyDescent="0.3">
      <c r="B54" s="4" t="s">
        <v>24</v>
      </c>
      <c r="C54" s="7">
        <f>SUM(C50:C53)</f>
        <v>22</v>
      </c>
      <c r="D54" s="7"/>
      <c r="E54" s="19">
        <f>SUM(E50:E53)</f>
        <v>8</v>
      </c>
      <c r="F54" s="19"/>
      <c r="G54" s="24">
        <f>SUM(G50:G53)</f>
        <v>1</v>
      </c>
      <c r="H54" s="25"/>
    </row>
    <row r="55" spans="2:8" x14ac:dyDescent="0.25">
      <c r="F55" s="1"/>
      <c r="G55" s="1"/>
      <c r="H55" s="1"/>
    </row>
    <row r="56" spans="2:8" x14ac:dyDescent="0.25">
      <c r="F56" s="1"/>
      <c r="G56" s="1"/>
      <c r="H56" s="1"/>
    </row>
    <row r="57" spans="2:8" x14ac:dyDescent="0.25">
      <c r="F57" s="1"/>
      <c r="G57" s="1"/>
      <c r="H57" s="1"/>
    </row>
    <row r="58" spans="2:8" x14ac:dyDescent="0.25">
      <c r="F58" s="1"/>
      <c r="G58" s="1"/>
      <c r="H58" s="1"/>
    </row>
    <row r="59" spans="2:8" x14ac:dyDescent="0.25">
      <c r="F59" s="1"/>
      <c r="G59" s="1"/>
      <c r="H59" s="1"/>
    </row>
    <row r="60" spans="2:8" x14ac:dyDescent="0.25">
      <c r="F60" s="1"/>
      <c r="G60" s="1"/>
      <c r="H60" s="1"/>
    </row>
    <row r="61" spans="2:8" x14ac:dyDescent="0.25">
      <c r="F61" s="1"/>
      <c r="G61" s="1"/>
      <c r="H61" s="1"/>
    </row>
    <row r="62" spans="2:8" x14ac:dyDescent="0.25">
      <c r="F62" s="1"/>
      <c r="G62" s="1"/>
      <c r="H62" s="1"/>
    </row>
    <row r="63" spans="2:8" x14ac:dyDescent="0.25">
      <c r="F63" s="1"/>
      <c r="G63" s="1"/>
      <c r="H63" s="1"/>
    </row>
    <row r="64" spans="2:8" x14ac:dyDescent="0.25">
      <c r="F64" s="1"/>
      <c r="G64" s="1"/>
      <c r="H64" s="1"/>
    </row>
    <row r="65" spans="6:8" x14ac:dyDescent="0.25">
      <c r="F65" s="1"/>
      <c r="G65" s="1"/>
      <c r="H65" s="1"/>
    </row>
  </sheetData>
  <mergeCells count="5">
    <mergeCell ref="A19:A25"/>
    <mergeCell ref="A27:A33"/>
    <mergeCell ref="A35:A41"/>
    <mergeCell ref="A1:A7"/>
    <mergeCell ref="A10:A16"/>
  </mergeCells>
  <conditionalFormatting sqref="C1:R7">
    <cfRule type="notContainsText" dxfId="3" priority="4" operator="notContains" text="NA">
      <formula>ISERROR(SEARCH("NA",C1))</formula>
    </cfRule>
  </conditionalFormatting>
  <conditionalFormatting sqref="C10:R16">
    <cfRule type="containsText" dxfId="2" priority="1" operator="containsText" text="J">
      <formula>NOT(ISERROR(SEARCH("J",C10)))</formula>
    </cfRule>
    <cfRule type="containsText" dxfId="1" priority="2" operator="containsText" text="S">
      <formula>NOT(ISERROR(SEARCH("S",C10)))</formula>
    </cfRule>
    <cfRule type="containsText" dxfId="0" priority="3" operator="containsText" text="A">
      <formula>NOT(ISERROR(SEARCH("A",C10)))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BOU_corr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</dc:creator>
  <cp:lastModifiedBy>CHOCHOIS Etienne (SAFRAN ELECTRONICS &amp; DEFENSE)</cp:lastModifiedBy>
  <dcterms:created xsi:type="dcterms:W3CDTF">2017-07-27T12:51:10Z</dcterms:created>
  <dcterms:modified xsi:type="dcterms:W3CDTF">2017-07-27T14:41:54Z</dcterms:modified>
</cp:coreProperties>
</file>