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744" yWindow="14364" windowWidth="29580" windowHeight="15492"/>
  </bookViews>
  <sheets>
    <sheet name="08" sheetId="26" r:id="rId1"/>
    <sheet name="cal" sheetId="27" r:id="rId2"/>
  </sheets>
  <calcPr calcId="124519"/>
</workbook>
</file>

<file path=xl/calcChain.xml><?xml version="1.0" encoding="utf-8"?>
<calcChain xmlns="http://schemas.openxmlformats.org/spreadsheetml/2006/main">
  <c r="BD22" i="26"/>
  <c r="BD21"/>
  <c r="BD20"/>
  <c r="BD19"/>
  <c r="BD18"/>
  <c r="BD17"/>
  <c r="BD16"/>
  <c r="BD15"/>
  <c r="BD14"/>
  <c r="BD13"/>
  <c r="BD12"/>
  <c r="BD11"/>
  <c r="T4" l="1"/>
  <c r="AW9" s="1"/>
  <c r="B3" i="27" l="1"/>
  <c r="B4"/>
  <c r="B5"/>
  <c r="B6"/>
  <c r="B7"/>
  <c r="B8"/>
  <c r="B9"/>
  <c r="B10"/>
  <c r="B11"/>
  <c r="B12"/>
  <c r="B13"/>
  <c r="B2"/>
  <c r="AW57" i="26"/>
  <c r="AW45"/>
  <c r="AW33"/>
  <c r="AW21"/>
  <c r="AG10"/>
  <c r="AV9" l="1"/>
  <c r="AL68"/>
  <c r="AK68"/>
  <c r="AM68" l="1"/>
  <c r="AV21"/>
  <c r="AV10"/>
  <c r="AV12" l="1"/>
  <c r="AV14" s="1"/>
  <c r="AV16" s="1"/>
  <c r="AV18" s="1"/>
  <c r="AV33"/>
  <c r="AV22"/>
  <c r="AV24" l="1"/>
  <c r="AV26" s="1"/>
  <c r="AV28" s="1"/>
  <c r="AV30" s="1"/>
  <c r="AV45"/>
  <c r="AV34"/>
  <c r="AV36" l="1"/>
  <c r="AV38" s="1"/>
  <c r="AV40" s="1"/>
  <c r="AV42" s="1"/>
  <c r="AV57"/>
  <c r="AV46"/>
  <c r="AV48" l="1"/>
  <c r="AV50" s="1"/>
  <c r="AV52" s="1"/>
  <c r="AV54" s="1"/>
  <c r="AV58"/>
  <c r="AV60" l="1"/>
  <c r="AV62" s="1"/>
  <c r="AV64" s="1"/>
  <c r="AV66" s="1"/>
  <c r="AW22"/>
  <c r="AW10"/>
</calcChain>
</file>

<file path=xl/sharedStrings.xml><?xml version="1.0" encoding="utf-8"?>
<sst xmlns="http://schemas.openxmlformats.org/spreadsheetml/2006/main" count="114" uniqueCount="54">
  <si>
    <t>total</t>
  </si>
  <si>
    <t>lu</t>
  </si>
  <si>
    <t>ma</t>
  </si>
  <si>
    <t>me</t>
  </si>
  <si>
    <t>je</t>
  </si>
  <si>
    <t>ve</t>
  </si>
  <si>
    <t>O. REEL</t>
  </si>
  <si>
    <t>O. THEO</t>
  </si>
  <si>
    <t>SEMAINE 1</t>
  </si>
  <si>
    <t>SEMAINE 2</t>
  </si>
  <si>
    <t>SEMAINE 3</t>
  </si>
  <si>
    <t>SEMAINE 4</t>
  </si>
  <si>
    <t>SEMAINE 5</t>
  </si>
  <si>
    <t>s1</t>
  </si>
  <si>
    <t>s2</t>
  </si>
  <si>
    <t>s3</t>
  </si>
  <si>
    <t>s4</t>
  </si>
  <si>
    <t>s5</t>
  </si>
  <si>
    <t>JANVIER</t>
  </si>
  <si>
    <t>AOUT</t>
  </si>
  <si>
    <t>jan</t>
  </si>
  <si>
    <t>fev</t>
  </si>
  <si>
    <t>mar</t>
  </si>
  <si>
    <t>mai</t>
  </si>
  <si>
    <t>juin</t>
  </si>
  <si>
    <t>juil</t>
  </si>
  <si>
    <t>aout</t>
  </si>
  <si>
    <t>sept</t>
  </si>
  <si>
    <t>oct</t>
  </si>
  <si>
    <t>nov</t>
  </si>
  <si>
    <t>dec</t>
  </si>
  <si>
    <t>avr</t>
  </si>
  <si>
    <t>SEPTEMBRE</t>
  </si>
  <si>
    <t>FEVRIER</t>
  </si>
  <si>
    <t>MARS</t>
  </si>
  <si>
    <t>AVRIL</t>
  </si>
  <si>
    <t>MAI</t>
  </si>
  <si>
    <t>JUIN</t>
  </si>
  <si>
    <t>JUILLET</t>
  </si>
  <si>
    <t>OCTOBRE</t>
  </si>
  <si>
    <t>NOVEMBRE</t>
  </si>
  <si>
    <t>DECEMBRE</t>
  </si>
  <si>
    <t>recuperer la valeur dans matrice bc10:bi22 si t3 = aout et b9 = s1</t>
  </si>
  <si>
    <t>=3</t>
  </si>
  <si>
    <t>=5</t>
  </si>
  <si>
    <t>janvier</t>
  </si>
  <si>
    <t>fevrier</t>
  </si>
  <si>
    <t>mars</t>
  </si>
  <si>
    <t>avril</t>
  </si>
  <si>
    <t>juillet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</si>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</sst>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>
  <numFmts count="3">
    <numFmt numFmtId="164" formatCode="\+#,##0;\-#,##0;0"/>
    <numFmt numFmtId="165" formatCode="#,##0.00_ ;\-#,##0.00\ "/>
    <numFmt numFmtId="166" formatCode="0.0%"/>
  </numFmts>
  <fonts count="42">
    <font>
      <sz val="11"/>
      <color theme="1"/>
      <name val="Calibri"/>
      <family val="2"/>
      <scheme val="minor"/>
    </font>
    <font>
      <sz val="10"/>
      <color theme="1"/>
      <name val="Franklin Gothic Medium Cond"/>
      <family val="2"/>
    </font>
    <font>
      <sz val="12"/>
      <color theme="1"/>
      <name val="Franklin Gothic Medium Cond"/>
      <family val="2"/>
    </font>
    <font>
      <b/>
      <sz val="12"/>
      <color theme="0"/>
      <name val="Franklin Gothic Medium Cond"/>
      <family val="2"/>
    </font>
    <font>
      <sz val="12"/>
      <color theme="0"/>
      <name val="Franklin Gothic Medium Cond"/>
      <family val="2"/>
    </font>
    <font>
      <sz val="10"/>
      <color theme="0" tint="-0.14999847407452621"/>
      <name val="Franklin Gothic Medium Cond"/>
      <family val="2"/>
    </font>
    <font>
      <b/>
      <sz val="8"/>
      <color theme="0" tint="-0.499984740745262"/>
      <name val="Franklin Gothic Medium Cond"/>
      <family val="2"/>
    </font>
    <font>
      <b/>
      <sz val="18"/>
      <color theme="0"/>
      <name val="Franklin Gothic Medium Cond"/>
      <family val="2"/>
    </font>
    <font>
      <sz val="8"/>
      <color theme="0"/>
      <name val="Franklin Gothic Medium Cond"/>
      <family val="2"/>
    </font>
    <font>
      <sz val="12"/>
      <color rgb="FF000000"/>
      <name val="Franklin Gothic Medium Cond"/>
    </font>
    <font>
      <sz val="11"/>
      <color rgb="FF000000"/>
      <name val="Franklin Gothic Medium Cond"/>
    </font>
    <font>
      <sz val="10"/>
      <color rgb="FFFF0000"/>
      <name val="Franklin Gothic Medium Cond"/>
      <family val="2"/>
    </font>
    <font>
      <b/>
      <sz val="10"/>
      <color theme="0"/>
      <name val="Franklin Gothic Medium Cond"/>
      <family val="2"/>
    </font>
    <font>
      <b/>
      <sz val="10"/>
      <color theme="1"/>
      <name val="Franklin Gothic Medium Cond"/>
      <family val="2"/>
    </font>
    <font>
      <sz val="10"/>
      <color theme="0"/>
      <name val="Franklin Gothic Medium Cond"/>
      <family val="2"/>
    </font>
    <font>
      <sz val="10"/>
      <color theme="0" tint="-4.9989318521683403E-2"/>
      <name val="Franklin Gothic Medium Cond"/>
      <family val="2"/>
    </font>
    <font>
      <sz val="14"/>
      <color theme="1"/>
      <name val="Franklin Gothic Medium Cond"/>
    </font>
    <font>
      <sz val="9"/>
      <color theme="1"/>
      <name val="Franklin Gothic Medium Cond"/>
      <family val="2"/>
    </font>
    <font>
      <sz val="10"/>
      <color theme="0" tint="-0.499984740745262"/>
      <name val="Franklin Gothic Medium Cond"/>
      <family val="2"/>
    </font>
    <font>
      <b/>
      <sz val="10"/>
      <color theme="0" tint="-0.499984740745262"/>
      <name val="Franklin Gothic Medium Cond"/>
      <family val="2"/>
    </font>
    <font>
      <sz val="8"/>
      <color theme="0" tint="-0.499984740745262"/>
      <name val="Franklin Gothic Medium Cond"/>
      <family val="2"/>
    </font>
    <font>
      <sz val="5.5"/>
      <color theme="0"/>
      <name val="Franklin Gothic Medium Cond"/>
      <family val="2"/>
    </font>
    <font>
      <b/>
      <sz val="12"/>
      <color theme="1" tint="0.34998626667073579"/>
      <name val="Franklin Gothic Medium Cond"/>
    </font>
    <font>
      <b/>
      <sz val="12"/>
      <color theme="0"/>
      <name val="Franklin Gothic Medium Cond"/>
    </font>
    <font>
      <sz val="10"/>
      <color theme="1"/>
      <name val="Franklin Gothic Medium Cond"/>
    </font>
    <font>
      <u/>
      <sz val="10"/>
      <color theme="1"/>
      <name val="Franklin Gothic Medium Cond"/>
      <family val="2"/>
    </font>
    <font>
      <b/>
      <sz val="10"/>
      <color rgb="FF92D050"/>
      <name val="Franklin Gothic Medium Cond"/>
      <family val="2"/>
    </font>
    <font>
      <sz val="10"/>
      <color rgb="FF92D050"/>
      <name val="Franklin Gothic Medium Cond"/>
      <family val="2"/>
    </font>
    <font>
      <b/>
      <sz val="14"/>
      <color theme="0"/>
      <name val="Franklin Gothic Medium Cond"/>
      <family val="2"/>
    </font>
    <font>
      <b/>
      <sz val="14"/>
      <color rgb="FF92D050"/>
      <name val="Franklin Gothic Medium Cond"/>
      <family val="2"/>
    </font>
    <font>
      <sz val="7"/>
      <color rgb="FF92D050"/>
      <name val="Franklin Gothic Medium Cond"/>
      <family val="2"/>
    </font>
    <font>
      <sz val="10"/>
      <color rgb="FF92D050"/>
      <name val="Franklin Gothic Medium Cond"/>
    </font>
    <font>
      <b/>
      <sz val="10"/>
      <color rgb="FF92D050"/>
      <name val="Franklin Gothic Medium Cond"/>
    </font>
    <font>
      <b/>
      <sz val="10"/>
      <color theme="1"/>
      <name val="Franklin Gothic Medium Cond"/>
    </font>
    <font>
      <b/>
      <sz val="14"/>
      <color theme="1"/>
      <name val="Franklin Gothic Medium Cond"/>
    </font>
    <font>
      <sz val="9"/>
      <color theme="1"/>
      <name val="Calibri"/>
      <family val="2"/>
      <scheme val="minor"/>
    </font>
    <font>
      <sz val="8"/>
      <color rgb="FF92D050"/>
      <name val="Franklin Gothic Medium Cond"/>
      <family val="2"/>
    </font>
    <font>
      <b/>
      <sz val="9"/>
      <color theme="1"/>
      <name val="Calibri"/>
      <family val="2"/>
      <scheme val="minor"/>
    </font>
    <font>
      <sz val="8"/>
      <color theme="0" tint="-4.9989318521683403E-2"/>
      <name val="Franklin Gothic Medium Cond"/>
    </font>
    <font>
      <sz val="9"/>
      <color theme="0" tint="-0.14999847407452621"/>
      <name val="Calibri"/>
      <family val="2"/>
      <scheme val="minor"/>
    </font>
    <font>
      <b/>
      <sz val="9"/>
      <color theme="0" tint="-0.14999847407452621"/>
      <name val="Calibri"/>
      <family val="2"/>
      <scheme val="minor"/>
    </font>
    <font>
      <b/>
      <sz val="18"/>
      <color rgb="FFFF0000"/>
      <name val="Franklin Gothic Medium Cond"/>
    </font>
  </fonts>
  <fills count="3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rgb="FF69C2FF"/>
        <bgColor indexed="64"/>
      </patternFill>
    </fill>
    <fill>
      <patternFill patternType="solid">
        <fgColor rgb="FF005000"/>
        <bgColor indexed="64"/>
      </patternFill>
    </fill>
    <fill>
      <patternFill patternType="solid">
        <fgColor rgb="FF006400"/>
        <bgColor indexed="64"/>
      </patternFill>
    </fill>
    <fill>
      <patternFill patternType="solid">
        <fgColor rgb="FF19A2FF"/>
        <bgColor indexed="64"/>
      </patternFill>
    </fill>
    <fill>
      <patternFill patternType="solid">
        <fgColor rgb="FF37AEFF"/>
        <bgColor indexed="64"/>
      </patternFill>
    </fill>
    <fill>
      <patternFill patternType="solid">
        <fgColor rgb="FF059AFF"/>
        <bgColor indexed="64"/>
      </patternFill>
    </fill>
    <fill>
      <patternFill patternType="solid">
        <fgColor rgb="FF53B9FF"/>
        <bgColor indexed="64"/>
      </patternFill>
    </fill>
    <fill>
      <patternFill patternType="solid">
        <fgColor rgb="FFFFFF89"/>
        <bgColor indexed="64"/>
      </patternFill>
    </fill>
    <fill>
      <patternFill patternType="solid">
        <fgColor rgb="FFFFFF75"/>
        <bgColor indexed="64"/>
      </patternFill>
    </fill>
    <fill>
      <patternFill patternType="solid">
        <fgColor rgb="FFFFFF61"/>
        <bgColor indexed="64"/>
      </patternFill>
    </fill>
    <fill>
      <patternFill patternType="solid">
        <fgColor rgb="FFFFFF47"/>
        <bgColor indexed="64"/>
      </patternFill>
    </fill>
    <fill>
      <patternFill patternType="solid">
        <fgColor rgb="FFFF9B9B"/>
        <bgColor indexed="64"/>
      </patternFill>
    </fill>
    <fill>
      <patternFill patternType="solid">
        <fgColor rgb="FF005A00"/>
        <bgColor indexed="64"/>
      </patternFill>
    </fill>
    <fill>
      <patternFill patternType="solid">
        <fgColor rgb="FFFFA5A5"/>
        <bgColor indexed="64"/>
      </patternFill>
    </fill>
    <fill>
      <patternFill patternType="solid">
        <fgColor rgb="FFFF7D7D"/>
        <bgColor indexed="64"/>
      </patternFill>
    </fill>
    <fill>
      <patternFill patternType="solid">
        <fgColor rgb="FFFF8787"/>
        <bgColor indexed="64"/>
      </patternFill>
    </fill>
    <fill>
      <patternFill patternType="solid">
        <fgColor rgb="FFFF9191"/>
        <bgColor indexed="64"/>
      </patternFill>
    </fill>
    <fill>
      <patternFill patternType="solid">
        <fgColor rgb="FFFFB9B9"/>
        <bgColor indexed="64"/>
      </patternFill>
    </fill>
    <fill>
      <gradientFill degree="90">
        <stop position="0">
          <color rgb="FF059AFF"/>
        </stop>
        <stop position="1">
          <color rgb="FF69C2FF"/>
        </stop>
      </gradientFill>
    </fill>
    <fill>
      <gradientFill degree="90">
        <stop position="0">
          <color rgb="FF059AFF"/>
        </stop>
        <stop position="1">
          <color rgb="FF69C2E1"/>
        </stop>
      </gradientFill>
    </fill>
    <fill>
      <patternFill patternType="solid">
        <fgColor rgb="FF004B00"/>
        <bgColor indexed="64"/>
      </patternFill>
    </fill>
    <fill>
      <patternFill patternType="solid">
        <fgColor rgb="FF006E00"/>
        <bgColor indexed="64"/>
      </patternFill>
    </fill>
    <fill>
      <patternFill patternType="solid">
        <fgColor theme="1" tint="0.24994659260841701"/>
        <bgColor theme="1" tint="0.499984740745262"/>
      </patternFill>
    </fill>
    <fill>
      <patternFill patternType="solid">
        <fgColor rgb="FF005200"/>
        <bgColor indexed="64"/>
      </patternFill>
    </fill>
    <fill>
      <patternFill patternType="solid">
        <fgColor rgb="FF005900"/>
        <bgColor indexed="64"/>
      </patternFill>
    </fill>
    <fill>
      <patternFill patternType="solid">
        <fgColor rgb="FF006000"/>
        <bgColor indexed="64"/>
      </patternFill>
    </fill>
    <fill>
      <patternFill patternType="solid">
        <fgColor rgb="FF006700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1"/>
        <bgColor indexed="64"/>
      </patternFill>
    </fill>
  </fills>
  <borders count="7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ck">
        <color rgb="FFFF5050"/>
      </bottom>
      <diagonal/>
    </border>
    <border>
      <left/>
      <right style="thin">
        <color indexed="64"/>
      </right>
      <top style="thin">
        <color indexed="64"/>
      </top>
      <bottom style="thick">
        <color rgb="FFFF5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5050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rgb="FFFF505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auto="1"/>
      </top>
      <bottom style="thick">
        <color indexed="64"/>
      </bottom>
      <diagonal/>
    </border>
    <border>
      <left/>
      <right style="thick">
        <color auto="1"/>
      </right>
      <top style="thin">
        <color auto="1"/>
      </top>
      <bottom style="thin">
        <color indexed="64"/>
      </bottom>
      <diagonal/>
    </border>
    <border>
      <left/>
      <right style="thick">
        <color auto="1"/>
      </right>
      <top style="thin">
        <color indexed="64"/>
      </top>
      <bottom style="thick">
        <color auto="1"/>
      </bottom>
      <diagonal/>
    </border>
    <border>
      <left/>
      <right style="thick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ck">
        <color rgb="FFFF505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rgb="FFFF5050"/>
      </bottom>
      <diagonal/>
    </border>
    <border>
      <left/>
      <right style="thin">
        <color theme="1"/>
      </right>
      <top style="thin">
        <color theme="1"/>
      </top>
      <bottom style="thick">
        <color rgb="FFFF5050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ck">
        <color auto="1"/>
      </right>
      <top style="thin">
        <color indexed="64"/>
      </top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thick">
        <color rgb="FFFF5050"/>
      </top>
      <bottom style="thin">
        <color indexed="64"/>
      </bottom>
      <diagonal/>
    </border>
  </borders>
  <cellStyleXfs count="1">
    <xf numFmtId="0" fontId="0" fillId="0" borderId="0"/>
  </cellStyleXfs>
  <cellXfs count="354">
    <xf numFmtId="0" fontId="0" fillId="0" borderId="0" xfId="0"/>
    <xf numFmtId="0" fontId="1" fillId="0" borderId="0" xfId="0" applyFont="1" applyBorder="1" applyAlignment="1" applyProtection="1">
      <alignment vertical="center"/>
    </xf>
    <xf numFmtId="0" fontId="1" fillId="0" borderId="0" xfId="0" applyFont="1" applyAlignment="1" applyProtection="1">
      <alignment vertical="center"/>
    </xf>
    <xf numFmtId="0" fontId="1" fillId="5" borderId="0" xfId="0" applyFont="1" applyFill="1" applyAlignment="1" applyProtection="1">
      <alignment vertical="center"/>
    </xf>
    <xf numFmtId="0" fontId="1" fillId="5" borderId="0" xfId="0" applyFont="1" applyFill="1" applyBorder="1" applyAlignment="1" applyProtection="1">
      <alignment vertical="center"/>
    </xf>
    <xf numFmtId="0" fontId="1" fillId="0" borderId="0" xfId="0" applyFont="1" applyAlignment="1" applyProtection="1">
      <alignment horizontal="center" vertical="center"/>
    </xf>
    <xf numFmtId="0" fontId="2" fillId="3" borderId="34" xfId="0" applyFont="1" applyFill="1" applyBorder="1" applyAlignment="1" applyProtection="1">
      <alignment vertical="center"/>
    </xf>
    <xf numFmtId="0" fontId="2" fillId="3" borderId="34" xfId="0" applyFont="1" applyFill="1" applyBorder="1" applyAlignment="1" applyProtection="1">
      <alignment horizontal="center" vertical="center"/>
    </xf>
    <xf numFmtId="0" fontId="5" fillId="5" borderId="0" xfId="0" applyFont="1" applyFill="1" applyAlignment="1" applyProtection="1">
      <alignment horizontal="center" vertical="center"/>
    </xf>
    <xf numFmtId="0" fontId="2" fillId="3" borderId="16" xfId="0" applyFont="1" applyFill="1" applyBorder="1" applyAlignment="1" applyProtection="1">
      <alignment vertical="center"/>
    </xf>
    <xf numFmtId="0" fontId="2" fillId="3" borderId="16" xfId="0" applyFont="1" applyFill="1" applyBorder="1" applyAlignment="1" applyProtection="1">
      <alignment horizontal="center" vertical="center"/>
    </xf>
    <xf numFmtId="3" fontId="5" fillId="5" borderId="0" xfId="0" applyNumberFormat="1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1" fontId="5" fillId="0" borderId="0" xfId="0" applyNumberFormat="1" applyFont="1" applyBorder="1" applyAlignment="1" applyProtection="1">
      <alignment horizontal="center" vertical="center"/>
    </xf>
    <xf numFmtId="1" fontId="6" fillId="0" borderId="0" xfId="0" applyNumberFormat="1" applyFont="1" applyAlignment="1" applyProtection="1">
      <alignment horizontal="center" vertical="center"/>
    </xf>
    <xf numFmtId="1" fontId="6" fillId="5" borderId="0" xfId="0" applyNumberFormat="1" applyFont="1" applyFill="1" applyAlignment="1" applyProtection="1">
      <alignment horizontal="center" vertical="center"/>
    </xf>
    <xf numFmtId="1" fontId="6" fillId="5" borderId="44" xfId="0" applyNumberFormat="1" applyFont="1" applyFill="1" applyBorder="1" applyAlignment="1" applyProtection="1">
      <alignment horizontal="center" vertical="center"/>
    </xf>
    <xf numFmtId="1" fontId="5" fillId="5" borderId="45" xfId="0" applyNumberFormat="1" applyFont="1" applyFill="1" applyBorder="1" applyAlignment="1" applyProtection="1">
      <alignment horizontal="center" vertical="center"/>
    </xf>
    <xf numFmtId="0" fontId="5" fillId="5" borderId="45" xfId="0" applyFont="1" applyFill="1" applyBorder="1" applyAlignment="1" applyProtection="1">
      <alignment horizontal="center" vertical="center"/>
    </xf>
    <xf numFmtId="0" fontId="1" fillId="5" borderId="16" xfId="0" applyFont="1" applyFill="1" applyBorder="1" applyAlignment="1" applyProtection="1">
      <alignment vertical="center"/>
    </xf>
    <xf numFmtId="0" fontId="2" fillId="3" borderId="13" xfId="0" applyFont="1" applyFill="1" applyBorder="1" applyAlignment="1" applyProtection="1">
      <alignment vertical="center"/>
    </xf>
    <xf numFmtId="3" fontId="2" fillId="3" borderId="13" xfId="0" applyNumberFormat="1" applyFont="1" applyFill="1" applyBorder="1" applyAlignment="1" applyProtection="1">
      <alignment horizontal="center" vertical="center"/>
    </xf>
    <xf numFmtId="0" fontId="2" fillId="3" borderId="33" xfId="0" applyFont="1" applyFill="1" applyBorder="1" applyAlignment="1" applyProtection="1">
      <alignment vertical="center"/>
    </xf>
    <xf numFmtId="0" fontId="7" fillId="3" borderId="13" xfId="0" applyFont="1" applyFill="1" applyBorder="1" applyAlignment="1" applyProtection="1">
      <alignment horizontal="center" vertical="center"/>
    </xf>
    <xf numFmtId="0" fontId="2" fillId="3" borderId="35" xfId="0" applyFont="1" applyFill="1" applyBorder="1" applyAlignment="1" applyProtection="1">
      <alignment vertical="center"/>
    </xf>
    <xf numFmtId="3" fontId="4" fillId="3" borderId="35" xfId="0" applyNumberFormat="1" applyFont="1" applyFill="1" applyBorder="1" applyAlignment="1" applyProtection="1">
      <alignment horizontal="center" vertical="center"/>
    </xf>
    <xf numFmtId="0" fontId="2" fillId="3" borderId="13" xfId="0" applyFont="1" applyFill="1" applyBorder="1" applyAlignment="1" applyProtection="1">
      <alignment horizontal="left" vertical="center" indent="2"/>
    </xf>
    <xf numFmtId="3" fontId="2" fillId="3" borderId="35" xfId="0" applyNumberFormat="1" applyFont="1" applyFill="1" applyBorder="1" applyAlignment="1" applyProtection="1">
      <alignment horizontal="center" vertical="center"/>
    </xf>
    <xf numFmtId="0" fontId="2" fillId="3" borderId="48" xfId="0" applyFont="1" applyFill="1" applyBorder="1" applyAlignment="1" applyProtection="1">
      <alignment vertical="center"/>
    </xf>
    <xf numFmtId="3" fontId="2" fillId="3" borderId="48" xfId="0" applyNumberFormat="1" applyFont="1" applyFill="1" applyBorder="1" applyAlignment="1" applyProtection="1">
      <alignment horizontal="center" vertical="center"/>
    </xf>
    <xf numFmtId="0" fontId="8" fillId="3" borderId="18" xfId="0" applyFont="1" applyFill="1" applyBorder="1" applyAlignment="1" applyProtection="1">
      <alignment horizontal="center" vertical="center"/>
    </xf>
    <xf numFmtId="0" fontId="8" fillId="3" borderId="17" xfId="0" applyFont="1" applyFill="1" applyBorder="1" applyAlignment="1" applyProtection="1">
      <alignment horizontal="center" vertical="center"/>
    </xf>
    <xf numFmtId="0" fontId="8" fillId="3" borderId="18" xfId="0" applyFont="1" applyFill="1" applyBorder="1" applyAlignment="1" applyProtection="1">
      <alignment horizontal="center" vertical="center" wrapText="1"/>
    </xf>
    <xf numFmtId="0" fontId="8" fillId="3" borderId="11" xfId="0" applyFont="1" applyFill="1" applyBorder="1" applyAlignment="1" applyProtection="1">
      <alignment horizontal="center" vertical="center"/>
    </xf>
    <xf numFmtId="0" fontId="8" fillId="3" borderId="3" xfId="0" applyFont="1" applyFill="1" applyBorder="1" applyAlignment="1" applyProtection="1">
      <alignment horizontal="center" vertical="center"/>
    </xf>
    <xf numFmtId="0" fontId="2" fillId="3" borderId="58" xfId="0" applyFont="1" applyFill="1" applyBorder="1" applyAlignment="1" applyProtection="1">
      <alignment vertical="center"/>
    </xf>
    <xf numFmtId="0" fontId="4" fillId="3" borderId="62" xfId="0" applyFont="1" applyFill="1" applyBorder="1" applyAlignment="1" applyProtection="1">
      <alignment vertical="center"/>
    </xf>
    <xf numFmtId="0" fontId="2" fillId="3" borderId="63" xfId="0" applyFont="1" applyFill="1" applyBorder="1" applyAlignment="1" applyProtection="1">
      <alignment vertical="center"/>
    </xf>
    <xf numFmtId="0" fontId="2" fillId="3" borderId="46" xfId="0" applyFont="1" applyFill="1" applyBorder="1" applyAlignment="1" applyProtection="1">
      <alignment vertical="center"/>
    </xf>
    <xf numFmtId="1" fontId="4" fillId="3" borderId="34" xfId="0" applyNumberFormat="1" applyFont="1" applyFill="1" applyBorder="1" applyAlignment="1" applyProtection="1">
      <alignment horizontal="center" vertical="center"/>
    </xf>
    <xf numFmtId="1" fontId="4" fillId="3" borderId="48" xfId="0" applyNumberFormat="1" applyFont="1" applyFill="1" applyBorder="1" applyAlignment="1" applyProtection="1">
      <alignment horizontal="center" vertical="center"/>
    </xf>
    <xf numFmtId="0" fontId="1" fillId="3" borderId="0" xfId="0" applyFont="1" applyFill="1" applyAlignment="1" applyProtection="1">
      <alignment vertical="center"/>
    </xf>
    <xf numFmtId="0" fontId="1" fillId="3" borderId="0" xfId="0" applyFont="1" applyFill="1" applyBorder="1" applyAlignment="1" applyProtection="1">
      <alignment vertical="center"/>
    </xf>
    <xf numFmtId="0" fontId="8" fillId="3" borderId="35" xfId="0" applyFont="1" applyFill="1" applyBorder="1" applyAlignment="1" applyProtection="1">
      <alignment horizontal="center" vertical="center"/>
    </xf>
    <xf numFmtId="0" fontId="8" fillId="3" borderId="23" xfId="0" applyFont="1" applyFill="1" applyBorder="1" applyAlignment="1" applyProtection="1">
      <alignment horizontal="center" vertical="center"/>
    </xf>
    <xf numFmtId="0" fontId="8" fillId="3" borderId="34" xfId="0" applyFont="1" applyFill="1" applyBorder="1" applyAlignment="1" applyProtection="1">
      <alignment horizontal="left" vertical="center" indent="2"/>
    </xf>
    <xf numFmtId="0" fontId="8" fillId="3" borderId="34" xfId="0" applyFont="1" applyFill="1" applyBorder="1" applyAlignment="1" applyProtection="1">
      <alignment horizontal="right" vertical="center"/>
    </xf>
    <xf numFmtId="0" fontId="8" fillId="3" borderId="34" xfId="0" applyFont="1" applyFill="1" applyBorder="1" applyAlignment="1" applyProtection="1">
      <alignment horizontal="center" vertical="center"/>
    </xf>
    <xf numFmtId="0" fontId="8" fillId="3" borderId="47" xfId="0" applyFont="1" applyFill="1" applyBorder="1" applyAlignment="1" applyProtection="1">
      <alignment horizontal="left" vertical="center" indent="2"/>
    </xf>
    <xf numFmtId="0" fontId="8" fillId="3" borderId="47" xfId="0" applyFont="1" applyFill="1" applyBorder="1" applyAlignment="1" applyProtection="1">
      <alignment horizontal="right" vertical="center"/>
    </xf>
    <xf numFmtId="0" fontId="8" fillId="3" borderId="47" xfId="0" applyFont="1" applyFill="1" applyBorder="1" applyAlignment="1" applyProtection="1">
      <alignment horizontal="center" vertical="center"/>
    </xf>
    <xf numFmtId="1" fontId="4" fillId="29" borderId="65" xfId="0" applyNumberFormat="1" applyFont="1" applyFill="1" applyBorder="1" applyAlignment="1" applyProtection="1">
      <alignment horizontal="center" vertical="center"/>
    </xf>
    <xf numFmtId="0" fontId="1" fillId="5" borderId="0" xfId="0" applyFont="1" applyFill="1" applyBorder="1" applyAlignment="1" applyProtection="1">
      <alignment horizontal="center" vertical="center"/>
    </xf>
    <xf numFmtId="0" fontId="3" fillId="3" borderId="13" xfId="0" applyFont="1" applyFill="1" applyBorder="1" applyAlignment="1" applyProtection="1">
      <alignment horizontal="center" vertical="center"/>
    </xf>
    <xf numFmtId="0" fontId="3" fillId="3" borderId="33" xfId="0" applyFont="1" applyFill="1" applyBorder="1" applyAlignment="1" applyProtection="1">
      <alignment horizontal="center" vertical="center"/>
    </xf>
    <xf numFmtId="0" fontId="1" fillId="21" borderId="30" xfId="0" applyFont="1" applyFill="1" applyBorder="1" applyAlignment="1" applyProtection="1">
      <alignment vertical="center"/>
    </xf>
    <xf numFmtId="0" fontId="1" fillId="21" borderId="25" xfId="0" applyFont="1" applyFill="1" applyBorder="1" applyAlignment="1" applyProtection="1">
      <alignment vertical="center"/>
    </xf>
    <xf numFmtId="3" fontId="1" fillId="21" borderId="9" xfId="0" applyNumberFormat="1" applyFont="1" applyFill="1" applyBorder="1" applyAlignment="1" applyProtection="1">
      <alignment horizontal="center" vertical="center"/>
    </xf>
    <xf numFmtId="0" fontId="1" fillId="21" borderId="28" xfId="0" applyFont="1" applyFill="1" applyBorder="1" applyAlignment="1" applyProtection="1">
      <alignment vertical="center"/>
    </xf>
    <xf numFmtId="0" fontId="11" fillId="0" borderId="0" xfId="0" applyFont="1" applyAlignment="1" applyProtection="1">
      <alignment horizontal="center" vertical="center"/>
    </xf>
    <xf numFmtId="0" fontId="1" fillId="21" borderId="10" xfId="0" applyFont="1" applyFill="1" applyBorder="1" applyAlignment="1" applyProtection="1">
      <alignment horizontal="center" vertical="center"/>
    </xf>
    <xf numFmtId="0" fontId="1" fillId="21" borderId="54" xfId="0" applyFont="1" applyFill="1" applyBorder="1" applyAlignment="1" applyProtection="1">
      <alignment horizontal="center" vertical="center"/>
    </xf>
    <xf numFmtId="0" fontId="1" fillId="22" borderId="52" xfId="0" applyFont="1" applyFill="1" applyBorder="1" applyAlignment="1" applyProtection="1">
      <alignment vertical="center"/>
    </xf>
    <xf numFmtId="0" fontId="1" fillId="22" borderId="26" xfId="0" applyFont="1" applyFill="1" applyBorder="1" applyAlignment="1" applyProtection="1">
      <alignment vertical="center"/>
    </xf>
    <xf numFmtId="0" fontId="13" fillId="22" borderId="26" xfId="0" applyFont="1" applyFill="1" applyBorder="1" applyAlignment="1" applyProtection="1">
      <alignment vertical="center"/>
    </xf>
    <xf numFmtId="0" fontId="1" fillId="5" borderId="1" xfId="0" applyFont="1" applyFill="1" applyBorder="1" applyAlignment="1" applyProtection="1">
      <alignment vertical="center"/>
    </xf>
    <xf numFmtId="0" fontId="1" fillId="22" borderId="31" xfId="0" applyFont="1" applyFill="1" applyBorder="1" applyAlignment="1" applyProtection="1">
      <alignment horizontal="center" vertical="center"/>
    </xf>
    <xf numFmtId="1" fontId="1" fillId="22" borderId="24" xfId="0" applyNumberFormat="1" applyFont="1" applyFill="1" applyBorder="1" applyAlignment="1" applyProtection="1">
      <alignment horizontal="center" vertical="center"/>
    </xf>
    <xf numFmtId="3" fontId="1" fillId="22" borderId="24" xfId="0" applyNumberFormat="1" applyFont="1" applyFill="1" applyBorder="1" applyAlignment="1" applyProtection="1">
      <alignment horizontal="center" vertical="center"/>
    </xf>
    <xf numFmtId="4" fontId="1" fillId="22" borderId="55" xfId="0" applyNumberFormat="1" applyFont="1" applyFill="1" applyBorder="1" applyAlignment="1" applyProtection="1">
      <alignment horizontal="center" vertical="center"/>
    </xf>
    <xf numFmtId="4" fontId="1" fillId="5" borderId="0" xfId="0" applyNumberFormat="1" applyFont="1" applyFill="1" applyBorder="1" applyAlignment="1" applyProtection="1">
      <alignment horizontal="center" vertical="center"/>
    </xf>
    <xf numFmtId="0" fontId="1" fillId="23" borderId="52" xfId="0" applyFont="1" applyFill="1" applyBorder="1" applyAlignment="1" applyProtection="1">
      <alignment vertical="center"/>
    </xf>
    <xf numFmtId="0" fontId="1" fillId="23" borderId="26" xfId="0" applyFont="1" applyFill="1" applyBorder="1" applyAlignment="1" applyProtection="1">
      <alignment vertical="center"/>
    </xf>
    <xf numFmtId="0" fontId="1" fillId="23" borderId="29" xfId="0" applyFont="1" applyFill="1" applyBorder="1" applyAlignment="1" applyProtection="1">
      <alignment vertical="center"/>
    </xf>
    <xf numFmtId="0" fontId="15" fillId="5" borderId="1" xfId="0" applyFont="1" applyFill="1" applyBorder="1" applyAlignment="1" applyProtection="1">
      <alignment horizontal="center" vertical="center"/>
    </xf>
    <xf numFmtId="0" fontId="1" fillId="23" borderId="31" xfId="0" applyFont="1" applyFill="1" applyBorder="1" applyAlignment="1" applyProtection="1">
      <alignment horizontal="center" vertical="center"/>
    </xf>
    <xf numFmtId="1" fontId="1" fillId="23" borderId="24" xfId="0" applyNumberFormat="1" applyFont="1" applyFill="1" applyBorder="1" applyAlignment="1" applyProtection="1">
      <alignment horizontal="center" vertical="center"/>
    </xf>
    <xf numFmtId="3" fontId="1" fillId="23" borderId="24" xfId="0" applyNumberFormat="1" applyFont="1" applyFill="1" applyBorder="1" applyAlignment="1" applyProtection="1">
      <alignment horizontal="center" vertical="center"/>
    </xf>
    <xf numFmtId="4" fontId="1" fillId="23" borderId="55" xfId="0" applyNumberFormat="1" applyFont="1" applyFill="1" applyBorder="1" applyAlignment="1" applyProtection="1">
      <alignment horizontal="center" vertical="center"/>
    </xf>
    <xf numFmtId="0" fontId="1" fillId="18" borderId="42" xfId="0" applyFont="1" applyFill="1" applyBorder="1" applyAlignment="1" applyProtection="1">
      <alignment vertical="center"/>
    </xf>
    <xf numFmtId="0" fontId="1" fillId="18" borderId="0" xfId="0" applyFont="1" applyFill="1" applyBorder="1" applyAlignment="1" applyProtection="1">
      <alignment vertical="center"/>
    </xf>
    <xf numFmtId="0" fontId="1" fillId="18" borderId="41" xfId="0" applyFont="1" applyFill="1" applyBorder="1" applyAlignment="1" applyProtection="1">
      <alignment vertical="center"/>
    </xf>
    <xf numFmtId="9" fontId="1" fillId="18" borderId="67" xfId="0" applyNumberFormat="1" applyFont="1" applyFill="1" applyBorder="1" applyAlignment="1" applyProtection="1">
      <alignment horizontal="center" vertical="center"/>
    </xf>
    <xf numFmtId="0" fontId="1" fillId="18" borderId="31" xfId="0" applyFont="1" applyFill="1" applyBorder="1" applyAlignment="1" applyProtection="1">
      <alignment horizontal="center" vertical="center"/>
    </xf>
    <xf numFmtId="1" fontId="1" fillId="18" borderId="24" xfId="0" applyNumberFormat="1" applyFont="1" applyFill="1" applyBorder="1" applyAlignment="1" applyProtection="1">
      <alignment horizontal="center" vertical="center"/>
    </xf>
    <xf numFmtId="3" fontId="1" fillId="18" borderId="24" xfId="0" applyNumberFormat="1" applyFont="1" applyFill="1" applyBorder="1" applyAlignment="1" applyProtection="1">
      <alignment horizontal="center" vertical="center"/>
    </xf>
    <xf numFmtId="4" fontId="1" fillId="18" borderId="55" xfId="0" applyNumberFormat="1" applyFont="1" applyFill="1" applyBorder="1" applyAlignment="1" applyProtection="1">
      <alignment horizontal="center" vertical="center"/>
    </xf>
    <xf numFmtId="4" fontId="1" fillId="32" borderId="26" xfId="0" applyNumberFormat="1" applyFont="1" applyFill="1" applyBorder="1" applyAlignment="1" applyProtection="1">
      <alignment horizontal="center" vertical="center"/>
    </xf>
    <xf numFmtId="0" fontId="1" fillId="32" borderId="26" xfId="0" applyNumberFormat="1" applyFont="1" applyFill="1" applyBorder="1" applyAlignment="1" applyProtection="1">
      <alignment horizontal="center" vertical="center"/>
    </xf>
    <xf numFmtId="4" fontId="1" fillId="32" borderId="49" xfId="0" applyNumberFormat="1" applyFont="1" applyFill="1" applyBorder="1" applyAlignment="1" applyProtection="1">
      <alignment horizontal="center" vertical="center"/>
    </xf>
    <xf numFmtId="0" fontId="1" fillId="20" borderId="31" xfId="0" applyFont="1" applyFill="1" applyBorder="1" applyAlignment="1" applyProtection="1">
      <alignment horizontal="center" vertical="center"/>
    </xf>
    <xf numFmtId="1" fontId="1" fillId="20" borderId="24" xfId="0" applyNumberFormat="1" applyFont="1" applyFill="1" applyBorder="1" applyAlignment="1" applyProtection="1">
      <alignment horizontal="center" vertical="center"/>
    </xf>
    <xf numFmtId="3" fontId="1" fillId="20" borderId="24" xfId="0" applyNumberFormat="1" applyFont="1" applyFill="1" applyBorder="1" applyAlignment="1" applyProtection="1">
      <alignment horizontal="center" vertical="center"/>
    </xf>
    <xf numFmtId="4" fontId="1" fillId="20" borderId="55" xfId="0" applyNumberFormat="1" applyFont="1" applyFill="1" applyBorder="1" applyAlignment="1" applyProtection="1">
      <alignment horizontal="center" vertical="center"/>
    </xf>
    <xf numFmtId="4" fontId="1" fillId="33" borderId="47" xfId="0" applyNumberFormat="1" applyFont="1" applyFill="1" applyBorder="1" applyAlignment="1" applyProtection="1">
      <alignment horizontal="center" vertical="center"/>
    </xf>
    <xf numFmtId="4" fontId="1" fillId="33" borderId="50" xfId="0" applyNumberFormat="1" applyFont="1" applyFill="1" applyBorder="1" applyAlignment="1" applyProtection="1">
      <alignment horizontal="center" vertical="center"/>
    </xf>
    <xf numFmtId="0" fontId="1" fillId="6" borderId="38" xfId="0" applyFont="1" applyFill="1" applyBorder="1" applyAlignment="1" applyProtection="1">
      <alignment horizontal="center" vertical="center"/>
    </xf>
    <xf numFmtId="1" fontId="1" fillId="6" borderId="39" xfId="0" applyNumberFormat="1" applyFont="1" applyFill="1" applyBorder="1" applyAlignment="1" applyProtection="1">
      <alignment horizontal="center" vertical="center"/>
    </xf>
    <xf numFmtId="3" fontId="1" fillId="6" borderId="39" xfId="0" applyNumberFormat="1" applyFont="1" applyFill="1" applyBorder="1" applyAlignment="1" applyProtection="1">
      <alignment horizontal="center" vertical="center"/>
    </xf>
    <xf numFmtId="4" fontId="1" fillId="6" borderId="56" xfId="0" applyNumberFormat="1" applyFont="1" applyFill="1" applyBorder="1" applyAlignment="1" applyProtection="1">
      <alignment horizontal="center" vertical="center"/>
    </xf>
    <xf numFmtId="0" fontId="15" fillId="5" borderId="16" xfId="0" applyFont="1" applyFill="1" applyBorder="1" applyAlignment="1" applyProtection="1">
      <alignment horizontal="center" vertical="center"/>
    </xf>
    <xf numFmtId="0" fontId="1" fillId="24" borderId="57" xfId="0" applyFont="1" applyFill="1" applyBorder="1" applyAlignment="1" applyProtection="1">
      <alignment horizontal="center" vertical="center"/>
    </xf>
    <xf numFmtId="1" fontId="13" fillId="24" borderId="23" xfId="0" applyNumberFormat="1" applyFont="1" applyFill="1" applyBorder="1" applyAlignment="1" applyProtection="1">
      <alignment horizontal="center" vertical="center"/>
    </xf>
    <xf numFmtId="1" fontId="1" fillId="24" borderId="20" xfId="0" applyNumberFormat="1" applyFont="1" applyFill="1" applyBorder="1" applyAlignment="1" applyProtection="1">
      <alignment horizontal="center" vertical="center"/>
    </xf>
    <xf numFmtId="3" fontId="1" fillId="24" borderId="20" xfId="0" applyNumberFormat="1" applyFont="1" applyFill="1" applyBorder="1" applyAlignment="1" applyProtection="1">
      <alignment horizontal="center" vertical="center"/>
    </xf>
    <xf numFmtId="4" fontId="1" fillId="24" borderId="21" xfId="0" applyNumberFormat="1" applyFont="1" applyFill="1" applyBorder="1" applyAlignment="1" applyProtection="1">
      <alignment horizontal="center" vertical="center"/>
    </xf>
    <xf numFmtId="0" fontId="16" fillId="3" borderId="0" xfId="0" applyFont="1" applyFill="1" applyAlignment="1" applyProtection="1">
      <alignment vertical="center"/>
    </xf>
    <xf numFmtId="0" fontId="13" fillId="5" borderId="0" xfId="0" applyFont="1" applyFill="1" applyBorder="1" applyAlignment="1" applyProtection="1">
      <alignment vertical="center"/>
    </xf>
    <xf numFmtId="0" fontId="8" fillId="3" borderId="19" xfId="0" applyFont="1" applyFill="1" applyBorder="1" applyAlignment="1" applyProtection="1">
      <alignment horizontal="center" vertical="center" wrapText="1"/>
    </xf>
    <xf numFmtId="0" fontId="8" fillId="3" borderId="12" xfId="0" applyFont="1" applyFill="1" applyBorder="1" applyAlignment="1" applyProtection="1">
      <alignment horizontal="center" vertical="center" wrapText="1"/>
    </xf>
    <xf numFmtId="0" fontId="8" fillId="3" borderId="3" xfId="0" applyFont="1" applyFill="1" applyBorder="1" applyAlignment="1" applyProtection="1">
      <alignment horizontal="center" vertical="center" wrapText="1"/>
    </xf>
    <xf numFmtId="0" fontId="8" fillId="3" borderId="14" xfId="0" applyFont="1" applyFill="1" applyBorder="1" applyAlignment="1" applyProtection="1">
      <alignment horizontal="center" vertical="center" wrapText="1"/>
    </xf>
    <xf numFmtId="1" fontId="18" fillId="3" borderId="36" xfId="0" applyNumberFormat="1" applyFont="1" applyFill="1" applyBorder="1" applyAlignment="1" applyProtection="1">
      <alignment horizontal="center" vertical="center"/>
    </xf>
    <xf numFmtId="1" fontId="18" fillId="3" borderId="20" xfId="0" applyNumberFormat="1" applyFont="1" applyFill="1" applyBorder="1" applyAlignment="1" applyProtection="1">
      <alignment horizontal="center" vertical="center"/>
    </xf>
    <xf numFmtId="166" fontId="20" fillId="3" borderId="64" xfId="0" applyNumberFormat="1" applyFont="1" applyFill="1" applyBorder="1" applyAlignment="1" applyProtection="1">
      <alignment horizontal="center" vertical="center"/>
    </xf>
    <xf numFmtId="1" fontId="20" fillId="3" borderId="35" xfId="0" applyNumberFormat="1" applyFont="1" applyFill="1" applyBorder="1" applyAlignment="1" applyProtection="1">
      <alignment horizontal="center" vertical="center"/>
    </xf>
    <xf numFmtId="1" fontId="20" fillId="3" borderId="36" xfId="0" applyNumberFormat="1" applyFont="1" applyFill="1" applyBorder="1" applyAlignment="1" applyProtection="1">
      <alignment horizontal="center" vertical="center"/>
    </xf>
    <xf numFmtId="2" fontId="6" fillId="3" borderId="37" xfId="0" applyNumberFormat="1" applyFont="1" applyFill="1" applyBorder="1" applyAlignment="1" applyProtection="1">
      <alignment horizontal="center" vertical="center"/>
    </xf>
    <xf numFmtId="3" fontId="23" fillId="3" borderId="36" xfId="0" applyNumberFormat="1" applyFont="1" applyFill="1" applyBorder="1" applyAlignment="1" applyProtection="1">
      <alignment horizontal="center" vertical="center"/>
    </xf>
    <xf numFmtId="3" fontId="23" fillId="3" borderId="20" xfId="0" applyNumberFormat="1" applyFont="1" applyFill="1" applyBorder="1" applyAlignment="1" applyProtection="1">
      <alignment horizontal="center" vertical="center"/>
    </xf>
    <xf numFmtId="0" fontId="12" fillId="5" borderId="0" xfId="0" applyFont="1" applyFill="1" applyBorder="1" applyAlignment="1" applyProtection="1">
      <alignment vertical="center"/>
    </xf>
    <xf numFmtId="16" fontId="12" fillId="5" borderId="0" xfId="0" applyNumberFormat="1" applyFont="1" applyFill="1" applyBorder="1" applyAlignment="1" applyProtection="1">
      <alignment vertical="center"/>
    </xf>
    <xf numFmtId="0" fontId="21" fillId="5" borderId="0" xfId="0" applyFont="1" applyFill="1" applyBorder="1" applyAlignment="1" applyProtection="1">
      <alignment horizontal="center" vertical="center" wrapText="1"/>
    </xf>
    <xf numFmtId="2" fontId="20" fillId="5" borderId="0" xfId="0" applyNumberFormat="1" applyFont="1" applyFill="1" applyBorder="1" applyAlignment="1" applyProtection="1">
      <alignment horizontal="center" vertical="center"/>
    </xf>
    <xf numFmtId="2" fontId="6" fillId="5" borderId="0" xfId="0" applyNumberFormat="1" applyFont="1" applyFill="1" applyBorder="1" applyAlignment="1" applyProtection="1">
      <alignment horizontal="center" vertical="center"/>
    </xf>
    <xf numFmtId="0" fontId="8" fillId="5" borderId="0" xfId="0" applyFont="1" applyFill="1" applyBorder="1" applyAlignment="1" applyProtection="1">
      <alignment horizontal="center" vertical="center" wrapText="1"/>
    </xf>
    <xf numFmtId="2" fontId="19" fillId="5" borderId="0" xfId="0" applyNumberFormat="1" applyFont="1" applyFill="1" applyBorder="1" applyAlignment="1" applyProtection="1">
      <alignment horizontal="center" vertical="center"/>
    </xf>
    <xf numFmtId="0" fontId="8" fillId="5" borderId="0" xfId="0" applyFont="1" applyFill="1" applyBorder="1" applyAlignment="1" applyProtection="1">
      <alignment horizontal="center" vertical="center"/>
    </xf>
    <xf numFmtId="166" fontId="8" fillId="3" borderId="32" xfId="0" applyNumberFormat="1" applyFont="1" applyFill="1" applyBorder="1" applyAlignment="1" applyProtection="1">
      <alignment horizontal="center" vertical="center" wrapText="1"/>
    </xf>
    <xf numFmtId="1" fontId="20" fillId="3" borderId="20" xfId="0" applyNumberFormat="1" applyFont="1" applyFill="1" applyBorder="1" applyAlignment="1" applyProtection="1">
      <alignment horizontal="center" vertical="center"/>
    </xf>
    <xf numFmtId="166" fontId="20" fillId="3" borderId="68" xfId="0" applyNumberFormat="1" applyFont="1" applyFill="1" applyBorder="1" applyAlignment="1" applyProtection="1">
      <alignment horizontal="center" vertical="center"/>
    </xf>
    <xf numFmtId="2" fontId="6" fillId="3" borderId="21" xfId="0" applyNumberFormat="1" applyFont="1" applyFill="1" applyBorder="1" applyAlignment="1" applyProtection="1">
      <alignment horizontal="center" vertical="center"/>
    </xf>
    <xf numFmtId="1" fontId="5" fillId="5" borderId="0" xfId="0" applyNumberFormat="1" applyFont="1" applyFill="1" applyBorder="1" applyAlignment="1" applyProtection="1">
      <alignment horizontal="center" vertical="center"/>
    </xf>
    <xf numFmtId="0" fontId="24" fillId="22" borderId="29" xfId="0" applyFont="1" applyFill="1" applyBorder="1" applyAlignment="1" applyProtection="1">
      <alignment vertical="center"/>
    </xf>
    <xf numFmtId="0" fontId="24" fillId="22" borderId="26" xfId="0" applyFont="1" applyFill="1" applyBorder="1" applyAlignment="1" applyProtection="1">
      <alignment vertical="center"/>
    </xf>
    <xf numFmtId="10" fontId="1" fillId="21" borderId="9" xfId="0" applyNumberFormat="1" applyFont="1" applyFill="1" applyBorder="1" applyAlignment="1" applyProtection="1">
      <alignment horizontal="center" vertical="center"/>
    </xf>
    <xf numFmtId="0" fontId="1" fillId="20" borderId="66" xfId="0" applyFont="1" applyFill="1" applyBorder="1" applyAlignment="1" applyProtection="1">
      <alignment vertical="center"/>
    </xf>
    <xf numFmtId="0" fontId="1" fillId="20" borderId="42" xfId="0" applyFont="1" applyFill="1" applyBorder="1" applyAlignment="1" applyProtection="1">
      <alignment vertical="center"/>
    </xf>
    <xf numFmtId="0" fontId="1" fillId="6" borderId="47" xfId="0" applyFont="1" applyFill="1" applyBorder="1" applyAlignment="1" applyProtection="1">
      <alignment horizontal="center" vertical="center"/>
    </xf>
    <xf numFmtId="0" fontId="1" fillId="6" borderId="48" xfId="0" applyFont="1" applyFill="1" applyBorder="1" applyAlignment="1" applyProtection="1">
      <alignment horizontal="center" vertical="center"/>
    </xf>
    <xf numFmtId="0" fontId="1" fillId="6" borderId="50" xfId="0" applyFont="1" applyFill="1" applyBorder="1" applyAlignment="1" applyProtection="1">
      <alignment horizontal="center" vertical="center"/>
    </xf>
    <xf numFmtId="0" fontId="1" fillId="18" borderId="26" xfId="0" applyFont="1" applyFill="1" applyBorder="1" applyAlignment="1" applyProtection="1">
      <alignment vertical="center"/>
    </xf>
    <xf numFmtId="3" fontId="1" fillId="20" borderId="22" xfId="0" applyNumberFormat="1" applyFont="1" applyFill="1" applyBorder="1" applyAlignment="1" applyProtection="1">
      <alignment horizontal="center" vertical="center"/>
    </xf>
    <xf numFmtId="0" fontId="1" fillId="6" borderId="53" xfId="0" applyFont="1" applyFill="1" applyBorder="1" applyAlignment="1" applyProtection="1">
      <alignment vertical="center"/>
    </xf>
    <xf numFmtId="0" fontId="1" fillId="6" borderId="47" xfId="0" applyFont="1" applyFill="1" applyBorder="1" applyAlignment="1" applyProtection="1">
      <alignment vertical="center"/>
    </xf>
    <xf numFmtId="1" fontId="1" fillId="6" borderId="48" xfId="0" applyNumberFormat="1" applyFont="1" applyFill="1" applyBorder="1" applyAlignment="1" applyProtection="1">
      <alignment horizontal="center" vertical="center"/>
    </xf>
    <xf numFmtId="0" fontId="1" fillId="6" borderId="69" xfId="0" applyFont="1" applyFill="1" applyBorder="1" applyAlignment="1" applyProtection="1">
      <alignment horizontal="left" vertical="center"/>
    </xf>
    <xf numFmtId="0" fontId="25" fillId="18" borderId="52" xfId="0" applyFont="1" applyFill="1" applyBorder="1" applyAlignment="1" applyProtection="1">
      <alignment vertical="center"/>
    </xf>
    <xf numFmtId="0" fontId="26" fillId="27" borderId="30" xfId="0" applyFont="1" applyFill="1" applyBorder="1" applyAlignment="1" applyProtection="1">
      <alignment vertical="center"/>
    </xf>
    <xf numFmtId="0" fontId="26" fillId="27" borderId="25" xfId="0" applyFont="1" applyFill="1" applyBorder="1" applyAlignment="1" applyProtection="1">
      <alignment horizontal="center" vertical="center"/>
    </xf>
    <xf numFmtId="0" fontId="26" fillId="27" borderId="25" xfId="0" applyFont="1" applyFill="1" applyBorder="1" applyAlignment="1" applyProtection="1">
      <alignment horizontal="right" vertical="center"/>
    </xf>
    <xf numFmtId="0" fontId="27" fillId="27" borderId="25" xfId="0" applyFont="1" applyFill="1" applyBorder="1" applyAlignment="1" applyProtection="1">
      <alignment vertical="center"/>
    </xf>
    <xf numFmtId="0" fontId="26" fillId="27" borderId="25" xfId="0" applyFont="1" applyFill="1" applyBorder="1" applyAlignment="1" applyProtection="1">
      <alignment vertical="center"/>
    </xf>
    <xf numFmtId="9" fontId="26" fillId="27" borderId="25" xfId="0" applyNumberFormat="1" applyFont="1" applyFill="1" applyBorder="1" applyAlignment="1" applyProtection="1">
      <alignment vertical="center"/>
    </xf>
    <xf numFmtId="0" fontId="26" fillId="8" borderId="52" xfId="0" applyFont="1" applyFill="1" applyBorder="1" applyAlignment="1" applyProtection="1">
      <alignment vertical="center"/>
    </xf>
    <xf numFmtId="0" fontId="26" fillId="8" borderId="26" xfId="0" applyFont="1" applyFill="1" applyBorder="1" applyAlignment="1" applyProtection="1">
      <alignment vertical="center"/>
    </xf>
    <xf numFmtId="0" fontId="26" fillId="8" borderId="26" xfId="0" applyFont="1" applyFill="1" applyBorder="1" applyAlignment="1" applyProtection="1">
      <alignment horizontal="right" vertical="center"/>
    </xf>
    <xf numFmtId="0" fontId="27" fillId="8" borderId="26" xfId="0" applyFont="1" applyFill="1" applyBorder="1" applyAlignment="1" applyProtection="1">
      <alignment vertical="center"/>
    </xf>
    <xf numFmtId="9" fontId="26" fillId="8" borderId="26" xfId="0" applyNumberFormat="1" applyFont="1" applyFill="1" applyBorder="1" applyAlignment="1" applyProtection="1">
      <alignment vertical="center"/>
    </xf>
    <xf numFmtId="0" fontId="26" fillId="19" borderId="52" xfId="0" applyFont="1" applyFill="1" applyBorder="1" applyAlignment="1" applyProtection="1">
      <alignment vertical="center"/>
    </xf>
    <xf numFmtId="0" fontId="26" fillId="19" borderId="26" xfId="0" applyFont="1" applyFill="1" applyBorder="1" applyAlignment="1" applyProtection="1">
      <alignment vertical="center"/>
    </xf>
    <xf numFmtId="0" fontId="26" fillId="19" borderId="26" xfId="0" applyFont="1" applyFill="1" applyBorder="1" applyAlignment="1" applyProtection="1">
      <alignment horizontal="right" vertical="center"/>
    </xf>
    <xf numFmtId="0" fontId="27" fillId="19" borderId="26" xfId="0" applyFont="1" applyFill="1" applyBorder="1" applyAlignment="1" applyProtection="1">
      <alignment vertical="center"/>
    </xf>
    <xf numFmtId="0" fontId="26" fillId="19" borderId="26" xfId="0" applyFont="1" applyFill="1" applyBorder="1" applyAlignment="1" applyProtection="1">
      <alignment horizontal="left" vertical="center"/>
    </xf>
    <xf numFmtId="9" fontId="26" fillId="19" borderId="26" xfId="0" applyNumberFormat="1" applyFont="1" applyFill="1" applyBorder="1" applyAlignment="1" applyProtection="1">
      <alignment vertical="center"/>
    </xf>
    <xf numFmtId="0" fontId="26" fillId="9" borderId="52" xfId="0" applyFont="1" applyFill="1" applyBorder="1" applyAlignment="1" applyProtection="1">
      <alignment vertical="center"/>
    </xf>
    <xf numFmtId="0" fontId="26" fillId="9" borderId="26" xfId="0" applyFont="1" applyFill="1" applyBorder="1" applyAlignment="1" applyProtection="1">
      <alignment vertical="center"/>
    </xf>
    <xf numFmtId="0" fontId="27" fillId="9" borderId="26" xfId="0" applyFont="1" applyFill="1" applyBorder="1" applyAlignment="1" applyProtection="1">
      <alignment horizontal="left"/>
    </xf>
    <xf numFmtId="9" fontId="27" fillId="9" borderId="26" xfId="0" applyNumberFormat="1" applyFont="1" applyFill="1" applyBorder="1" applyAlignment="1" applyProtection="1">
      <alignment vertical="center"/>
    </xf>
    <xf numFmtId="0" fontId="26" fillId="28" borderId="53" xfId="0" applyFont="1" applyFill="1" applyBorder="1" applyAlignment="1" applyProtection="1">
      <alignment vertical="center"/>
    </xf>
    <xf numFmtId="0" fontId="26" fillId="28" borderId="47" xfId="0" applyFont="1" applyFill="1" applyBorder="1" applyAlignment="1" applyProtection="1">
      <alignment vertical="center"/>
    </xf>
    <xf numFmtId="0" fontId="27" fillId="28" borderId="47" xfId="0" applyFont="1" applyFill="1" applyBorder="1" applyAlignment="1" applyProtection="1">
      <alignment horizontal="left"/>
    </xf>
    <xf numFmtId="0" fontId="27" fillId="28" borderId="47" xfId="0" applyFont="1" applyFill="1" applyBorder="1" applyAlignment="1" applyProtection="1">
      <alignment vertical="center"/>
    </xf>
    <xf numFmtId="4" fontId="30" fillId="32" borderId="52" xfId="0" applyNumberFormat="1" applyFont="1" applyFill="1" applyBorder="1" applyAlignment="1" applyProtection="1">
      <alignment horizontal="left" vertical="center"/>
    </xf>
    <xf numFmtId="4" fontId="30" fillId="33" borderId="53" xfId="0" applyNumberFormat="1" applyFont="1" applyFill="1" applyBorder="1" applyAlignment="1" applyProtection="1">
      <alignment horizontal="left" vertical="center"/>
    </xf>
    <xf numFmtId="0" fontId="1" fillId="20" borderId="67" xfId="0" applyFont="1" applyFill="1" applyBorder="1" applyAlignment="1" applyProtection="1">
      <alignment horizontal="center" vertical="center"/>
    </xf>
    <xf numFmtId="1" fontId="1" fillId="12" borderId="4" xfId="0" applyNumberFormat="1" applyFont="1" applyFill="1" applyBorder="1" applyAlignment="1" applyProtection="1">
      <alignment horizontal="center" vertical="center"/>
    </xf>
    <xf numFmtId="1" fontId="1" fillId="12" borderId="8" xfId="0" applyNumberFormat="1" applyFont="1" applyFill="1" applyBorder="1" applyAlignment="1" applyProtection="1">
      <alignment horizontal="center" vertical="center"/>
    </xf>
    <xf numFmtId="1" fontId="1" fillId="12" borderId="5" xfId="0" applyNumberFormat="1" applyFont="1" applyFill="1" applyBorder="1" applyAlignment="1" applyProtection="1">
      <alignment horizontal="center" vertical="center"/>
    </xf>
    <xf numFmtId="1" fontId="1" fillId="12" borderId="2" xfId="0" applyNumberFormat="1" applyFont="1" applyFill="1" applyBorder="1" applyAlignment="1" applyProtection="1">
      <alignment horizontal="center" vertical="center"/>
    </xf>
    <xf numFmtId="1" fontId="1" fillId="12" borderId="11" xfId="0" applyNumberFormat="1" applyFont="1" applyFill="1" applyBorder="1" applyAlignment="1" applyProtection="1">
      <alignment horizontal="center" vertical="center"/>
    </xf>
    <xf numFmtId="1" fontId="1" fillId="12" borderId="3" xfId="0" applyNumberFormat="1" applyFont="1" applyFill="1" applyBorder="1" applyAlignment="1" applyProtection="1">
      <alignment horizontal="center" vertical="center"/>
    </xf>
    <xf numFmtId="1" fontId="1" fillId="10" borderId="4" xfId="0" applyNumberFormat="1" applyFont="1" applyFill="1" applyBorder="1" applyAlignment="1" applyProtection="1">
      <alignment horizontal="center" vertical="center"/>
    </xf>
    <xf numFmtId="1" fontId="1" fillId="10" borderId="8" xfId="0" applyNumberFormat="1" applyFont="1" applyFill="1" applyBorder="1" applyAlignment="1" applyProtection="1">
      <alignment horizontal="center" vertical="center"/>
    </xf>
    <xf numFmtId="1" fontId="1" fillId="10" borderId="5" xfId="0" applyNumberFormat="1" applyFont="1" applyFill="1" applyBorder="1" applyAlignment="1" applyProtection="1">
      <alignment horizontal="center" vertical="center"/>
    </xf>
    <xf numFmtId="1" fontId="1" fillId="10" borderId="2" xfId="0" applyNumberFormat="1" applyFont="1" applyFill="1" applyBorder="1" applyAlignment="1" applyProtection="1">
      <alignment horizontal="center" vertical="center"/>
    </xf>
    <xf numFmtId="1" fontId="1" fillId="10" borderId="11" xfId="0" applyNumberFormat="1" applyFont="1" applyFill="1" applyBorder="1" applyAlignment="1" applyProtection="1">
      <alignment horizontal="center" vertical="center"/>
    </xf>
    <xf numFmtId="1" fontId="1" fillId="10" borderId="3" xfId="0" applyNumberFormat="1" applyFont="1" applyFill="1" applyBorder="1" applyAlignment="1" applyProtection="1">
      <alignment horizontal="center" vertical="center"/>
    </xf>
    <xf numFmtId="1" fontId="1" fillId="11" borderId="4" xfId="0" applyNumberFormat="1" applyFont="1" applyFill="1" applyBorder="1" applyAlignment="1" applyProtection="1">
      <alignment horizontal="center" vertical="center"/>
    </xf>
    <xf numFmtId="1" fontId="1" fillId="11" borderId="8" xfId="0" applyNumberFormat="1" applyFont="1" applyFill="1" applyBorder="1" applyAlignment="1" applyProtection="1">
      <alignment horizontal="center" vertical="center"/>
    </xf>
    <xf numFmtId="1" fontId="1" fillId="11" borderId="5" xfId="0" applyNumberFormat="1" applyFont="1" applyFill="1" applyBorder="1" applyAlignment="1" applyProtection="1">
      <alignment horizontal="center" vertical="center"/>
    </xf>
    <xf numFmtId="1" fontId="1" fillId="11" borderId="2" xfId="0" applyNumberFormat="1" applyFont="1" applyFill="1" applyBorder="1" applyAlignment="1" applyProtection="1">
      <alignment horizontal="center" vertical="center"/>
    </xf>
    <xf numFmtId="1" fontId="1" fillId="11" borderId="11" xfId="0" applyNumberFormat="1" applyFont="1" applyFill="1" applyBorder="1" applyAlignment="1" applyProtection="1">
      <alignment horizontal="center" vertical="center"/>
    </xf>
    <xf numFmtId="1" fontId="1" fillId="11" borderId="3" xfId="0" applyNumberFormat="1" applyFont="1" applyFill="1" applyBorder="1" applyAlignment="1" applyProtection="1">
      <alignment horizontal="center" vertical="center"/>
    </xf>
    <xf numFmtId="1" fontId="1" fillId="13" borderId="4" xfId="0" applyNumberFormat="1" applyFont="1" applyFill="1" applyBorder="1" applyAlignment="1" applyProtection="1">
      <alignment horizontal="center" vertical="center"/>
    </xf>
    <xf numFmtId="1" fontId="1" fillId="13" borderId="8" xfId="0" applyNumberFormat="1" applyFont="1" applyFill="1" applyBorder="1" applyAlignment="1" applyProtection="1">
      <alignment horizontal="center" vertical="center"/>
    </xf>
    <xf numFmtId="1" fontId="1" fillId="13" borderId="5" xfId="0" applyNumberFormat="1" applyFont="1" applyFill="1" applyBorder="1" applyAlignment="1" applyProtection="1">
      <alignment horizontal="center" vertical="center"/>
    </xf>
    <xf numFmtId="1" fontId="1" fillId="13" borderId="2" xfId="0" applyNumberFormat="1" applyFont="1" applyFill="1" applyBorder="1" applyAlignment="1" applyProtection="1">
      <alignment horizontal="center" vertical="center"/>
    </xf>
    <xf numFmtId="1" fontId="1" fillId="13" borderId="11" xfId="0" applyNumberFormat="1" applyFont="1" applyFill="1" applyBorder="1" applyAlignment="1" applyProtection="1">
      <alignment horizontal="center" vertical="center"/>
    </xf>
    <xf numFmtId="1" fontId="1" fillId="13" borderId="3" xfId="0" applyNumberFormat="1" applyFont="1" applyFill="1" applyBorder="1" applyAlignment="1" applyProtection="1">
      <alignment horizontal="center" vertical="center"/>
    </xf>
    <xf numFmtId="1" fontId="1" fillId="7" borderId="6" xfId="0" applyNumberFormat="1" applyFont="1" applyFill="1" applyBorder="1" applyAlignment="1" applyProtection="1">
      <alignment horizontal="center" vertical="center"/>
    </xf>
    <xf numFmtId="1" fontId="1" fillId="7" borderId="22" xfId="0" applyNumberFormat="1" applyFont="1" applyFill="1" applyBorder="1" applyAlignment="1" applyProtection="1">
      <alignment horizontal="center" vertical="center"/>
    </xf>
    <xf numFmtId="1" fontId="1" fillId="7" borderId="7" xfId="0" applyNumberFormat="1" applyFont="1" applyFill="1" applyBorder="1" applyAlignment="1" applyProtection="1">
      <alignment horizontal="center" vertical="center"/>
    </xf>
    <xf numFmtId="1" fontId="1" fillId="7" borderId="2" xfId="0" applyNumberFormat="1" applyFont="1" applyFill="1" applyBorder="1" applyAlignment="1" applyProtection="1">
      <alignment horizontal="center" vertical="center"/>
    </xf>
    <xf numFmtId="1" fontId="1" fillId="7" borderId="11" xfId="0" applyNumberFormat="1" applyFont="1" applyFill="1" applyBorder="1" applyAlignment="1" applyProtection="1">
      <alignment horizontal="center" vertical="center"/>
    </xf>
    <xf numFmtId="1" fontId="1" fillId="7" borderId="3" xfId="0" applyNumberFormat="1" applyFont="1" applyFill="1" applyBorder="1" applyAlignment="1" applyProtection="1">
      <alignment horizontal="center" vertical="center"/>
    </xf>
    <xf numFmtId="1" fontId="17" fillId="12" borderId="4" xfId="0" applyNumberFormat="1" applyFont="1" applyFill="1" applyBorder="1" applyAlignment="1" applyProtection="1">
      <alignment horizontal="center" vertical="center"/>
    </xf>
    <xf numFmtId="1" fontId="17" fillId="12" borderId="8" xfId="0" applyNumberFormat="1" applyFont="1" applyFill="1" applyBorder="1" applyAlignment="1" applyProtection="1">
      <alignment horizontal="center" vertical="center"/>
    </xf>
    <xf numFmtId="1" fontId="17" fillId="12" borderId="5" xfId="0" applyNumberFormat="1" applyFont="1" applyFill="1" applyBorder="1" applyAlignment="1" applyProtection="1">
      <alignment horizontal="center" vertical="center"/>
    </xf>
    <xf numFmtId="1" fontId="17" fillId="12" borderId="2" xfId="0" applyNumberFormat="1" applyFont="1" applyFill="1" applyBorder="1" applyAlignment="1" applyProtection="1">
      <alignment horizontal="center" vertical="center"/>
    </xf>
    <xf numFmtId="1" fontId="17" fillId="12" borderId="11" xfId="0" applyNumberFormat="1" applyFont="1" applyFill="1" applyBorder="1" applyAlignment="1" applyProtection="1">
      <alignment horizontal="center" vertical="center"/>
    </xf>
    <xf numFmtId="1" fontId="17" fillId="12" borderId="3" xfId="0" applyNumberFormat="1" applyFont="1" applyFill="1" applyBorder="1" applyAlignment="1" applyProtection="1">
      <alignment horizontal="center" vertical="center"/>
    </xf>
    <xf numFmtId="1" fontId="17" fillId="10" borderId="4" xfId="0" applyNumberFormat="1" applyFont="1" applyFill="1" applyBorder="1" applyAlignment="1" applyProtection="1">
      <alignment horizontal="center" vertical="center"/>
    </xf>
    <xf numFmtId="1" fontId="17" fillId="10" borderId="8" xfId="0" applyNumberFormat="1" applyFont="1" applyFill="1" applyBorder="1" applyAlignment="1" applyProtection="1">
      <alignment horizontal="center" vertical="center"/>
    </xf>
    <xf numFmtId="1" fontId="17" fillId="10" borderId="5" xfId="0" applyNumberFormat="1" applyFont="1" applyFill="1" applyBorder="1" applyAlignment="1" applyProtection="1">
      <alignment horizontal="center" vertical="center"/>
    </xf>
    <xf numFmtId="1" fontId="17" fillId="10" borderId="2" xfId="0" applyNumberFormat="1" applyFont="1" applyFill="1" applyBorder="1" applyAlignment="1" applyProtection="1">
      <alignment horizontal="center" vertical="center"/>
    </xf>
    <xf numFmtId="1" fontId="17" fillId="10" borderId="11" xfId="0" applyNumberFormat="1" applyFont="1" applyFill="1" applyBorder="1" applyAlignment="1" applyProtection="1">
      <alignment horizontal="center" vertical="center"/>
    </xf>
    <xf numFmtId="1" fontId="17" fillId="10" borderId="3" xfId="0" applyNumberFormat="1" applyFont="1" applyFill="1" applyBorder="1" applyAlignment="1" applyProtection="1">
      <alignment horizontal="center" vertical="center"/>
    </xf>
    <xf numFmtId="1" fontId="17" fillId="11" borderId="4" xfId="0" applyNumberFormat="1" applyFont="1" applyFill="1" applyBorder="1" applyAlignment="1" applyProtection="1">
      <alignment horizontal="center" vertical="center"/>
    </xf>
    <xf numFmtId="1" fontId="17" fillId="11" borderId="8" xfId="0" applyNumberFormat="1" applyFont="1" applyFill="1" applyBorder="1" applyAlignment="1" applyProtection="1">
      <alignment horizontal="center" vertical="center"/>
    </xf>
    <xf numFmtId="1" fontId="17" fillId="11" borderId="5" xfId="0" applyNumberFormat="1" applyFont="1" applyFill="1" applyBorder="1" applyAlignment="1" applyProtection="1">
      <alignment horizontal="center" vertical="center"/>
    </xf>
    <xf numFmtId="1" fontId="17" fillId="11" borderId="2" xfId="0" applyNumberFormat="1" applyFont="1" applyFill="1" applyBorder="1" applyAlignment="1" applyProtection="1">
      <alignment horizontal="center" vertical="center"/>
    </xf>
    <xf numFmtId="1" fontId="17" fillId="11" borderId="11" xfId="0" applyNumberFormat="1" applyFont="1" applyFill="1" applyBorder="1" applyAlignment="1" applyProtection="1">
      <alignment horizontal="center" vertical="center"/>
    </xf>
    <xf numFmtId="1" fontId="17" fillId="11" borderId="3" xfId="0" applyNumberFormat="1" applyFont="1" applyFill="1" applyBorder="1" applyAlignment="1" applyProtection="1">
      <alignment horizontal="center" vertical="center"/>
    </xf>
    <xf numFmtId="1" fontId="17" fillId="13" borderId="4" xfId="0" applyNumberFormat="1" applyFont="1" applyFill="1" applyBorder="1" applyAlignment="1" applyProtection="1">
      <alignment horizontal="center" vertical="center"/>
    </xf>
    <xf numFmtId="1" fontId="17" fillId="13" borderId="8" xfId="0" applyNumberFormat="1" applyFont="1" applyFill="1" applyBorder="1" applyAlignment="1" applyProtection="1">
      <alignment horizontal="center" vertical="center"/>
    </xf>
    <xf numFmtId="1" fontId="17" fillId="13" borderId="5" xfId="0" applyNumberFormat="1" applyFont="1" applyFill="1" applyBorder="1" applyAlignment="1" applyProtection="1">
      <alignment horizontal="center" vertical="center"/>
    </xf>
    <xf numFmtId="1" fontId="17" fillId="13" borderId="2" xfId="0" applyNumberFormat="1" applyFont="1" applyFill="1" applyBorder="1" applyAlignment="1" applyProtection="1">
      <alignment horizontal="center" vertical="center"/>
    </xf>
    <xf numFmtId="1" fontId="17" fillId="13" borderId="11" xfId="0" applyNumberFormat="1" applyFont="1" applyFill="1" applyBorder="1" applyAlignment="1" applyProtection="1">
      <alignment horizontal="center" vertical="center"/>
    </xf>
    <xf numFmtId="1" fontId="17" fillId="13" borderId="3" xfId="0" applyNumberFormat="1" applyFont="1" applyFill="1" applyBorder="1" applyAlignment="1" applyProtection="1">
      <alignment horizontal="center" vertical="center"/>
    </xf>
    <xf numFmtId="1" fontId="17" fillId="7" borderId="6" xfId="0" applyNumberFormat="1" applyFont="1" applyFill="1" applyBorder="1" applyAlignment="1" applyProtection="1">
      <alignment horizontal="center" vertical="center"/>
    </xf>
    <xf numFmtId="1" fontId="17" fillId="7" borderId="22" xfId="0" applyNumberFormat="1" applyFont="1" applyFill="1" applyBorder="1" applyAlignment="1" applyProtection="1">
      <alignment horizontal="center" vertical="center"/>
    </xf>
    <xf numFmtId="1" fontId="17" fillId="7" borderId="7" xfId="0" applyNumberFormat="1" applyFont="1" applyFill="1" applyBorder="1" applyAlignment="1" applyProtection="1">
      <alignment horizontal="center" vertical="center"/>
    </xf>
    <xf numFmtId="1" fontId="17" fillId="7" borderId="2" xfId="0" applyNumberFormat="1" applyFont="1" applyFill="1" applyBorder="1" applyAlignment="1" applyProtection="1">
      <alignment horizontal="center" vertical="center"/>
    </xf>
    <xf numFmtId="1" fontId="17" fillId="7" borderId="11" xfId="0" applyNumberFormat="1" applyFont="1" applyFill="1" applyBorder="1" applyAlignment="1" applyProtection="1">
      <alignment horizontal="center" vertical="center"/>
    </xf>
    <xf numFmtId="1" fontId="17" fillId="7" borderId="3" xfId="0" applyNumberFormat="1" applyFont="1" applyFill="1" applyBorder="1" applyAlignment="1" applyProtection="1">
      <alignment horizontal="center" vertical="center"/>
    </xf>
    <xf numFmtId="9" fontId="31" fillId="8" borderId="26" xfId="0" applyNumberFormat="1" applyFont="1" applyFill="1" applyBorder="1" applyAlignment="1" applyProtection="1">
      <alignment horizontal="left" vertical="center"/>
    </xf>
    <xf numFmtId="49" fontId="31" fillId="8" borderId="26" xfId="0" applyNumberFormat="1" applyFont="1" applyFill="1" applyBorder="1" applyAlignment="1" applyProtection="1">
      <alignment horizontal="right" vertical="center"/>
    </xf>
    <xf numFmtId="0" fontId="31" fillId="8" borderId="49" xfId="0" applyFont="1" applyFill="1" applyBorder="1" applyAlignment="1" applyProtection="1">
      <alignment horizontal="left" vertical="center"/>
    </xf>
    <xf numFmtId="9" fontId="31" fillId="19" borderId="26" xfId="0" applyNumberFormat="1" applyFont="1" applyFill="1" applyBorder="1" applyAlignment="1" applyProtection="1">
      <alignment horizontal="left" vertical="center"/>
    </xf>
    <xf numFmtId="49" fontId="31" fillId="19" borderId="26" xfId="0" applyNumberFormat="1" applyFont="1" applyFill="1" applyBorder="1" applyAlignment="1" applyProtection="1">
      <alignment horizontal="right" vertical="center"/>
    </xf>
    <xf numFmtId="0" fontId="31" fillId="19" borderId="49" xfId="0" applyFont="1" applyFill="1" applyBorder="1" applyAlignment="1" applyProtection="1">
      <alignment horizontal="left" vertical="center"/>
    </xf>
    <xf numFmtId="9" fontId="31" fillId="9" borderId="26" xfId="0" applyNumberFormat="1" applyFont="1" applyFill="1" applyBorder="1" applyAlignment="1" applyProtection="1">
      <alignment horizontal="left" vertical="center"/>
    </xf>
    <xf numFmtId="0" fontId="31" fillId="9" borderId="49" xfId="0" applyFont="1" applyFill="1" applyBorder="1" applyAlignment="1" applyProtection="1">
      <alignment horizontal="left" vertical="center"/>
    </xf>
    <xf numFmtId="9" fontId="31" fillId="28" borderId="47" xfId="0" applyNumberFormat="1" applyFont="1" applyFill="1" applyBorder="1" applyAlignment="1" applyProtection="1">
      <alignment horizontal="left" vertical="center"/>
    </xf>
    <xf numFmtId="0" fontId="31" fillId="28" borderId="47" xfId="0" applyFont="1" applyFill="1" applyBorder="1" applyAlignment="1" applyProtection="1">
      <alignment horizontal="right" vertical="center"/>
    </xf>
    <xf numFmtId="0" fontId="31" fillId="28" borderId="50" xfId="0" applyFont="1" applyFill="1" applyBorder="1" applyAlignment="1" applyProtection="1">
      <alignment horizontal="left" vertical="center"/>
    </xf>
    <xf numFmtId="9" fontId="1" fillId="22" borderId="22" xfId="0" applyNumberFormat="1" applyFont="1" applyFill="1" applyBorder="1" applyAlignment="1" applyProtection="1">
      <alignment horizontal="center" vertical="center"/>
    </xf>
    <xf numFmtId="3" fontId="24" fillId="18" borderId="11" xfId="0" applyNumberFormat="1" applyFont="1" applyFill="1" applyBorder="1" applyAlignment="1" applyProtection="1">
      <alignment horizontal="center" vertical="center"/>
    </xf>
    <xf numFmtId="3" fontId="24" fillId="23" borderId="70" xfId="0" applyNumberFormat="1" applyFont="1" applyFill="1" applyBorder="1" applyAlignment="1" applyProtection="1">
      <alignment horizontal="center" vertical="center"/>
    </xf>
    <xf numFmtId="0" fontId="31" fillId="9" borderId="26" xfId="0" applyNumberFormat="1" applyFont="1" applyFill="1" applyBorder="1" applyAlignment="1" applyProtection="1">
      <alignment horizontal="right" vertical="center"/>
    </xf>
    <xf numFmtId="9" fontId="31" fillId="27" borderId="25" xfId="0" applyNumberFormat="1" applyFont="1" applyFill="1" applyBorder="1" applyAlignment="1" applyProtection="1">
      <alignment horizontal="left" vertical="center"/>
    </xf>
    <xf numFmtId="49" fontId="31" fillId="27" borderId="25" xfId="0" applyNumberFormat="1" applyFont="1" applyFill="1" applyBorder="1" applyAlignment="1" applyProtection="1">
      <alignment horizontal="right" vertical="center"/>
    </xf>
    <xf numFmtId="0" fontId="31" fillId="27" borderId="51" xfId="0" applyFont="1" applyFill="1" applyBorder="1" applyAlignment="1" applyProtection="1">
      <alignment horizontal="left" vertical="center"/>
    </xf>
    <xf numFmtId="0" fontId="32" fillId="9" borderId="26" xfId="0" applyFont="1" applyFill="1" applyBorder="1" applyAlignment="1" applyProtection="1">
      <alignment horizontal="right" vertical="center"/>
    </xf>
    <xf numFmtId="0" fontId="13" fillId="34" borderId="0" xfId="0" applyFont="1" applyFill="1" applyBorder="1" applyAlignment="1" applyProtection="1">
      <alignment vertical="center"/>
    </xf>
    <xf numFmtId="0" fontId="14" fillId="34" borderId="0" xfId="0" applyFont="1" applyFill="1" applyBorder="1" applyAlignment="1" applyProtection="1">
      <alignment horizontal="left"/>
    </xf>
    <xf numFmtId="0" fontId="1" fillId="34" borderId="0" xfId="0" applyFont="1" applyFill="1" applyBorder="1" applyAlignment="1" applyProtection="1">
      <alignment vertical="center"/>
    </xf>
    <xf numFmtId="3" fontId="34" fillId="22" borderId="27" xfId="0" applyNumberFormat="1" applyFont="1" applyFill="1" applyBorder="1" applyAlignment="1" applyProtection="1">
      <alignment horizontal="center" vertical="center"/>
    </xf>
    <xf numFmtId="1" fontId="34" fillId="23" borderId="27" xfId="0" applyNumberFormat="1" applyFont="1" applyFill="1" applyBorder="1" applyAlignment="1" applyProtection="1">
      <alignment horizontal="center" vertical="center"/>
    </xf>
    <xf numFmtId="1" fontId="24" fillId="18" borderId="27" xfId="0" applyNumberFormat="1" applyFont="1" applyFill="1" applyBorder="1" applyAlignment="1" applyProtection="1">
      <alignment horizontal="center" vertical="center"/>
    </xf>
    <xf numFmtId="1" fontId="24" fillId="20" borderId="27" xfId="0" applyNumberFormat="1" applyFont="1" applyFill="1" applyBorder="1" applyAlignment="1" applyProtection="1">
      <alignment horizontal="center" vertical="center"/>
    </xf>
    <xf numFmtId="1" fontId="1" fillId="21" borderId="51" xfId="0" applyNumberFormat="1" applyFont="1" applyFill="1" applyBorder="1" applyAlignment="1" applyProtection="1">
      <alignment horizontal="center" vertical="center"/>
    </xf>
    <xf numFmtId="1" fontId="24" fillId="22" borderId="49" xfId="0" applyNumberFormat="1" applyFont="1" applyFill="1" applyBorder="1" applyAlignment="1" applyProtection="1">
      <alignment horizontal="center" vertical="center"/>
    </xf>
    <xf numFmtId="1" fontId="33" fillId="23" borderId="49" xfId="0" applyNumberFormat="1" applyFont="1" applyFill="1" applyBorder="1" applyAlignment="1" applyProtection="1">
      <alignment horizontal="center" vertical="center"/>
    </xf>
    <xf numFmtId="0" fontId="27" fillId="28" borderId="47" xfId="0" applyFont="1" applyFill="1" applyBorder="1" applyAlignment="1" applyProtection="1">
      <alignment horizontal="center" vertical="center"/>
    </xf>
    <xf numFmtId="0" fontId="26" fillId="28" borderId="47" xfId="0" applyFont="1" applyFill="1" applyBorder="1" applyAlignment="1" applyProtection="1">
      <alignment horizontal="center" vertical="center"/>
    </xf>
    <xf numFmtId="0" fontId="35" fillId="0" borderId="0" xfId="0" applyFont="1" applyAlignment="1">
      <alignment horizontal="center" vertical="center"/>
    </xf>
    <xf numFmtId="0" fontId="35" fillId="0" borderId="0" xfId="0" applyFont="1"/>
    <xf numFmtId="0" fontId="37" fillId="0" borderId="0" xfId="0" applyFont="1" applyAlignment="1">
      <alignment horizontal="center" vertical="center"/>
    </xf>
    <xf numFmtId="1" fontId="38" fillId="5" borderId="0" xfId="0" applyNumberFormat="1" applyFont="1" applyFill="1" applyAlignment="1" applyProtection="1">
      <alignment horizontal="center" vertical="center"/>
    </xf>
    <xf numFmtId="0" fontId="38" fillId="5" borderId="0" xfId="0" applyFont="1" applyFill="1" applyBorder="1" applyAlignment="1" applyProtection="1">
      <alignment vertical="center"/>
    </xf>
    <xf numFmtId="1" fontId="38" fillId="5" borderId="0" xfId="0" applyNumberFormat="1" applyFont="1" applyFill="1" applyBorder="1" applyAlignment="1" applyProtection="1">
      <alignment horizontal="center" vertical="center"/>
    </xf>
    <xf numFmtId="0" fontId="38" fillId="0" borderId="0" xfId="0" applyFont="1" applyAlignment="1" applyProtection="1">
      <alignment horizontal="center" vertical="center"/>
    </xf>
    <xf numFmtId="0" fontId="38" fillId="5" borderId="0" xfId="0" applyFont="1" applyFill="1" applyBorder="1" applyAlignment="1" applyProtection="1">
      <alignment horizontal="right" vertical="center"/>
    </xf>
    <xf numFmtId="1" fontId="38" fillId="5" borderId="0" xfId="0" applyNumberFormat="1" applyFont="1" applyFill="1" applyBorder="1" applyAlignment="1" applyProtection="1">
      <alignment vertical="center"/>
    </xf>
    <xf numFmtId="16" fontId="38" fillId="5" borderId="0" xfId="0" applyNumberFormat="1" applyFont="1" applyFill="1" applyBorder="1" applyAlignment="1" applyProtection="1">
      <alignment vertical="center"/>
    </xf>
    <xf numFmtId="0" fontId="2" fillId="3" borderId="71" xfId="0" applyFont="1" applyFill="1" applyBorder="1" applyAlignment="1" applyProtection="1">
      <alignment vertical="center"/>
    </xf>
    <xf numFmtId="0" fontId="29" fillId="27" borderId="30" xfId="0" applyFont="1" applyFill="1" applyBorder="1" applyAlignment="1" applyProtection="1">
      <alignment horizontal="center" vertical="center"/>
    </xf>
    <xf numFmtId="0" fontId="29" fillId="27" borderId="25" xfId="0" applyFont="1" applyFill="1" applyBorder="1" applyAlignment="1" applyProtection="1">
      <alignment horizontal="center" vertical="center"/>
    </xf>
    <xf numFmtId="0" fontId="29" fillId="27" borderId="51" xfId="0" applyFont="1" applyFill="1" applyBorder="1" applyAlignment="1" applyProtection="1">
      <alignment horizontal="center" vertical="center"/>
    </xf>
    <xf numFmtId="0" fontId="28" fillId="30" borderId="52" xfId="0" applyFont="1" applyFill="1" applyBorder="1" applyAlignment="1" applyProtection="1">
      <alignment horizontal="center" vertical="center"/>
    </xf>
    <xf numFmtId="0" fontId="28" fillId="30" borderId="26" xfId="0" applyFont="1" applyFill="1" applyBorder="1" applyAlignment="1" applyProtection="1">
      <alignment horizontal="center" vertical="center"/>
    </xf>
    <xf numFmtId="0" fontId="28" fillId="30" borderId="49" xfId="0" applyFont="1" applyFill="1" applyBorder="1" applyAlignment="1" applyProtection="1">
      <alignment horizontal="center" vertical="center"/>
    </xf>
    <xf numFmtId="0" fontId="36" fillId="31" borderId="52" xfId="0" applyFont="1" applyFill="1" applyBorder="1" applyAlignment="1" applyProtection="1">
      <alignment horizontal="right" vertical="center"/>
    </xf>
    <xf numFmtId="0" fontId="36" fillId="31" borderId="26" xfId="0" applyFont="1" applyFill="1" applyBorder="1" applyAlignment="1" applyProtection="1">
      <alignment horizontal="right" vertical="center"/>
    </xf>
    <xf numFmtId="0" fontId="36" fillId="31" borderId="49" xfId="0" applyFont="1" applyFill="1" applyBorder="1" applyAlignment="1" applyProtection="1">
      <alignment horizontal="right" vertical="center"/>
    </xf>
    <xf numFmtId="0" fontId="1" fillId="2" borderId="59" xfId="0" applyFont="1" applyFill="1" applyBorder="1" applyAlignment="1" applyProtection="1">
      <alignment horizontal="center" vertical="center"/>
    </xf>
    <xf numFmtId="0" fontId="1" fillId="2" borderId="60" xfId="0" applyFont="1" applyFill="1" applyBorder="1" applyAlignment="1" applyProtection="1">
      <alignment horizontal="center" vertical="center"/>
    </xf>
    <xf numFmtId="165" fontId="2" fillId="25" borderId="41" xfId="0" applyNumberFormat="1" applyFont="1" applyFill="1" applyBorder="1" applyAlignment="1" applyProtection="1">
      <alignment horizontal="center" vertical="center"/>
    </xf>
    <xf numFmtId="165" fontId="2" fillId="25" borderId="42" xfId="0" applyNumberFormat="1" applyFont="1" applyFill="1" applyBorder="1" applyAlignment="1" applyProtection="1">
      <alignment horizontal="center" vertical="center"/>
    </xf>
    <xf numFmtId="165" fontId="2" fillId="25" borderId="43" xfId="0" applyNumberFormat="1" applyFont="1" applyFill="1" applyBorder="1" applyAlignment="1" applyProtection="1">
      <alignment horizontal="center" vertical="center"/>
    </xf>
    <xf numFmtId="165" fontId="2" fillId="25" borderId="0" xfId="0" applyNumberFormat="1" applyFont="1" applyFill="1" applyBorder="1" applyAlignment="1" applyProtection="1">
      <alignment horizontal="center" vertical="center"/>
    </xf>
    <xf numFmtId="165" fontId="2" fillId="25" borderId="32" xfId="0" applyNumberFormat="1" applyFont="1" applyFill="1" applyBorder="1" applyAlignment="1" applyProtection="1">
      <alignment horizontal="center" vertical="center"/>
    </xf>
    <xf numFmtId="165" fontId="2" fillId="25" borderId="33" xfId="0" applyNumberFormat="1" applyFont="1" applyFill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1" fontId="20" fillId="17" borderId="7" xfId="0" applyNumberFormat="1" applyFont="1" applyFill="1" applyBorder="1" applyAlignment="1" applyProtection="1">
      <alignment horizontal="center" vertical="center"/>
    </xf>
    <xf numFmtId="1" fontId="20" fillId="17" borderId="3" xfId="0" applyNumberFormat="1" applyFont="1" applyFill="1" applyBorder="1" applyAlignment="1" applyProtection="1">
      <alignment horizontal="center" vertical="center"/>
    </xf>
    <xf numFmtId="1" fontId="6" fillId="5" borderId="40" xfId="0" applyNumberFormat="1" applyFont="1" applyFill="1" applyBorder="1" applyAlignment="1" applyProtection="1">
      <alignment horizontal="center" vertical="center"/>
    </xf>
    <xf numFmtId="1" fontId="5" fillId="5" borderId="0" xfId="0" applyNumberFormat="1" applyFont="1" applyFill="1" applyBorder="1" applyAlignment="1" applyProtection="1">
      <alignment horizontal="center" vertical="center"/>
    </xf>
    <xf numFmtId="3" fontId="22" fillId="17" borderId="7" xfId="0" applyNumberFormat="1" applyFont="1" applyFill="1" applyBorder="1" applyAlignment="1" applyProtection="1">
      <alignment horizontal="center" vertical="center"/>
    </xf>
    <xf numFmtId="3" fontId="22" fillId="17" borderId="3" xfId="0" applyNumberFormat="1" applyFont="1" applyFill="1" applyBorder="1" applyAlignment="1" applyProtection="1">
      <alignment horizontal="center" vertical="center"/>
    </xf>
    <xf numFmtId="166" fontId="20" fillId="17" borderId="7" xfId="0" applyNumberFormat="1" applyFont="1" applyFill="1" applyBorder="1" applyAlignment="1" applyProtection="1">
      <alignment horizontal="center" vertical="center"/>
    </xf>
    <xf numFmtId="166" fontId="20" fillId="17" borderId="3" xfId="0" applyNumberFormat="1" applyFont="1" applyFill="1" applyBorder="1" applyAlignment="1" applyProtection="1">
      <alignment horizontal="center" vertical="center"/>
    </xf>
    <xf numFmtId="2" fontId="20" fillId="17" borderId="15" xfId="0" applyNumberFormat="1" applyFont="1" applyFill="1" applyBorder="1" applyAlignment="1" applyProtection="1">
      <alignment horizontal="center" vertical="center"/>
    </xf>
    <xf numFmtId="2" fontId="20" fillId="17" borderId="14" xfId="0" applyNumberFormat="1" applyFont="1" applyFill="1" applyBorder="1" applyAlignment="1" applyProtection="1">
      <alignment horizontal="center" vertical="center"/>
    </xf>
    <xf numFmtId="3" fontId="22" fillId="15" borderId="7" xfId="0" applyNumberFormat="1" applyFont="1" applyFill="1" applyBorder="1" applyAlignment="1" applyProtection="1">
      <alignment horizontal="center" vertical="center"/>
    </xf>
    <xf numFmtId="3" fontId="22" fillId="15" borderId="3" xfId="0" applyNumberFormat="1" applyFont="1" applyFill="1" applyBorder="1" applyAlignment="1" applyProtection="1">
      <alignment horizontal="center" vertical="center"/>
    </xf>
    <xf numFmtId="1" fontId="20" fillId="15" borderId="7" xfId="0" applyNumberFormat="1" applyFont="1" applyFill="1" applyBorder="1" applyAlignment="1" applyProtection="1">
      <alignment horizontal="center" vertical="center"/>
    </xf>
    <xf numFmtId="1" fontId="20" fillId="15" borderId="3" xfId="0" applyNumberFormat="1" applyFont="1" applyFill="1" applyBorder="1" applyAlignment="1" applyProtection="1">
      <alignment horizontal="center" vertical="center"/>
    </xf>
    <xf numFmtId="166" fontId="20" fillId="15" borderId="7" xfId="0" applyNumberFormat="1" applyFont="1" applyFill="1" applyBorder="1" applyAlignment="1" applyProtection="1">
      <alignment horizontal="center" vertical="center"/>
    </xf>
    <xf numFmtId="166" fontId="20" fillId="15" borderId="3" xfId="0" applyNumberFormat="1" applyFont="1" applyFill="1" applyBorder="1" applyAlignment="1" applyProtection="1">
      <alignment horizontal="center" vertical="center"/>
    </xf>
    <xf numFmtId="2" fontId="20" fillId="15" borderId="15" xfId="0" applyNumberFormat="1" applyFont="1" applyFill="1" applyBorder="1" applyAlignment="1" applyProtection="1">
      <alignment horizontal="center" vertical="center"/>
    </xf>
    <xf numFmtId="2" fontId="20" fillId="15" borderId="14" xfId="0" applyNumberFormat="1" applyFont="1" applyFill="1" applyBorder="1" applyAlignment="1" applyProtection="1">
      <alignment horizontal="center" vertical="center"/>
    </xf>
    <xf numFmtId="1" fontId="20" fillId="16" borderId="7" xfId="0" applyNumberFormat="1" applyFont="1" applyFill="1" applyBorder="1" applyAlignment="1" applyProtection="1">
      <alignment horizontal="center" vertical="center"/>
    </xf>
    <xf numFmtId="1" fontId="20" fillId="16" borderId="3" xfId="0" applyNumberFormat="1" applyFont="1" applyFill="1" applyBorder="1" applyAlignment="1" applyProtection="1">
      <alignment horizontal="center" vertical="center"/>
    </xf>
    <xf numFmtId="3" fontId="22" fillId="16" borderId="7" xfId="0" applyNumberFormat="1" applyFont="1" applyFill="1" applyBorder="1" applyAlignment="1" applyProtection="1">
      <alignment horizontal="center" vertical="center"/>
    </xf>
    <xf numFmtId="3" fontId="22" fillId="16" borderId="3" xfId="0" applyNumberFormat="1" applyFont="1" applyFill="1" applyBorder="1" applyAlignment="1" applyProtection="1">
      <alignment horizontal="center" vertical="center"/>
    </xf>
    <xf numFmtId="166" fontId="20" fillId="16" borderId="7" xfId="0" applyNumberFormat="1" applyFont="1" applyFill="1" applyBorder="1" applyAlignment="1" applyProtection="1">
      <alignment horizontal="center" vertical="center"/>
    </xf>
    <xf numFmtId="166" fontId="20" fillId="16" borderId="3" xfId="0" applyNumberFormat="1" applyFont="1" applyFill="1" applyBorder="1" applyAlignment="1" applyProtection="1">
      <alignment horizontal="center" vertical="center"/>
    </xf>
    <xf numFmtId="2" fontId="20" fillId="16" borderId="15" xfId="0" applyNumberFormat="1" applyFont="1" applyFill="1" applyBorder="1" applyAlignment="1" applyProtection="1">
      <alignment horizontal="center" vertical="center"/>
    </xf>
    <xf numFmtId="2" fontId="20" fillId="16" borderId="14" xfId="0" applyNumberFormat="1" applyFont="1" applyFill="1" applyBorder="1" applyAlignment="1" applyProtection="1">
      <alignment horizontal="center" vertical="center"/>
    </xf>
    <xf numFmtId="3" fontId="22" fillId="14" borderId="7" xfId="0" applyNumberFormat="1" applyFont="1" applyFill="1" applyBorder="1" applyAlignment="1" applyProtection="1">
      <alignment horizontal="center" vertical="center"/>
    </xf>
    <xf numFmtId="3" fontId="22" fillId="14" borderId="3" xfId="0" applyNumberFormat="1" applyFont="1" applyFill="1" applyBorder="1" applyAlignment="1" applyProtection="1">
      <alignment horizontal="center" vertical="center"/>
    </xf>
    <xf numFmtId="1" fontId="20" fillId="14" borderId="7" xfId="0" applyNumberFormat="1" applyFont="1" applyFill="1" applyBorder="1" applyAlignment="1" applyProtection="1">
      <alignment horizontal="center" vertical="center"/>
    </xf>
    <xf numFmtId="1" fontId="20" fillId="14" borderId="3" xfId="0" applyNumberFormat="1" applyFont="1" applyFill="1" applyBorder="1" applyAlignment="1" applyProtection="1">
      <alignment horizontal="center" vertical="center"/>
    </xf>
    <xf numFmtId="166" fontId="20" fillId="14" borderId="7" xfId="0" applyNumberFormat="1" applyFont="1" applyFill="1" applyBorder="1" applyAlignment="1" applyProtection="1">
      <alignment horizontal="center" vertical="center"/>
    </xf>
    <xf numFmtId="166" fontId="20" fillId="14" borderId="3" xfId="0" applyNumberFormat="1" applyFont="1" applyFill="1" applyBorder="1" applyAlignment="1" applyProtection="1">
      <alignment horizontal="center" vertical="center"/>
    </xf>
    <xf numFmtId="2" fontId="20" fillId="14" borderId="15" xfId="0" applyNumberFormat="1" applyFont="1" applyFill="1" applyBorder="1" applyAlignment="1" applyProtection="1">
      <alignment horizontal="center" vertical="center"/>
    </xf>
    <xf numFmtId="2" fontId="20" fillId="14" borderId="14" xfId="0" applyNumberFormat="1" applyFont="1" applyFill="1" applyBorder="1" applyAlignment="1" applyProtection="1">
      <alignment horizontal="center" vertical="center"/>
    </xf>
    <xf numFmtId="1" fontId="20" fillId="4" borderId="7" xfId="0" applyNumberFormat="1" applyFont="1" applyFill="1" applyBorder="1" applyAlignment="1" applyProtection="1">
      <alignment horizontal="center" vertical="center"/>
    </xf>
    <xf numFmtId="1" fontId="20" fillId="4" borderId="3" xfId="0" applyNumberFormat="1" applyFont="1" applyFill="1" applyBorder="1" applyAlignment="1" applyProtection="1">
      <alignment horizontal="center" vertical="center"/>
    </xf>
    <xf numFmtId="0" fontId="1" fillId="2" borderId="61" xfId="0" applyFont="1" applyFill="1" applyBorder="1" applyAlignment="1" applyProtection="1">
      <alignment horizontal="center" vertical="center"/>
    </xf>
    <xf numFmtId="3" fontId="22" fillId="4" borderId="7" xfId="0" applyNumberFormat="1" applyFont="1" applyFill="1" applyBorder="1" applyAlignment="1" applyProtection="1">
      <alignment horizontal="center" vertical="center"/>
    </xf>
    <xf numFmtId="3" fontId="22" fillId="4" borderId="3" xfId="0" applyNumberFormat="1" applyFont="1" applyFill="1" applyBorder="1" applyAlignment="1" applyProtection="1">
      <alignment horizontal="center" vertical="center"/>
    </xf>
    <xf numFmtId="166" fontId="20" fillId="4" borderId="7" xfId="0" applyNumberFormat="1" applyFont="1" applyFill="1" applyBorder="1" applyAlignment="1" applyProtection="1">
      <alignment horizontal="center" vertical="center"/>
    </xf>
    <xf numFmtId="166" fontId="20" fillId="4" borderId="3" xfId="0" applyNumberFormat="1" applyFont="1" applyFill="1" applyBorder="1" applyAlignment="1" applyProtection="1">
      <alignment horizontal="center" vertical="center"/>
    </xf>
    <xf numFmtId="2" fontId="20" fillId="4" borderId="15" xfId="0" applyNumberFormat="1" applyFont="1" applyFill="1" applyBorder="1" applyAlignment="1" applyProtection="1">
      <alignment horizontal="center" vertical="center"/>
    </xf>
    <xf numFmtId="2" fontId="20" fillId="4" borderId="14" xfId="0" applyNumberFormat="1" applyFont="1" applyFill="1" applyBorder="1" applyAlignment="1" applyProtection="1">
      <alignment horizontal="center" vertical="center"/>
    </xf>
    <xf numFmtId="164" fontId="2" fillId="26" borderId="41" xfId="0" applyNumberFormat="1" applyFont="1" applyFill="1" applyBorder="1" applyAlignment="1" applyProtection="1">
      <alignment horizontal="center" vertical="center"/>
    </xf>
    <xf numFmtId="164" fontId="2" fillId="26" borderId="42" xfId="0" applyNumberFormat="1" applyFont="1" applyFill="1" applyBorder="1" applyAlignment="1" applyProtection="1">
      <alignment horizontal="center" vertical="center"/>
    </xf>
    <xf numFmtId="164" fontId="2" fillId="26" borderId="43" xfId="0" applyNumberFormat="1" applyFont="1" applyFill="1" applyBorder="1" applyAlignment="1" applyProtection="1">
      <alignment horizontal="center" vertical="center"/>
    </xf>
    <xf numFmtId="164" fontId="2" fillId="26" borderId="0" xfId="0" applyNumberFormat="1" applyFont="1" applyFill="1" applyBorder="1" applyAlignment="1" applyProtection="1">
      <alignment horizontal="center" vertical="center"/>
    </xf>
    <xf numFmtId="164" fontId="2" fillId="26" borderId="32" xfId="0" applyNumberFormat="1" applyFont="1" applyFill="1" applyBorder="1" applyAlignment="1" applyProtection="1">
      <alignment horizontal="center" vertical="center"/>
    </xf>
    <xf numFmtId="164" fontId="2" fillId="26" borderId="33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vertical="center"/>
    </xf>
    <xf numFmtId="0" fontId="39" fillId="0" borderId="0" xfId="0" applyFont="1" applyAlignment="1">
      <alignment horizontal="center" vertical="center"/>
    </xf>
    <xf numFmtId="0" fontId="40" fillId="0" borderId="0" xfId="0" applyFont="1" applyAlignment="1">
      <alignment horizontal="center" vertical="center"/>
    </xf>
    <xf numFmtId="1" fontId="5" fillId="35" borderId="0" xfId="0" applyNumberFormat="1" applyFont="1" applyFill="1" applyBorder="1" applyAlignment="1" applyProtection="1">
      <alignment horizontal="center" vertical="center"/>
    </xf>
    <xf numFmtId="0" fontId="41" fillId="5" borderId="0" xfId="0" applyFont="1" applyFill="1" applyBorder="1" applyAlignment="1" applyProtection="1">
      <alignment vertical="center"/>
    </xf>
    <xf numFmtId="1" fontId="33" fillId="5" borderId="0" xfId="0" quotePrefix="1" applyNumberFormat="1" applyFont="1" applyFill="1" applyBorder="1" applyAlignment="1" applyProtection="1">
      <alignment horizontal="center" vertical="center"/>
    </xf>
    <xf numFmtId="1" fontId="33" fillId="5" borderId="0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61">
    <dxf>
      <font>
        <color theme="1" tint="0.24994659260841701"/>
      </font>
    </dxf>
    <dxf>
      <font>
        <color theme="1" tint="0.24994659260841701"/>
      </font>
    </dxf>
    <dxf>
      <font>
        <color theme="1" tint="0.24994659260841701"/>
      </font>
    </dxf>
    <dxf>
      <font>
        <color theme="1" tint="0.24994659260841701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1" tint="0.34998626667073579"/>
      </font>
    </dxf>
    <dxf>
      <font>
        <color theme="1" tint="0.34998626667073579"/>
      </font>
    </dxf>
    <dxf>
      <font>
        <color theme="1" tint="0.34998626667073579"/>
      </font>
    </dxf>
    <dxf>
      <font>
        <color theme="1" tint="0.34998626667073579"/>
      </font>
    </dxf>
    <dxf>
      <font>
        <color theme="1" tint="0.34998626667073579"/>
      </font>
    </dxf>
    <dxf>
      <font>
        <color theme="1" tint="0.24994659260841701"/>
      </font>
    </dxf>
    <dxf>
      <fill>
        <patternFill>
          <bgColor rgb="FFFF5050"/>
        </patternFill>
      </fill>
    </dxf>
    <dxf>
      <font>
        <color theme="1" tint="0.24994659260841701"/>
      </font>
    </dxf>
    <dxf>
      <fill>
        <patternFill>
          <bgColor rgb="FFFF5050"/>
        </patternFill>
      </fill>
    </dxf>
    <dxf>
      <font>
        <color theme="1" tint="0.24994659260841701"/>
      </font>
    </dxf>
    <dxf>
      <fill>
        <patternFill>
          <bgColor rgb="FFFF5050"/>
        </patternFill>
      </fill>
    </dxf>
    <dxf>
      <font>
        <color theme="1" tint="0.24994659260841701"/>
      </font>
    </dxf>
    <dxf>
      <fill>
        <patternFill>
          <bgColor rgb="FFFF5050"/>
        </patternFill>
      </fill>
    </dxf>
    <dxf>
      <font>
        <color theme="1" tint="0.24994659260841701"/>
      </font>
    </dxf>
    <dxf>
      <fill>
        <patternFill>
          <bgColor rgb="FFFF5050"/>
        </patternFill>
      </fill>
    </dxf>
    <dxf>
      <font>
        <color rgb="FFFFFF99"/>
      </font>
    </dxf>
    <dxf>
      <font>
        <color rgb="FFFFFF89"/>
      </font>
    </dxf>
    <dxf>
      <font>
        <color rgb="FFFFFF75"/>
      </font>
    </dxf>
    <dxf>
      <font>
        <color rgb="FFFFFF61"/>
      </font>
    </dxf>
    <dxf>
      <font>
        <color rgb="FFFFFF47"/>
      </font>
    </dxf>
    <dxf>
      <font>
        <color rgb="FFFFFF99"/>
      </font>
    </dxf>
    <dxf>
      <font>
        <color rgb="FFFFFF89"/>
      </font>
    </dxf>
    <dxf>
      <font>
        <color rgb="FFFFFF75"/>
      </font>
    </dxf>
    <dxf>
      <font>
        <color rgb="FFFFFF61"/>
      </font>
    </dxf>
    <dxf>
      <font>
        <color rgb="FFFFFF47"/>
      </font>
    </dxf>
    <dxf>
      <font>
        <color rgb="FFFFFF99"/>
      </font>
    </dxf>
    <dxf>
      <font>
        <color rgb="FFFFFF89"/>
      </font>
    </dxf>
    <dxf>
      <font>
        <color rgb="FFFFFF75"/>
      </font>
    </dxf>
    <dxf>
      <font>
        <color rgb="FFFFFF61"/>
      </font>
    </dxf>
    <dxf>
      <font>
        <color rgb="FFFFFF47"/>
      </font>
    </dxf>
    <dxf>
      <font>
        <color rgb="FFFFFF99"/>
      </font>
    </dxf>
    <dxf>
      <font>
        <color rgb="FFFFFF89"/>
      </font>
    </dxf>
    <dxf>
      <font>
        <color rgb="FFFFFF75"/>
      </font>
    </dxf>
    <dxf>
      <font>
        <color rgb="FFFFFF61"/>
      </font>
    </dxf>
    <dxf>
      <font>
        <color rgb="FFFFFF47"/>
      </font>
    </dxf>
    <dxf>
      <font>
        <color rgb="FFFFFF99"/>
      </font>
    </dxf>
    <dxf>
      <font>
        <color rgb="FFFFFF89"/>
      </font>
    </dxf>
    <dxf>
      <font>
        <color rgb="FFFFFF75"/>
      </font>
    </dxf>
    <dxf>
      <font>
        <color rgb="FFFFFF61"/>
      </font>
    </dxf>
    <dxf>
      <font>
        <color rgb="FFFFFF47"/>
      </font>
    </dxf>
    <dxf>
      <font>
        <color theme="1" tint="0.24994659260841701"/>
      </font>
    </dxf>
    <dxf>
      <font>
        <color rgb="FFFF9191"/>
      </font>
    </dxf>
    <dxf>
      <fill>
        <patternFill>
          <bgColor rgb="FF03C531"/>
        </patternFill>
      </fill>
    </dxf>
    <dxf>
      <fill>
        <patternFill>
          <bgColor rgb="FF96D050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rgb="FF0EA0FA"/>
        </patternFill>
      </fill>
    </dxf>
    <dxf>
      <font>
        <color rgb="FFFFB9B9"/>
      </font>
    </dxf>
    <dxf>
      <font>
        <color rgb="FFFFAFAF"/>
      </font>
    </dxf>
    <dxf>
      <font>
        <color rgb="FFFFA5A5"/>
      </font>
    </dxf>
    <dxf>
      <font>
        <color rgb="FFFF9B9B"/>
      </font>
    </dxf>
    <dxf>
      <font>
        <color rgb="FFFF8787"/>
      </font>
    </dxf>
  </dxfs>
  <tableStyles count="0" defaultTableStyle="TableStyleMedium9" defaultPivotStyle="PivotStyleLight16"/>
  <colors>
    <mruColors>
      <color rgb="FF009900"/>
      <color rgb="FFFF5050"/>
      <color rgb="FFFFA5A5"/>
      <color rgb="FFFF9B9B"/>
      <color rgb="FFFFAFAF"/>
      <color rgb="FFFF9191"/>
      <color rgb="FFFF8787"/>
      <color rgb="FFFFFF89"/>
      <color rgb="FFFFFF99"/>
      <color rgb="FFFFFF75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5336990737820441"/>
          <c:y val="3.6114816858083834E-2"/>
          <c:w val="0.8346913946151896"/>
          <c:h val="0.92777036628384679"/>
        </c:manualLayout>
      </c:layout>
      <c:barChart>
        <c:barDir val="col"/>
        <c:grouping val="clustered"/>
        <c:ser>
          <c:idx val="0"/>
          <c:order val="0"/>
          <c:spPr>
            <a:gradFill>
              <a:gsLst>
                <a:gs pos="0">
                  <a:sysClr val="window" lastClr="FFFFFF"/>
                </a:gs>
                <a:gs pos="50000">
                  <a:sysClr val="window" lastClr="FFFFFF">
                    <a:lumMod val="65000"/>
                  </a:sysClr>
                </a:gs>
                <a:gs pos="100000">
                  <a:schemeClr val="tx1">
                    <a:lumMod val="85000"/>
                    <a:lumOff val="15000"/>
                  </a:schemeClr>
                </a:gs>
              </a:gsLst>
              <a:lin ang="5400000" scaled="0"/>
            </a:gradFill>
            <a:ln>
              <a:noFill/>
            </a:ln>
          </c:spPr>
          <c:invertIfNegative val="1"/>
          <c:val>
            <c:numRef>
              <c:f>'08'!$AY$10:$AY$14</c:f>
              <c:numCache>
                <c:formatCode>#,##0</c:formatCode>
                <c:ptCount val="5"/>
              </c:numCache>
            </c:numRef>
          </c:val>
        </c:ser>
        <c:axId val="146224256"/>
        <c:axId val="146225792"/>
      </c:barChart>
      <c:lineChart>
        <c:grouping val="standard"/>
        <c:ser>
          <c:idx val="1"/>
          <c:order val="1"/>
          <c:tx>
            <c:v>eq</c:v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multiLvlStrRef>
              <c:f>#REF!</c:f>
            </c:multiLvlStrRef>
          </c:cat>
          <c:val>
            <c:numRef>
              <c:f>'08'!$AX$10:$AX$14</c:f>
              <c:numCache>
                <c:formatCode>#,##0</c:formatCode>
                <c:ptCount val="5"/>
              </c:numCache>
            </c:numRef>
          </c:val>
        </c:ser>
        <c:ser>
          <c:idx val="2"/>
          <c:order val="2"/>
          <c:tx>
            <c:v>obj</c:v>
          </c:tx>
          <c:spPr>
            <a:ln w="19050">
              <a:solidFill>
                <a:schemeClr val="tx1"/>
              </a:solidFill>
              <a:prstDash val="sysDash"/>
            </a:ln>
          </c:spPr>
          <c:marker>
            <c:symbol val="none"/>
          </c:marker>
          <c:val>
            <c:numRef>
              <c:f>'08'!$AZ$10:$AZ$14</c:f>
              <c:numCache>
                <c:formatCode>#,##0</c:formatCode>
                <c:ptCount val="5"/>
              </c:numCache>
            </c:numRef>
          </c:val>
        </c:ser>
        <c:marker val="1"/>
        <c:axId val="146245504"/>
        <c:axId val="146243968"/>
      </c:lineChart>
      <c:catAx>
        <c:axId val="146224256"/>
        <c:scaling>
          <c:orientation val="minMax"/>
        </c:scaling>
        <c:axPos val="b"/>
        <c:majorTickMark val="none"/>
        <c:tickLblPos val="none"/>
        <c:spPr>
          <a:ln>
            <a:noFill/>
          </a:ln>
        </c:spPr>
        <c:crossAx val="146225792"/>
        <c:crosses val="autoZero"/>
        <c:auto val="1"/>
        <c:lblAlgn val="ctr"/>
        <c:lblOffset val="100"/>
        <c:tickLblSkip val="1"/>
        <c:tickMarkSkip val="1"/>
      </c:catAx>
      <c:valAx>
        <c:axId val="146225792"/>
        <c:scaling>
          <c:orientation val="minMax"/>
        </c:scaling>
        <c:axPos val="l"/>
        <c:majorGridlines>
          <c:spPr>
            <a:ln>
              <a:solidFill>
                <a:schemeClr val="accent1"/>
              </a:solidFill>
            </a:ln>
          </c:spPr>
        </c:majorGridlines>
        <c:numFmt formatCode="#,##0" sourceLinked="1"/>
        <c:tickLblPos val="nextTo"/>
        <c:spPr>
          <a:ln>
            <a:noFill/>
          </a:ln>
        </c:spPr>
        <c:txPr>
          <a:bodyPr/>
          <a:lstStyle/>
          <a:p>
            <a:pPr>
              <a:defRPr sz="650" b="0" i="0" baseline="0">
                <a:latin typeface="Franklin Gothic Medium Cond" pitchFamily="34" charset="0"/>
              </a:defRPr>
            </a:pPr>
            <a:endParaRPr lang="fr-FR"/>
          </a:p>
        </c:txPr>
        <c:crossAx val="146224256"/>
        <c:crosses val="autoZero"/>
        <c:crossBetween val="between"/>
      </c:valAx>
      <c:valAx>
        <c:axId val="146243968"/>
        <c:scaling>
          <c:orientation val="minMax"/>
        </c:scaling>
        <c:delete val="1"/>
        <c:axPos val="r"/>
        <c:numFmt formatCode="#,##0" sourceLinked="1"/>
        <c:tickLblPos val="nextTo"/>
        <c:crossAx val="146245504"/>
        <c:crosses val="max"/>
        <c:crossBetween val="between"/>
      </c:valAx>
      <c:catAx>
        <c:axId val="146245504"/>
        <c:scaling>
          <c:orientation val="minMax"/>
        </c:scaling>
        <c:delete val="1"/>
        <c:axPos val="b"/>
        <c:numFmt formatCode="#,##0" sourceLinked="1"/>
        <c:tickLblPos val="nextTo"/>
        <c:crossAx val="146243968"/>
        <c:crosses val="autoZero"/>
        <c:auto val="1"/>
        <c:lblAlgn val="ctr"/>
        <c:lblOffset val="100"/>
      </c:catAx>
      <c:spPr>
        <a:gradFill>
          <a:gsLst>
            <a:gs pos="0">
              <a:srgbClr val="059AFF"/>
            </a:gs>
            <a:gs pos="25000">
              <a:srgbClr val="19A2FF"/>
            </a:gs>
            <a:gs pos="50000">
              <a:srgbClr val="37AEFF"/>
            </a:gs>
            <a:gs pos="75000">
              <a:srgbClr val="53B8FF"/>
            </a:gs>
            <a:gs pos="100000">
              <a:srgbClr val="69C2FF"/>
            </a:gs>
          </a:gsLst>
          <a:lin ang="5400000" scaled="0"/>
        </a:gradFill>
      </c:spPr>
    </c:plotArea>
    <c:plotVisOnly val="1"/>
    <c:dispBlanksAs val="gap"/>
  </c:chart>
  <c:spPr>
    <a:gradFill>
      <a:gsLst>
        <a:gs pos="0">
          <a:srgbClr val="059AFF"/>
        </a:gs>
        <a:gs pos="25000">
          <a:srgbClr val="19A2FF"/>
        </a:gs>
        <a:gs pos="50000">
          <a:srgbClr val="37AEFF"/>
        </a:gs>
        <a:gs pos="75000">
          <a:srgbClr val="53B8FF"/>
        </a:gs>
        <a:gs pos="100000">
          <a:srgbClr val="69C2FF"/>
        </a:gs>
      </a:gsLst>
      <a:lin ang="5400000" scaled="0"/>
    </a:gradFill>
    <a:ln>
      <a:noFill/>
    </a:ln>
  </c:spPr>
  <c:printSettings>
    <c:headerFooter/>
    <c:pageMargins b="0.75000000000001221" l="0.70000000000000062" r="0.70000000000000062" t="0.7500000000000122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5336990737820441"/>
          <c:y val="3.6114816858083834E-2"/>
          <c:w val="0.83469139461519004"/>
          <c:h val="0.92777036628384701"/>
        </c:manualLayout>
      </c:layout>
      <c:barChart>
        <c:barDir val="col"/>
        <c:grouping val="clustered"/>
        <c:ser>
          <c:idx val="0"/>
          <c:order val="0"/>
          <c:spPr>
            <a:gradFill>
              <a:gsLst>
                <a:gs pos="0">
                  <a:sysClr val="window" lastClr="FFFFFF"/>
                </a:gs>
                <a:gs pos="50000">
                  <a:sysClr val="window" lastClr="FFFFFF">
                    <a:lumMod val="50000"/>
                  </a:sysClr>
                </a:gs>
                <a:gs pos="100000">
                  <a:schemeClr val="tx1">
                    <a:lumMod val="85000"/>
                    <a:lumOff val="15000"/>
                  </a:schemeClr>
                </a:gs>
              </a:gsLst>
              <a:lin ang="5400000" scaled="0"/>
            </a:gradFill>
            <a:ln>
              <a:noFill/>
            </a:ln>
          </c:spPr>
          <c:invertIfNegative val="1"/>
          <c:val>
            <c:numRef>
              <c:f>'08'!$AY$22:$AY$26</c:f>
              <c:numCache>
                <c:formatCode>#,##0</c:formatCode>
                <c:ptCount val="5"/>
              </c:numCache>
            </c:numRef>
          </c:val>
        </c:ser>
        <c:axId val="146271616"/>
        <c:axId val="147063936"/>
      </c:barChart>
      <c:lineChart>
        <c:grouping val="standard"/>
        <c:ser>
          <c:idx val="1"/>
          <c:order val="1"/>
          <c:tx>
            <c:v>eq</c:v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multiLvlStrRef>
              <c:f>#REF!</c:f>
            </c:multiLvlStrRef>
          </c:cat>
          <c:val>
            <c:numRef>
              <c:f>'08'!$AX$22:$AX$26</c:f>
              <c:numCache>
                <c:formatCode>#,##0</c:formatCode>
                <c:ptCount val="5"/>
              </c:numCache>
            </c:numRef>
          </c:val>
        </c:ser>
        <c:ser>
          <c:idx val="2"/>
          <c:order val="2"/>
          <c:tx>
            <c:v>obj</c:v>
          </c:tx>
          <c:spPr>
            <a:ln w="19050">
              <a:solidFill>
                <a:schemeClr val="tx1"/>
              </a:solidFill>
              <a:prstDash val="sysDash"/>
            </a:ln>
          </c:spPr>
          <c:marker>
            <c:symbol val="none"/>
          </c:marker>
          <c:val>
            <c:numRef>
              <c:f>'08'!$AZ$22:$AZ$26</c:f>
              <c:numCache>
                <c:formatCode>#,##0</c:formatCode>
                <c:ptCount val="5"/>
              </c:numCache>
            </c:numRef>
          </c:val>
        </c:ser>
        <c:marker val="1"/>
        <c:axId val="147079552"/>
        <c:axId val="147065472"/>
      </c:lineChart>
      <c:catAx>
        <c:axId val="146271616"/>
        <c:scaling>
          <c:orientation val="minMax"/>
        </c:scaling>
        <c:axPos val="b"/>
        <c:majorTickMark val="none"/>
        <c:tickLblPos val="none"/>
        <c:spPr>
          <a:ln>
            <a:noFill/>
          </a:ln>
        </c:spPr>
        <c:crossAx val="147063936"/>
        <c:crosses val="autoZero"/>
        <c:auto val="1"/>
        <c:lblAlgn val="ctr"/>
        <c:lblOffset val="100"/>
        <c:tickLblSkip val="1"/>
        <c:tickMarkSkip val="1"/>
      </c:catAx>
      <c:valAx>
        <c:axId val="147063936"/>
        <c:scaling>
          <c:orientation val="minMax"/>
        </c:scaling>
        <c:axPos val="l"/>
        <c:majorGridlines>
          <c:spPr>
            <a:ln>
              <a:solidFill>
                <a:schemeClr val="accent1"/>
              </a:solidFill>
            </a:ln>
          </c:spPr>
        </c:majorGridlines>
        <c:numFmt formatCode="#,##0" sourceLinked="1"/>
        <c:tickLblPos val="nextTo"/>
        <c:spPr>
          <a:ln>
            <a:noFill/>
          </a:ln>
        </c:spPr>
        <c:txPr>
          <a:bodyPr/>
          <a:lstStyle/>
          <a:p>
            <a:pPr>
              <a:defRPr sz="650" b="0" i="0" baseline="0">
                <a:latin typeface="Franklin Gothic Medium Cond" pitchFamily="34" charset="0"/>
              </a:defRPr>
            </a:pPr>
            <a:endParaRPr lang="fr-FR"/>
          </a:p>
        </c:txPr>
        <c:crossAx val="146271616"/>
        <c:crosses val="autoZero"/>
        <c:crossBetween val="between"/>
      </c:valAx>
      <c:valAx>
        <c:axId val="147065472"/>
        <c:scaling>
          <c:orientation val="minMax"/>
        </c:scaling>
        <c:delete val="1"/>
        <c:axPos val="r"/>
        <c:numFmt formatCode="#,##0" sourceLinked="1"/>
        <c:tickLblPos val="nextTo"/>
        <c:crossAx val="147079552"/>
        <c:crosses val="max"/>
        <c:crossBetween val="between"/>
      </c:valAx>
      <c:catAx>
        <c:axId val="147079552"/>
        <c:scaling>
          <c:orientation val="minMax"/>
        </c:scaling>
        <c:delete val="1"/>
        <c:axPos val="b"/>
        <c:numFmt formatCode="#,##0" sourceLinked="1"/>
        <c:tickLblPos val="nextTo"/>
        <c:crossAx val="147065472"/>
        <c:crosses val="autoZero"/>
        <c:auto val="1"/>
        <c:lblAlgn val="ctr"/>
        <c:lblOffset val="100"/>
      </c:catAx>
      <c:spPr>
        <a:gradFill>
          <a:gsLst>
            <a:gs pos="0">
              <a:srgbClr val="059AFF"/>
            </a:gs>
            <a:gs pos="25000">
              <a:srgbClr val="19A2FF"/>
            </a:gs>
            <a:gs pos="50000">
              <a:srgbClr val="37AEFF"/>
            </a:gs>
            <a:gs pos="75000">
              <a:srgbClr val="53B8FF"/>
            </a:gs>
            <a:gs pos="100000">
              <a:srgbClr val="69C2FF"/>
            </a:gs>
          </a:gsLst>
          <a:lin ang="5400000" scaled="0"/>
        </a:gradFill>
      </c:spPr>
    </c:plotArea>
    <c:plotVisOnly val="1"/>
    <c:dispBlanksAs val="gap"/>
  </c:chart>
  <c:spPr>
    <a:gradFill>
      <a:gsLst>
        <a:gs pos="0">
          <a:srgbClr val="059AFF"/>
        </a:gs>
        <a:gs pos="25000">
          <a:srgbClr val="19A2FF"/>
        </a:gs>
        <a:gs pos="50000">
          <a:srgbClr val="37AEFF"/>
        </a:gs>
        <a:gs pos="75000">
          <a:srgbClr val="53B8FF"/>
        </a:gs>
        <a:gs pos="100000">
          <a:srgbClr val="69C2FF"/>
        </a:gs>
      </a:gsLst>
      <a:lin ang="5400000" scaled="0"/>
    </a:gradFill>
    <a:ln>
      <a:noFill/>
    </a:ln>
  </c:spPr>
  <c:printSettings>
    <c:headerFooter/>
    <c:pageMargins b="0.75000000000001243" l="0.70000000000000062" r="0.70000000000000062" t="0.7500000000000124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5336990737820441"/>
          <c:y val="3.6114816858083834E-2"/>
          <c:w val="0.83469139461519004"/>
          <c:h val="0.92777036628384701"/>
        </c:manualLayout>
      </c:layout>
      <c:barChart>
        <c:barDir val="col"/>
        <c:grouping val="clustered"/>
        <c:ser>
          <c:idx val="0"/>
          <c:order val="0"/>
          <c:spPr>
            <a:gradFill>
              <a:gsLst>
                <a:gs pos="0">
                  <a:sysClr val="window" lastClr="FFFFFF">
                    <a:lumMod val="95000"/>
                  </a:sysClr>
                </a:gs>
                <a:gs pos="50000">
                  <a:sysClr val="window" lastClr="FFFFFF">
                    <a:lumMod val="50000"/>
                  </a:sysClr>
                </a:gs>
                <a:gs pos="100000">
                  <a:schemeClr val="tx1">
                    <a:lumMod val="85000"/>
                    <a:lumOff val="15000"/>
                  </a:schemeClr>
                </a:gs>
              </a:gsLst>
              <a:lin ang="5400000" scaled="0"/>
            </a:gradFill>
            <a:ln>
              <a:noFill/>
            </a:ln>
          </c:spPr>
          <c:invertIfNegative val="1"/>
          <c:val>
            <c:numRef>
              <c:f>'08'!$AY$34:$AY$38</c:f>
              <c:numCache>
                <c:formatCode>#,##0</c:formatCode>
                <c:ptCount val="5"/>
              </c:numCache>
            </c:numRef>
          </c:val>
        </c:ser>
        <c:axId val="147105664"/>
        <c:axId val="147107200"/>
      </c:barChart>
      <c:lineChart>
        <c:grouping val="standard"/>
        <c:ser>
          <c:idx val="1"/>
          <c:order val="1"/>
          <c:tx>
            <c:v>eq</c:v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multiLvlStrRef>
              <c:f>#REF!</c:f>
            </c:multiLvlStrRef>
          </c:cat>
          <c:val>
            <c:numRef>
              <c:f>'08'!$AX$34:$AX$38</c:f>
              <c:numCache>
                <c:formatCode>#,##0</c:formatCode>
                <c:ptCount val="5"/>
              </c:numCache>
            </c:numRef>
          </c:val>
        </c:ser>
        <c:ser>
          <c:idx val="2"/>
          <c:order val="2"/>
          <c:tx>
            <c:v>obj</c:v>
          </c:tx>
          <c:spPr>
            <a:ln w="19050">
              <a:solidFill>
                <a:schemeClr val="tx1"/>
              </a:solidFill>
              <a:prstDash val="sysDash"/>
            </a:ln>
          </c:spPr>
          <c:marker>
            <c:symbol val="none"/>
          </c:marker>
          <c:val>
            <c:numRef>
              <c:f>'08'!$AZ$34:$AZ$38</c:f>
              <c:numCache>
                <c:formatCode>#,##0</c:formatCode>
                <c:ptCount val="5"/>
              </c:numCache>
            </c:numRef>
          </c:val>
        </c:ser>
        <c:marker val="1"/>
        <c:axId val="147114624"/>
        <c:axId val="147113088"/>
      </c:lineChart>
      <c:catAx>
        <c:axId val="147105664"/>
        <c:scaling>
          <c:orientation val="minMax"/>
        </c:scaling>
        <c:axPos val="b"/>
        <c:majorTickMark val="none"/>
        <c:tickLblPos val="none"/>
        <c:spPr>
          <a:ln>
            <a:noFill/>
          </a:ln>
        </c:spPr>
        <c:crossAx val="147107200"/>
        <c:crosses val="autoZero"/>
        <c:auto val="1"/>
        <c:lblAlgn val="ctr"/>
        <c:lblOffset val="100"/>
        <c:tickLblSkip val="1"/>
        <c:tickMarkSkip val="1"/>
      </c:catAx>
      <c:valAx>
        <c:axId val="147107200"/>
        <c:scaling>
          <c:orientation val="minMax"/>
        </c:scaling>
        <c:axPos val="l"/>
        <c:majorGridlines>
          <c:spPr>
            <a:ln>
              <a:solidFill>
                <a:schemeClr val="accent1"/>
              </a:solidFill>
            </a:ln>
          </c:spPr>
        </c:majorGridlines>
        <c:numFmt formatCode="#,##0" sourceLinked="1"/>
        <c:tickLblPos val="nextTo"/>
        <c:spPr>
          <a:ln>
            <a:noFill/>
          </a:ln>
        </c:spPr>
        <c:txPr>
          <a:bodyPr/>
          <a:lstStyle/>
          <a:p>
            <a:pPr>
              <a:defRPr sz="650" b="0" i="0" baseline="0">
                <a:latin typeface="Franklin Gothic Medium Cond" pitchFamily="34" charset="0"/>
              </a:defRPr>
            </a:pPr>
            <a:endParaRPr lang="fr-FR"/>
          </a:p>
        </c:txPr>
        <c:crossAx val="147105664"/>
        <c:crosses val="autoZero"/>
        <c:crossBetween val="between"/>
      </c:valAx>
      <c:valAx>
        <c:axId val="147113088"/>
        <c:scaling>
          <c:orientation val="minMax"/>
        </c:scaling>
        <c:delete val="1"/>
        <c:axPos val="r"/>
        <c:numFmt formatCode="#,##0" sourceLinked="1"/>
        <c:tickLblPos val="nextTo"/>
        <c:crossAx val="147114624"/>
        <c:crosses val="max"/>
        <c:crossBetween val="between"/>
      </c:valAx>
      <c:catAx>
        <c:axId val="147114624"/>
        <c:scaling>
          <c:orientation val="minMax"/>
        </c:scaling>
        <c:delete val="1"/>
        <c:axPos val="b"/>
        <c:numFmt formatCode="#,##0" sourceLinked="1"/>
        <c:tickLblPos val="nextTo"/>
        <c:crossAx val="147113088"/>
        <c:crosses val="autoZero"/>
        <c:auto val="1"/>
        <c:lblAlgn val="ctr"/>
        <c:lblOffset val="100"/>
      </c:catAx>
      <c:spPr>
        <a:gradFill>
          <a:gsLst>
            <a:gs pos="0">
              <a:srgbClr val="059AFF"/>
            </a:gs>
            <a:gs pos="25000">
              <a:srgbClr val="19A2FF"/>
            </a:gs>
            <a:gs pos="50000">
              <a:srgbClr val="37AEFF"/>
            </a:gs>
            <a:gs pos="75000">
              <a:srgbClr val="53B8FF"/>
            </a:gs>
            <a:gs pos="100000">
              <a:srgbClr val="69C2FF"/>
            </a:gs>
          </a:gsLst>
          <a:lin ang="5400000" scaled="0"/>
        </a:gradFill>
      </c:spPr>
    </c:plotArea>
    <c:plotVisOnly val="1"/>
    <c:dispBlanksAs val="gap"/>
  </c:chart>
  <c:spPr>
    <a:gradFill>
      <a:gsLst>
        <a:gs pos="0">
          <a:srgbClr val="059AFF"/>
        </a:gs>
        <a:gs pos="25000">
          <a:srgbClr val="19A2FF"/>
        </a:gs>
        <a:gs pos="50000">
          <a:srgbClr val="37AEFF"/>
        </a:gs>
        <a:gs pos="75000">
          <a:srgbClr val="53B8FF"/>
        </a:gs>
        <a:gs pos="100000">
          <a:srgbClr val="69C2FF"/>
        </a:gs>
      </a:gsLst>
      <a:lin ang="5400000" scaled="0"/>
    </a:gradFill>
    <a:ln>
      <a:noFill/>
    </a:ln>
  </c:spPr>
  <c:printSettings>
    <c:headerFooter/>
    <c:pageMargins b="0.75000000000001243" l="0.70000000000000062" r="0.70000000000000062" t="0.75000000000001243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5336990737820441"/>
          <c:y val="3.6114816858083834E-2"/>
          <c:w val="0.8346913946151906"/>
          <c:h val="0.92777036628384724"/>
        </c:manualLayout>
      </c:layout>
      <c:barChart>
        <c:barDir val="col"/>
        <c:grouping val="clustered"/>
        <c:ser>
          <c:idx val="0"/>
          <c:order val="0"/>
          <c:spPr>
            <a:gradFill>
              <a:gsLst>
                <a:gs pos="0">
                  <a:sysClr val="window" lastClr="FFFFFF">
                    <a:lumMod val="95000"/>
                  </a:sysClr>
                </a:gs>
                <a:gs pos="50000">
                  <a:sysClr val="window" lastClr="FFFFFF">
                    <a:lumMod val="50000"/>
                  </a:sysClr>
                </a:gs>
                <a:gs pos="100000">
                  <a:schemeClr val="tx1">
                    <a:lumMod val="85000"/>
                    <a:lumOff val="15000"/>
                  </a:schemeClr>
                </a:gs>
              </a:gsLst>
              <a:lin ang="5400000" scaled="0"/>
            </a:gradFill>
            <a:ln>
              <a:noFill/>
            </a:ln>
          </c:spPr>
          <c:invertIfNegative val="1"/>
          <c:val>
            <c:numRef>
              <c:f>'08'!$AY$46:$AY$50</c:f>
              <c:numCache>
                <c:formatCode>#,##0</c:formatCode>
                <c:ptCount val="5"/>
              </c:numCache>
            </c:numRef>
          </c:val>
        </c:ser>
        <c:axId val="147943808"/>
        <c:axId val="147945344"/>
      </c:barChart>
      <c:lineChart>
        <c:grouping val="standard"/>
        <c:ser>
          <c:idx val="1"/>
          <c:order val="1"/>
          <c:tx>
            <c:v>eq</c:v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multiLvlStrRef>
              <c:f>#REF!</c:f>
            </c:multiLvlStrRef>
          </c:cat>
          <c:val>
            <c:numRef>
              <c:f>'08'!$AX$46:$AX$50</c:f>
              <c:numCache>
                <c:formatCode>#,##0</c:formatCode>
                <c:ptCount val="5"/>
              </c:numCache>
            </c:numRef>
          </c:val>
        </c:ser>
        <c:ser>
          <c:idx val="2"/>
          <c:order val="2"/>
          <c:tx>
            <c:v>obj</c:v>
          </c:tx>
          <c:spPr>
            <a:ln w="19050">
              <a:solidFill>
                <a:schemeClr val="tx1"/>
              </a:solidFill>
              <a:prstDash val="sysDash"/>
            </a:ln>
          </c:spPr>
          <c:marker>
            <c:symbol val="none"/>
          </c:marker>
          <c:val>
            <c:numRef>
              <c:f>'08'!$AZ$46:$AZ$50</c:f>
              <c:numCache>
                <c:formatCode>#,##0</c:formatCode>
                <c:ptCount val="5"/>
              </c:numCache>
            </c:numRef>
          </c:val>
        </c:ser>
        <c:marker val="1"/>
        <c:axId val="147956864"/>
        <c:axId val="147946880"/>
      </c:lineChart>
      <c:catAx>
        <c:axId val="147943808"/>
        <c:scaling>
          <c:orientation val="minMax"/>
        </c:scaling>
        <c:axPos val="b"/>
        <c:majorTickMark val="none"/>
        <c:tickLblPos val="none"/>
        <c:spPr>
          <a:ln>
            <a:noFill/>
          </a:ln>
        </c:spPr>
        <c:crossAx val="147945344"/>
        <c:crosses val="autoZero"/>
        <c:auto val="1"/>
        <c:lblAlgn val="ctr"/>
        <c:lblOffset val="100"/>
        <c:tickLblSkip val="1"/>
        <c:tickMarkSkip val="1"/>
      </c:catAx>
      <c:valAx>
        <c:axId val="147945344"/>
        <c:scaling>
          <c:orientation val="minMax"/>
        </c:scaling>
        <c:axPos val="l"/>
        <c:majorGridlines>
          <c:spPr>
            <a:ln>
              <a:solidFill>
                <a:schemeClr val="accent1"/>
              </a:solidFill>
            </a:ln>
          </c:spPr>
        </c:majorGridlines>
        <c:numFmt formatCode="#,##0" sourceLinked="1"/>
        <c:tickLblPos val="nextTo"/>
        <c:spPr>
          <a:ln w="0" cmpd="dbl">
            <a:noFill/>
          </a:ln>
        </c:spPr>
        <c:txPr>
          <a:bodyPr/>
          <a:lstStyle/>
          <a:p>
            <a:pPr>
              <a:defRPr sz="650" b="0" i="0" baseline="0">
                <a:latin typeface="Franklin Gothic Medium Cond" pitchFamily="34" charset="0"/>
              </a:defRPr>
            </a:pPr>
            <a:endParaRPr lang="fr-FR"/>
          </a:p>
        </c:txPr>
        <c:crossAx val="147943808"/>
        <c:crosses val="autoZero"/>
        <c:crossBetween val="between"/>
      </c:valAx>
      <c:valAx>
        <c:axId val="147946880"/>
        <c:scaling>
          <c:orientation val="minMax"/>
        </c:scaling>
        <c:delete val="1"/>
        <c:axPos val="r"/>
        <c:numFmt formatCode="#,##0" sourceLinked="1"/>
        <c:tickLblPos val="nextTo"/>
        <c:crossAx val="147956864"/>
        <c:crosses val="max"/>
        <c:crossBetween val="between"/>
      </c:valAx>
      <c:catAx>
        <c:axId val="147956864"/>
        <c:scaling>
          <c:orientation val="minMax"/>
        </c:scaling>
        <c:delete val="1"/>
        <c:axPos val="b"/>
        <c:numFmt formatCode="#,##0" sourceLinked="1"/>
        <c:tickLblPos val="nextTo"/>
        <c:crossAx val="147946880"/>
        <c:crosses val="autoZero"/>
        <c:auto val="1"/>
        <c:lblAlgn val="ctr"/>
        <c:lblOffset val="100"/>
      </c:catAx>
      <c:spPr>
        <a:gradFill>
          <a:gsLst>
            <a:gs pos="0">
              <a:srgbClr val="059AFF"/>
            </a:gs>
            <a:gs pos="25000">
              <a:srgbClr val="19A2FF"/>
            </a:gs>
            <a:gs pos="50000">
              <a:srgbClr val="37AEFF"/>
            </a:gs>
            <a:gs pos="75000">
              <a:srgbClr val="53B8FF"/>
            </a:gs>
            <a:gs pos="100000">
              <a:srgbClr val="69C2FF"/>
            </a:gs>
          </a:gsLst>
          <a:lin ang="5400000" scaled="0"/>
        </a:gradFill>
      </c:spPr>
    </c:plotArea>
    <c:plotVisOnly val="1"/>
    <c:dispBlanksAs val="gap"/>
  </c:chart>
  <c:spPr>
    <a:gradFill>
      <a:gsLst>
        <a:gs pos="0">
          <a:srgbClr val="059AFF"/>
        </a:gs>
        <a:gs pos="25000">
          <a:srgbClr val="19A2FF"/>
        </a:gs>
        <a:gs pos="50000">
          <a:srgbClr val="37AEFF"/>
        </a:gs>
        <a:gs pos="75000">
          <a:srgbClr val="53B8FF"/>
        </a:gs>
        <a:gs pos="100000">
          <a:srgbClr val="69C2FF"/>
        </a:gs>
      </a:gsLst>
      <a:lin ang="5400000" scaled="0"/>
    </a:gradFill>
    <a:ln>
      <a:noFill/>
    </a:ln>
  </c:spPr>
  <c:printSettings>
    <c:headerFooter/>
    <c:pageMargins b="0.75000000000001266" l="0.70000000000000062" r="0.70000000000000062" t="0.75000000000001266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5336990737820441"/>
          <c:y val="3.6114816858083834E-2"/>
          <c:w val="0.83469139461519104"/>
          <c:h val="0.92777036628384746"/>
        </c:manualLayout>
      </c:layout>
      <c:barChart>
        <c:barDir val="col"/>
        <c:grouping val="clustered"/>
        <c:ser>
          <c:idx val="0"/>
          <c:order val="0"/>
          <c:spPr>
            <a:gradFill>
              <a:gsLst>
                <a:gs pos="0">
                  <a:sysClr val="window" lastClr="FFFFFF">
                    <a:lumMod val="95000"/>
                  </a:sysClr>
                </a:gs>
                <a:gs pos="50000">
                  <a:sysClr val="window" lastClr="FFFFFF">
                    <a:lumMod val="50000"/>
                  </a:sysClr>
                </a:gs>
                <a:gs pos="100000">
                  <a:schemeClr val="tx1">
                    <a:lumMod val="85000"/>
                    <a:lumOff val="15000"/>
                  </a:schemeClr>
                </a:gs>
              </a:gsLst>
              <a:lin ang="5400000" scaled="0"/>
            </a:gradFill>
            <a:ln>
              <a:noFill/>
            </a:ln>
          </c:spPr>
          <c:invertIfNegative val="1"/>
          <c:val>
            <c:numRef>
              <c:f>'08'!$AY$58:$AY$62</c:f>
              <c:numCache>
                <c:formatCode>#,##0</c:formatCode>
                <c:ptCount val="5"/>
              </c:numCache>
            </c:numRef>
          </c:val>
        </c:ser>
        <c:axId val="147982976"/>
        <c:axId val="148001152"/>
      </c:barChart>
      <c:lineChart>
        <c:grouping val="standard"/>
        <c:ser>
          <c:idx val="1"/>
          <c:order val="1"/>
          <c:tx>
            <c:v>eq</c:v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multiLvlStrRef>
              <c:f>#REF!</c:f>
            </c:multiLvlStrRef>
          </c:cat>
          <c:val>
            <c:numRef>
              <c:f>'08'!$AX$58:$AX$62</c:f>
              <c:numCache>
                <c:formatCode>#,##0</c:formatCode>
                <c:ptCount val="5"/>
              </c:numCache>
            </c:numRef>
          </c:val>
        </c:ser>
        <c:ser>
          <c:idx val="2"/>
          <c:order val="2"/>
          <c:tx>
            <c:v>obj</c:v>
          </c:tx>
          <c:spPr>
            <a:ln w="19050">
              <a:solidFill>
                <a:schemeClr val="tx1"/>
              </a:solidFill>
              <a:prstDash val="sysDash"/>
            </a:ln>
          </c:spPr>
          <c:marker>
            <c:symbol val="none"/>
          </c:marker>
          <c:val>
            <c:numRef>
              <c:f>'08'!$AZ$58:$AZ$62</c:f>
              <c:numCache>
                <c:formatCode>#,##0</c:formatCode>
                <c:ptCount val="5"/>
              </c:numCache>
            </c:numRef>
          </c:val>
        </c:ser>
        <c:marker val="1"/>
        <c:axId val="148004224"/>
        <c:axId val="148002688"/>
      </c:lineChart>
      <c:catAx>
        <c:axId val="147982976"/>
        <c:scaling>
          <c:orientation val="minMax"/>
        </c:scaling>
        <c:axPos val="b"/>
        <c:majorTickMark val="none"/>
        <c:tickLblPos val="none"/>
        <c:spPr>
          <a:ln>
            <a:noFill/>
          </a:ln>
        </c:spPr>
        <c:crossAx val="148001152"/>
        <c:crosses val="autoZero"/>
        <c:auto val="1"/>
        <c:lblAlgn val="ctr"/>
        <c:lblOffset val="100"/>
        <c:tickLblSkip val="1"/>
        <c:tickMarkSkip val="1"/>
      </c:catAx>
      <c:valAx>
        <c:axId val="148001152"/>
        <c:scaling>
          <c:orientation val="minMax"/>
        </c:scaling>
        <c:axPos val="l"/>
        <c:majorGridlines>
          <c:spPr>
            <a:ln>
              <a:solidFill>
                <a:schemeClr val="accent1"/>
              </a:solidFill>
            </a:ln>
          </c:spPr>
        </c:majorGridlines>
        <c:numFmt formatCode="#,##0" sourceLinked="1"/>
        <c:tickLblPos val="nextTo"/>
        <c:spPr>
          <a:ln>
            <a:noFill/>
          </a:ln>
        </c:spPr>
        <c:txPr>
          <a:bodyPr/>
          <a:lstStyle/>
          <a:p>
            <a:pPr>
              <a:defRPr sz="650" b="0" i="0" baseline="0">
                <a:latin typeface="Franklin Gothic Medium Cond" pitchFamily="34" charset="0"/>
              </a:defRPr>
            </a:pPr>
            <a:endParaRPr lang="fr-FR"/>
          </a:p>
        </c:txPr>
        <c:crossAx val="147982976"/>
        <c:crosses val="autoZero"/>
        <c:crossBetween val="between"/>
      </c:valAx>
      <c:valAx>
        <c:axId val="148002688"/>
        <c:scaling>
          <c:orientation val="minMax"/>
        </c:scaling>
        <c:delete val="1"/>
        <c:axPos val="r"/>
        <c:numFmt formatCode="#,##0" sourceLinked="1"/>
        <c:tickLblPos val="nextTo"/>
        <c:crossAx val="148004224"/>
        <c:crosses val="max"/>
        <c:crossBetween val="between"/>
      </c:valAx>
      <c:catAx>
        <c:axId val="148004224"/>
        <c:scaling>
          <c:orientation val="minMax"/>
        </c:scaling>
        <c:delete val="1"/>
        <c:axPos val="b"/>
        <c:numFmt formatCode="#,##0" sourceLinked="1"/>
        <c:tickLblPos val="nextTo"/>
        <c:crossAx val="148002688"/>
        <c:crosses val="autoZero"/>
        <c:auto val="1"/>
        <c:lblAlgn val="ctr"/>
        <c:lblOffset val="100"/>
      </c:catAx>
      <c:spPr>
        <a:gradFill>
          <a:gsLst>
            <a:gs pos="0">
              <a:srgbClr val="059AFF"/>
            </a:gs>
            <a:gs pos="25000">
              <a:srgbClr val="19A2FF"/>
            </a:gs>
            <a:gs pos="50000">
              <a:srgbClr val="37AEFF"/>
            </a:gs>
            <a:gs pos="75000">
              <a:srgbClr val="53B8FF"/>
            </a:gs>
            <a:gs pos="100000">
              <a:srgbClr val="69C2FF"/>
            </a:gs>
          </a:gsLst>
          <a:lin ang="5400000" scaled="0"/>
        </a:gradFill>
      </c:spPr>
    </c:plotArea>
    <c:plotVisOnly val="1"/>
    <c:dispBlanksAs val="gap"/>
  </c:chart>
  <c:spPr>
    <a:gradFill>
      <a:gsLst>
        <a:gs pos="0">
          <a:srgbClr val="059AFF"/>
        </a:gs>
        <a:gs pos="25000">
          <a:srgbClr val="19A2FF"/>
        </a:gs>
        <a:gs pos="50000">
          <a:srgbClr val="37AEFF"/>
        </a:gs>
        <a:gs pos="75000">
          <a:srgbClr val="53B8FF"/>
        </a:gs>
        <a:gs pos="100000">
          <a:srgbClr val="69C2FF"/>
        </a:gs>
      </a:gsLst>
      <a:lin ang="5400000" scaled="0"/>
    </a:gradFill>
    <a:ln>
      <a:noFill/>
    </a:ln>
  </c:spPr>
  <c:printSettings>
    <c:headerFooter/>
    <c:pageMargins b="0.75000000000001288" l="0.70000000000000062" r="0.70000000000000062" t="0.7500000000000128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19050</xdr:colOff>
      <xdr:row>9</xdr:row>
      <xdr:rowOff>9525</xdr:rowOff>
    </xdr:from>
    <xdr:to>
      <xdr:col>34</xdr:col>
      <xdr:colOff>495300</xdr:colOff>
      <xdr:row>18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32</xdr:col>
      <xdr:colOff>23812</xdr:colOff>
      <xdr:row>21</xdr:row>
      <xdr:rowOff>11906</xdr:rowOff>
    </xdr:from>
    <xdr:to>
      <xdr:col>34</xdr:col>
      <xdr:colOff>690562</xdr:colOff>
      <xdr:row>30</xdr:row>
      <xdr:rowOff>135731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32</xdr:col>
      <xdr:colOff>19050</xdr:colOff>
      <xdr:row>33</xdr:row>
      <xdr:rowOff>9525</xdr:rowOff>
    </xdr:from>
    <xdr:to>
      <xdr:col>35</xdr:col>
      <xdr:colOff>0</xdr:colOff>
      <xdr:row>42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32</xdr:col>
      <xdr:colOff>9525</xdr:colOff>
      <xdr:row>45</xdr:row>
      <xdr:rowOff>9525</xdr:rowOff>
    </xdr:from>
    <xdr:to>
      <xdr:col>34</xdr:col>
      <xdr:colOff>638175</xdr:colOff>
      <xdr:row>54</xdr:row>
      <xdr:rowOff>133350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32</xdr:col>
      <xdr:colOff>9525</xdr:colOff>
      <xdr:row>57</xdr:row>
      <xdr:rowOff>9525</xdr:rowOff>
    </xdr:from>
    <xdr:to>
      <xdr:col>34</xdr:col>
      <xdr:colOff>638175</xdr:colOff>
      <xdr:row>66</xdr:row>
      <xdr:rowOff>133350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42</xdr:col>
      <xdr:colOff>243840</xdr:colOff>
      <xdr:row>2</xdr:row>
      <xdr:rowOff>243840</xdr:rowOff>
    </xdr:from>
    <xdr:to>
      <xdr:col>48</xdr:col>
      <xdr:colOff>83820</xdr:colOff>
      <xdr:row>9</xdr:row>
      <xdr:rowOff>53340</xdr:rowOff>
    </xdr:to>
    <xdr:cxnSp macro="">
      <xdr:nvCxnSpPr>
        <xdr:cNvPr id="8" name="Connecteur droit avec flèche 7"/>
        <xdr:cNvCxnSpPr/>
      </xdr:nvCxnSpPr>
      <xdr:spPr>
        <a:xfrm>
          <a:off x="11148060" y="571500"/>
          <a:ext cx="2278380" cy="1569720"/>
        </a:xfrm>
        <a:prstGeom prst="straightConnector1">
          <a:avLst/>
        </a:prstGeom>
        <a:ln w="444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BI95"/>
  <sheetViews>
    <sheetView tabSelected="1" workbookViewId="0">
      <pane ySplit="8" topLeftCell="A9" activePane="bottomLeft" state="frozenSplit"/>
      <selection pane="bottomLeft" activeCell="AW12" sqref="AW12:AW13"/>
    </sheetView>
  </sheetViews>
  <sheetFormatPr baseColWidth="10" defaultColWidth="11.44140625" defaultRowHeight="13.2"/>
  <cols>
    <col min="1" max="1" width="1.109375" style="1" customWidth="1"/>
    <col min="2" max="35" width="2.77734375" style="2" customWidth="1"/>
    <col min="36" max="36" width="2.77734375" style="1" customWidth="1"/>
    <col min="37" max="44" width="2.77734375" style="2" customWidth="1"/>
    <col min="45" max="47" width="5.77734375" style="2" customWidth="1"/>
    <col min="48" max="48" width="6.6640625" style="14" customWidth="1"/>
    <col min="49" max="49" width="6.6640625" style="13" customWidth="1"/>
    <col min="50" max="50" width="3.77734375" style="5" customWidth="1"/>
    <col min="51" max="52" width="3.77734375" style="12" customWidth="1"/>
    <col min="53" max="53" width="3.77734375" style="5" customWidth="1"/>
    <col min="54" max="54" width="3.77734375" style="2" customWidth="1"/>
    <col min="55" max="55" width="8.109375" style="347" customWidth="1"/>
    <col min="56" max="61" width="3.77734375" style="347" customWidth="1"/>
    <col min="62" max="62" width="3.77734375" style="2" customWidth="1"/>
    <col min="63" max="16384" width="11.44140625" style="2"/>
  </cols>
  <sheetData>
    <row r="1" spans="1:61" ht="6" customHeight="1" thickBot="1">
      <c r="A1" s="4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4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15"/>
      <c r="AW1" s="132"/>
    </row>
    <row r="2" spans="1:61" ht="20.100000000000001" customHeight="1">
      <c r="A2" s="4"/>
      <c r="B2" s="55"/>
      <c r="C2" s="56"/>
      <c r="D2" s="56"/>
      <c r="E2" s="57"/>
      <c r="F2" s="58"/>
      <c r="G2" s="56"/>
      <c r="H2" s="135"/>
      <c r="I2" s="58"/>
      <c r="J2" s="56"/>
      <c r="K2" s="262"/>
      <c r="L2" s="59"/>
      <c r="M2" s="55"/>
      <c r="N2" s="60"/>
      <c r="O2" s="60"/>
      <c r="P2" s="60"/>
      <c r="Q2" s="60"/>
      <c r="R2" s="61"/>
      <c r="S2" s="52"/>
      <c r="T2" s="278">
        <v>2018</v>
      </c>
      <c r="U2" s="279"/>
      <c r="V2" s="279"/>
      <c r="W2" s="279"/>
      <c r="X2" s="279"/>
      <c r="Y2" s="280"/>
      <c r="Z2" s="3"/>
      <c r="AA2" s="148"/>
      <c r="AB2" s="149"/>
      <c r="AC2" s="150"/>
      <c r="AD2" s="151"/>
      <c r="AE2" s="151"/>
      <c r="AF2" s="152"/>
      <c r="AG2" s="152"/>
      <c r="AH2" s="152"/>
      <c r="AI2" s="152"/>
      <c r="AJ2" s="153"/>
      <c r="AK2" s="152"/>
      <c r="AL2" s="251"/>
      <c r="AM2" s="252"/>
      <c r="AN2" s="253"/>
      <c r="AO2" s="107"/>
      <c r="AP2" s="271"/>
      <c r="AQ2" s="271" t="s">
        <v>18</v>
      </c>
      <c r="AR2" s="271" t="s">
        <v>33</v>
      </c>
      <c r="AS2" s="271" t="s">
        <v>34</v>
      </c>
      <c r="AT2" s="271" t="s">
        <v>35</v>
      </c>
      <c r="AU2" s="271" t="s">
        <v>36</v>
      </c>
      <c r="AV2" s="271" t="s">
        <v>37</v>
      </c>
      <c r="AW2" s="271" t="s">
        <v>38</v>
      </c>
      <c r="AX2" s="271" t="s">
        <v>19</v>
      </c>
      <c r="AY2" s="271" t="s">
        <v>32</v>
      </c>
      <c r="AZ2" s="271" t="s">
        <v>39</v>
      </c>
      <c r="BA2" s="271" t="s">
        <v>40</v>
      </c>
      <c r="BB2" s="271" t="s">
        <v>41</v>
      </c>
    </row>
    <row r="3" spans="1:61" ht="20.100000000000001" customHeight="1" thickBot="1">
      <c r="A3" s="4"/>
      <c r="B3" s="62"/>
      <c r="C3" s="63"/>
      <c r="D3" s="63"/>
      <c r="E3" s="247"/>
      <c r="F3" s="133"/>
      <c r="G3" s="64"/>
      <c r="H3" s="258"/>
      <c r="I3" s="133"/>
      <c r="J3" s="134"/>
      <c r="K3" s="263"/>
      <c r="L3" s="65"/>
      <c r="M3" s="66"/>
      <c r="N3" s="67"/>
      <c r="O3" s="67"/>
      <c r="P3" s="68"/>
      <c r="Q3" s="68"/>
      <c r="R3" s="69"/>
      <c r="S3" s="70"/>
      <c r="T3" s="281" t="s">
        <v>19</v>
      </c>
      <c r="U3" s="282"/>
      <c r="V3" s="282"/>
      <c r="W3" s="282"/>
      <c r="X3" s="282"/>
      <c r="Y3" s="283"/>
      <c r="Z3" s="3"/>
      <c r="AA3" s="154"/>
      <c r="AB3" s="155"/>
      <c r="AC3" s="156"/>
      <c r="AD3" s="157"/>
      <c r="AE3" s="157"/>
      <c r="AF3" s="155"/>
      <c r="AG3" s="155"/>
      <c r="AH3" s="155"/>
      <c r="AI3" s="155"/>
      <c r="AJ3" s="158"/>
      <c r="AK3" s="155"/>
      <c r="AL3" s="236"/>
      <c r="AM3" s="237"/>
      <c r="AN3" s="238"/>
      <c r="AO3" s="120"/>
      <c r="AP3" s="271"/>
      <c r="AQ3" s="271"/>
      <c r="AR3" s="274"/>
      <c r="AS3" s="275"/>
      <c r="AT3" s="271"/>
      <c r="AU3" s="274"/>
      <c r="AV3" s="270"/>
      <c r="AW3" s="272"/>
      <c r="AX3" s="273"/>
      <c r="AY3" s="273"/>
    </row>
    <row r="4" spans="1:61" ht="20.100000000000001" customHeight="1" thickBot="1">
      <c r="A4" s="4"/>
      <c r="B4" s="71"/>
      <c r="C4" s="72"/>
      <c r="D4" s="72"/>
      <c r="E4" s="249"/>
      <c r="F4" s="72"/>
      <c r="G4" s="72"/>
      <c r="H4" s="259"/>
      <c r="I4" s="73"/>
      <c r="J4" s="72"/>
      <c r="K4" s="264"/>
      <c r="L4" s="74"/>
      <c r="M4" s="75"/>
      <c r="N4" s="76"/>
      <c r="O4" s="76"/>
      <c r="P4" s="77"/>
      <c r="Q4" s="77"/>
      <c r="R4" s="78"/>
      <c r="S4" s="70"/>
      <c r="T4" s="284">
        <f>IF(T3="janvier",cal!B2,IF(T3="fevrier",cal!B3,IF(T3="mars",cal!B4,IF(T3="avril",cal!B5,IF(T3="mai",cal!B6,IF(T3="juin",cal!B7,IF(T3="juillet",cal!B8,IF(T3="aout",cal!B9,IF(T3="septembre",cal!B10,IF(T3="octobre",cal!B11,IF(T3="novembre",cal!B12,IF(T3="decembre",cal!B13,""))))))))))))</f>
        <v>23</v>
      </c>
      <c r="U4" s="285"/>
      <c r="V4" s="285"/>
      <c r="W4" s="285"/>
      <c r="X4" s="285"/>
      <c r="Y4" s="286"/>
      <c r="Z4" s="3"/>
      <c r="AA4" s="159"/>
      <c r="AB4" s="160"/>
      <c r="AC4" s="161"/>
      <c r="AD4" s="162"/>
      <c r="AE4" s="160"/>
      <c r="AF4" s="160"/>
      <c r="AG4" s="160"/>
      <c r="AH4" s="163"/>
      <c r="AI4" s="163"/>
      <c r="AJ4" s="164"/>
      <c r="AK4" s="160"/>
      <c r="AL4" s="239"/>
      <c r="AM4" s="240"/>
      <c r="AN4" s="241"/>
      <c r="AO4" s="120"/>
      <c r="AP4" s="271"/>
      <c r="AQ4" s="271"/>
      <c r="AR4" s="274"/>
      <c r="AS4" s="275"/>
      <c r="AT4" s="271"/>
      <c r="AU4" s="274"/>
      <c r="AV4" s="270"/>
      <c r="AW4" s="272"/>
      <c r="AX4" s="273"/>
      <c r="AY4" s="273"/>
    </row>
    <row r="5" spans="1:61" ht="20.100000000000001" customHeight="1">
      <c r="A5" s="4"/>
      <c r="B5" s="147"/>
      <c r="C5" s="141"/>
      <c r="D5" s="141"/>
      <c r="E5" s="248"/>
      <c r="F5" s="80"/>
      <c r="G5" s="80"/>
      <c r="H5" s="260"/>
      <c r="I5" s="81"/>
      <c r="J5" s="79"/>
      <c r="K5" s="82"/>
      <c r="L5" s="74"/>
      <c r="M5" s="83"/>
      <c r="N5" s="84"/>
      <c r="O5" s="84"/>
      <c r="P5" s="85"/>
      <c r="Q5" s="85"/>
      <c r="R5" s="86"/>
      <c r="S5" s="70"/>
      <c r="T5" s="173"/>
      <c r="U5" s="87"/>
      <c r="V5" s="88"/>
      <c r="W5" s="87"/>
      <c r="X5" s="87"/>
      <c r="Y5" s="89"/>
      <c r="Z5" s="70"/>
      <c r="AA5" s="165"/>
      <c r="AB5" s="166"/>
      <c r="AC5" s="167"/>
      <c r="AD5" s="166"/>
      <c r="AE5" s="167"/>
      <c r="AF5" s="167"/>
      <c r="AG5" s="167"/>
      <c r="AH5" s="167"/>
      <c r="AI5" s="167"/>
      <c r="AJ5" s="168"/>
      <c r="AK5" s="254"/>
      <c r="AL5" s="242"/>
      <c r="AM5" s="250"/>
      <c r="AN5" s="243"/>
      <c r="AO5" s="121"/>
      <c r="AP5" s="271"/>
      <c r="AQ5" s="271"/>
      <c r="AR5" s="271"/>
      <c r="AS5" s="351" t="s">
        <v>42</v>
      </c>
      <c r="AT5" s="271"/>
      <c r="AU5" s="276"/>
      <c r="AV5" s="270"/>
      <c r="AW5" s="272"/>
      <c r="AX5" s="273"/>
      <c r="AY5" s="273"/>
    </row>
    <row r="6" spans="1:61" ht="20.100000000000001" customHeight="1" thickBot="1">
      <c r="A6" s="4"/>
      <c r="B6" s="136"/>
      <c r="C6" s="137"/>
      <c r="D6" s="137"/>
      <c r="E6" s="142"/>
      <c r="F6" s="137"/>
      <c r="G6" s="137"/>
      <c r="H6" s="261"/>
      <c r="I6" s="137"/>
      <c r="J6" s="137"/>
      <c r="K6" s="175"/>
      <c r="L6" s="3"/>
      <c r="M6" s="90"/>
      <c r="N6" s="91"/>
      <c r="O6" s="91"/>
      <c r="P6" s="92"/>
      <c r="Q6" s="92"/>
      <c r="R6" s="93"/>
      <c r="S6" s="70"/>
      <c r="T6" s="174"/>
      <c r="U6" s="94"/>
      <c r="V6" s="94"/>
      <c r="W6" s="94"/>
      <c r="X6" s="94"/>
      <c r="Y6" s="95"/>
      <c r="Z6" s="70"/>
      <c r="AA6" s="169"/>
      <c r="AB6" s="170"/>
      <c r="AC6" s="265"/>
      <c r="AD6" s="266"/>
      <c r="AE6" s="265"/>
      <c r="AF6" s="265"/>
      <c r="AG6" s="265"/>
      <c r="AH6" s="171"/>
      <c r="AI6" s="171"/>
      <c r="AJ6" s="172"/>
      <c r="AK6" s="172"/>
      <c r="AL6" s="244"/>
      <c r="AM6" s="245"/>
      <c r="AN6" s="246"/>
      <c r="AO6" s="120"/>
      <c r="AP6" s="271"/>
      <c r="AQ6" s="271"/>
      <c r="AR6" s="271"/>
      <c r="AS6" s="271"/>
      <c r="AT6" s="271"/>
      <c r="AU6" s="271"/>
      <c r="AV6" s="270"/>
      <c r="AW6" s="272"/>
      <c r="AX6" s="273"/>
      <c r="AY6" s="273"/>
    </row>
    <row r="7" spans="1:61" ht="20.100000000000001" customHeight="1" thickTop="1" thickBot="1">
      <c r="A7" s="4"/>
      <c r="B7" s="143"/>
      <c r="C7" s="144"/>
      <c r="D7" s="144"/>
      <c r="E7" s="145"/>
      <c r="F7" s="146"/>
      <c r="G7" s="138"/>
      <c r="H7" s="139"/>
      <c r="I7" s="146"/>
      <c r="J7" s="138"/>
      <c r="K7" s="140"/>
      <c r="L7" s="3"/>
      <c r="M7" s="96"/>
      <c r="N7" s="97"/>
      <c r="O7" s="97"/>
      <c r="P7" s="98"/>
      <c r="Q7" s="98"/>
      <c r="R7" s="99"/>
      <c r="S7" s="70"/>
      <c r="T7" s="70"/>
      <c r="U7" s="70"/>
      <c r="V7" s="70"/>
      <c r="W7" s="70"/>
      <c r="X7" s="70"/>
      <c r="Y7" s="70"/>
      <c r="Z7" s="70"/>
      <c r="AA7" s="255"/>
      <c r="AB7" s="255"/>
      <c r="AC7" s="256"/>
      <c r="AD7" s="255"/>
      <c r="AE7" s="256"/>
      <c r="AF7" s="256"/>
      <c r="AG7" s="256"/>
      <c r="AH7" s="256"/>
      <c r="AI7" s="256"/>
      <c r="AJ7" s="257"/>
      <c r="AK7" s="257"/>
      <c r="AL7" s="257"/>
      <c r="AM7" s="257"/>
      <c r="AN7" s="255"/>
      <c r="AO7" s="107"/>
      <c r="AP7" s="4"/>
      <c r="AQ7" s="4"/>
      <c r="AR7" s="4"/>
      <c r="AS7" s="4"/>
      <c r="AT7" s="4"/>
      <c r="AU7" s="4"/>
      <c r="AV7" s="15"/>
      <c r="AW7" s="132"/>
    </row>
    <row r="8" spans="1:61" ht="20.100000000000001" customHeight="1" thickTop="1" thickBot="1">
      <c r="A8" s="4"/>
      <c r="B8" s="100"/>
      <c r="C8" s="3"/>
      <c r="D8" s="3"/>
      <c r="E8" s="3"/>
      <c r="F8" s="3"/>
      <c r="G8" s="3"/>
      <c r="H8" s="3"/>
      <c r="I8" s="3"/>
      <c r="J8" s="3"/>
      <c r="K8" s="3"/>
      <c r="L8" s="3"/>
      <c r="M8" s="101"/>
      <c r="N8" s="102"/>
      <c r="O8" s="103"/>
      <c r="P8" s="104"/>
      <c r="Q8" s="104"/>
      <c r="R8" s="105"/>
      <c r="S8" s="19"/>
      <c r="T8" s="19"/>
      <c r="U8" s="19"/>
      <c r="V8" s="19"/>
      <c r="W8" s="19"/>
      <c r="X8" s="19"/>
      <c r="Y8" s="19"/>
      <c r="Z8" s="19"/>
      <c r="AA8" s="19"/>
      <c r="AB8" s="3"/>
      <c r="AC8" s="3"/>
      <c r="AD8" s="3"/>
      <c r="AE8" s="3"/>
      <c r="AF8" s="3"/>
      <c r="AG8" s="3"/>
      <c r="AH8" s="3"/>
      <c r="AI8" s="3"/>
      <c r="AJ8" s="4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15" t="s">
        <v>6</v>
      </c>
      <c r="AW8" s="132" t="s">
        <v>7</v>
      </c>
    </row>
    <row r="9" spans="1:61" ht="20.100000000000001" customHeight="1" thickTop="1">
      <c r="A9" s="4"/>
      <c r="B9" s="35" t="s">
        <v>13</v>
      </c>
      <c r="C9" s="26"/>
      <c r="D9" s="26"/>
      <c r="E9" s="21"/>
      <c r="F9" s="20"/>
      <c r="G9" s="20"/>
      <c r="H9" s="23"/>
      <c r="I9" s="23"/>
      <c r="J9" s="23"/>
      <c r="K9" s="53" t="s">
        <v>8</v>
      </c>
      <c r="L9" s="23"/>
      <c r="M9" s="23"/>
      <c r="N9" s="23"/>
      <c r="O9" s="23"/>
      <c r="P9" s="23"/>
      <c r="Q9" s="20"/>
      <c r="R9" s="20"/>
      <c r="S9" s="22"/>
      <c r="T9" s="22"/>
      <c r="U9" s="22"/>
      <c r="V9" s="22"/>
      <c r="W9" s="22"/>
      <c r="X9" s="22"/>
      <c r="Y9" s="22"/>
      <c r="Z9" s="22"/>
      <c r="AA9" s="22"/>
      <c r="AB9" s="20"/>
      <c r="AC9" s="20"/>
      <c r="AD9" s="20"/>
      <c r="AE9" s="20"/>
      <c r="AF9" s="20"/>
      <c r="AG9" s="20"/>
      <c r="AH9" s="20"/>
      <c r="AI9" s="20"/>
      <c r="AJ9" s="31"/>
      <c r="AK9" s="30"/>
      <c r="AL9" s="32"/>
      <c r="AM9" s="109"/>
      <c r="AN9" s="108"/>
      <c r="AO9" s="122"/>
      <c r="AP9" s="32"/>
      <c r="AQ9" s="32"/>
      <c r="AR9" s="32"/>
      <c r="AS9" s="32"/>
      <c r="AT9" s="32"/>
      <c r="AU9" s="32"/>
      <c r="AV9" s="15">
        <f>AW9</f>
        <v>0</v>
      </c>
      <c r="AW9" s="132">
        <f>(K2/T4)*5</f>
        <v>0</v>
      </c>
      <c r="AX9" s="8"/>
      <c r="AY9" s="8"/>
      <c r="AZ9" s="8"/>
    </row>
    <row r="10" spans="1:61" s="5" customFormat="1" ht="12" customHeight="1">
      <c r="A10" s="52"/>
      <c r="B10" s="287" t="s">
        <v>1</v>
      </c>
      <c r="C10" s="176"/>
      <c r="D10" s="177"/>
      <c r="E10" s="178"/>
      <c r="F10" s="178"/>
      <c r="G10" s="178"/>
      <c r="H10" s="178"/>
      <c r="I10" s="178"/>
      <c r="J10" s="178"/>
      <c r="K10" s="178"/>
      <c r="L10" s="178"/>
      <c r="M10" s="178"/>
      <c r="N10" s="178"/>
      <c r="O10" s="178"/>
      <c r="P10" s="178"/>
      <c r="Q10" s="178"/>
      <c r="R10" s="178"/>
      <c r="S10" s="178"/>
      <c r="T10" s="178"/>
      <c r="U10" s="178"/>
      <c r="V10" s="178"/>
      <c r="W10" s="178"/>
      <c r="X10" s="178"/>
      <c r="Y10" s="178"/>
      <c r="Z10" s="178"/>
      <c r="AA10" s="178"/>
      <c r="AB10" s="178"/>
      <c r="AC10" s="178"/>
      <c r="AD10" s="178"/>
      <c r="AE10" s="178"/>
      <c r="AF10" s="178"/>
      <c r="AG10" s="289" t="str">
        <f>IF(AF5="lun",AF5,"")</f>
        <v/>
      </c>
      <c r="AH10" s="290"/>
      <c r="AI10" s="290"/>
      <c r="AJ10" s="295" t="s">
        <v>1</v>
      </c>
      <c r="AK10" s="302"/>
      <c r="AL10" s="298"/>
      <c r="AM10" s="304"/>
      <c r="AN10" s="306"/>
      <c r="AO10" s="123"/>
      <c r="AP10" s="298"/>
      <c r="AQ10" s="298"/>
      <c r="AR10" s="298"/>
      <c r="AS10" s="298"/>
      <c r="AT10" s="298"/>
      <c r="AU10" s="298"/>
      <c r="AV10" s="300">
        <f>AI20*0.2</f>
        <v>0</v>
      </c>
      <c r="AW10" s="350">
        <f ca="1">INDEX(BC10:BI22,MATCH(T3,BC:BC,0),MATCH(B9,10:10,0))</f>
        <v>0</v>
      </c>
      <c r="AX10" s="11"/>
      <c r="AY10" s="11"/>
      <c r="AZ10" s="11"/>
      <c r="BC10" s="348">
        <v>2018</v>
      </c>
      <c r="BD10" s="348" t="s">
        <v>0</v>
      </c>
      <c r="BE10" s="348" t="s">
        <v>13</v>
      </c>
      <c r="BF10" s="348" t="s">
        <v>14</v>
      </c>
      <c r="BG10" s="348" t="s">
        <v>15</v>
      </c>
      <c r="BH10" s="348" t="s">
        <v>16</v>
      </c>
      <c r="BI10" s="348" t="s">
        <v>17</v>
      </c>
    </row>
    <row r="11" spans="1:61" s="5" customFormat="1" ht="12" customHeight="1">
      <c r="A11" s="52"/>
      <c r="B11" s="288"/>
      <c r="C11" s="179"/>
      <c r="D11" s="180"/>
      <c r="E11" s="181"/>
      <c r="F11" s="181"/>
      <c r="G11" s="181"/>
      <c r="H11" s="181"/>
      <c r="I11" s="181"/>
      <c r="J11" s="181"/>
      <c r="K11" s="181"/>
      <c r="L11" s="181"/>
      <c r="M11" s="181"/>
      <c r="N11" s="181"/>
      <c r="O11" s="181"/>
      <c r="P11" s="181"/>
      <c r="Q11" s="181"/>
      <c r="R11" s="181"/>
      <c r="S11" s="181"/>
      <c r="T11" s="181"/>
      <c r="U11" s="181"/>
      <c r="V11" s="181"/>
      <c r="W11" s="181"/>
      <c r="X11" s="181"/>
      <c r="Y11" s="181"/>
      <c r="Z11" s="181"/>
      <c r="AA11" s="181"/>
      <c r="AB11" s="181"/>
      <c r="AC11" s="181"/>
      <c r="AD11" s="181"/>
      <c r="AE11" s="181"/>
      <c r="AF11" s="181"/>
      <c r="AG11" s="291"/>
      <c r="AH11" s="292"/>
      <c r="AI11" s="292"/>
      <c r="AJ11" s="296"/>
      <c r="AK11" s="303"/>
      <c r="AL11" s="299"/>
      <c r="AM11" s="305"/>
      <c r="AN11" s="307"/>
      <c r="AO11" s="123"/>
      <c r="AP11" s="299"/>
      <c r="AQ11" s="299"/>
      <c r="AR11" s="299"/>
      <c r="AS11" s="299"/>
      <c r="AT11" s="299"/>
      <c r="AU11" s="299"/>
      <c r="AV11" s="300"/>
      <c r="AW11" s="350"/>
      <c r="AX11" s="11"/>
      <c r="AY11" s="11"/>
      <c r="AZ11" s="11"/>
      <c r="BC11" s="349" t="s">
        <v>45</v>
      </c>
      <c r="BD11" s="349">
        <f>SUM(BE11:BI11)</f>
        <v>23</v>
      </c>
      <c r="BE11" s="348">
        <v>5</v>
      </c>
      <c r="BF11" s="348">
        <v>5</v>
      </c>
      <c r="BG11" s="348">
        <v>5</v>
      </c>
      <c r="BH11" s="348">
        <v>5</v>
      </c>
      <c r="BI11" s="348">
        <v>3</v>
      </c>
    </row>
    <row r="12" spans="1:61" s="5" customFormat="1" ht="12" customHeight="1">
      <c r="A12" s="52"/>
      <c r="B12" s="287" t="s">
        <v>2</v>
      </c>
      <c r="C12" s="182"/>
      <c r="D12" s="183"/>
      <c r="E12" s="184"/>
      <c r="F12" s="184"/>
      <c r="G12" s="184"/>
      <c r="H12" s="184"/>
      <c r="I12" s="184"/>
      <c r="J12" s="184"/>
      <c r="K12" s="184"/>
      <c r="L12" s="184"/>
      <c r="M12" s="184"/>
      <c r="N12" s="184"/>
      <c r="O12" s="184"/>
      <c r="P12" s="184"/>
      <c r="Q12" s="184"/>
      <c r="R12" s="184"/>
      <c r="S12" s="184"/>
      <c r="T12" s="184"/>
      <c r="U12" s="184"/>
      <c r="V12" s="184"/>
      <c r="W12" s="184"/>
      <c r="X12" s="184"/>
      <c r="Y12" s="184"/>
      <c r="Z12" s="184"/>
      <c r="AA12" s="184"/>
      <c r="AB12" s="184"/>
      <c r="AC12" s="184"/>
      <c r="AD12" s="184"/>
      <c r="AE12" s="184"/>
      <c r="AF12" s="184"/>
      <c r="AG12" s="291"/>
      <c r="AH12" s="292"/>
      <c r="AI12" s="292"/>
      <c r="AJ12" s="297" t="s">
        <v>2</v>
      </c>
      <c r="AK12" s="318"/>
      <c r="AL12" s="316"/>
      <c r="AM12" s="320"/>
      <c r="AN12" s="322"/>
      <c r="AO12" s="123"/>
      <c r="AP12" s="316"/>
      <c r="AQ12" s="316"/>
      <c r="AR12" s="316"/>
      <c r="AS12" s="316"/>
      <c r="AT12" s="316"/>
      <c r="AU12" s="316"/>
      <c r="AV12" s="300">
        <f>IF(AK10&lt;AV10,$AI$20*0.2+(AV10-AK10),+IF(AND(AK10&gt;AV10,$AF$20&lt;$AI$20*0.2),$AF$20,$AI$20*0.2))</f>
        <v>0</v>
      </c>
      <c r="AW12" s="352" t="s">
        <v>43</v>
      </c>
      <c r="AX12" s="11"/>
      <c r="AY12" s="11"/>
      <c r="AZ12" s="11"/>
      <c r="BC12" s="349" t="s">
        <v>46</v>
      </c>
      <c r="BD12" s="349">
        <f t="shared" ref="BD12:BD22" si="0">SUM(BE12:BI12)</f>
        <v>20</v>
      </c>
      <c r="BE12" s="348">
        <v>2</v>
      </c>
      <c r="BF12" s="348">
        <v>5</v>
      </c>
      <c r="BG12" s="348">
        <v>5</v>
      </c>
      <c r="BH12" s="348">
        <v>5</v>
      </c>
      <c r="BI12" s="348">
        <v>3</v>
      </c>
    </row>
    <row r="13" spans="1:61" s="5" customFormat="1" ht="12" customHeight="1">
      <c r="A13" s="52"/>
      <c r="B13" s="288"/>
      <c r="C13" s="185"/>
      <c r="D13" s="186"/>
      <c r="E13" s="187"/>
      <c r="F13" s="187"/>
      <c r="G13" s="187"/>
      <c r="H13" s="187"/>
      <c r="I13" s="187"/>
      <c r="J13" s="187"/>
      <c r="K13" s="187"/>
      <c r="L13" s="187"/>
      <c r="M13" s="187"/>
      <c r="N13" s="187"/>
      <c r="O13" s="187"/>
      <c r="P13" s="187"/>
      <c r="Q13" s="187"/>
      <c r="R13" s="187"/>
      <c r="S13" s="187"/>
      <c r="T13" s="187"/>
      <c r="U13" s="187"/>
      <c r="V13" s="187"/>
      <c r="W13" s="187"/>
      <c r="X13" s="187"/>
      <c r="Y13" s="187"/>
      <c r="Z13" s="187"/>
      <c r="AA13" s="187"/>
      <c r="AB13" s="187"/>
      <c r="AC13" s="187"/>
      <c r="AD13" s="187"/>
      <c r="AE13" s="187"/>
      <c r="AF13" s="187"/>
      <c r="AG13" s="291"/>
      <c r="AH13" s="292"/>
      <c r="AI13" s="292"/>
      <c r="AJ13" s="296"/>
      <c r="AK13" s="319"/>
      <c r="AL13" s="317"/>
      <c r="AM13" s="321"/>
      <c r="AN13" s="323"/>
      <c r="AO13" s="123"/>
      <c r="AP13" s="317"/>
      <c r="AQ13" s="317"/>
      <c r="AR13" s="317"/>
      <c r="AS13" s="317"/>
      <c r="AT13" s="317"/>
      <c r="AU13" s="317"/>
      <c r="AV13" s="300"/>
      <c r="AW13" s="353"/>
      <c r="AX13" s="11"/>
      <c r="AY13" s="11"/>
      <c r="AZ13" s="11"/>
      <c r="BC13" s="349" t="s">
        <v>47</v>
      </c>
      <c r="BD13" s="349">
        <f t="shared" si="0"/>
        <v>22</v>
      </c>
      <c r="BE13" s="348">
        <v>2</v>
      </c>
      <c r="BF13" s="348">
        <v>5</v>
      </c>
      <c r="BG13" s="348">
        <v>5</v>
      </c>
      <c r="BH13" s="348">
        <v>5</v>
      </c>
      <c r="BI13" s="348">
        <v>5</v>
      </c>
    </row>
    <row r="14" spans="1:61" s="5" customFormat="1" ht="12" customHeight="1">
      <c r="A14" s="52"/>
      <c r="B14" s="287" t="s">
        <v>3</v>
      </c>
      <c r="C14" s="188"/>
      <c r="D14" s="189"/>
      <c r="E14" s="190"/>
      <c r="F14" s="190"/>
      <c r="G14" s="190"/>
      <c r="H14" s="190"/>
      <c r="I14" s="190"/>
      <c r="J14" s="190"/>
      <c r="K14" s="190"/>
      <c r="L14" s="190"/>
      <c r="M14" s="190"/>
      <c r="N14" s="190"/>
      <c r="O14" s="190"/>
      <c r="P14" s="190"/>
      <c r="Q14" s="190"/>
      <c r="R14" s="190"/>
      <c r="S14" s="190"/>
      <c r="T14" s="190"/>
      <c r="U14" s="190"/>
      <c r="V14" s="190"/>
      <c r="W14" s="190"/>
      <c r="X14" s="190"/>
      <c r="Y14" s="190"/>
      <c r="Z14" s="190"/>
      <c r="AA14" s="190"/>
      <c r="AB14" s="190"/>
      <c r="AC14" s="190"/>
      <c r="AD14" s="190"/>
      <c r="AE14" s="190"/>
      <c r="AF14" s="190"/>
      <c r="AG14" s="291"/>
      <c r="AH14" s="292"/>
      <c r="AI14" s="292"/>
      <c r="AJ14" s="297" t="s">
        <v>3</v>
      </c>
      <c r="AK14" s="308"/>
      <c r="AL14" s="310"/>
      <c r="AM14" s="312"/>
      <c r="AN14" s="314"/>
      <c r="AO14" s="123"/>
      <c r="AP14" s="310"/>
      <c r="AQ14" s="310"/>
      <c r="AR14" s="310"/>
      <c r="AS14" s="310"/>
      <c r="AT14" s="310"/>
      <c r="AU14" s="310"/>
      <c r="AV14" s="300">
        <f>IF(AK12&lt;AV12,$AI$20*0.2+(AV12-AK12),+IF(AND(AK12&gt;AV12,$AF$20&lt;$AI$20*0.2),$AF$20,$AI$20*0.2))</f>
        <v>0</v>
      </c>
      <c r="AW14" s="301"/>
      <c r="AX14" s="11"/>
      <c r="AY14" s="11"/>
      <c r="AZ14" s="11"/>
      <c r="BC14" s="349" t="s">
        <v>48</v>
      </c>
      <c r="BD14" s="349">
        <f t="shared" si="0"/>
        <v>21</v>
      </c>
      <c r="BE14" s="348">
        <v>5</v>
      </c>
      <c r="BF14" s="348">
        <v>5</v>
      </c>
      <c r="BG14" s="348">
        <v>5</v>
      </c>
      <c r="BH14" s="348">
        <v>5</v>
      </c>
      <c r="BI14" s="348">
        <v>1</v>
      </c>
    </row>
    <row r="15" spans="1:61" s="5" customFormat="1" ht="12" customHeight="1">
      <c r="A15" s="52"/>
      <c r="B15" s="288"/>
      <c r="C15" s="191"/>
      <c r="D15" s="192"/>
      <c r="E15" s="193"/>
      <c r="F15" s="193"/>
      <c r="G15" s="193"/>
      <c r="H15" s="193"/>
      <c r="I15" s="193"/>
      <c r="J15" s="193"/>
      <c r="K15" s="193"/>
      <c r="L15" s="193"/>
      <c r="M15" s="193"/>
      <c r="N15" s="193"/>
      <c r="O15" s="193"/>
      <c r="P15" s="193"/>
      <c r="Q15" s="193"/>
      <c r="R15" s="193"/>
      <c r="S15" s="193"/>
      <c r="T15" s="193"/>
      <c r="U15" s="193"/>
      <c r="V15" s="193"/>
      <c r="W15" s="193"/>
      <c r="X15" s="193"/>
      <c r="Y15" s="193"/>
      <c r="Z15" s="193"/>
      <c r="AA15" s="193"/>
      <c r="AB15" s="193"/>
      <c r="AC15" s="193"/>
      <c r="AD15" s="193"/>
      <c r="AE15" s="193"/>
      <c r="AF15" s="193"/>
      <c r="AG15" s="291"/>
      <c r="AH15" s="292"/>
      <c r="AI15" s="292"/>
      <c r="AJ15" s="296"/>
      <c r="AK15" s="309"/>
      <c r="AL15" s="311"/>
      <c r="AM15" s="313"/>
      <c r="AN15" s="315"/>
      <c r="AO15" s="123"/>
      <c r="AP15" s="311"/>
      <c r="AQ15" s="311"/>
      <c r="AR15" s="311"/>
      <c r="AS15" s="311"/>
      <c r="AT15" s="311"/>
      <c r="AU15" s="311"/>
      <c r="AV15" s="300"/>
      <c r="AW15" s="301"/>
      <c r="AX15" s="8"/>
      <c r="AY15" s="8"/>
      <c r="AZ15" s="8"/>
      <c r="BC15" s="349" t="s">
        <v>23</v>
      </c>
      <c r="BD15" s="349">
        <f t="shared" si="0"/>
        <v>23</v>
      </c>
      <c r="BE15" s="348">
        <v>4</v>
      </c>
      <c r="BF15" s="348">
        <v>5</v>
      </c>
      <c r="BG15" s="348">
        <v>5</v>
      </c>
      <c r="BH15" s="348">
        <v>5</v>
      </c>
      <c r="BI15" s="348">
        <v>4</v>
      </c>
    </row>
    <row r="16" spans="1:61" s="5" customFormat="1" ht="12" customHeight="1">
      <c r="A16" s="52"/>
      <c r="B16" s="287" t="s">
        <v>4</v>
      </c>
      <c r="C16" s="194"/>
      <c r="D16" s="195"/>
      <c r="E16" s="196"/>
      <c r="F16" s="196"/>
      <c r="G16" s="196"/>
      <c r="H16" s="196"/>
      <c r="I16" s="196"/>
      <c r="J16" s="196"/>
      <c r="K16" s="196"/>
      <c r="L16" s="196"/>
      <c r="M16" s="196"/>
      <c r="N16" s="196"/>
      <c r="O16" s="196"/>
      <c r="P16" s="196"/>
      <c r="Q16" s="196"/>
      <c r="R16" s="196"/>
      <c r="S16" s="196"/>
      <c r="T16" s="196"/>
      <c r="U16" s="196"/>
      <c r="V16" s="196"/>
      <c r="W16" s="196"/>
      <c r="X16" s="196"/>
      <c r="Y16" s="196"/>
      <c r="Z16" s="196"/>
      <c r="AA16" s="196"/>
      <c r="AB16" s="196"/>
      <c r="AC16" s="196"/>
      <c r="AD16" s="196"/>
      <c r="AE16" s="196"/>
      <c r="AF16" s="196"/>
      <c r="AG16" s="291"/>
      <c r="AH16" s="292"/>
      <c r="AI16" s="292"/>
      <c r="AJ16" s="297" t="s">
        <v>4</v>
      </c>
      <c r="AK16" s="324"/>
      <c r="AL16" s="326"/>
      <c r="AM16" s="328"/>
      <c r="AN16" s="330"/>
      <c r="AO16" s="123"/>
      <c r="AP16" s="326"/>
      <c r="AQ16" s="326"/>
      <c r="AR16" s="326"/>
      <c r="AS16" s="326"/>
      <c r="AT16" s="326"/>
      <c r="AU16" s="326"/>
      <c r="AV16" s="300">
        <f>IF(AK14&lt;AV14,$AI$20*0.2+(AV14-AK14),+IF(AND(AK14&gt;AV14,$AF$20&lt;$AI$20*0.2),$AF$20,$AI$20*0.2))</f>
        <v>0</v>
      </c>
      <c r="AW16" s="301"/>
      <c r="AX16" s="11"/>
      <c r="AY16" s="8"/>
      <c r="AZ16" s="8"/>
      <c r="BC16" s="349" t="s">
        <v>24</v>
      </c>
      <c r="BD16" s="349">
        <f t="shared" si="0"/>
        <v>21</v>
      </c>
      <c r="BE16" s="348">
        <v>1</v>
      </c>
      <c r="BF16" s="348">
        <v>5</v>
      </c>
      <c r="BG16" s="348">
        <v>5</v>
      </c>
      <c r="BH16" s="348">
        <v>5</v>
      </c>
      <c r="BI16" s="348">
        <v>5</v>
      </c>
    </row>
    <row r="17" spans="1:61" s="5" customFormat="1" ht="12" customHeight="1">
      <c r="A17" s="52"/>
      <c r="B17" s="288"/>
      <c r="C17" s="197"/>
      <c r="D17" s="198"/>
      <c r="E17" s="199"/>
      <c r="F17" s="199"/>
      <c r="G17" s="199"/>
      <c r="H17" s="199"/>
      <c r="I17" s="199"/>
      <c r="J17" s="199"/>
      <c r="K17" s="199"/>
      <c r="L17" s="199"/>
      <c r="M17" s="199"/>
      <c r="N17" s="199"/>
      <c r="O17" s="199"/>
      <c r="P17" s="199"/>
      <c r="Q17" s="199"/>
      <c r="R17" s="199"/>
      <c r="S17" s="199"/>
      <c r="T17" s="199"/>
      <c r="U17" s="199"/>
      <c r="V17" s="199"/>
      <c r="W17" s="199"/>
      <c r="X17" s="199"/>
      <c r="Y17" s="199"/>
      <c r="Z17" s="199"/>
      <c r="AA17" s="199"/>
      <c r="AB17" s="199"/>
      <c r="AC17" s="199"/>
      <c r="AD17" s="199"/>
      <c r="AE17" s="199"/>
      <c r="AF17" s="199"/>
      <c r="AG17" s="291"/>
      <c r="AH17" s="292"/>
      <c r="AI17" s="292"/>
      <c r="AJ17" s="296"/>
      <c r="AK17" s="325"/>
      <c r="AL17" s="327"/>
      <c r="AM17" s="329"/>
      <c r="AN17" s="331"/>
      <c r="AO17" s="123"/>
      <c r="AP17" s="327"/>
      <c r="AQ17" s="327"/>
      <c r="AR17" s="327"/>
      <c r="AS17" s="327"/>
      <c r="AT17" s="327"/>
      <c r="AU17" s="327"/>
      <c r="AV17" s="300"/>
      <c r="AW17" s="301"/>
      <c r="AX17" s="8"/>
      <c r="AY17" s="8"/>
      <c r="AZ17" s="8"/>
      <c r="BC17" s="349" t="s">
        <v>49</v>
      </c>
      <c r="BD17" s="349">
        <f t="shared" si="0"/>
        <v>22</v>
      </c>
      <c r="BE17" s="348">
        <v>5</v>
      </c>
      <c r="BF17" s="348">
        <v>5</v>
      </c>
      <c r="BG17" s="348">
        <v>5</v>
      </c>
      <c r="BH17" s="348">
        <v>5</v>
      </c>
      <c r="BI17" s="348">
        <v>2</v>
      </c>
    </row>
    <row r="18" spans="1:61" s="5" customFormat="1" ht="12" customHeight="1">
      <c r="A18" s="52"/>
      <c r="B18" s="334" t="s">
        <v>5</v>
      </c>
      <c r="C18" s="200"/>
      <c r="D18" s="201"/>
      <c r="E18" s="202"/>
      <c r="F18" s="202"/>
      <c r="G18" s="202"/>
      <c r="H18" s="202"/>
      <c r="I18" s="202"/>
      <c r="J18" s="202"/>
      <c r="K18" s="202"/>
      <c r="L18" s="202"/>
      <c r="M18" s="202"/>
      <c r="N18" s="202"/>
      <c r="O18" s="202"/>
      <c r="P18" s="202"/>
      <c r="Q18" s="202"/>
      <c r="R18" s="202"/>
      <c r="S18" s="202"/>
      <c r="T18" s="202"/>
      <c r="U18" s="202"/>
      <c r="V18" s="202"/>
      <c r="W18" s="202"/>
      <c r="X18" s="202"/>
      <c r="Y18" s="202"/>
      <c r="Z18" s="202"/>
      <c r="AA18" s="202"/>
      <c r="AB18" s="202"/>
      <c r="AC18" s="202"/>
      <c r="AD18" s="202"/>
      <c r="AE18" s="202"/>
      <c r="AF18" s="202"/>
      <c r="AG18" s="291"/>
      <c r="AH18" s="292"/>
      <c r="AI18" s="292"/>
      <c r="AJ18" s="295" t="s">
        <v>5</v>
      </c>
      <c r="AK18" s="335"/>
      <c r="AL18" s="332"/>
      <c r="AM18" s="337"/>
      <c r="AN18" s="339"/>
      <c r="AO18" s="123"/>
      <c r="AP18" s="332"/>
      <c r="AQ18" s="332"/>
      <c r="AR18" s="332"/>
      <c r="AS18" s="332"/>
      <c r="AT18" s="332"/>
      <c r="AU18" s="332"/>
      <c r="AV18" s="300">
        <f>IF(AK16&lt;AV16,$AI$20*0.2+(AV16-AK16),+IF(AND(AK16&gt;AV16,$AF$20&lt;$AI$20*0.2),$AF$20,$AI$20*0.2))</f>
        <v>0</v>
      </c>
      <c r="AW18" s="301"/>
      <c r="AX18" s="11"/>
      <c r="AY18" s="8"/>
      <c r="AZ18" s="8"/>
      <c r="BC18" s="349" t="s">
        <v>26</v>
      </c>
      <c r="BD18" s="349">
        <f t="shared" si="0"/>
        <v>23</v>
      </c>
      <c r="BE18" s="348">
        <v>3</v>
      </c>
      <c r="BF18" s="348">
        <v>5</v>
      </c>
      <c r="BG18" s="348">
        <v>5</v>
      </c>
      <c r="BH18" s="348">
        <v>5</v>
      </c>
      <c r="BI18" s="348">
        <v>5</v>
      </c>
    </row>
    <row r="19" spans="1:61" s="5" customFormat="1" ht="12" customHeight="1">
      <c r="A19" s="52"/>
      <c r="B19" s="288"/>
      <c r="C19" s="203"/>
      <c r="D19" s="204"/>
      <c r="E19" s="205"/>
      <c r="F19" s="205"/>
      <c r="G19" s="205"/>
      <c r="H19" s="205"/>
      <c r="I19" s="205"/>
      <c r="J19" s="205"/>
      <c r="K19" s="205"/>
      <c r="L19" s="205"/>
      <c r="M19" s="205"/>
      <c r="N19" s="205"/>
      <c r="O19" s="205"/>
      <c r="P19" s="205"/>
      <c r="Q19" s="205"/>
      <c r="R19" s="205"/>
      <c r="S19" s="205"/>
      <c r="T19" s="205"/>
      <c r="U19" s="205"/>
      <c r="V19" s="205"/>
      <c r="W19" s="205"/>
      <c r="X19" s="205"/>
      <c r="Y19" s="205"/>
      <c r="Z19" s="205"/>
      <c r="AA19" s="205"/>
      <c r="AB19" s="205"/>
      <c r="AC19" s="205"/>
      <c r="AD19" s="205"/>
      <c r="AE19" s="205"/>
      <c r="AF19" s="205"/>
      <c r="AG19" s="293"/>
      <c r="AH19" s="294"/>
      <c r="AI19" s="292"/>
      <c r="AJ19" s="296"/>
      <c r="AK19" s="336"/>
      <c r="AL19" s="333"/>
      <c r="AM19" s="338"/>
      <c r="AN19" s="340"/>
      <c r="AO19" s="123"/>
      <c r="AP19" s="333"/>
      <c r="AQ19" s="333"/>
      <c r="AR19" s="333"/>
      <c r="AS19" s="333"/>
      <c r="AT19" s="333"/>
      <c r="AU19" s="333"/>
      <c r="AV19" s="300"/>
      <c r="AW19" s="301"/>
      <c r="AX19" s="8"/>
      <c r="AY19" s="8"/>
      <c r="AZ19" s="8"/>
      <c r="BC19" s="349" t="s">
        <v>50</v>
      </c>
      <c r="BD19" s="349">
        <f t="shared" si="0"/>
        <v>20</v>
      </c>
      <c r="BE19" s="348">
        <v>5</v>
      </c>
      <c r="BF19" s="348">
        <v>5</v>
      </c>
      <c r="BG19" s="348">
        <v>5</v>
      </c>
      <c r="BH19" s="348">
        <v>5</v>
      </c>
      <c r="BI19" s="348">
        <v>0</v>
      </c>
    </row>
    <row r="20" spans="1:61" ht="20.100000000000001" customHeight="1" thickBot="1">
      <c r="A20" s="4"/>
      <c r="B20" s="36"/>
      <c r="C20" s="6"/>
      <c r="D20" s="6"/>
      <c r="E20" s="7"/>
      <c r="F20" s="6"/>
      <c r="G20" s="6"/>
      <c r="H20" s="7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24"/>
      <c r="AD20" s="6"/>
      <c r="AE20" s="46"/>
      <c r="AF20" s="25"/>
      <c r="AG20" s="45"/>
      <c r="AH20" s="47"/>
      <c r="AI20" s="51"/>
      <c r="AJ20" s="43"/>
      <c r="AK20" s="118"/>
      <c r="AL20" s="115"/>
      <c r="AM20" s="114"/>
      <c r="AN20" s="117"/>
      <c r="AO20" s="124"/>
      <c r="AP20" s="115"/>
      <c r="AQ20" s="115"/>
      <c r="AR20" s="116"/>
      <c r="AS20" s="116"/>
      <c r="AT20" s="116"/>
      <c r="AU20" s="116"/>
      <c r="AV20" s="16"/>
      <c r="AW20" s="17" t="b">
        <v>0</v>
      </c>
      <c r="AX20" s="18"/>
      <c r="AY20" s="18"/>
      <c r="AZ20" s="18"/>
      <c r="BC20" s="349" t="s">
        <v>51</v>
      </c>
      <c r="BD20" s="349">
        <f t="shared" si="0"/>
        <v>23</v>
      </c>
      <c r="BE20" s="348">
        <v>5</v>
      </c>
      <c r="BF20" s="348">
        <v>5</v>
      </c>
      <c r="BG20" s="348">
        <v>5</v>
      </c>
      <c r="BH20" s="348">
        <v>5</v>
      </c>
      <c r="BI20" s="348">
        <v>3</v>
      </c>
    </row>
    <row r="21" spans="1:61" ht="20.100000000000001" customHeight="1" thickTop="1">
      <c r="A21" s="4"/>
      <c r="B21" s="37" t="s">
        <v>14</v>
      </c>
      <c r="C21" s="22"/>
      <c r="D21" s="22"/>
      <c r="E21" s="22"/>
      <c r="F21" s="22"/>
      <c r="G21" s="22"/>
      <c r="H21" s="22"/>
      <c r="I21" s="22"/>
      <c r="J21" s="22"/>
      <c r="K21" s="54" t="s">
        <v>9</v>
      </c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33"/>
      <c r="AK21" s="34"/>
      <c r="AL21" s="110"/>
      <c r="AM21" s="128"/>
      <c r="AN21" s="111"/>
      <c r="AO21" s="125"/>
      <c r="AP21" s="110"/>
      <c r="AQ21" s="110"/>
      <c r="AR21" s="110"/>
      <c r="AS21" s="110"/>
      <c r="AT21" s="110"/>
      <c r="AU21" s="110"/>
      <c r="AV21" s="15">
        <f>IF(AF20&lt;0,AW21,AF20+AW21)</f>
        <v>0</v>
      </c>
      <c r="AW21" s="132">
        <f>IF($L$2="5S",$E$6*0.2,+IF($L$2="4S",$E$6*0.25,0))</f>
        <v>0</v>
      </c>
      <c r="AX21" s="8"/>
      <c r="AY21" s="8"/>
      <c r="AZ21" s="8"/>
      <c r="BC21" s="349" t="s">
        <v>52</v>
      </c>
      <c r="BD21" s="349">
        <f t="shared" si="0"/>
        <v>22</v>
      </c>
      <c r="BE21" s="348">
        <v>2</v>
      </c>
      <c r="BF21" s="348">
        <v>5</v>
      </c>
      <c r="BG21" s="348">
        <v>5</v>
      </c>
      <c r="BH21" s="348">
        <v>5</v>
      </c>
      <c r="BI21" s="348">
        <v>5</v>
      </c>
    </row>
    <row r="22" spans="1:61" s="5" customFormat="1" ht="12" customHeight="1">
      <c r="A22" s="52"/>
      <c r="B22" s="287" t="s">
        <v>1</v>
      </c>
      <c r="C22" s="176"/>
      <c r="D22" s="177"/>
      <c r="E22" s="178"/>
      <c r="F22" s="178"/>
      <c r="G22" s="178"/>
      <c r="H22" s="178"/>
      <c r="I22" s="178"/>
      <c r="J22" s="178"/>
      <c r="K22" s="178"/>
      <c r="L22" s="178"/>
      <c r="M22" s="178"/>
      <c r="N22" s="178"/>
      <c r="O22" s="178"/>
      <c r="P22" s="178"/>
      <c r="Q22" s="178"/>
      <c r="R22" s="178"/>
      <c r="S22" s="178"/>
      <c r="T22" s="178"/>
      <c r="U22" s="178"/>
      <c r="V22" s="178"/>
      <c r="W22" s="178"/>
      <c r="X22" s="178"/>
      <c r="Y22" s="178"/>
      <c r="Z22" s="178"/>
      <c r="AA22" s="178"/>
      <c r="AB22" s="178"/>
      <c r="AC22" s="178"/>
      <c r="AD22" s="178"/>
      <c r="AE22" s="178"/>
      <c r="AF22" s="178"/>
      <c r="AG22" s="341"/>
      <c r="AH22" s="342"/>
      <c r="AI22" s="342"/>
      <c r="AJ22" s="295" t="s">
        <v>1</v>
      </c>
      <c r="AK22" s="302"/>
      <c r="AL22" s="298"/>
      <c r="AM22" s="304"/>
      <c r="AN22" s="306"/>
      <c r="AO22" s="123"/>
      <c r="AP22" s="298"/>
      <c r="AQ22" s="298"/>
      <c r="AR22" s="298"/>
      <c r="AS22" s="298"/>
      <c r="AT22" s="298"/>
      <c r="AU22" s="298"/>
      <c r="AV22" s="300">
        <f>AI32*0.2</f>
        <v>0</v>
      </c>
      <c r="AW22" s="350">
        <f ca="1">INDEX(BC10:BI22,MATCH(T3,BC:BC,0),MATCH(B21,10:10,0))</f>
        <v>0</v>
      </c>
      <c r="AX22" s="11"/>
      <c r="AY22" s="11"/>
      <c r="AZ22" s="11"/>
      <c r="BC22" s="349" t="s">
        <v>53</v>
      </c>
      <c r="BD22" s="349">
        <f t="shared" si="0"/>
        <v>21</v>
      </c>
      <c r="BE22" s="348">
        <v>5</v>
      </c>
      <c r="BF22" s="348">
        <v>5</v>
      </c>
      <c r="BG22" s="348">
        <v>5</v>
      </c>
      <c r="BH22" s="348">
        <v>5</v>
      </c>
      <c r="BI22" s="348">
        <v>1</v>
      </c>
    </row>
    <row r="23" spans="1:61" s="5" customFormat="1" ht="12" customHeight="1">
      <c r="A23" s="52"/>
      <c r="B23" s="288"/>
      <c r="C23" s="179"/>
      <c r="D23" s="180"/>
      <c r="E23" s="181"/>
      <c r="F23" s="181"/>
      <c r="G23" s="181"/>
      <c r="H23" s="181"/>
      <c r="I23" s="181"/>
      <c r="J23" s="181"/>
      <c r="K23" s="181"/>
      <c r="L23" s="181"/>
      <c r="M23" s="181"/>
      <c r="N23" s="181"/>
      <c r="O23" s="181"/>
      <c r="P23" s="181"/>
      <c r="Q23" s="181"/>
      <c r="R23" s="181"/>
      <c r="S23" s="181"/>
      <c r="T23" s="181"/>
      <c r="U23" s="181"/>
      <c r="V23" s="181"/>
      <c r="W23" s="181"/>
      <c r="X23" s="181"/>
      <c r="Y23" s="181"/>
      <c r="Z23" s="181"/>
      <c r="AA23" s="181"/>
      <c r="AB23" s="181"/>
      <c r="AC23" s="181"/>
      <c r="AD23" s="181"/>
      <c r="AE23" s="181"/>
      <c r="AF23" s="181"/>
      <c r="AG23" s="343"/>
      <c r="AH23" s="344"/>
      <c r="AI23" s="344"/>
      <c r="AJ23" s="296"/>
      <c r="AK23" s="303"/>
      <c r="AL23" s="299"/>
      <c r="AM23" s="305"/>
      <c r="AN23" s="307"/>
      <c r="AO23" s="123"/>
      <c r="AP23" s="299"/>
      <c r="AQ23" s="299"/>
      <c r="AR23" s="299"/>
      <c r="AS23" s="299"/>
      <c r="AT23" s="299"/>
      <c r="AU23" s="299"/>
      <c r="AV23" s="300"/>
      <c r="AW23" s="350"/>
      <c r="AX23" s="11"/>
      <c r="AY23" s="11"/>
      <c r="AZ23" s="11"/>
      <c r="BC23" s="12"/>
      <c r="BD23" s="12"/>
      <c r="BE23" s="12"/>
      <c r="BF23" s="12"/>
      <c r="BG23" s="12"/>
      <c r="BH23" s="12"/>
      <c r="BI23" s="12"/>
    </row>
    <row r="24" spans="1:61" s="5" customFormat="1" ht="12" customHeight="1">
      <c r="A24" s="52"/>
      <c r="B24" s="287" t="s">
        <v>2</v>
      </c>
      <c r="C24" s="182"/>
      <c r="D24" s="183"/>
      <c r="E24" s="184"/>
      <c r="F24" s="184"/>
      <c r="G24" s="184"/>
      <c r="H24" s="184"/>
      <c r="I24" s="184"/>
      <c r="J24" s="184"/>
      <c r="K24" s="184"/>
      <c r="L24" s="184"/>
      <c r="M24" s="184"/>
      <c r="N24" s="184"/>
      <c r="O24" s="184"/>
      <c r="P24" s="184"/>
      <c r="Q24" s="184"/>
      <c r="R24" s="184"/>
      <c r="S24" s="184"/>
      <c r="T24" s="184"/>
      <c r="U24" s="184"/>
      <c r="V24" s="184"/>
      <c r="W24" s="184"/>
      <c r="X24" s="184"/>
      <c r="Y24" s="184"/>
      <c r="Z24" s="184"/>
      <c r="AA24" s="184"/>
      <c r="AB24" s="184"/>
      <c r="AC24" s="184"/>
      <c r="AD24" s="184"/>
      <c r="AE24" s="184"/>
      <c r="AF24" s="184"/>
      <c r="AG24" s="343"/>
      <c r="AH24" s="344"/>
      <c r="AI24" s="344"/>
      <c r="AJ24" s="297" t="s">
        <v>2</v>
      </c>
      <c r="AK24" s="318"/>
      <c r="AL24" s="316"/>
      <c r="AM24" s="320"/>
      <c r="AN24" s="322"/>
      <c r="AO24" s="123"/>
      <c r="AP24" s="298"/>
      <c r="AQ24" s="298"/>
      <c r="AR24" s="316"/>
      <c r="AS24" s="316"/>
      <c r="AT24" s="316"/>
      <c r="AU24" s="316"/>
      <c r="AV24" s="300">
        <f>IF(AK22&lt;AV22,$AI$32*0.2+(AV22-AK22),+IF(AND(AK22&gt;AV22,$AF$32&lt;$AI$32*0.2),$AF$32,$AI$32*0.2))</f>
        <v>0</v>
      </c>
      <c r="AW24" s="352" t="s">
        <v>44</v>
      </c>
      <c r="AX24" s="11"/>
      <c r="AY24" s="11"/>
      <c r="AZ24" s="11"/>
      <c r="BC24" s="12"/>
      <c r="BD24" s="12"/>
      <c r="BE24" s="12"/>
      <c r="BF24" s="12"/>
      <c r="BG24" s="12"/>
      <c r="BH24" s="12"/>
      <c r="BI24" s="12"/>
    </row>
    <row r="25" spans="1:61" s="5" customFormat="1" ht="12" customHeight="1">
      <c r="A25" s="52"/>
      <c r="B25" s="288"/>
      <c r="C25" s="185"/>
      <c r="D25" s="186"/>
      <c r="E25" s="187"/>
      <c r="F25" s="187"/>
      <c r="G25" s="187"/>
      <c r="H25" s="187"/>
      <c r="I25" s="187"/>
      <c r="J25" s="187"/>
      <c r="K25" s="187"/>
      <c r="L25" s="187"/>
      <c r="M25" s="187"/>
      <c r="N25" s="187"/>
      <c r="O25" s="187"/>
      <c r="P25" s="187"/>
      <c r="Q25" s="187"/>
      <c r="R25" s="187"/>
      <c r="S25" s="187"/>
      <c r="T25" s="187"/>
      <c r="U25" s="187"/>
      <c r="V25" s="187"/>
      <c r="W25" s="187"/>
      <c r="X25" s="187"/>
      <c r="Y25" s="187"/>
      <c r="Z25" s="187"/>
      <c r="AA25" s="187"/>
      <c r="AB25" s="187"/>
      <c r="AC25" s="187"/>
      <c r="AD25" s="187"/>
      <c r="AE25" s="187"/>
      <c r="AF25" s="187"/>
      <c r="AG25" s="343"/>
      <c r="AH25" s="344"/>
      <c r="AI25" s="344"/>
      <c r="AJ25" s="296"/>
      <c r="AK25" s="319"/>
      <c r="AL25" s="317"/>
      <c r="AM25" s="321"/>
      <c r="AN25" s="323"/>
      <c r="AO25" s="123"/>
      <c r="AP25" s="299"/>
      <c r="AQ25" s="299"/>
      <c r="AR25" s="317"/>
      <c r="AS25" s="317"/>
      <c r="AT25" s="317"/>
      <c r="AU25" s="317"/>
      <c r="AV25" s="300"/>
      <c r="AW25" s="353"/>
      <c r="AX25" s="11"/>
      <c r="AY25" s="11"/>
      <c r="AZ25" s="11"/>
      <c r="BC25" s="12"/>
      <c r="BD25" s="12"/>
      <c r="BE25" s="12"/>
      <c r="BF25" s="12"/>
      <c r="BG25" s="12"/>
      <c r="BH25" s="12"/>
      <c r="BI25" s="12"/>
    </row>
    <row r="26" spans="1:61" s="5" customFormat="1" ht="12" customHeight="1">
      <c r="A26" s="52"/>
      <c r="B26" s="287" t="s">
        <v>3</v>
      </c>
      <c r="C26" s="188"/>
      <c r="D26" s="189"/>
      <c r="E26" s="190"/>
      <c r="F26" s="190"/>
      <c r="G26" s="190"/>
      <c r="H26" s="190"/>
      <c r="I26" s="190"/>
      <c r="J26" s="190"/>
      <c r="K26" s="190"/>
      <c r="L26" s="190"/>
      <c r="M26" s="190"/>
      <c r="N26" s="190"/>
      <c r="O26" s="190"/>
      <c r="P26" s="190"/>
      <c r="Q26" s="190"/>
      <c r="R26" s="190"/>
      <c r="S26" s="190"/>
      <c r="T26" s="190"/>
      <c r="U26" s="190"/>
      <c r="V26" s="190"/>
      <c r="W26" s="190"/>
      <c r="X26" s="190"/>
      <c r="Y26" s="190"/>
      <c r="Z26" s="190"/>
      <c r="AA26" s="190"/>
      <c r="AB26" s="190"/>
      <c r="AC26" s="190"/>
      <c r="AD26" s="190"/>
      <c r="AE26" s="190"/>
      <c r="AF26" s="190"/>
      <c r="AG26" s="343"/>
      <c r="AH26" s="344"/>
      <c r="AI26" s="344"/>
      <c r="AJ26" s="297" t="s">
        <v>3</v>
      </c>
      <c r="AK26" s="308"/>
      <c r="AL26" s="310"/>
      <c r="AM26" s="312"/>
      <c r="AN26" s="314"/>
      <c r="AO26" s="123"/>
      <c r="AP26" s="298"/>
      <c r="AQ26" s="298"/>
      <c r="AR26" s="310"/>
      <c r="AS26" s="310"/>
      <c r="AT26" s="310"/>
      <c r="AU26" s="310"/>
      <c r="AV26" s="300">
        <f>IF(AK24&lt;AV24,$AI$32*0.2+(AV24-AK24),+IF(AND(AK24&gt;AV24,$AF$32&lt;$AI$32*0.2),$AF$32,$AI$32*0.2))</f>
        <v>0</v>
      </c>
      <c r="AW26" s="301"/>
      <c r="AX26" s="11"/>
      <c r="AY26" s="11"/>
      <c r="AZ26" s="11"/>
      <c r="BC26" s="12"/>
      <c r="BD26" s="12"/>
      <c r="BE26" s="12"/>
      <c r="BF26" s="12"/>
      <c r="BG26" s="12"/>
      <c r="BH26" s="12"/>
      <c r="BI26" s="12"/>
    </row>
    <row r="27" spans="1:61" s="5" customFormat="1" ht="12" customHeight="1">
      <c r="A27" s="52"/>
      <c r="B27" s="288"/>
      <c r="C27" s="191"/>
      <c r="D27" s="192"/>
      <c r="E27" s="193"/>
      <c r="F27" s="193"/>
      <c r="G27" s="193"/>
      <c r="H27" s="193"/>
      <c r="I27" s="193"/>
      <c r="J27" s="193"/>
      <c r="K27" s="193"/>
      <c r="L27" s="193"/>
      <c r="M27" s="193"/>
      <c r="N27" s="193"/>
      <c r="O27" s="193"/>
      <c r="P27" s="193"/>
      <c r="Q27" s="193"/>
      <c r="R27" s="193"/>
      <c r="S27" s="193"/>
      <c r="T27" s="193"/>
      <c r="U27" s="193"/>
      <c r="V27" s="193"/>
      <c r="W27" s="193"/>
      <c r="X27" s="193"/>
      <c r="Y27" s="193"/>
      <c r="Z27" s="193"/>
      <c r="AA27" s="193"/>
      <c r="AB27" s="193"/>
      <c r="AC27" s="193"/>
      <c r="AD27" s="193"/>
      <c r="AE27" s="193"/>
      <c r="AF27" s="193"/>
      <c r="AG27" s="343"/>
      <c r="AH27" s="344"/>
      <c r="AI27" s="344"/>
      <c r="AJ27" s="296"/>
      <c r="AK27" s="309"/>
      <c r="AL27" s="311"/>
      <c r="AM27" s="313"/>
      <c r="AN27" s="315"/>
      <c r="AO27" s="123"/>
      <c r="AP27" s="299"/>
      <c r="AQ27" s="299"/>
      <c r="AR27" s="311"/>
      <c r="AS27" s="311"/>
      <c r="AT27" s="311"/>
      <c r="AU27" s="311"/>
      <c r="AV27" s="300"/>
      <c r="AW27" s="301"/>
      <c r="AX27" s="8"/>
      <c r="AY27" s="8"/>
      <c r="AZ27" s="8"/>
      <c r="BC27" s="12"/>
      <c r="BD27" s="12"/>
      <c r="BE27" s="12"/>
      <c r="BF27" s="12"/>
      <c r="BG27" s="12"/>
      <c r="BH27" s="12"/>
      <c r="BI27" s="12"/>
    </row>
    <row r="28" spans="1:61" s="5" customFormat="1" ht="12" customHeight="1">
      <c r="A28" s="52"/>
      <c r="B28" s="287" t="s">
        <v>4</v>
      </c>
      <c r="C28" s="194"/>
      <c r="D28" s="195"/>
      <c r="E28" s="196"/>
      <c r="F28" s="196"/>
      <c r="G28" s="196"/>
      <c r="H28" s="196"/>
      <c r="I28" s="196"/>
      <c r="J28" s="196"/>
      <c r="K28" s="196"/>
      <c r="L28" s="196"/>
      <c r="M28" s="196"/>
      <c r="N28" s="196"/>
      <c r="O28" s="196"/>
      <c r="P28" s="196"/>
      <c r="Q28" s="196"/>
      <c r="R28" s="196"/>
      <c r="S28" s="196"/>
      <c r="T28" s="196"/>
      <c r="U28" s="196"/>
      <c r="V28" s="196"/>
      <c r="W28" s="196"/>
      <c r="X28" s="196"/>
      <c r="Y28" s="196"/>
      <c r="Z28" s="196"/>
      <c r="AA28" s="196"/>
      <c r="AB28" s="196"/>
      <c r="AC28" s="196"/>
      <c r="AD28" s="196"/>
      <c r="AE28" s="196"/>
      <c r="AF28" s="196"/>
      <c r="AG28" s="343"/>
      <c r="AH28" s="344"/>
      <c r="AI28" s="344"/>
      <c r="AJ28" s="297" t="s">
        <v>4</v>
      </c>
      <c r="AK28" s="324"/>
      <c r="AL28" s="326"/>
      <c r="AM28" s="328"/>
      <c r="AN28" s="330"/>
      <c r="AO28" s="123"/>
      <c r="AP28" s="298"/>
      <c r="AQ28" s="298"/>
      <c r="AR28" s="326"/>
      <c r="AS28" s="326"/>
      <c r="AT28" s="326"/>
      <c r="AU28" s="326"/>
      <c r="AV28" s="300">
        <f>IF(AK26&lt;AV26,$AI$32*0.2+(AV26-AK26),+IF(AND(AK26&gt;AV26,$AF$32&lt;$AI$32*0.2),$AF$32,$AI$32*0.2))</f>
        <v>0</v>
      </c>
      <c r="AW28" s="301"/>
      <c r="AX28" s="8"/>
      <c r="AY28" s="8"/>
      <c r="AZ28" s="8"/>
      <c r="BC28" s="12"/>
      <c r="BD28" s="12"/>
      <c r="BE28" s="12"/>
      <c r="BF28" s="12"/>
      <c r="BG28" s="12"/>
      <c r="BH28" s="12"/>
      <c r="BI28" s="12"/>
    </row>
    <row r="29" spans="1:61" s="5" customFormat="1" ht="12" customHeight="1">
      <c r="A29" s="52"/>
      <c r="B29" s="288"/>
      <c r="C29" s="197"/>
      <c r="D29" s="198"/>
      <c r="E29" s="199"/>
      <c r="F29" s="199"/>
      <c r="G29" s="199"/>
      <c r="H29" s="199"/>
      <c r="I29" s="199"/>
      <c r="J29" s="199"/>
      <c r="K29" s="199"/>
      <c r="L29" s="199"/>
      <c r="M29" s="199"/>
      <c r="N29" s="199"/>
      <c r="O29" s="199"/>
      <c r="P29" s="199"/>
      <c r="Q29" s="199"/>
      <c r="R29" s="199"/>
      <c r="S29" s="199"/>
      <c r="T29" s="199"/>
      <c r="U29" s="199"/>
      <c r="V29" s="199"/>
      <c r="W29" s="199"/>
      <c r="X29" s="199"/>
      <c r="Y29" s="199"/>
      <c r="Z29" s="199"/>
      <c r="AA29" s="199"/>
      <c r="AB29" s="199"/>
      <c r="AC29" s="199"/>
      <c r="AD29" s="199"/>
      <c r="AE29" s="199"/>
      <c r="AF29" s="199"/>
      <c r="AG29" s="343"/>
      <c r="AH29" s="344"/>
      <c r="AI29" s="344"/>
      <c r="AJ29" s="296"/>
      <c r="AK29" s="325"/>
      <c r="AL29" s="327"/>
      <c r="AM29" s="329"/>
      <c r="AN29" s="331"/>
      <c r="AO29" s="123"/>
      <c r="AP29" s="299"/>
      <c r="AQ29" s="299"/>
      <c r="AR29" s="327"/>
      <c r="AS29" s="327"/>
      <c r="AT29" s="327"/>
      <c r="AU29" s="327"/>
      <c r="AV29" s="300"/>
      <c r="AW29" s="301"/>
      <c r="AX29" s="8"/>
      <c r="AY29" s="8"/>
      <c r="AZ29" s="8"/>
      <c r="BC29" s="12"/>
      <c r="BD29" s="12"/>
      <c r="BE29" s="12"/>
      <c r="BF29" s="12"/>
      <c r="BG29" s="12"/>
      <c r="BH29" s="12"/>
      <c r="BI29" s="12"/>
    </row>
    <row r="30" spans="1:61" s="5" customFormat="1" ht="12" customHeight="1">
      <c r="A30" s="52"/>
      <c r="B30" s="287" t="s">
        <v>5</v>
      </c>
      <c r="C30" s="200"/>
      <c r="D30" s="201"/>
      <c r="E30" s="202"/>
      <c r="F30" s="202"/>
      <c r="G30" s="202"/>
      <c r="H30" s="202"/>
      <c r="I30" s="202"/>
      <c r="J30" s="202"/>
      <c r="K30" s="202"/>
      <c r="L30" s="202"/>
      <c r="M30" s="202"/>
      <c r="N30" s="202"/>
      <c r="O30" s="202"/>
      <c r="P30" s="202"/>
      <c r="Q30" s="202"/>
      <c r="R30" s="202"/>
      <c r="S30" s="202"/>
      <c r="T30" s="202"/>
      <c r="U30" s="202"/>
      <c r="V30" s="202"/>
      <c r="W30" s="202"/>
      <c r="X30" s="202"/>
      <c r="Y30" s="202"/>
      <c r="Z30" s="202"/>
      <c r="AA30" s="202"/>
      <c r="AB30" s="202"/>
      <c r="AC30" s="202"/>
      <c r="AD30" s="202"/>
      <c r="AE30" s="202"/>
      <c r="AF30" s="202"/>
      <c r="AG30" s="343"/>
      <c r="AH30" s="344"/>
      <c r="AI30" s="344"/>
      <c r="AJ30" s="297" t="s">
        <v>5</v>
      </c>
      <c r="AK30" s="335"/>
      <c r="AL30" s="332"/>
      <c r="AM30" s="337"/>
      <c r="AN30" s="339"/>
      <c r="AO30" s="123"/>
      <c r="AP30" s="298"/>
      <c r="AQ30" s="298"/>
      <c r="AR30" s="332"/>
      <c r="AS30" s="332"/>
      <c r="AT30" s="332"/>
      <c r="AU30" s="332"/>
      <c r="AV30" s="300">
        <f>IF(AK28&lt;AV28,$AI$32*0.2+(AV28-AK28),+IF(AND(AK28&gt;AV28,$AF$32&lt;$AI$32*0.2),$AF$32,$AI$32*0.2))</f>
        <v>0</v>
      </c>
      <c r="AW30" s="301"/>
      <c r="AX30" s="8"/>
      <c r="AY30" s="8"/>
      <c r="AZ30" s="8"/>
      <c r="BC30" s="12"/>
      <c r="BD30" s="12"/>
      <c r="BE30" s="12"/>
      <c r="BF30" s="12"/>
      <c r="BG30" s="12"/>
      <c r="BH30" s="12"/>
      <c r="BI30" s="12"/>
    </row>
    <row r="31" spans="1:61" s="5" customFormat="1" ht="12" customHeight="1">
      <c r="A31" s="52"/>
      <c r="B31" s="288"/>
      <c r="C31" s="203"/>
      <c r="D31" s="204"/>
      <c r="E31" s="205"/>
      <c r="F31" s="205"/>
      <c r="G31" s="205"/>
      <c r="H31" s="205"/>
      <c r="I31" s="205"/>
      <c r="J31" s="205"/>
      <c r="K31" s="205"/>
      <c r="L31" s="205"/>
      <c r="M31" s="205"/>
      <c r="N31" s="205"/>
      <c r="O31" s="205"/>
      <c r="P31" s="205"/>
      <c r="Q31" s="205"/>
      <c r="R31" s="205"/>
      <c r="S31" s="205"/>
      <c r="T31" s="205"/>
      <c r="U31" s="205"/>
      <c r="V31" s="205"/>
      <c r="W31" s="205"/>
      <c r="X31" s="205"/>
      <c r="Y31" s="205"/>
      <c r="Z31" s="205"/>
      <c r="AA31" s="205"/>
      <c r="AB31" s="205"/>
      <c r="AC31" s="205"/>
      <c r="AD31" s="205"/>
      <c r="AE31" s="205"/>
      <c r="AF31" s="205"/>
      <c r="AG31" s="345"/>
      <c r="AH31" s="346"/>
      <c r="AI31" s="346"/>
      <c r="AJ31" s="296"/>
      <c r="AK31" s="336"/>
      <c r="AL31" s="333"/>
      <c r="AM31" s="338"/>
      <c r="AN31" s="340"/>
      <c r="AO31" s="123"/>
      <c r="AP31" s="299"/>
      <c r="AQ31" s="299"/>
      <c r="AR31" s="333"/>
      <c r="AS31" s="333"/>
      <c r="AT31" s="333"/>
      <c r="AU31" s="333"/>
      <c r="AV31" s="300"/>
      <c r="AW31" s="301"/>
      <c r="AX31" s="8"/>
      <c r="AY31" s="8"/>
      <c r="AZ31" s="8"/>
      <c r="BC31" s="12"/>
      <c r="BD31" s="12"/>
      <c r="BE31" s="12"/>
      <c r="BF31" s="12"/>
      <c r="BG31" s="12"/>
      <c r="BH31" s="12"/>
      <c r="BI31" s="12"/>
    </row>
    <row r="32" spans="1:61" ht="20.100000000000001" customHeight="1" thickBot="1">
      <c r="A32" s="4"/>
      <c r="B32" s="36"/>
      <c r="C32" s="6"/>
      <c r="D32" s="6"/>
      <c r="E32" s="7"/>
      <c r="F32" s="6"/>
      <c r="G32" s="6"/>
      <c r="H32" s="7"/>
      <c r="I32" s="6"/>
      <c r="J32" s="6"/>
      <c r="K32" s="7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24"/>
      <c r="AD32" s="6"/>
      <c r="AE32" s="46"/>
      <c r="AF32" s="27"/>
      <c r="AG32" s="45"/>
      <c r="AH32" s="47"/>
      <c r="AI32" s="39"/>
      <c r="AJ32" s="43"/>
      <c r="AK32" s="118"/>
      <c r="AL32" s="116"/>
      <c r="AM32" s="114"/>
      <c r="AN32" s="117"/>
      <c r="AO32" s="126"/>
      <c r="AP32" s="116"/>
      <c r="AQ32" s="116"/>
      <c r="AR32" s="112"/>
      <c r="AS32" s="112"/>
      <c r="AT32" s="112"/>
      <c r="AU32" s="112"/>
      <c r="AV32" s="16"/>
      <c r="AW32" s="17" t="b">
        <v>0</v>
      </c>
      <c r="AX32" s="18"/>
      <c r="AY32" s="18"/>
      <c r="AZ32" s="18"/>
    </row>
    <row r="33" spans="1:61" ht="20.100000000000001" customHeight="1" thickTop="1">
      <c r="A33" s="4"/>
      <c r="B33" s="37" t="s">
        <v>15</v>
      </c>
      <c r="C33" s="22"/>
      <c r="D33" s="22"/>
      <c r="E33" s="22"/>
      <c r="F33" s="22"/>
      <c r="G33" s="22"/>
      <c r="H33" s="22"/>
      <c r="I33" s="22"/>
      <c r="J33" s="22"/>
      <c r="K33" s="54" t="s">
        <v>10</v>
      </c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33"/>
      <c r="AK33" s="34"/>
      <c r="AL33" s="110"/>
      <c r="AM33" s="128"/>
      <c r="AN33" s="111"/>
      <c r="AO33" s="127"/>
      <c r="AP33" s="34"/>
      <c r="AQ33" s="34"/>
      <c r="AR33" s="34"/>
      <c r="AS33" s="34"/>
      <c r="AT33" s="34"/>
      <c r="AU33" s="34"/>
      <c r="AV33" s="15">
        <f>IF(AF32&lt;0,AW33,AF32+AW33)</f>
        <v>0</v>
      </c>
      <c r="AW33" s="132">
        <f>IF($L$2="5S",$E$6*0.2,+IF($L$2="4S",$E$6*0.25,0))</f>
        <v>0</v>
      </c>
      <c r="AX33" s="8"/>
      <c r="AY33" s="8"/>
      <c r="AZ33" s="8"/>
    </row>
    <row r="34" spans="1:61" s="5" customFormat="1" ht="12" customHeight="1">
      <c r="A34" s="52"/>
      <c r="B34" s="334" t="s">
        <v>1</v>
      </c>
      <c r="C34" s="206"/>
      <c r="D34" s="207"/>
      <c r="E34" s="208"/>
      <c r="F34" s="208"/>
      <c r="G34" s="208"/>
      <c r="H34" s="208"/>
      <c r="I34" s="208"/>
      <c r="J34" s="208"/>
      <c r="K34" s="208"/>
      <c r="L34" s="208"/>
      <c r="M34" s="208"/>
      <c r="N34" s="208"/>
      <c r="O34" s="208"/>
      <c r="P34" s="208"/>
      <c r="Q34" s="208"/>
      <c r="R34" s="208"/>
      <c r="S34" s="208"/>
      <c r="T34" s="208"/>
      <c r="U34" s="208"/>
      <c r="V34" s="208"/>
      <c r="W34" s="208"/>
      <c r="X34" s="208"/>
      <c r="Y34" s="208"/>
      <c r="Z34" s="208"/>
      <c r="AA34" s="208"/>
      <c r="AB34" s="208"/>
      <c r="AC34" s="208"/>
      <c r="AD34" s="208"/>
      <c r="AE34" s="208"/>
      <c r="AF34" s="208"/>
      <c r="AG34" s="341"/>
      <c r="AH34" s="342"/>
      <c r="AI34" s="342"/>
      <c r="AJ34" s="295" t="s">
        <v>1</v>
      </c>
      <c r="AK34" s="302"/>
      <c r="AL34" s="298"/>
      <c r="AM34" s="304"/>
      <c r="AN34" s="306"/>
      <c r="AO34" s="123"/>
      <c r="AP34" s="298"/>
      <c r="AQ34" s="298"/>
      <c r="AR34" s="298"/>
      <c r="AS34" s="298"/>
      <c r="AT34" s="298"/>
      <c r="AU34" s="298"/>
      <c r="AV34" s="300">
        <f>AI44*0.2</f>
        <v>0</v>
      </c>
      <c r="AW34" s="301"/>
      <c r="AX34" s="11"/>
      <c r="AY34" s="11"/>
      <c r="AZ34" s="11"/>
      <c r="BC34" s="12"/>
      <c r="BD34" s="12"/>
      <c r="BE34" s="12"/>
      <c r="BF34" s="12"/>
      <c r="BG34" s="12"/>
      <c r="BH34" s="12"/>
      <c r="BI34" s="12"/>
    </row>
    <row r="35" spans="1:61" s="5" customFormat="1" ht="12" customHeight="1">
      <c r="A35" s="52"/>
      <c r="B35" s="288"/>
      <c r="C35" s="209"/>
      <c r="D35" s="210"/>
      <c r="E35" s="211"/>
      <c r="F35" s="211"/>
      <c r="G35" s="211"/>
      <c r="H35" s="211"/>
      <c r="I35" s="211"/>
      <c r="J35" s="211"/>
      <c r="K35" s="211"/>
      <c r="L35" s="211"/>
      <c r="M35" s="211"/>
      <c r="N35" s="211"/>
      <c r="O35" s="211"/>
      <c r="P35" s="211"/>
      <c r="Q35" s="211"/>
      <c r="R35" s="211"/>
      <c r="S35" s="211"/>
      <c r="T35" s="211"/>
      <c r="U35" s="211"/>
      <c r="V35" s="211"/>
      <c r="W35" s="211"/>
      <c r="X35" s="211"/>
      <c r="Y35" s="211"/>
      <c r="Z35" s="211"/>
      <c r="AA35" s="211"/>
      <c r="AB35" s="211"/>
      <c r="AC35" s="211"/>
      <c r="AD35" s="211"/>
      <c r="AE35" s="211"/>
      <c r="AF35" s="211"/>
      <c r="AG35" s="343"/>
      <c r="AH35" s="344"/>
      <c r="AI35" s="344"/>
      <c r="AJ35" s="296"/>
      <c r="AK35" s="303"/>
      <c r="AL35" s="299"/>
      <c r="AM35" s="305"/>
      <c r="AN35" s="307"/>
      <c r="AO35" s="123"/>
      <c r="AP35" s="299"/>
      <c r="AQ35" s="299"/>
      <c r="AR35" s="299"/>
      <c r="AS35" s="299"/>
      <c r="AT35" s="299"/>
      <c r="AU35" s="299"/>
      <c r="AV35" s="300"/>
      <c r="AW35" s="301"/>
      <c r="AX35" s="11"/>
      <c r="AY35" s="11"/>
      <c r="AZ35" s="11"/>
      <c r="BC35" s="12"/>
      <c r="BD35" s="12"/>
      <c r="BE35" s="12"/>
      <c r="BF35" s="12"/>
      <c r="BG35" s="12"/>
      <c r="BH35" s="12"/>
      <c r="BI35" s="12"/>
    </row>
    <row r="36" spans="1:61" s="5" customFormat="1" ht="12" customHeight="1">
      <c r="A36" s="52"/>
      <c r="B36" s="287" t="s">
        <v>2</v>
      </c>
      <c r="C36" s="212"/>
      <c r="D36" s="213"/>
      <c r="E36" s="214"/>
      <c r="F36" s="214"/>
      <c r="G36" s="214"/>
      <c r="H36" s="214"/>
      <c r="I36" s="214"/>
      <c r="J36" s="214"/>
      <c r="K36" s="214"/>
      <c r="L36" s="214"/>
      <c r="M36" s="214"/>
      <c r="N36" s="214"/>
      <c r="O36" s="214"/>
      <c r="P36" s="214"/>
      <c r="Q36" s="214"/>
      <c r="R36" s="214"/>
      <c r="S36" s="214"/>
      <c r="T36" s="214"/>
      <c r="U36" s="214"/>
      <c r="V36" s="214"/>
      <c r="W36" s="214"/>
      <c r="X36" s="214"/>
      <c r="Y36" s="214"/>
      <c r="Z36" s="214"/>
      <c r="AA36" s="214"/>
      <c r="AB36" s="214"/>
      <c r="AC36" s="214"/>
      <c r="AD36" s="214"/>
      <c r="AE36" s="214"/>
      <c r="AF36" s="214"/>
      <c r="AG36" s="343"/>
      <c r="AH36" s="344"/>
      <c r="AI36" s="344"/>
      <c r="AJ36" s="297" t="s">
        <v>2</v>
      </c>
      <c r="AK36" s="318"/>
      <c r="AL36" s="316"/>
      <c r="AM36" s="320"/>
      <c r="AN36" s="322"/>
      <c r="AO36" s="123"/>
      <c r="AP36" s="298"/>
      <c r="AQ36" s="298"/>
      <c r="AR36" s="316"/>
      <c r="AS36" s="316"/>
      <c r="AT36" s="316"/>
      <c r="AU36" s="316"/>
      <c r="AV36" s="300">
        <f>IF(AK34&lt;AV34,$AI$44*0.2+(AV34-AK34),+IF(AND(AK34&gt;AV34,$AF$44&lt;$AI$44*0.2),$AF$44,$AI$44*0.2))</f>
        <v>0</v>
      </c>
      <c r="AW36" s="301"/>
      <c r="AX36" s="11"/>
      <c r="AY36" s="11"/>
      <c r="AZ36" s="11"/>
      <c r="BC36" s="12"/>
      <c r="BD36" s="12"/>
      <c r="BE36" s="12"/>
      <c r="BF36" s="12"/>
      <c r="BG36" s="12"/>
      <c r="BH36" s="12"/>
      <c r="BI36" s="12"/>
    </row>
    <row r="37" spans="1:61" s="5" customFormat="1" ht="12" customHeight="1">
      <c r="A37" s="52"/>
      <c r="B37" s="288"/>
      <c r="C37" s="215"/>
      <c r="D37" s="216"/>
      <c r="E37" s="217"/>
      <c r="F37" s="217"/>
      <c r="G37" s="217"/>
      <c r="H37" s="217"/>
      <c r="I37" s="217"/>
      <c r="J37" s="217"/>
      <c r="K37" s="217"/>
      <c r="L37" s="217"/>
      <c r="M37" s="217"/>
      <c r="N37" s="217"/>
      <c r="O37" s="217"/>
      <c r="P37" s="217"/>
      <c r="Q37" s="217"/>
      <c r="R37" s="217"/>
      <c r="S37" s="217"/>
      <c r="T37" s="217"/>
      <c r="U37" s="217"/>
      <c r="V37" s="217"/>
      <c r="W37" s="217"/>
      <c r="X37" s="217"/>
      <c r="Y37" s="217"/>
      <c r="Z37" s="217"/>
      <c r="AA37" s="217"/>
      <c r="AB37" s="217"/>
      <c r="AC37" s="217"/>
      <c r="AD37" s="217"/>
      <c r="AE37" s="217"/>
      <c r="AF37" s="217"/>
      <c r="AG37" s="343"/>
      <c r="AH37" s="344"/>
      <c r="AI37" s="344"/>
      <c r="AJ37" s="296"/>
      <c r="AK37" s="319"/>
      <c r="AL37" s="317"/>
      <c r="AM37" s="321"/>
      <c r="AN37" s="323"/>
      <c r="AO37" s="123"/>
      <c r="AP37" s="299"/>
      <c r="AQ37" s="299"/>
      <c r="AR37" s="317"/>
      <c r="AS37" s="317"/>
      <c r="AT37" s="317"/>
      <c r="AU37" s="317"/>
      <c r="AV37" s="300"/>
      <c r="AW37" s="301"/>
      <c r="AX37" s="11"/>
      <c r="AY37" s="11"/>
      <c r="AZ37" s="11"/>
      <c r="BC37" s="12"/>
      <c r="BD37" s="12"/>
      <c r="BE37" s="12"/>
      <c r="BF37" s="12"/>
      <c r="BG37" s="12"/>
      <c r="BH37" s="12"/>
      <c r="BI37" s="12"/>
    </row>
    <row r="38" spans="1:61" s="5" customFormat="1" ht="12" customHeight="1">
      <c r="A38" s="52"/>
      <c r="B38" s="287" t="s">
        <v>3</v>
      </c>
      <c r="C38" s="218"/>
      <c r="D38" s="219"/>
      <c r="E38" s="220"/>
      <c r="F38" s="220"/>
      <c r="G38" s="220"/>
      <c r="H38" s="220"/>
      <c r="I38" s="220"/>
      <c r="J38" s="220"/>
      <c r="K38" s="220"/>
      <c r="L38" s="220"/>
      <c r="M38" s="220"/>
      <c r="N38" s="220"/>
      <c r="O38" s="220"/>
      <c r="P38" s="220"/>
      <c r="Q38" s="220"/>
      <c r="R38" s="220"/>
      <c r="S38" s="220"/>
      <c r="T38" s="220"/>
      <c r="U38" s="220"/>
      <c r="V38" s="220"/>
      <c r="W38" s="220"/>
      <c r="X38" s="220"/>
      <c r="Y38" s="220"/>
      <c r="Z38" s="220"/>
      <c r="AA38" s="220"/>
      <c r="AB38" s="220"/>
      <c r="AC38" s="220"/>
      <c r="AD38" s="220"/>
      <c r="AE38" s="220"/>
      <c r="AF38" s="220"/>
      <c r="AG38" s="343"/>
      <c r="AH38" s="344"/>
      <c r="AI38" s="344"/>
      <c r="AJ38" s="297" t="s">
        <v>3</v>
      </c>
      <c r="AK38" s="308"/>
      <c r="AL38" s="310"/>
      <c r="AM38" s="312"/>
      <c r="AN38" s="314"/>
      <c r="AO38" s="123"/>
      <c r="AP38" s="298"/>
      <c r="AQ38" s="298"/>
      <c r="AR38" s="310"/>
      <c r="AS38" s="310"/>
      <c r="AT38" s="310"/>
      <c r="AU38" s="310"/>
      <c r="AV38" s="300">
        <f>IF(AK36&lt;AV36,$AI$44*0.2+(AV36-AK36),+IF(AND(AK36&gt;AV36,$AF$44&lt;$AI$44*0.2),$AF$44,$AI$44*0.2))</f>
        <v>0</v>
      </c>
      <c r="AW38" s="301"/>
      <c r="AX38" s="11"/>
      <c r="AY38" s="11"/>
      <c r="AZ38" s="11"/>
      <c r="BC38" s="12"/>
      <c r="BD38" s="12"/>
      <c r="BE38" s="12"/>
      <c r="BF38" s="12"/>
      <c r="BG38" s="12"/>
      <c r="BH38" s="12"/>
      <c r="BI38" s="12"/>
    </row>
    <row r="39" spans="1:61" s="5" customFormat="1" ht="12" customHeight="1">
      <c r="A39" s="52"/>
      <c r="B39" s="288"/>
      <c r="C39" s="221"/>
      <c r="D39" s="222"/>
      <c r="E39" s="223"/>
      <c r="F39" s="223"/>
      <c r="G39" s="223"/>
      <c r="H39" s="223"/>
      <c r="I39" s="223"/>
      <c r="J39" s="223"/>
      <c r="K39" s="223"/>
      <c r="L39" s="223"/>
      <c r="M39" s="223"/>
      <c r="N39" s="223"/>
      <c r="O39" s="223"/>
      <c r="P39" s="223"/>
      <c r="Q39" s="223"/>
      <c r="R39" s="223"/>
      <c r="S39" s="223"/>
      <c r="T39" s="223"/>
      <c r="U39" s="223"/>
      <c r="V39" s="223"/>
      <c r="W39" s="223"/>
      <c r="X39" s="223"/>
      <c r="Y39" s="223"/>
      <c r="Z39" s="223"/>
      <c r="AA39" s="223"/>
      <c r="AB39" s="223"/>
      <c r="AC39" s="223"/>
      <c r="AD39" s="223"/>
      <c r="AE39" s="223"/>
      <c r="AF39" s="223"/>
      <c r="AG39" s="343"/>
      <c r="AH39" s="344"/>
      <c r="AI39" s="344"/>
      <c r="AJ39" s="296"/>
      <c r="AK39" s="309"/>
      <c r="AL39" s="311"/>
      <c r="AM39" s="313"/>
      <c r="AN39" s="315"/>
      <c r="AO39" s="123"/>
      <c r="AP39" s="299"/>
      <c r="AQ39" s="299"/>
      <c r="AR39" s="311"/>
      <c r="AS39" s="311"/>
      <c r="AT39" s="311"/>
      <c r="AU39" s="311"/>
      <c r="AV39" s="300"/>
      <c r="AW39" s="301"/>
      <c r="AX39" s="8"/>
      <c r="AY39" s="8"/>
      <c r="AZ39" s="8"/>
      <c r="BC39" s="12"/>
      <c r="BD39" s="12"/>
      <c r="BE39" s="12"/>
      <c r="BF39" s="12"/>
      <c r="BG39" s="12"/>
      <c r="BH39" s="12"/>
      <c r="BI39" s="12"/>
    </row>
    <row r="40" spans="1:61" s="5" customFormat="1" ht="12" customHeight="1">
      <c r="A40" s="52"/>
      <c r="B40" s="287" t="s">
        <v>4</v>
      </c>
      <c r="C40" s="224"/>
      <c r="D40" s="225"/>
      <c r="E40" s="226"/>
      <c r="F40" s="226"/>
      <c r="G40" s="226"/>
      <c r="H40" s="226"/>
      <c r="I40" s="226"/>
      <c r="J40" s="226"/>
      <c r="K40" s="226"/>
      <c r="L40" s="226"/>
      <c r="M40" s="226"/>
      <c r="N40" s="226"/>
      <c r="O40" s="226"/>
      <c r="P40" s="226"/>
      <c r="Q40" s="226"/>
      <c r="R40" s="226"/>
      <c r="S40" s="226"/>
      <c r="T40" s="226"/>
      <c r="U40" s="226"/>
      <c r="V40" s="226"/>
      <c r="W40" s="226"/>
      <c r="X40" s="226"/>
      <c r="Y40" s="226"/>
      <c r="Z40" s="226"/>
      <c r="AA40" s="226"/>
      <c r="AB40" s="226"/>
      <c r="AC40" s="226"/>
      <c r="AD40" s="226"/>
      <c r="AE40" s="226"/>
      <c r="AF40" s="226"/>
      <c r="AG40" s="343"/>
      <c r="AH40" s="344"/>
      <c r="AI40" s="344"/>
      <c r="AJ40" s="297" t="s">
        <v>4</v>
      </c>
      <c r="AK40" s="324"/>
      <c r="AL40" s="326"/>
      <c r="AM40" s="328"/>
      <c r="AN40" s="330"/>
      <c r="AO40" s="123"/>
      <c r="AP40" s="298"/>
      <c r="AQ40" s="298"/>
      <c r="AR40" s="326"/>
      <c r="AS40" s="326"/>
      <c r="AT40" s="326"/>
      <c r="AU40" s="326"/>
      <c r="AV40" s="300">
        <f>IF(AK38&lt;AV38,$AI$44*0.2+(AV38-AK38),+IF(AND(AK38&gt;AV38,$AF$44&lt;$AI$44*0.2),$AF$44,$AI$44*0.2))</f>
        <v>0</v>
      </c>
      <c r="AW40" s="301"/>
      <c r="AX40" s="8"/>
      <c r="AY40" s="8"/>
      <c r="AZ40" s="8"/>
      <c r="BC40" s="12"/>
      <c r="BD40" s="12"/>
      <c r="BE40" s="12"/>
      <c r="BF40" s="12"/>
      <c r="BG40" s="12"/>
      <c r="BH40" s="12"/>
      <c r="BI40" s="12"/>
    </row>
    <row r="41" spans="1:61" s="5" customFormat="1" ht="12" customHeight="1">
      <c r="A41" s="52"/>
      <c r="B41" s="288"/>
      <c r="C41" s="227"/>
      <c r="D41" s="228"/>
      <c r="E41" s="229"/>
      <c r="F41" s="229"/>
      <c r="G41" s="229"/>
      <c r="H41" s="229"/>
      <c r="I41" s="229"/>
      <c r="J41" s="229"/>
      <c r="K41" s="229"/>
      <c r="L41" s="229"/>
      <c r="M41" s="229"/>
      <c r="N41" s="229"/>
      <c r="O41" s="229"/>
      <c r="P41" s="229"/>
      <c r="Q41" s="229"/>
      <c r="R41" s="229"/>
      <c r="S41" s="229"/>
      <c r="T41" s="229"/>
      <c r="U41" s="229"/>
      <c r="V41" s="229"/>
      <c r="W41" s="229"/>
      <c r="X41" s="229"/>
      <c r="Y41" s="229"/>
      <c r="Z41" s="229"/>
      <c r="AA41" s="229"/>
      <c r="AB41" s="229"/>
      <c r="AC41" s="229"/>
      <c r="AD41" s="229"/>
      <c r="AE41" s="229"/>
      <c r="AF41" s="229"/>
      <c r="AG41" s="343"/>
      <c r="AH41" s="344"/>
      <c r="AI41" s="344"/>
      <c r="AJ41" s="296"/>
      <c r="AK41" s="325"/>
      <c r="AL41" s="327"/>
      <c r="AM41" s="329"/>
      <c r="AN41" s="331"/>
      <c r="AO41" s="123"/>
      <c r="AP41" s="299"/>
      <c r="AQ41" s="299"/>
      <c r="AR41" s="327"/>
      <c r="AS41" s="327"/>
      <c r="AT41" s="327"/>
      <c r="AU41" s="327"/>
      <c r="AV41" s="300"/>
      <c r="AW41" s="301"/>
      <c r="AX41" s="8"/>
      <c r="AY41" s="8"/>
      <c r="AZ41" s="8"/>
      <c r="BC41" s="12"/>
      <c r="BD41" s="12"/>
      <c r="BE41" s="12"/>
      <c r="BF41" s="12"/>
      <c r="BG41" s="12"/>
      <c r="BH41" s="12"/>
      <c r="BI41" s="12"/>
    </row>
    <row r="42" spans="1:61" s="5" customFormat="1" ht="12" customHeight="1">
      <c r="A42" s="52"/>
      <c r="B42" s="287" t="s">
        <v>5</v>
      </c>
      <c r="C42" s="230"/>
      <c r="D42" s="231"/>
      <c r="E42" s="232"/>
      <c r="F42" s="232"/>
      <c r="G42" s="232"/>
      <c r="H42" s="232"/>
      <c r="I42" s="232"/>
      <c r="J42" s="232"/>
      <c r="K42" s="232"/>
      <c r="L42" s="232"/>
      <c r="M42" s="232"/>
      <c r="N42" s="232"/>
      <c r="O42" s="232"/>
      <c r="P42" s="232"/>
      <c r="Q42" s="232"/>
      <c r="R42" s="232"/>
      <c r="S42" s="232"/>
      <c r="T42" s="232"/>
      <c r="U42" s="232"/>
      <c r="V42" s="232"/>
      <c r="W42" s="232"/>
      <c r="X42" s="232"/>
      <c r="Y42" s="232"/>
      <c r="Z42" s="232"/>
      <c r="AA42" s="232"/>
      <c r="AB42" s="232"/>
      <c r="AC42" s="232"/>
      <c r="AD42" s="232"/>
      <c r="AE42" s="232"/>
      <c r="AF42" s="232"/>
      <c r="AG42" s="343"/>
      <c r="AH42" s="344"/>
      <c r="AI42" s="344"/>
      <c r="AJ42" s="297" t="s">
        <v>5</v>
      </c>
      <c r="AK42" s="335"/>
      <c r="AL42" s="332"/>
      <c r="AM42" s="337"/>
      <c r="AN42" s="339"/>
      <c r="AO42" s="123"/>
      <c r="AP42" s="298"/>
      <c r="AQ42" s="298"/>
      <c r="AR42" s="332"/>
      <c r="AS42" s="332"/>
      <c r="AT42" s="332"/>
      <c r="AU42" s="332"/>
      <c r="AV42" s="300">
        <f>IF(AK40&lt;AV40,$AI$44*0.2+(AV40-AK40),+IF(AND(AK40&gt;AV40,$AF$44&lt;$AI$44*0.2),$AF$44,$AI$44*0.2))</f>
        <v>0</v>
      </c>
      <c r="AW42" s="301"/>
      <c r="AX42" s="8"/>
      <c r="AY42" s="8"/>
      <c r="AZ42" s="8"/>
      <c r="BC42" s="12"/>
      <c r="BD42" s="12"/>
      <c r="BE42" s="12"/>
      <c r="BF42" s="12"/>
      <c r="BG42" s="12"/>
      <c r="BH42" s="12"/>
      <c r="BI42" s="12"/>
    </row>
    <row r="43" spans="1:61" s="5" customFormat="1" ht="12" customHeight="1">
      <c r="A43" s="52"/>
      <c r="B43" s="288"/>
      <c r="C43" s="233"/>
      <c r="D43" s="234"/>
      <c r="E43" s="235"/>
      <c r="F43" s="235"/>
      <c r="G43" s="235"/>
      <c r="H43" s="235"/>
      <c r="I43" s="235"/>
      <c r="J43" s="235"/>
      <c r="K43" s="235"/>
      <c r="L43" s="235"/>
      <c r="M43" s="235"/>
      <c r="N43" s="235"/>
      <c r="O43" s="235"/>
      <c r="P43" s="235"/>
      <c r="Q43" s="235"/>
      <c r="R43" s="235"/>
      <c r="S43" s="235"/>
      <c r="T43" s="235"/>
      <c r="U43" s="235"/>
      <c r="V43" s="235"/>
      <c r="W43" s="235"/>
      <c r="X43" s="235"/>
      <c r="Y43" s="235"/>
      <c r="Z43" s="235"/>
      <c r="AA43" s="235"/>
      <c r="AB43" s="235"/>
      <c r="AC43" s="235"/>
      <c r="AD43" s="235"/>
      <c r="AE43" s="235"/>
      <c r="AF43" s="235"/>
      <c r="AG43" s="345"/>
      <c r="AH43" s="346"/>
      <c r="AI43" s="346"/>
      <c r="AJ43" s="296"/>
      <c r="AK43" s="336"/>
      <c r="AL43" s="333"/>
      <c r="AM43" s="338"/>
      <c r="AN43" s="340"/>
      <c r="AO43" s="123"/>
      <c r="AP43" s="299"/>
      <c r="AQ43" s="299"/>
      <c r="AR43" s="333"/>
      <c r="AS43" s="333"/>
      <c r="AT43" s="333"/>
      <c r="AU43" s="333"/>
      <c r="AV43" s="300"/>
      <c r="AW43" s="301"/>
      <c r="AX43" s="8"/>
      <c r="AY43" s="8"/>
      <c r="AZ43" s="8"/>
      <c r="BC43" s="12"/>
      <c r="BD43" s="12"/>
      <c r="BE43" s="12"/>
      <c r="BF43" s="12"/>
      <c r="BG43" s="12"/>
      <c r="BH43" s="12"/>
      <c r="BI43" s="12"/>
    </row>
    <row r="44" spans="1:61" ht="20.100000000000001" customHeight="1" thickBot="1">
      <c r="A44" s="4"/>
      <c r="B44" s="36"/>
      <c r="C44" s="6"/>
      <c r="D44" s="6"/>
      <c r="E44" s="7"/>
      <c r="F44" s="6"/>
      <c r="G44" s="6"/>
      <c r="H44" s="7"/>
      <c r="I44" s="6"/>
      <c r="J44" s="6"/>
      <c r="K44" s="7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24"/>
      <c r="AD44" s="6"/>
      <c r="AE44" s="46"/>
      <c r="AF44" s="27"/>
      <c r="AG44" s="45"/>
      <c r="AH44" s="47"/>
      <c r="AI44" s="39"/>
      <c r="AJ44" s="43"/>
      <c r="AK44" s="118"/>
      <c r="AL44" s="116"/>
      <c r="AM44" s="114"/>
      <c r="AN44" s="117"/>
      <c r="AO44" s="126"/>
      <c r="AP44" s="116"/>
      <c r="AQ44" s="116"/>
      <c r="AR44" s="112"/>
      <c r="AS44" s="112"/>
      <c r="AT44" s="112"/>
      <c r="AU44" s="112"/>
      <c r="AV44" s="16"/>
      <c r="AW44" s="17" t="b">
        <v>0</v>
      </c>
      <c r="AX44" s="18"/>
      <c r="AY44" s="18"/>
      <c r="AZ44" s="18"/>
    </row>
    <row r="45" spans="1:61" ht="20.100000000000001" customHeight="1" thickTop="1">
      <c r="A45" s="4"/>
      <c r="B45" s="37" t="s">
        <v>16</v>
      </c>
      <c r="C45" s="22"/>
      <c r="D45" s="22"/>
      <c r="E45" s="22"/>
      <c r="F45" s="22"/>
      <c r="G45" s="22"/>
      <c r="H45" s="22"/>
      <c r="I45" s="22"/>
      <c r="J45" s="22"/>
      <c r="K45" s="54" t="s">
        <v>11</v>
      </c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33"/>
      <c r="AK45" s="34"/>
      <c r="AL45" s="110"/>
      <c r="AM45" s="128"/>
      <c r="AN45" s="111"/>
      <c r="AO45" s="127"/>
      <c r="AP45" s="34"/>
      <c r="AQ45" s="34"/>
      <c r="AR45" s="34"/>
      <c r="AS45" s="34"/>
      <c r="AT45" s="34"/>
      <c r="AU45" s="34"/>
      <c r="AV45" s="15">
        <f>IF(AF44&lt;0,AW45,AF44+AW45)</f>
        <v>0</v>
      </c>
      <c r="AW45" s="132">
        <f>IF($L$2="5S",$E$6*0.2,+IF($L$2="4S",$E$6*0.25,0))</f>
        <v>0</v>
      </c>
      <c r="AX45" s="8"/>
      <c r="AY45" s="8"/>
      <c r="AZ45" s="8"/>
    </row>
    <row r="46" spans="1:61" s="5" customFormat="1" ht="12" customHeight="1">
      <c r="A46" s="52"/>
      <c r="B46" s="334" t="s">
        <v>1</v>
      </c>
      <c r="C46" s="206"/>
      <c r="D46" s="207"/>
      <c r="E46" s="208"/>
      <c r="F46" s="208"/>
      <c r="G46" s="208"/>
      <c r="H46" s="208"/>
      <c r="I46" s="208"/>
      <c r="J46" s="208"/>
      <c r="K46" s="208"/>
      <c r="L46" s="208"/>
      <c r="M46" s="208"/>
      <c r="N46" s="208"/>
      <c r="O46" s="208"/>
      <c r="P46" s="208"/>
      <c r="Q46" s="208"/>
      <c r="R46" s="208"/>
      <c r="S46" s="208"/>
      <c r="T46" s="208"/>
      <c r="U46" s="208"/>
      <c r="V46" s="208"/>
      <c r="W46" s="208"/>
      <c r="X46" s="208"/>
      <c r="Y46" s="208"/>
      <c r="Z46" s="208"/>
      <c r="AA46" s="208"/>
      <c r="AB46" s="208"/>
      <c r="AC46" s="208"/>
      <c r="AD46" s="208"/>
      <c r="AE46" s="208"/>
      <c r="AF46" s="208"/>
      <c r="AG46" s="341"/>
      <c r="AH46" s="342"/>
      <c r="AI46" s="342"/>
      <c r="AJ46" s="295" t="s">
        <v>1</v>
      </c>
      <c r="AK46" s="302"/>
      <c r="AL46" s="298"/>
      <c r="AM46" s="304"/>
      <c r="AN46" s="306"/>
      <c r="AO46" s="123"/>
      <c r="AP46" s="298"/>
      <c r="AQ46" s="298"/>
      <c r="AR46" s="298"/>
      <c r="AS46" s="298"/>
      <c r="AT46" s="298"/>
      <c r="AU46" s="298"/>
      <c r="AV46" s="300">
        <f>AI56*0.2</f>
        <v>0</v>
      </c>
      <c r="AW46" s="301"/>
      <c r="AX46" s="11"/>
      <c r="AY46" s="11"/>
      <c r="AZ46" s="11"/>
      <c r="BC46" s="12"/>
      <c r="BD46" s="12"/>
      <c r="BE46" s="12"/>
      <c r="BF46" s="12"/>
      <c r="BG46" s="12"/>
      <c r="BH46" s="12"/>
      <c r="BI46" s="12"/>
    </row>
    <row r="47" spans="1:61" s="5" customFormat="1" ht="12" customHeight="1">
      <c r="A47" s="52"/>
      <c r="B47" s="288"/>
      <c r="C47" s="209"/>
      <c r="D47" s="210"/>
      <c r="E47" s="211"/>
      <c r="F47" s="211"/>
      <c r="G47" s="211"/>
      <c r="H47" s="211"/>
      <c r="I47" s="211"/>
      <c r="J47" s="211"/>
      <c r="K47" s="211"/>
      <c r="L47" s="211"/>
      <c r="M47" s="211"/>
      <c r="N47" s="211"/>
      <c r="O47" s="211"/>
      <c r="P47" s="211"/>
      <c r="Q47" s="211"/>
      <c r="R47" s="211"/>
      <c r="S47" s="211"/>
      <c r="T47" s="211"/>
      <c r="U47" s="211"/>
      <c r="V47" s="211"/>
      <c r="W47" s="211"/>
      <c r="X47" s="211"/>
      <c r="Y47" s="211"/>
      <c r="Z47" s="211"/>
      <c r="AA47" s="211"/>
      <c r="AB47" s="211"/>
      <c r="AC47" s="211"/>
      <c r="AD47" s="211"/>
      <c r="AE47" s="211"/>
      <c r="AF47" s="211"/>
      <c r="AG47" s="343"/>
      <c r="AH47" s="344"/>
      <c r="AI47" s="344"/>
      <c r="AJ47" s="296"/>
      <c r="AK47" s="303"/>
      <c r="AL47" s="299"/>
      <c r="AM47" s="305"/>
      <c r="AN47" s="307"/>
      <c r="AO47" s="123"/>
      <c r="AP47" s="299"/>
      <c r="AQ47" s="299"/>
      <c r="AR47" s="299"/>
      <c r="AS47" s="299"/>
      <c r="AT47" s="299"/>
      <c r="AU47" s="299"/>
      <c r="AV47" s="300"/>
      <c r="AW47" s="301"/>
      <c r="AX47" s="11"/>
      <c r="AY47" s="11"/>
      <c r="AZ47" s="11"/>
      <c r="BC47" s="12"/>
      <c r="BD47" s="12"/>
      <c r="BE47" s="12"/>
      <c r="BF47" s="12"/>
      <c r="BG47" s="12"/>
      <c r="BH47" s="12"/>
      <c r="BI47" s="12"/>
    </row>
    <row r="48" spans="1:61" s="5" customFormat="1" ht="12" customHeight="1">
      <c r="A48" s="52"/>
      <c r="B48" s="287" t="s">
        <v>2</v>
      </c>
      <c r="C48" s="212"/>
      <c r="D48" s="213"/>
      <c r="E48" s="214"/>
      <c r="F48" s="214"/>
      <c r="G48" s="214"/>
      <c r="H48" s="214"/>
      <c r="I48" s="214"/>
      <c r="J48" s="214"/>
      <c r="K48" s="214"/>
      <c r="L48" s="214"/>
      <c r="M48" s="214"/>
      <c r="N48" s="214"/>
      <c r="O48" s="214"/>
      <c r="P48" s="214"/>
      <c r="Q48" s="214"/>
      <c r="R48" s="214"/>
      <c r="S48" s="214"/>
      <c r="T48" s="214"/>
      <c r="U48" s="214"/>
      <c r="V48" s="214"/>
      <c r="W48" s="214"/>
      <c r="X48" s="214"/>
      <c r="Y48" s="214"/>
      <c r="Z48" s="214"/>
      <c r="AA48" s="214"/>
      <c r="AB48" s="214"/>
      <c r="AC48" s="214"/>
      <c r="AD48" s="214"/>
      <c r="AE48" s="214"/>
      <c r="AF48" s="214"/>
      <c r="AG48" s="343"/>
      <c r="AH48" s="344"/>
      <c r="AI48" s="344"/>
      <c r="AJ48" s="297" t="s">
        <v>2</v>
      </c>
      <c r="AK48" s="318"/>
      <c r="AL48" s="316"/>
      <c r="AM48" s="320"/>
      <c r="AN48" s="322"/>
      <c r="AO48" s="123"/>
      <c r="AP48" s="298"/>
      <c r="AQ48" s="298"/>
      <c r="AR48" s="316"/>
      <c r="AS48" s="316"/>
      <c r="AT48" s="316"/>
      <c r="AU48" s="316"/>
      <c r="AV48" s="300">
        <f>IF(AK46&lt;AV46,$AI$56*0.2+(AV46-AK46),+IF(AND(AK46&gt;AV46,$AF$56&lt;$AI$56*0.2),$AF$56,$AI$56*0.2))</f>
        <v>0</v>
      </c>
      <c r="AW48" s="301"/>
      <c r="AX48" s="11"/>
      <c r="AY48" s="11"/>
      <c r="AZ48" s="11"/>
      <c r="BC48" s="12"/>
      <c r="BD48" s="12"/>
      <c r="BE48" s="12"/>
      <c r="BF48" s="12"/>
      <c r="BG48" s="12"/>
      <c r="BH48" s="12"/>
      <c r="BI48" s="12"/>
    </row>
    <row r="49" spans="1:61" s="5" customFormat="1" ht="12" customHeight="1">
      <c r="A49" s="52"/>
      <c r="B49" s="288"/>
      <c r="C49" s="215"/>
      <c r="D49" s="216"/>
      <c r="E49" s="217"/>
      <c r="F49" s="217"/>
      <c r="G49" s="217"/>
      <c r="H49" s="217"/>
      <c r="I49" s="217"/>
      <c r="J49" s="217"/>
      <c r="K49" s="217"/>
      <c r="L49" s="217"/>
      <c r="M49" s="217"/>
      <c r="N49" s="217"/>
      <c r="O49" s="217"/>
      <c r="P49" s="217"/>
      <c r="Q49" s="217"/>
      <c r="R49" s="217"/>
      <c r="S49" s="217"/>
      <c r="T49" s="217"/>
      <c r="U49" s="217"/>
      <c r="V49" s="217"/>
      <c r="W49" s="217"/>
      <c r="X49" s="217"/>
      <c r="Y49" s="217"/>
      <c r="Z49" s="217"/>
      <c r="AA49" s="217"/>
      <c r="AB49" s="217"/>
      <c r="AC49" s="217"/>
      <c r="AD49" s="217"/>
      <c r="AE49" s="217"/>
      <c r="AF49" s="217"/>
      <c r="AG49" s="343"/>
      <c r="AH49" s="344"/>
      <c r="AI49" s="344"/>
      <c r="AJ49" s="296"/>
      <c r="AK49" s="319"/>
      <c r="AL49" s="317"/>
      <c r="AM49" s="321"/>
      <c r="AN49" s="323"/>
      <c r="AO49" s="123"/>
      <c r="AP49" s="299"/>
      <c r="AQ49" s="299"/>
      <c r="AR49" s="317"/>
      <c r="AS49" s="317"/>
      <c r="AT49" s="317"/>
      <c r="AU49" s="317"/>
      <c r="AV49" s="300"/>
      <c r="AW49" s="301"/>
      <c r="AX49" s="11"/>
      <c r="AY49" s="11"/>
      <c r="AZ49" s="11"/>
      <c r="BC49" s="12"/>
      <c r="BD49" s="12"/>
      <c r="BE49" s="12"/>
      <c r="BF49" s="12"/>
      <c r="BG49" s="12"/>
      <c r="BH49" s="12"/>
      <c r="BI49" s="12"/>
    </row>
    <row r="50" spans="1:61" s="5" customFormat="1" ht="12" customHeight="1">
      <c r="A50" s="52"/>
      <c r="B50" s="287" t="s">
        <v>3</v>
      </c>
      <c r="C50" s="218"/>
      <c r="D50" s="219"/>
      <c r="E50" s="220"/>
      <c r="F50" s="220"/>
      <c r="G50" s="220"/>
      <c r="H50" s="220"/>
      <c r="I50" s="220"/>
      <c r="J50" s="220"/>
      <c r="K50" s="220"/>
      <c r="L50" s="220"/>
      <c r="M50" s="220"/>
      <c r="N50" s="220"/>
      <c r="O50" s="220"/>
      <c r="P50" s="220"/>
      <c r="Q50" s="220"/>
      <c r="R50" s="220"/>
      <c r="S50" s="220"/>
      <c r="T50" s="220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343"/>
      <c r="AH50" s="344"/>
      <c r="AI50" s="344"/>
      <c r="AJ50" s="297" t="s">
        <v>3</v>
      </c>
      <c r="AK50" s="308"/>
      <c r="AL50" s="310"/>
      <c r="AM50" s="312"/>
      <c r="AN50" s="314"/>
      <c r="AO50" s="123"/>
      <c r="AP50" s="298"/>
      <c r="AQ50" s="298"/>
      <c r="AR50" s="310"/>
      <c r="AS50" s="310"/>
      <c r="AT50" s="310"/>
      <c r="AU50" s="310"/>
      <c r="AV50" s="300">
        <f>IF(AK48&lt;AV48,$AI$56*0.2+(AV48-AK48),+IF(AND(AK48&gt;AV48,$AF$56&lt;$AI$56*0.2),$AF$56,$AI$56*0.2))</f>
        <v>0</v>
      </c>
      <c r="AW50" s="301"/>
      <c r="AX50" s="11"/>
      <c r="AY50" s="11"/>
      <c r="AZ50" s="11"/>
      <c r="BC50" s="12"/>
      <c r="BD50" s="12"/>
      <c r="BE50" s="12"/>
      <c r="BF50" s="12"/>
      <c r="BG50" s="12"/>
      <c r="BH50" s="12"/>
      <c r="BI50" s="12"/>
    </row>
    <row r="51" spans="1:61" s="5" customFormat="1" ht="12" customHeight="1">
      <c r="A51" s="52"/>
      <c r="B51" s="288"/>
      <c r="C51" s="221"/>
      <c r="D51" s="222"/>
      <c r="E51" s="223"/>
      <c r="F51" s="223"/>
      <c r="G51" s="223"/>
      <c r="H51" s="223"/>
      <c r="I51" s="223"/>
      <c r="J51" s="223"/>
      <c r="K51" s="223"/>
      <c r="L51" s="223"/>
      <c r="M51" s="223"/>
      <c r="N51" s="223"/>
      <c r="O51" s="223"/>
      <c r="P51" s="223"/>
      <c r="Q51" s="223"/>
      <c r="R51" s="223"/>
      <c r="S51" s="223"/>
      <c r="T51" s="223"/>
      <c r="U51" s="223"/>
      <c r="V51" s="223"/>
      <c r="W51" s="223"/>
      <c r="X51" s="223"/>
      <c r="Y51" s="223"/>
      <c r="Z51" s="223"/>
      <c r="AA51" s="223"/>
      <c r="AB51" s="223"/>
      <c r="AC51" s="223"/>
      <c r="AD51" s="223"/>
      <c r="AE51" s="223"/>
      <c r="AF51" s="223"/>
      <c r="AG51" s="343"/>
      <c r="AH51" s="344"/>
      <c r="AI51" s="344"/>
      <c r="AJ51" s="296"/>
      <c r="AK51" s="309"/>
      <c r="AL51" s="311"/>
      <c r="AM51" s="313"/>
      <c r="AN51" s="315"/>
      <c r="AO51" s="123"/>
      <c r="AP51" s="299"/>
      <c r="AQ51" s="299"/>
      <c r="AR51" s="311"/>
      <c r="AS51" s="311"/>
      <c r="AT51" s="311"/>
      <c r="AU51" s="311"/>
      <c r="AV51" s="300"/>
      <c r="AW51" s="301"/>
      <c r="AX51" s="8"/>
      <c r="AY51" s="8"/>
      <c r="AZ51" s="8"/>
      <c r="BC51" s="12"/>
      <c r="BD51" s="12"/>
      <c r="BE51" s="12"/>
      <c r="BF51" s="12"/>
      <c r="BG51" s="12"/>
      <c r="BH51" s="12"/>
      <c r="BI51" s="12"/>
    </row>
    <row r="52" spans="1:61" s="5" customFormat="1" ht="12" customHeight="1">
      <c r="A52" s="52"/>
      <c r="B52" s="287" t="s">
        <v>4</v>
      </c>
      <c r="C52" s="224"/>
      <c r="D52" s="225"/>
      <c r="E52" s="226"/>
      <c r="F52" s="226"/>
      <c r="G52" s="226"/>
      <c r="H52" s="226"/>
      <c r="I52" s="226"/>
      <c r="J52" s="226"/>
      <c r="K52" s="226"/>
      <c r="L52" s="226"/>
      <c r="M52" s="226"/>
      <c r="N52" s="226"/>
      <c r="O52" s="226"/>
      <c r="P52" s="226"/>
      <c r="Q52" s="226"/>
      <c r="R52" s="226"/>
      <c r="S52" s="226"/>
      <c r="T52" s="226"/>
      <c r="U52" s="226"/>
      <c r="V52" s="226"/>
      <c r="W52" s="226"/>
      <c r="X52" s="226"/>
      <c r="Y52" s="226"/>
      <c r="Z52" s="226"/>
      <c r="AA52" s="226"/>
      <c r="AB52" s="226"/>
      <c r="AC52" s="226"/>
      <c r="AD52" s="226"/>
      <c r="AE52" s="226"/>
      <c r="AF52" s="226"/>
      <c r="AG52" s="343"/>
      <c r="AH52" s="344"/>
      <c r="AI52" s="344"/>
      <c r="AJ52" s="297" t="s">
        <v>4</v>
      </c>
      <c r="AK52" s="324"/>
      <c r="AL52" s="326"/>
      <c r="AM52" s="328"/>
      <c r="AN52" s="330"/>
      <c r="AO52" s="123"/>
      <c r="AP52" s="298"/>
      <c r="AQ52" s="298"/>
      <c r="AR52" s="326"/>
      <c r="AS52" s="326"/>
      <c r="AT52" s="326"/>
      <c r="AU52" s="326"/>
      <c r="AV52" s="300">
        <f>IF(AK50&lt;AV50,$AI$56*0.2+(AV50-AK50),+IF(AND(AK50&gt;AV50,$AF$56&lt;$AI$56*0.2),$AF$56,$AI$56*0.2))</f>
        <v>0</v>
      </c>
      <c r="AW52" s="301"/>
      <c r="AX52" s="8"/>
      <c r="AY52" s="8"/>
      <c r="AZ52" s="8"/>
      <c r="BC52" s="12"/>
      <c r="BD52" s="12"/>
      <c r="BE52" s="12"/>
      <c r="BF52" s="12"/>
      <c r="BG52" s="12"/>
      <c r="BH52" s="12"/>
      <c r="BI52" s="12"/>
    </row>
    <row r="53" spans="1:61" s="5" customFormat="1" ht="12" customHeight="1">
      <c r="A53" s="52"/>
      <c r="B53" s="288"/>
      <c r="C53" s="227"/>
      <c r="D53" s="228"/>
      <c r="E53" s="229"/>
      <c r="F53" s="229"/>
      <c r="G53" s="229"/>
      <c r="H53" s="229"/>
      <c r="I53" s="229"/>
      <c r="J53" s="229"/>
      <c r="K53" s="229"/>
      <c r="L53" s="229"/>
      <c r="M53" s="229"/>
      <c r="N53" s="229"/>
      <c r="O53" s="229"/>
      <c r="P53" s="229"/>
      <c r="Q53" s="229"/>
      <c r="R53" s="229"/>
      <c r="S53" s="229"/>
      <c r="T53" s="229"/>
      <c r="U53" s="229"/>
      <c r="V53" s="229"/>
      <c r="W53" s="229"/>
      <c r="X53" s="229"/>
      <c r="Y53" s="229"/>
      <c r="Z53" s="229"/>
      <c r="AA53" s="229"/>
      <c r="AB53" s="229"/>
      <c r="AC53" s="229"/>
      <c r="AD53" s="229"/>
      <c r="AE53" s="229"/>
      <c r="AF53" s="229"/>
      <c r="AG53" s="343"/>
      <c r="AH53" s="344"/>
      <c r="AI53" s="344"/>
      <c r="AJ53" s="296"/>
      <c r="AK53" s="325"/>
      <c r="AL53" s="327"/>
      <c r="AM53" s="329"/>
      <c r="AN53" s="331"/>
      <c r="AO53" s="123"/>
      <c r="AP53" s="299"/>
      <c r="AQ53" s="299"/>
      <c r="AR53" s="327"/>
      <c r="AS53" s="327"/>
      <c r="AT53" s="327"/>
      <c r="AU53" s="327"/>
      <c r="AV53" s="300"/>
      <c r="AW53" s="301"/>
      <c r="AX53" s="8"/>
      <c r="AY53" s="8"/>
      <c r="AZ53" s="8"/>
      <c r="BC53" s="12"/>
      <c r="BD53" s="12"/>
      <c r="BE53" s="12"/>
      <c r="BF53" s="12"/>
      <c r="BG53" s="12"/>
      <c r="BH53" s="12"/>
      <c r="BI53" s="12"/>
    </row>
    <row r="54" spans="1:61" s="5" customFormat="1" ht="12" customHeight="1">
      <c r="A54" s="52"/>
      <c r="B54" s="287" t="s">
        <v>5</v>
      </c>
      <c r="C54" s="230"/>
      <c r="D54" s="231"/>
      <c r="E54" s="232"/>
      <c r="F54" s="232"/>
      <c r="G54" s="232"/>
      <c r="H54" s="232"/>
      <c r="I54" s="232"/>
      <c r="J54" s="232"/>
      <c r="K54" s="232"/>
      <c r="L54" s="232"/>
      <c r="M54" s="232"/>
      <c r="N54" s="232"/>
      <c r="O54" s="232"/>
      <c r="P54" s="232"/>
      <c r="Q54" s="232"/>
      <c r="R54" s="232"/>
      <c r="S54" s="232"/>
      <c r="T54" s="232"/>
      <c r="U54" s="232"/>
      <c r="V54" s="232"/>
      <c r="W54" s="232"/>
      <c r="X54" s="232"/>
      <c r="Y54" s="232"/>
      <c r="Z54" s="232"/>
      <c r="AA54" s="232"/>
      <c r="AB54" s="232"/>
      <c r="AC54" s="232"/>
      <c r="AD54" s="232"/>
      <c r="AE54" s="232"/>
      <c r="AF54" s="232"/>
      <c r="AG54" s="343"/>
      <c r="AH54" s="344"/>
      <c r="AI54" s="344"/>
      <c r="AJ54" s="297" t="s">
        <v>5</v>
      </c>
      <c r="AK54" s="335"/>
      <c r="AL54" s="332"/>
      <c r="AM54" s="337"/>
      <c r="AN54" s="339"/>
      <c r="AO54" s="123"/>
      <c r="AP54" s="298"/>
      <c r="AQ54" s="298"/>
      <c r="AR54" s="332"/>
      <c r="AS54" s="332"/>
      <c r="AT54" s="332"/>
      <c r="AU54" s="332"/>
      <c r="AV54" s="300">
        <f>IF(AK52&lt;AV52,$AI$56*0.2+(AV52-AK52),+IF(AND(AK52&gt;AV52,$AF$56&lt;$AI$56*0.2),$AF$56,$AI$56*0.2))</f>
        <v>0</v>
      </c>
      <c r="AW54" s="301"/>
      <c r="AX54" s="8"/>
      <c r="AY54" s="8"/>
      <c r="AZ54" s="8"/>
      <c r="BC54" s="12"/>
      <c r="BD54" s="12"/>
      <c r="BE54" s="12"/>
      <c r="BF54" s="12"/>
      <c r="BG54" s="12"/>
      <c r="BH54" s="12"/>
      <c r="BI54" s="12"/>
    </row>
    <row r="55" spans="1:61" s="5" customFormat="1" ht="12" customHeight="1">
      <c r="A55" s="52"/>
      <c r="B55" s="288"/>
      <c r="C55" s="233"/>
      <c r="D55" s="234"/>
      <c r="E55" s="235"/>
      <c r="F55" s="235"/>
      <c r="G55" s="235"/>
      <c r="H55" s="235"/>
      <c r="I55" s="235"/>
      <c r="J55" s="235"/>
      <c r="K55" s="235"/>
      <c r="L55" s="235"/>
      <c r="M55" s="235"/>
      <c r="N55" s="235"/>
      <c r="O55" s="235"/>
      <c r="P55" s="235"/>
      <c r="Q55" s="235"/>
      <c r="R55" s="235"/>
      <c r="S55" s="235"/>
      <c r="T55" s="235"/>
      <c r="U55" s="235"/>
      <c r="V55" s="235"/>
      <c r="W55" s="235"/>
      <c r="X55" s="235"/>
      <c r="Y55" s="235"/>
      <c r="Z55" s="235"/>
      <c r="AA55" s="235"/>
      <c r="AB55" s="235"/>
      <c r="AC55" s="235"/>
      <c r="AD55" s="235"/>
      <c r="AE55" s="235"/>
      <c r="AF55" s="235"/>
      <c r="AG55" s="345"/>
      <c r="AH55" s="346"/>
      <c r="AI55" s="346"/>
      <c r="AJ55" s="296"/>
      <c r="AK55" s="336"/>
      <c r="AL55" s="333"/>
      <c r="AM55" s="338"/>
      <c r="AN55" s="340"/>
      <c r="AO55" s="123"/>
      <c r="AP55" s="299"/>
      <c r="AQ55" s="299"/>
      <c r="AR55" s="333"/>
      <c r="AS55" s="333"/>
      <c r="AT55" s="333"/>
      <c r="AU55" s="333"/>
      <c r="AV55" s="300"/>
      <c r="AW55" s="301"/>
      <c r="AX55" s="8"/>
      <c r="AY55" s="8"/>
      <c r="AZ55" s="8"/>
      <c r="BC55" s="12"/>
      <c r="BD55" s="12"/>
      <c r="BE55" s="12"/>
      <c r="BF55" s="12"/>
      <c r="BG55" s="12"/>
      <c r="BH55" s="12"/>
      <c r="BI55" s="12"/>
    </row>
    <row r="56" spans="1:61" ht="20.100000000000001" customHeight="1" thickBot="1">
      <c r="A56" s="4"/>
      <c r="B56" s="36"/>
      <c r="C56" s="7"/>
      <c r="D56" s="7"/>
      <c r="E56" s="7"/>
      <c r="F56" s="6"/>
      <c r="G56" s="6"/>
      <c r="H56" s="7"/>
      <c r="I56" s="6"/>
      <c r="J56" s="6"/>
      <c r="K56" s="7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24"/>
      <c r="AD56" s="6"/>
      <c r="AE56" s="46"/>
      <c r="AF56" s="27"/>
      <c r="AG56" s="45"/>
      <c r="AH56" s="47"/>
      <c r="AI56" s="39"/>
      <c r="AJ56" s="43"/>
      <c r="AK56" s="118"/>
      <c r="AL56" s="116"/>
      <c r="AM56" s="114"/>
      <c r="AN56" s="117"/>
      <c r="AO56" s="126"/>
      <c r="AP56" s="116"/>
      <c r="AQ56" s="116"/>
      <c r="AR56" s="112"/>
      <c r="AS56" s="112"/>
      <c r="AT56" s="112"/>
      <c r="AU56" s="112"/>
      <c r="AV56" s="16"/>
      <c r="AW56" s="17" t="b">
        <v>0</v>
      </c>
      <c r="AX56" s="18"/>
      <c r="AY56" s="18"/>
      <c r="AZ56" s="18"/>
    </row>
    <row r="57" spans="1:61" ht="20.100000000000001" customHeight="1" thickTop="1">
      <c r="A57" s="4"/>
      <c r="B57" s="37" t="s">
        <v>17</v>
      </c>
      <c r="C57" s="277"/>
      <c r="D57" s="22"/>
      <c r="E57" s="22"/>
      <c r="F57" s="22"/>
      <c r="G57" s="22"/>
      <c r="H57" s="22"/>
      <c r="I57" s="22"/>
      <c r="J57" s="22"/>
      <c r="K57" s="54" t="s">
        <v>12</v>
      </c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33"/>
      <c r="AK57" s="34"/>
      <c r="AL57" s="110"/>
      <c r="AM57" s="128"/>
      <c r="AN57" s="111"/>
      <c r="AO57" s="127"/>
      <c r="AP57" s="34"/>
      <c r="AQ57" s="34"/>
      <c r="AR57" s="34"/>
      <c r="AS57" s="34"/>
      <c r="AT57" s="34"/>
      <c r="AU57" s="34"/>
      <c r="AV57" s="15">
        <f>IF(AF56&lt;0,AW57,AF56+AW57)</f>
        <v>0</v>
      </c>
      <c r="AW57" s="132">
        <f>IF($L$2="5S",$E$6*0.2,+IF($L$2="4S",$E$6*0,0))</f>
        <v>0</v>
      </c>
      <c r="AX57" s="8"/>
      <c r="AY57" s="8"/>
      <c r="AZ57" s="8"/>
    </row>
    <row r="58" spans="1:61" s="5" customFormat="1" ht="12" customHeight="1">
      <c r="A58" s="52"/>
      <c r="B58" s="334" t="s">
        <v>1</v>
      </c>
      <c r="C58" s="206"/>
      <c r="D58" s="207"/>
      <c r="E58" s="208"/>
      <c r="F58" s="208"/>
      <c r="G58" s="208"/>
      <c r="H58" s="208"/>
      <c r="I58" s="208"/>
      <c r="J58" s="208"/>
      <c r="K58" s="208"/>
      <c r="L58" s="208"/>
      <c r="M58" s="208"/>
      <c r="N58" s="208"/>
      <c r="O58" s="208"/>
      <c r="P58" s="208"/>
      <c r="Q58" s="208"/>
      <c r="R58" s="208"/>
      <c r="S58" s="208"/>
      <c r="T58" s="208"/>
      <c r="U58" s="208"/>
      <c r="V58" s="208"/>
      <c r="W58" s="208"/>
      <c r="X58" s="208"/>
      <c r="Y58" s="208"/>
      <c r="Z58" s="208"/>
      <c r="AA58" s="208"/>
      <c r="AB58" s="208"/>
      <c r="AC58" s="208"/>
      <c r="AD58" s="208"/>
      <c r="AE58" s="208"/>
      <c r="AF58" s="208"/>
      <c r="AG58" s="341"/>
      <c r="AH58" s="342"/>
      <c r="AI58" s="342"/>
      <c r="AJ58" s="295" t="s">
        <v>1</v>
      </c>
      <c r="AK58" s="302"/>
      <c r="AL58" s="298"/>
      <c r="AM58" s="304"/>
      <c r="AN58" s="306"/>
      <c r="AO58" s="123"/>
      <c r="AP58" s="298"/>
      <c r="AQ58" s="298"/>
      <c r="AR58" s="298"/>
      <c r="AS58" s="298"/>
      <c r="AT58" s="298"/>
      <c r="AU58" s="298"/>
      <c r="AV58" s="300">
        <f>AI68*0.2</f>
        <v>0</v>
      </c>
      <c r="AW58" s="301"/>
      <c r="AX58" s="11"/>
      <c r="AY58" s="11"/>
      <c r="AZ58" s="11"/>
      <c r="BC58" s="12"/>
      <c r="BD58" s="12"/>
      <c r="BE58" s="12"/>
      <c r="BF58" s="12"/>
      <c r="BG58" s="12"/>
      <c r="BH58" s="12"/>
      <c r="BI58" s="12"/>
    </row>
    <row r="59" spans="1:61" s="5" customFormat="1" ht="12" customHeight="1">
      <c r="A59" s="52"/>
      <c r="B59" s="288"/>
      <c r="C59" s="209"/>
      <c r="D59" s="210"/>
      <c r="E59" s="211"/>
      <c r="F59" s="211"/>
      <c r="G59" s="211"/>
      <c r="H59" s="211"/>
      <c r="I59" s="211"/>
      <c r="J59" s="211"/>
      <c r="K59" s="211"/>
      <c r="L59" s="211"/>
      <c r="M59" s="211"/>
      <c r="N59" s="211"/>
      <c r="O59" s="211"/>
      <c r="P59" s="211"/>
      <c r="Q59" s="211"/>
      <c r="R59" s="211"/>
      <c r="S59" s="211"/>
      <c r="T59" s="211"/>
      <c r="U59" s="211"/>
      <c r="V59" s="211"/>
      <c r="W59" s="211"/>
      <c r="X59" s="211"/>
      <c r="Y59" s="211"/>
      <c r="Z59" s="211"/>
      <c r="AA59" s="211"/>
      <c r="AB59" s="211"/>
      <c r="AC59" s="211"/>
      <c r="AD59" s="211"/>
      <c r="AE59" s="211"/>
      <c r="AF59" s="211"/>
      <c r="AG59" s="343"/>
      <c r="AH59" s="344"/>
      <c r="AI59" s="344"/>
      <c r="AJ59" s="296"/>
      <c r="AK59" s="303"/>
      <c r="AL59" s="299"/>
      <c r="AM59" s="305"/>
      <c r="AN59" s="307"/>
      <c r="AO59" s="123"/>
      <c r="AP59" s="299"/>
      <c r="AQ59" s="299"/>
      <c r="AR59" s="299"/>
      <c r="AS59" s="299"/>
      <c r="AT59" s="299"/>
      <c r="AU59" s="299"/>
      <c r="AV59" s="300"/>
      <c r="AW59" s="301"/>
      <c r="AX59" s="11"/>
      <c r="AY59" s="11"/>
      <c r="AZ59" s="11"/>
      <c r="BC59" s="12"/>
      <c r="BD59" s="12"/>
      <c r="BE59" s="12"/>
      <c r="BF59" s="12"/>
      <c r="BG59" s="12"/>
      <c r="BH59" s="12"/>
      <c r="BI59" s="12"/>
    </row>
    <row r="60" spans="1:61" s="5" customFormat="1" ht="12" customHeight="1">
      <c r="A60" s="52"/>
      <c r="B60" s="287" t="s">
        <v>2</v>
      </c>
      <c r="C60" s="212"/>
      <c r="D60" s="213"/>
      <c r="E60" s="214"/>
      <c r="F60" s="214"/>
      <c r="G60" s="214"/>
      <c r="H60" s="214"/>
      <c r="I60" s="214"/>
      <c r="J60" s="214"/>
      <c r="K60" s="214"/>
      <c r="L60" s="214"/>
      <c r="M60" s="214"/>
      <c r="N60" s="214"/>
      <c r="O60" s="214"/>
      <c r="P60" s="214"/>
      <c r="Q60" s="214"/>
      <c r="R60" s="214"/>
      <c r="S60" s="214"/>
      <c r="T60" s="214"/>
      <c r="U60" s="214"/>
      <c r="V60" s="214"/>
      <c r="W60" s="214"/>
      <c r="X60" s="214"/>
      <c r="Y60" s="214"/>
      <c r="Z60" s="214"/>
      <c r="AA60" s="214"/>
      <c r="AB60" s="214"/>
      <c r="AC60" s="214"/>
      <c r="AD60" s="214"/>
      <c r="AE60" s="214"/>
      <c r="AF60" s="214"/>
      <c r="AG60" s="343"/>
      <c r="AH60" s="344"/>
      <c r="AI60" s="344"/>
      <c r="AJ60" s="297" t="s">
        <v>2</v>
      </c>
      <c r="AK60" s="318"/>
      <c r="AL60" s="316"/>
      <c r="AM60" s="320"/>
      <c r="AN60" s="322"/>
      <c r="AO60" s="123"/>
      <c r="AP60" s="298"/>
      <c r="AQ60" s="298"/>
      <c r="AR60" s="316"/>
      <c r="AS60" s="316"/>
      <c r="AT60" s="316"/>
      <c r="AU60" s="316"/>
      <c r="AV60" s="300">
        <f>IF(AK58&lt;AV58,$AI$68*0.2+(AV58-AK58),+IF(AND(AK58&gt;AV58,$AF$68&lt;$AI$68*0.2),$AF$68,$AI$68*0.2))</f>
        <v>0</v>
      </c>
      <c r="AW60" s="301"/>
      <c r="AX60" s="11"/>
      <c r="AY60" s="11"/>
      <c r="AZ60" s="11"/>
      <c r="BC60" s="12"/>
      <c r="BD60" s="12"/>
      <c r="BE60" s="12"/>
      <c r="BF60" s="12"/>
      <c r="BG60" s="12"/>
      <c r="BH60" s="12"/>
      <c r="BI60" s="12"/>
    </row>
    <row r="61" spans="1:61" s="5" customFormat="1" ht="12" customHeight="1">
      <c r="A61" s="52"/>
      <c r="B61" s="288"/>
      <c r="C61" s="215"/>
      <c r="D61" s="216"/>
      <c r="E61" s="217"/>
      <c r="F61" s="217"/>
      <c r="G61" s="217"/>
      <c r="H61" s="217"/>
      <c r="I61" s="217"/>
      <c r="J61" s="217"/>
      <c r="K61" s="217"/>
      <c r="L61" s="217"/>
      <c r="M61" s="217"/>
      <c r="N61" s="217"/>
      <c r="O61" s="217"/>
      <c r="P61" s="217"/>
      <c r="Q61" s="217"/>
      <c r="R61" s="217"/>
      <c r="S61" s="217"/>
      <c r="T61" s="217"/>
      <c r="U61" s="217"/>
      <c r="V61" s="217"/>
      <c r="W61" s="217"/>
      <c r="X61" s="217"/>
      <c r="Y61" s="217"/>
      <c r="Z61" s="217"/>
      <c r="AA61" s="217"/>
      <c r="AB61" s="217"/>
      <c r="AC61" s="217"/>
      <c r="AD61" s="217"/>
      <c r="AE61" s="217"/>
      <c r="AF61" s="217"/>
      <c r="AG61" s="343"/>
      <c r="AH61" s="344"/>
      <c r="AI61" s="344"/>
      <c r="AJ61" s="296"/>
      <c r="AK61" s="319"/>
      <c r="AL61" s="317"/>
      <c r="AM61" s="321"/>
      <c r="AN61" s="323"/>
      <c r="AO61" s="123"/>
      <c r="AP61" s="299"/>
      <c r="AQ61" s="299"/>
      <c r="AR61" s="317"/>
      <c r="AS61" s="317"/>
      <c r="AT61" s="317"/>
      <c r="AU61" s="317"/>
      <c r="AV61" s="300"/>
      <c r="AW61" s="301"/>
      <c r="AX61" s="11"/>
      <c r="AY61" s="11"/>
      <c r="AZ61" s="11"/>
      <c r="BC61" s="12"/>
      <c r="BD61" s="12"/>
      <c r="BE61" s="12"/>
      <c r="BF61" s="12"/>
      <c r="BG61" s="12"/>
      <c r="BH61" s="12"/>
      <c r="BI61" s="12"/>
    </row>
    <row r="62" spans="1:61" s="5" customFormat="1" ht="12" customHeight="1">
      <c r="A62" s="52"/>
      <c r="B62" s="287" t="s">
        <v>3</v>
      </c>
      <c r="C62" s="218"/>
      <c r="D62" s="219"/>
      <c r="E62" s="220"/>
      <c r="F62" s="220"/>
      <c r="G62" s="220"/>
      <c r="H62" s="220"/>
      <c r="I62" s="220"/>
      <c r="J62" s="220"/>
      <c r="K62" s="220"/>
      <c r="L62" s="220"/>
      <c r="M62" s="220"/>
      <c r="N62" s="220"/>
      <c r="O62" s="220"/>
      <c r="P62" s="220"/>
      <c r="Q62" s="220"/>
      <c r="R62" s="220"/>
      <c r="S62" s="220"/>
      <c r="T62" s="220"/>
      <c r="U62" s="220"/>
      <c r="V62" s="220"/>
      <c r="W62" s="220"/>
      <c r="X62" s="220"/>
      <c r="Y62" s="220"/>
      <c r="Z62" s="220"/>
      <c r="AA62" s="220"/>
      <c r="AB62" s="220"/>
      <c r="AC62" s="220"/>
      <c r="AD62" s="220"/>
      <c r="AE62" s="220"/>
      <c r="AF62" s="220"/>
      <c r="AG62" s="343"/>
      <c r="AH62" s="344"/>
      <c r="AI62" s="344"/>
      <c r="AJ62" s="297" t="s">
        <v>3</v>
      </c>
      <c r="AK62" s="308"/>
      <c r="AL62" s="310"/>
      <c r="AM62" s="312"/>
      <c r="AN62" s="314"/>
      <c r="AO62" s="123"/>
      <c r="AP62" s="298"/>
      <c r="AQ62" s="298"/>
      <c r="AR62" s="310"/>
      <c r="AS62" s="310"/>
      <c r="AT62" s="310"/>
      <c r="AU62" s="310"/>
      <c r="AV62" s="300">
        <f>IF(AK60&lt;AV60,$AI$68*0.2+(AV60-AK60),+IF(AND(AK60&gt;AV60,$AF$68&lt;$AI$68*0.2),$AF$68,$AI$68*0.2))</f>
        <v>0</v>
      </c>
      <c r="AW62" s="301"/>
      <c r="AX62" s="11"/>
      <c r="AY62" s="11"/>
      <c r="AZ62" s="11"/>
      <c r="BC62" s="12"/>
      <c r="BD62" s="12"/>
      <c r="BE62" s="12"/>
      <c r="BF62" s="12"/>
      <c r="BG62" s="12"/>
      <c r="BH62" s="12"/>
      <c r="BI62" s="12"/>
    </row>
    <row r="63" spans="1:61" s="5" customFormat="1" ht="12" customHeight="1">
      <c r="A63" s="52"/>
      <c r="B63" s="288"/>
      <c r="C63" s="221"/>
      <c r="D63" s="222"/>
      <c r="E63" s="223"/>
      <c r="F63" s="223"/>
      <c r="G63" s="223"/>
      <c r="H63" s="223"/>
      <c r="I63" s="223"/>
      <c r="J63" s="223"/>
      <c r="K63" s="223"/>
      <c r="L63" s="223"/>
      <c r="M63" s="223"/>
      <c r="N63" s="223"/>
      <c r="O63" s="223"/>
      <c r="P63" s="223"/>
      <c r="Q63" s="223"/>
      <c r="R63" s="223"/>
      <c r="S63" s="223"/>
      <c r="T63" s="223"/>
      <c r="U63" s="223"/>
      <c r="V63" s="223"/>
      <c r="W63" s="223"/>
      <c r="X63" s="223"/>
      <c r="Y63" s="223"/>
      <c r="Z63" s="223"/>
      <c r="AA63" s="223"/>
      <c r="AB63" s="223"/>
      <c r="AC63" s="223"/>
      <c r="AD63" s="223"/>
      <c r="AE63" s="223"/>
      <c r="AF63" s="223"/>
      <c r="AG63" s="343"/>
      <c r="AH63" s="344"/>
      <c r="AI63" s="344"/>
      <c r="AJ63" s="296"/>
      <c r="AK63" s="309"/>
      <c r="AL63" s="311"/>
      <c r="AM63" s="313"/>
      <c r="AN63" s="315"/>
      <c r="AO63" s="123"/>
      <c r="AP63" s="299"/>
      <c r="AQ63" s="299"/>
      <c r="AR63" s="311"/>
      <c r="AS63" s="311"/>
      <c r="AT63" s="311"/>
      <c r="AU63" s="311"/>
      <c r="AV63" s="300"/>
      <c r="AW63" s="301"/>
      <c r="AX63" s="8"/>
      <c r="AY63" s="8"/>
      <c r="AZ63" s="8"/>
      <c r="BC63" s="12"/>
      <c r="BD63" s="12"/>
      <c r="BE63" s="12"/>
      <c r="BF63" s="12"/>
      <c r="BG63" s="12"/>
      <c r="BH63" s="12"/>
      <c r="BI63" s="12"/>
    </row>
    <row r="64" spans="1:61" s="5" customFormat="1" ht="12" customHeight="1">
      <c r="A64" s="52"/>
      <c r="B64" s="287" t="s">
        <v>4</v>
      </c>
      <c r="C64" s="224"/>
      <c r="D64" s="225"/>
      <c r="E64" s="226"/>
      <c r="F64" s="226"/>
      <c r="G64" s="226"/>
      <c r="H64" s="226"/>
      <c r="I64" s="226"/>
      <c r="J64" s="226"/>
      <c r="K64" s="226"/>
      <c r="L64" s="226"/>
      <c r="M64" s="226"/>
      <c r="N64" s="226"/>
      <c r="O64" s="226"/>
      <c r="P64" s="226"/>
      <c r="Q64" s="226"/>
      <c r="R64" s="226"/>
      <c r="S64" s="226"/>
      <c r="T64" s="226"/>
      <c r="U64" s="226"/>
      <c r="V64" s="226"/>
      <c r="W64" s="226"/>
      <c r="X64" s="226"/>
      <c r="Y64" s="226"/>
      <c r="Z64" s="226"/>
      <c r="AA64" s="226"/>
      <c r="AB64" s="226"/>
      <c r="AC64" s="226"/>
      <c r="AD64" s="226"/>
      <c r="AE64" s="226"/>
      <c r="AF64" s="226"/>
      <c r="AG64" s="343"/>
      <c r="AH64" s="344"/>
      <c r="AI64" s="344"/>
      <c r="AJ64" s="297" t="s">
        <v>4</v>
      </c>
      <c r="AK64" s="324"/>
      <c r="AL64" s="326"/>
      <c r="AM64" s="328"/>
      <c r="AN64" s="330"/>
      <c r="AO64" s="123"/>
      <c r="AP64" s="298"/>
      <c r="AQ64" s="298"/>
      <c r="AR64" s="326"/>
      <c r="AS64" s="326"/>
      <c r="AT64" s="326"/>
      <c r="AU64" s="326"/>
      <c r="AV64" s="300">
        <f>IF(AK62&lt;AV62,$AI$68*0.2+(AV62-AK62),+IF(AND(AK62&gt;AV62,$AF$68&lt;$AI$68*0.2),$AF$68,$AI$68*0.2))</f>
        <v>0</v>
      </c>
      <c r="AW64" s="301"/>
      <c r="AX64" s="8"/>
      <c r="AY64" s="8"/>
      <c r="AZ64" s="8"/>
      <c r="BC64" s="12"/>
      <c r="BD64" s="12"/>
      <c r="BE64" s="12"/>
      <c r="BF64" s="12"/>
      <c r="BG64" s="12"/>
      <c r="BH64" s="12"/>
      <c r="BI64" s="12"/>
    </row>
    <row r="65" spans="1:61" s="5" customFormat="1" ht="12" customHeight="1">
      <c r="A65" s="52"/>
      <c r="B65" s="288"/>
      <c r="C65" s="227"/>
      <c r="D65" s="228"/>
      <c r="E65" s="229"/>
      <c r="F65" s="229"/>
      <c r="G65" s="229"/>
      <c r="H65" s="229"/>
      <c r="I65" s="229"/>
      <c r="J65" s="229"/>
      <c r="K65" s="229"/>
      <c r="L65" s="229"/>
      <c r="M65" s="229"/>
      <c r="N65" s="229"/>
      <c r="O65" s="229"/>
      <c r="P65" s="229"/>
      <c r="Q65" s="229"/>
      <c r="R65" s="229"/>
      <c r="S65" s="229"/>
      <c r="T65" s="229"/>
      <c r="U65" s="229"/>
      <c r="V65" s="229"/>
      <c r="W65" s="229"/>
      <c r="X65" s="229"/>
      <c r="Y65" s="229"/>
      <c r="Z65" s="229"/>
      <c r="AA65" s="229"/>
      <c r="AB65" s="229"/>
      <c r="AC65" s="229"/>
      <c r="AD65" s="229"/>
      <c r="AE65" s="229"/>
      <c r="AF65" s="229"/>
      <c r="AG65" s="343"/>
      <c r="AH65" s="344"/>
      <c r="AI65" s="344"/>
      <c r="AJ65" s="296"/>
      <c r="AK65" s="325"/>
      <c r="AL65" s="327"/>
      <c r="AM65" s="329"/>
      <c r="AN65" s="331"/>
      <c r="AO65" s="123"/>
      <c r="AP65" s="299"/>
      <c r="AQ65" s="299"/>
      <c r="AR65" s="327"/>
      <c r="AS65" s="327"/>
      <c r="AT65" s="327"/>
      <c r="AU65" s="327"/>
      <c r="AV65" s="300"/>
      <c r="AW65" s="301"/>
      <c r="AX65" s="8"/>
      <c r="AY65" s="8"/>
      <c r="AZ65" s="8"/>
      <c r="BC65" s="12"/>
      <c r="BD65" s="12"/>
      <c r="BE65" s="12"/>
      <c r="BF65" s="12"/>
      <c r="BG65" s="12"/>
      <c r="BH65" s="12"/>
      <c r="BI65" s="12"/>
    </row>
    <row r="66" spans="1:61" s="5" customFormat="1" ht="12" customHeight="1">
      <c r="A66" s="52"/>
      <c r="B66" s="287" t="s">
        <v>5</v>
      </c>
      <c r="C66" s="230"/>
      <c r="D66" s="231"/>
      <c r="E66" s="232"/>
      <c r="F66" s="232"/>
      <c r="G66" s="232"/>
      <c r="H66" s="232"/>
      <c r="I66" s="232"/>
      <c r="J66" s="232"/>
      <c r="K66" s="232"/>
      <c r="L66" s="232"/>
      <c r="M66" s="232"/>
      <c r="N66" s="232"/>
      <c r="O66" s="232"/>
      <c r="P66" s="232"/>
      <c r="Q66" s="232"/>
      <c r="R66" s="232"/>
      <c r="S66" s="232"/>
      <c r="T66" s="232"/>
      <c r="U66" s="232"/>
      <c r="V66" s="232"/>
      <c r="W66" s="232"/>
      <c r="X66" s="232"/>
      <c r="Y66" s="232"/>
      <c r="Z66" s="232"/>
      <c r="AA66" s="232"/>
      <c r="AB66" s="232"/>
      <c r="AC66" s="232"/>
      <c r="AD66" s="232"/>
      <c r="AE66" s="232"/>
      <c r="AF66" s="232"/>
      <c r="AG66" s="343"/>
      <c r="AH66" s="344"/>
      <c r="AI66" s="344"/>
      <c r="AJ66" s="297" t="s">
        <v>5</v>
      </c>
      <c r="AK66" s="335"/>
      <c r="AL66" s="332"/>
      <c r="AM66" s="337"/>
      <c r="AN66" s="339"/>
      <c r="AO66" s="123"/>
      <c r="AP66" s="298"/>
      <c r="AQ66" s="298"/>
      <c r="AR66" s="332"/>
      <c r="AS66" s="332"/>
      <c r="AT66" s="332"/>
      <c r="AU66" s="332"/>
      <c r="AV66" s="300">
        <f>IF(AK64&lt;AV64,$AI$68*0.2+(AV64-AK64),+IF(AND(AK64&gt;AV64,$AF$68&lt;$AI$68*0.2),$AF$68,$AI$68*0.2))</f>
        <v>0</v>
      </c>
      <c r="AW66" s="301"/>
      <c r="AX66" s="8"/>
      <c r="AY66" s="8"/>
      <c r="AZ66" s="8"/>
      <c r="BC66" s="12"/>
      <c r="BD66" s="12"/>
      <c r="BE66" s="12"/>
      <c r="BF66" s="12"/>
      <c r="BG66" s="12"/>
      <c r="BH66" s="12"/>
      <c r="BI66" s="12"/>
    </row>
    <row r="67" spans="1:61" s="5" customFormat="1" ht="12" customHeight="1">
      <c r="A67" s="52"/>
      <c r="B67" s="288"/>
      <c r="C67" s="233"/>
      <c r="D67" s="234"/>
      <c r="E67" s="235"/>
      <c r="F67" s="235"/>
      <c r="G67" s="235"/>
      <c r="H67" s="235"/>
      <c r="I67" s="235"/>
      <c r="J67" s="235"/>
      <c r="K67" s="235"/>
      <c r="L67" s="235"/>
      <c r="M67" s="235"/>
      <c r="N67" s="235"/>
      <c r="O67" s="235"/>
      <c r="P67" s="235"/>
      <c r="Q67" s="235"/>
      <c r="R67" s="235"/>
      <c r="S67" s="235"/>
      <c r="T67" s="235"/>
      <c r="U67" s="235"/>
      <c r="V67" s="235"/>
      <c r="W67" s="235"/>
      <c r="X67" s="235"/>
      <c r="Y67" s="235"/>
      <c r="Z67" s="235"/>
      <c r="AA67" s="235"/>
      <c r="AB67" s="235"/>
      <c r="AC67" s="235"/>
      <c r="AD67" s="235"/>
      <c r="AE67" s="235"/>
      <c r="AF67" s="235"/>
      <c r="AG67" s="345"/>
      <c r="AH67" s="346"/>
      <c r="AI67" s="346"/>
      <c r="AJ67" s="296"/>
      <c r="AK67" s="336"/>
      <c r="AL67" s="333"/>
      <c r="AM67" s="338"/>
      <c r="AN67" s="340"/>
      <c r="AO67" s="123"/>
      <c r="AP67" s="299"/>
      <c r="AQ67" s="299"/>
      <c r="AR67" s="333"/>
      <c r="AS67" s="333"/>
      <c r="AT67" s="333"/>
      <c r="AU67" s="333"/>
      <c r="AV67" s="300"/>
      <c r="AW67" s="301"/>
      <c r="AX67" s="8"/>
      <c r="AY67" s="8"/>
      <c r="AZ67" s="8"/>
      <c r="BC67" s="12"/>
      <c r="BD67" s="12"/>
      <c r="BE67" s="12"/>
      <c r="BF67" s="12"/>
      <c r="BG67" s="12"/>
      <c r="BH67" s="12"/>
      <c r="BI67" s="12"/>
    </row>
    <row r="68" spans="1:61" ht="20.100000000000001" customHeight="1" thickBot="1">
      <c r="A68" s="4"/>
      <c r="B68" s="38"/>
      <c r="C68" s="9"/>
      <c r="D68" s="9"/>
      <c r="E68" s="10"/>
      <c r="F68" s="9"/>
      <c r="G68" s="9"/>
      <c r="H68" s="10"/>
      <c r="I68" s="9"/>
      <c r="J68" s="9"/>
      <c r="K68" s="10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28"/>
      <c r="AD68" s="9"/>
      <c r="AE68" s="49"/>
      <c r="AF68" s="29"/>
      <c r="AG68" s="48"/>
      <c r="AH68" s="50"/>
      <c r="AI68" s="40"/>
      <c r="AJ68" s="44"/>
      <c r="AK68" s="119">
        <f t="shared" ref="AK68:AL68" si="1">SUM(AK58:AK66)</f>
        <v>0</v>
      </c>
      <c r="AL68" s="129">
        <f t="shared" si="1"/>
        <v>0</v>
      </c>
      <c r="AM68" s="130">
        <f>IF(AL68=0,0,AP68/AL68)</f>
        <v>0</v>
      </c>
      <c r="AN68" s="131"/>
      <c r="AO68" s="126"/>
      <c r="AP68" s="129"/>
      <c r="AQ68" s="129"/>
      <c r="AR68" s="113"/>
      <c r="AS68" s="113"/>
      <c r="AT68" s="113"/>
      <c r="AU68" s="113"/>
      <c r="AV68" s="15"/>
      <c r="AW68" s="132" t="b">
        <v>0</v>
      </c>
      <c r="AX68" s="8"/>
      <c r="AY68" s="8"/>
      <c r="AZ68" s="8"/>
    </row>
    <row r="69" spans="1:61" ht="18" thickTop="1">
      <c r="A69" s="4"/>
      <c r="B69" s="41"/>
      <c r="C69" s="41"/>
      <c r="D69" s="41"/>
      <c r="E69" s="41"/>
      <c r="F69" s="41"/>
      <c r="G69" s="41"/>
      <c r="H69" s="41"/>
      <c r="I69" s="41"/>
      <c r="J69" s="41"/>
      <c r="K69" s="41"/>
      <c r="L69" s="41"/>
      <c r="M69" s="41"/>
      <c r="N69" s="41"/>
      <c r="O69" s="41"/>
      <c r="P69" s="41"/>
      <c r="Q69" s="41"/>
      <c r="R69" s="41"/>
      <c r="S69" s="41"/>
      <c r="T69" s="41"/>
      <c r="U69" s="41"/>
      <c r="V69" s="41"/>
      <c r="W69" s="41"/>
      <c r="X69" s="41"/>
      <c r="Y69" s="41"/>
      <c r="Z69" s="41"/>
      <c r="AA69" s="41"/>
      <c r="AB69" s="41"/>
      <c r="AC69" s="41"/>
      <c r="AD69" s="41"/>
      <c r="AE69" s="41"/>
      <c r="AF69" s="41"/>
      <c r="AG69" s="41"/>
      <c r="AH69" s="41"/>
      <c r="AI69" s="41"/>
      <c r="AJ69" s="42"/>
      <c r="AK69" s="106"/>
      <c r="AL69" s="41"/>
      <c r="AM69" s="41"/>
      <c r="AN69" s="41"/>
      <c r="AO69" s="3"/>
      <c r="AP69" s="41"/>
      <c r="AQ69" s="41"/>
      <c r="AR69" s="41"/>
      <c r="AS69" s="41"/>
      <c r="AT69" s="41"/>
      <c r="AU69" s="41"/>
      <c r="AV69" s="15"/>
      <c r="AW69" s="132"/>
      <c r="AY69" s="8"/>
      <c r="AZ69" s="8"/>
    </row>
    <row r="70" spans="1:61">
      <c r="A70" s="4"/>
      <c r="AV70" s="15"/>
      <c r="AW70" s="132"/>
    </row>
    <row r="71" spans="1:61">
      <c r="AV71" s="15"/>
      <c r="AW71" s="132"/>
    </row>
    <row r="72" spans="1:61">
      <c r="AV72" s="15"/>
      <c r="AW72" s="132"/>
    </row>
    <row r="73" spans="1:61">
      <c r="AV73" s="15"/>
      <c r="AW73" s="132"/>
    </row>
    <row r="74" spans="1:61">
      <c r="AV74" s="15"/>
      <c r="AW74" s="132"/>
    </row>
    <row r="75" spans="1:61">
      <c r="AV75" s="15"/>
      <c r="AW75" s="132"/>
    </row>
    <row r="76" spans="1:61">
      <c r="AV76" s="15"/>
      <c r="AW76" s="132"/>
    </row>
    <row r="77" spans="1:61">
      <c r="AV77" s="15"/>
      <c r="AW77" s="132"/>
    </row>
    <row r="78" spans="1:61">
      <c r="AV78" s="15"/>
      <c r="AW78" s="132"/>
    </row>
    <row r="79" spans="1:61">
      <c r="AV79" s="15"/>
      <c r="AW79" s="132"/>
    </row>
    <row r="80" spans="1:61">
      <c r="AV80" s="15"/>
      <c r="AW80" s="132"/>
    </row>
    <row r="81" spans="48:49">
      <c r="AV81" s="15"/>
      <c r="AW81" s="132"/>
    </row>
    <row r="82" spans="48:49">
      <c r="AV82" s="15"/>
      <c r="AW82" s="132"/>
    </row>
    <row r="83" spans="48:49">
      <c r="AV83" s="15"/>
      <c r="AW83" s="132"/>
    </row>
    <row r="84" spans="48:49">
      <c r="AV84" s="15"/>
      <c r="AW84" s="132"/>
    </row>
    <row r="85" spans="48:49">
      <c r="AV85" s="15"/>
      <c r="AW85" s="132"/>
    </row>
    <row r="86" spans="48:49">
      <c r="AV86" s="15"/>
      <c r="AW86" s="132"/>
    </row>
    <row r="87" spans="48:49">
      <c r="AV87" s="15"/>
      <c r="AW87" s="132"/>
    </row>
    <row r="88" spans="48:49">
      <c r="AV88" s="15"/>
      <c r="AW88" s="132"/>
    </row>
    <row r="89" spans="48:49">
      <c r="AV89" s="15"/>
      <c r="AW89" s="132"/>
    </row>
    <row r="90" spans="48:49">
      <c r="AV90" s="15"/>
      <c r="AW90" s="132"/>
    </row>
    <row r="91" spans="48:49">
      <c r="AV91" s="15"/>
      <c r="AW91" s="132"/>
    </row>
    <row r="92" spans="48:49">
      <c r="AV92" s="15"/>
      <c r="AW92" s="132"/>
    </row>
    <row r="93" spans="48:49">
      <c r="AV93" s="15"/>
      <c r="AW93" s="132"/>
    </row>
    <row r="94" spans="48:49">
      <c r="AV94" s="15"/>
      <c r="AW94" s="132"/>
    </row>
    <row r="95" spans="48:49">
      <c r="AV95" s="15"/>
      <c r="AW95" s="132"/>
    </row>
  </sheetData>
  <sheetProtection selectLockedCells="1"/>
  <mergeCells count="358">
    <mergeCell ref="AR66:AR67"/>
    <mergeCell ref="AS66:AS67"/>
    <mergeCell ref="AT66:AT67"/>
    <mergeCell ref="AU66:AU67"/>
    <mergeCell ref="AV66:AV67"/>
    <mergeCell ref="AW66:AW67"/>
    <mergeCell ref="AV64:AV65"/>
    <mergeCell ref="AW64:AW65"/>
    <mergeCell ref="B66:B67"/>
    <mergeCell ref="AJ66:AJ67"/>
    <mergeCell ref="AK66:AK67"/>
    <mergeCell ref="AL66:AL67"/>
    <mergeCell ref="AM66:AM67"/>
    <mergeCell ref="AN66:AN67"/>
    <mergeCell ref="AP66:AP67"/>
    <mergeCell ref="AQ66:AQ67"/>
    <mergeCell ref="AP64:AP65"/>
    <mergeCell ref="AQ64:AQ65"/>
    <mergeCell ref="AR64:AR65"/>
    <mergeCell ref="AS64:AS65"/>
    <mergeCell ref="AT64:AT65"/>
    <mergeCell ref="AU64:AU65"/>
    <mergeCell ref="B64:B65"/>
    <mergeCell ref="AJ64:AJ65"/>
    <mergeCell ref="AK64:AK65"/>
    <mergeCell ref="AL64:AL65"/>
    <mergeCell ref="AM64:AM65"/>
    <mergeCell ref="AN64:AN65"/>
    <mergeCell ref="AR62:AR63"/>
    <mergeCell ref="AS62:AS63"/>
    <mergeCell ref="AT62:AT63"/>
    <mergeCell ref="AU62:AU63"/>
    <mergeCell ref="AV62:AV63"/>
    <mergeCell ref="AW60:AW61"/>
    <mergeCell ref="B62:B63"/>
    <mergeCell ref="AJ62:AJ63"/>
    <mergeCell ref="AK62:AK63"/>
    <mergeCell ref="AL62:AL63"/>
    <mergeCell ref="AM62:AM63"/>
    <mergeCell ref="AN62:AN63"/>
    <mergeCell ref="AP62:AP63"/>
    <mergeCell ref="AQ62:AQ63"/>
    <mergeCell ref="AP60:AP61"/>
    <mergeCell ref="AQ60:AQ61"/>
    <mergeCell ref="AR60:AR61"/>
    <mergeCell ref="AS60:AS61"/>
    <mergeCell ref="AT60:AT61"/>
    <mergeCell ref="AU60:AU61"/>
    <mergeCell ref="B60:B61"/>
    <mergeCell ref="AJ60:AJ61"/>
    <mergeCell ref="AK60:AK61"/>
    <mergeCell ref="AL60:AL61"/>
    <mergeCell ref="AM60:AM61"/>
    <mergeCell ref="AN60:AN61"/>
    <mergeCell ref="AR58:AR59"/>
    <mergeCell ref="AS58:AS59"/>
    <mergeCell ref="AT58:AT59"/>
    <mergeCell ref="AU58:AU59"/>
    <mergeCell ref="AV58:AV59"/>
    <mergeCell ref="AW58:AW59"/>
    <mergeCell ref="AW54:AW55"/>
    <mergeCell ref="B58:B59"/>
    <mergeCell ref="AG58:AI67"/>
    <mergeCell ref="AJ58:AJ59"/>
    <mergeCell ref="AK58:AK59"/>
    <mergeCell ref="AL58:AL59"/>
    <mergeCell ref="AM58:AM59"/>
    <mergeCell ref="AN58:AN59"/>
    <mergeCell ref="AP58:AP59"/>
    <mergeCell ref="AQ58:AQ59"/>
    <mergeCell ref="AQ54:AQ55"/>
    <mergeCell ref="AR54:AR55"/>
    <mergeCell ref="AS54:AS55"/>
    <mergeCell ref="AT54:AT55"/>
    <mergeCell ref="AU54:AU55"/>
    <mergeCell ref="AV54:AV55"/>
    <mergeCell ref="AW62:AW63"/>
    <mergeCell ref="AV60:AV61"/>
    <mergeCell ref="B52:B53"/>
    <mergeCell ref="AJ52:AJ53"/>
    <mergeCell ref="AK52:AK53"/>
    <mergeCell ref="AL52:AL53"/>
    <mergeCell ref="AM52:AM53"/>
    <mergeCell ref="AU52:AU53"/>
    <mergeCell ref="AV52:AV53"/>
    <mergeCell ref="AW52:AW53"/>
    <mergeCell ref="B54:B55"/>
    <mergeCell ref="AJ54:AJ55"/>
    <mergeCell ref="AK54:AK55"/>
    <mergeCell ref="AL54:AL55"/>
    <mergeCell ref="AM54:AM55"/>
    <mergeCell ref="AN54:AN55"/>
    <mergeCell ref="AP54:AP55"/>
    <mergeCell ref="AN52:AN53"/>
    <mergeCell ref="AP52:AP53"/>
    <mergeCell ref="AQ52:AQ53"/>
    <mergeCell ref="AR52:AR53"/>
    <mergeCell ref="AS52:AS53"/>
    <mergeCell ref="AT52:AT53"/>
    <mergeCell ref="AS48:AS49"/>
    <mergeCell ref="AT48:AT49"/>
    <mergeCell ref="AU48:AU49"/>
    <mergeCell ref="AV48:AV49"/>
    <mergeCell ref="AS50:AS51"/>
    <mergeCell ref="AT50:AT51"/>
    <mergeCell ref="AU50:AU51"/>
    <mergeCell ref="AV50:AV51"/>
    <mergeCell ref="AW50:AW51"/>
    <mergeCell ref="AJ50:AJ51"/>
    <mergeCell ref="AK50:AK51"/>
    <mergeCell ref="AL50:AL51"/>
    <mergeCell ref="AM50:AM51"/>
    <mergeCell ref="AN50:AN51"/>
    <mergeCell ref="AP50:AP51"/>
    <mergeCell ref="AQ50:AQ51"/>
    <mergeCell ref="AR50:AR51"/>
    <mergeCell ref="AQ48:AQ49"/>
    <mergeCell ref="AR48:AR49"/>
    <mergeCell ref="AU46:AU47"/>
    <mergeCell ref="AV46:AV47"/>
    <mergeCell ref="AW46:AW47"/>
    <mergeCell ref="B48:B49"/>
    <mergeCell ref="AJ48:AJ49"/>
    <mergeCell ref="AK48:AK49"/>
    <mergeCell ref="AL48:AL49"/>
    <mergeCell ref="AM48:AM49"/>
    <mergeCell ref="AN48:AN49"/>
    <mergeCell ref="AP48:AP49"/>
    <mergeCell ref="AN46:AN47"/>
    <mergeCell ref="AP46:AP47"/>
    <mergeCell ref="AQ46:AQ47"/>
    <mergeCell ref="AR46:AR47"/>
    <mergeCell ref="AS46:AS47"/>
    <mergeCell ref="AT46:AT47"/>
    <mergeCell ref="B46:B47"/>
    <mergeCell ref="AG46:AI55"/>
    <mergeCell ref="AJ46:AJ47"/>
    <mergeCell ref="AK46:AK47"/>
    <mergeCell ref="AL46:AL47"/>
    <mergeCell ref="AM46:AM47"/>
    <mergeCell ref="AW48:AW49"/>
    <mergeCell ref="B50:B51"/>
    <mergeCell ref="AR42:AR43"/>
    <mergeCell ref="AS42:AS43"/>
    <mergeCell ref="AT42:AT43"/>
    <mergeCell ref="AU42:AU43"/>
    <mergeCell ref="AV42:AV43"/>
    <mergeCell ref="AW42:AW43"/>
    <mergeCell ref="AV40:AV41"/>
    <mergeCell ref="AW40:AW41"/>
    <mergeCell ref="B42:B43"/>
    <mergeCell ref="AJ42:AJ43"/>
    <mergeCell ref="AK42:AK43"/>
    <mergeCell ref="AL42:AL43"/>
    <mergeCell ref="AM42:AM43"/>
    <mergeCell ref="AN42:AN43"/>
    <mergeCell ref="AP42:AP43"/>
    <mergeCell ref="AQ42:AQ43"/>
    <mergeCell ref="AP40:AP41"/>
    <mergeCell ref="AQ40:AQ41"/>
    <mergeCell ref="AR40:AR41"/>
    <mergeCell ref="AS40:AS41"/>
    <mergeCell ref="AT40:AT41"/>
    <mergeCell ref="AU40:AU41"/>
    <mergeCell ref="B40:B41"/>
    <mergeCell ref="AJ40:AJ41"/>
    <mergeCell ref="AK40:AK41"/>
    <mergeCell ref="AL40:AL41"/>
    <mergeCell ref="AM40:AM41"/>
    <mergeCell ref="AN40:AN41"/>
    <mergeCell ref="AR38:AR39"/>
    <mergeCell ref="AS38:AS39"/>
    <mergeCell ref="AT38:AT39"/>
    <mergeCell ref="AU38:AU39"/>
    <mergeCell ref="AV38:AV39"/>
    <mergeCell ref="AW36:AW37"/>
    <mergeCell ref="B38:B39"/>
    <mergeCell ref="AJ38:AJ39"/>
    <mergeCell ref="AK38:AK39"/>
    <mergeCell ref="AL38:AL39"/>
    <mergeCell ref="AM38:AM39"/>
    <mergeCell ref="AN38:AN39"/>
    <mergeCell ref="AP38:AP39"/>
    <mergeCell ref="AQ38:AQ39"/>
    <mergeCell ref="AP36:AP37"/>
    <mergeCell ref="AQ36:AQ37"/>
    <mergeCell ref="AR36:AR37"/>
    <mergeCell ref="AS36:AS37"/>
    <mergeCell ref="AT36:AT37"/>
    <mergeCell ref="AU36:AU37"/>
    <mergeCell ref="B36:B37"/>
    <mergeCell ref="AJ36:AJ37"/>
    <mergeCell ref="AK36:AK37"/>
    <mergeCell ref="AL36:AL37"/>
    <mergeCell ref="AM36:AM37"/>
    <mergeCell ref="AN36:AN37"/>
    <mergeCell ref="AR34:AR35"/>
    <mergeCell ref="AS34:AS35"/>
    <mergeCell ref="AT34:AT35"/>
    <mergeCell ref="AU34:AU35"/>
    <mergeCell ref="AV34:AV35"/>
    <mergeCell ref="AW34:AW35"/>
    <mergeCell ref="AW30:AW31"/>
    <mergeCell ref="B34:B35"/>
    <mergeCell ref="AG34:AI43"/>
    <mergeCell ref="AJ34:AJ35"/>
    <mergeCell ref="AK34:AK35"/>
    <mergeCell ref="AL34:AL35"/>
    <mergeCell ref="AM34:AM35"/>
    <mergeCell ref="AN34:AN35"/>
    <mergeCell ref="AP34:AP35"/>
    <mergeCell ref="AQ34:AQ35"/>
    <mergeCell ref="AQ30:AQ31"/>
    <mergeCell ref="AR30:AR31"/>
    <mergeCell ref="AS30:AS31"/>
    <mergeCell ref="AT30:AT31"/>
    <mergeCell ref="AU30:AU31"/>
    <mergeCell ref="AV30:AV31"/>
    <mergeCell ref="AW38:AW39"/>
    <mergeCell ref="AV36:AV37"/>
    <mergeCell ref="B28:B29"/>
    <mergeCell ref="AJ28:AJ29"/>
    <mergeCell ref="AK28:AK29"/>
    <mergeCell ref="AL28:AL29"/>
    <mergeCell ref="AM28:AM29"/>
    <mergeCell ref="AU28:AU29"/>
    <mergeCell ref="AV28:AV29"/>
    <mergeCell ref="AW28:AW29"/>
    <mergeCell ref="B30:B31"/>
    <mergeCell ref="AJ30:AJ31"/>
    <mergeCell ref="AK30:AK31"/>
    <mergeCell ref="AL30:AL31"/>
    <mergeCell ref="AM30:AM31"/>
    <mergeCell ref="AN30:AN31"/>
    <mergeCell ref="AP30:AP31"/>
    <mergeCell ref="AN28:AN29"/>
    <mergeCell ref="AP28:AP29"/>
    <mergeCell ref="AQ28:AQ29"/>
    <mergeCell ref="AR28:AR29"/>
    <mergeCell ref="AS28:AS29"/>
    <mergeCell ref="AT28:AT29"/>
    <mergeCell ref="AS24:AS25"/>
    <mergeCell ref="AT24:AT25"/>
    <mergeCell ref="AU24:AU25"/>
    <mergeCell ref="AV24:AV25"/>
    <mergeCell ref="AS26:AS27"/>
    <mergeCell ref="AT26:AT27"/>
    <mergeCell ref="AU26:AU27"/>
    <mergeCell ref="AV26:AV27"/>
    <mergeCell ref="AW26:AW27"/>
    <mergeCell ref="AJ26:AJ27"/>
    <mergeCell ref="AK26:AK27"/>
    <mergeCell ref="AL26:AL27"/>
    <mergeCell ref="AM26:AM27"/>
    <mergeCell ref="AN26:AN27"/>
    <mergeCell ref="AP26:AP27"/>
    <mergeCell ref="AQ26:AQ27"/>
    <mergeCell ref="AR26:AR27"/>
    <mergeCell ref="AQ24:AQ25"/>
    <mergeCell ref="AR24:AR25"/>
    <mergeCell ref="AU22:AU23"/>
    <mergeCell ref="AV22:AV23"/>
    <mergeCell ref="AW22:AW23"/>
    <mergeCell ref="B24:B25"/>
    <mergeCell ref="AJ24:AJ25"/>
    <mergeCell ref="AK24:AK25"/>
    <mergeCell ref="AL24:AL25"/>
    <mergeCell ref="AM24:AM25"/>
    <mergeCell ref="AN24:AN25"/>
    <mergeCell ref="AP24:AP25"/>
    <mergeCell ref="AN22:AN23"/>
    <mergeCell ref="AP22:AP23"/>
    <mergeCell ref="AQ22:AQ23"/>
    <mergeCell ref="AR22:AR23"/>
    <mergeCell ref="AS22:AS23"/>
    <mergeCell ref="AT22:AT23"/>
    <mergeCell ref="B22:B23"/>
    <mergeCell ref="AG22:AI31"/>
    <mergeCell ref="AJ22:AJ23"/>
    <mergeCell ref="AK22:AK23"/>
    <mergeCell ref="AL22:AL23"/>
    <mergeCell ref="AM22:AM23"/>
    <mergeCell ref="AW24:AW25"/>
    <mergeCell ref="B26:B27"/>
    <mergeCell ref="AR18:AR19"/>
    <mergeCell ref="AS18:AS19"/>
    <mergeCell ref="AT18:AT19"/>
    <mergeCell ref="AU18:AU19"/>
    <mergeCell ref="AV18:AV19"/>
    <mergeCell ref="AW18:AW19"/>
    <mergeCell ref="AV16:AV17"/>
    <mergeCell ref="AW16:AW17"/>
    <mergeCell ref="B18:B19"/>
    <mergeCell ref="AJ18:AJ19"/>
    <mergeCell ref="AK18:AK19"/>
    <mergeCell ref="AL18:AL19"/>
    <mergeCell ref="AM18:AM19"/>
    <mergeCell ref="AN18:AN19"/>
    <mergeCell ref="AP18:AP19"/>
    <mergeCell ref="AQ18:AQ19"/>
    <mergeCell ref="AP16:AP17"/>
    <mergeCell ref="AQ16:AQ17"/>
    <mergeCell ref="AR16:AR17"/>
    <mergeCell ref="AS16:AS17"/>
    <mergeCell ref="AT16:AT17"/>
    <mergeCell ref="AU16:AU17"/>
    <mergeCell ref="B16:B17"/>
    <mergeCell ref="AJ16:AJ17"/>
    <mergeCell ref="AK16:AK17"/>
    <mergeCell ref="AL16:AL17"/>
    <mergeCell ref="AM16:AM17"/>
    <mergeCell ref="AN16:AN17"/>
    <mergeCell ref="AR14:AR15"/>
    <mergeCell ref="AS14:AS15"/>
    <mergeCell ref="AT14:AT15"/>
    <mergeCell ref="AU14:AU15"/>
    <mergeCell ref="AV14:AV15"/>
    <mergeCell ref="AW14:AW15"/>
    <mergeCell ref="AK14:AK15"/>
    <mergeCell ref="AL14:AL15"/>
    <mergeCell ref="AM14:AM15"/>
    <mergeCell ref="AN14:AN15"/>
    <mergeCell ref="AP14:AP15"/>
    <mergeCell ref="AQ14:AQ15"/>
    <mergeCell ref="AR12:AR13"/>
    <mergeCell ref="AS12:AS13"/>
    <mergeCell ref="AT12:AT13"/>
    <mergeCell ref="AU12:AU13"/>
    <mergeCell ref="AV12:AV13"/>
    <mergeCell ref="AW12:AW13"/>
    <mergeCell ref="AK12:AK13"/>
    <mergeCell ref="AL12:AL13"/>
    <mergeCell ref="AM12:AM13"/>
    <mergeCell ref="AN12:AN13"/>
    <mergeCell ref="AP12:AP13"/>
    <mergeCell ref="AQ12:AQ13"/>
    <mergeCell ref="AR10:AR11"/>
    <mergeCell ref="AS10:AS11"/>
    <mergeCell ref="AT10:AT11"/>
    <mergeCell ref="AU10:AU11"/>
    <mergeCell ref="AV10:AV11"/>
    <mergeCell ref="AW10:AW11"/>
    <mergeCell ref="AK10:AK11"/>
    <mergeCell ref="AL10:AL11"/>
    <mergeCell ref="AM10:AM11"/>
    <mergeCell ref="AN10:AN11"/>
    <mergeCell ref="AP10:AP11"/>
    <mergeCell ref="AQ10:AQ11"/>
    <mergeCell ref="T2:Y2"/>
    <mergeCell ref="T3:Y3"/>
    <mergeCell ref="T4:Y4"/>
    <mergeCell ref="B10:B11"/>
    <mergeCell ref="AG10:AI19"/>
    <mergeCell ref="AJ10:AJ11"/>
    <mergeCell ref="B12:B13"/>
    <mergeCell ref="AJ12:AJ13"/>
    <mergeCell ref="B14:B15"/>
    <mergeCell ref="AJ14:AJ15"/>
  </mergeCells>
  <conditionalFormatting sqref="N3:R3">
    <cfRule type="expression" dxfId="60" priority="57" stopIfTrue="1">
      <formula>AND($R$3=0,$N$3=0)</formula>
    </cfRule>
  </conditionalFormatting>
  <conditionalFormatting sqref="N5:R5">
    <cfRule type="expression" dxfId="59" priority="58" stopIfTrue="1">
      <formula>AND($R$5=0,$N$5=0)</formula>
    </cfRule>
  </conditionalFormatting>
  <conditionalFormatting sqref="N6:R6">
    <cfRule type="expression" dxfId="58" priority="59" stopIfTrue="1">
      <formula>AND($R$6=0,$N$6=0)</formula>
    </cfRule>
  </conditionalFormatting>
  <conditionalFormatting sqref="N7:R7">
    <cfRule type="expression" dxfId="57" priority="60" stopIfTrue="1">
      <formula>AND($R$7=0,$N$7=0)</formula>
    </cfRule>
  </conditionalFormatting>
  <conditionalFormatting sqref="N8:R8">
    <cfRule type="expression" dxfId="56" priority="62" stopIfTrue="1">
      <formula>AND($R$8=0,$N$8=0)</formula>
    </cfRule>
  </conditionalFormatting>
  <conditionalFormatting sqref="R3:R8">
    <cfRule type="cellIs" dxfId="55" priority="61" operator="greaterThan">
      <formula>10</formula>
    </cfRule>
    <cfRule type="cellIs" dxfId="54" priority="63" operator="between">
      <formula>0</formula>
      <formula>1</formula>
    </cfRule>
    <cfRule type="cellIs" dxfId="53" priority="64" operator="between">
      <formula>1</formula>
      <formula>2</formula>
    </cfRule>
    <cfRule type="cellIs" dxfId="52" priority="65" operator="between">
      <formula>2</formula>
      <formula>5</formula>
    </cfRule>
    <cfRule type="cellIs" dxfId="51" priority="66" operator="greaterThan">
      <formula>5</formula>
    </cfRule>
  </conditionalFormatting>
  <conditionalFormatting sqref="N4:R4">
    <cfRule type="expression" dxfId="50" priority="56" stopIfTrue="1">
      <formula>AND($R$4=0,$N$4=0)</formula>
    </cfRule>
  </conditionalFormatting>
  <conditionalFormatting sqref="AP68:AU68 AP56:AU56 AP44:AU44 AP32:AU32 AP20:AU20 AL68:AM68 AL20:AM20 AL32:AM32 AL44:AM44 AL56:AM56">
    <cfRule type="cellIs" dxfId="49" priority="55" operator="equal">
      <formula>0</formula>
    </cfRule>
  </conditionalFormatting>
  <conditionalFormatting sqref="AF32">
    <cfRule type="iconSet" priority="54">
      <iconSet iconSet="5Quarters" showValue="0" reverse="1">
        <cfvo type="percent" val="0"/>
        <cfvo type="formula" val="$AI$32*0"/>
        <cfvo type="formula" val="$AI$32*0.25"/>
        <cfvo type="formula" val="$AI$32*0.5"/>
        <cfvo type="formula" val="$AI$32*0.75"/>
      </iconSet>
    </cfRule>
  </conditionalFormatting>
  <conditionalFormatting sqref="AK10:AK11">
    <cfRule type="expression" dxfId="48" priority="53">
      <formula>AND($AK$10=0,$AL$10=0)</formula>
    </cfRule>
  </conditionalFormatting>
  <conditionalFormatting sqref="AK12:AK13">
    <cfRule type="expression" dxfId="47" priority="52">
      <formula>AND($AK$12=0,$AL$12=0)</formula>
    </cfRule>
  </conditionalFormatting>
  <conditionalFormatting sqref="AK14:AK15">
    <cfRule type="expression" dxfId="46" priority="51">
      <formula>AND($AK$14=0,$AL$14=0)</formula>
    </cfRule>
  </conditionalFormatting>
  <conditionalFormatting sqref="AK16:AK17">
    <cfRule type="expression" dxfId="45" priority="50">
      <formula>AND($AK$16=0,$AL$16=0)</formula>
    </cfRule>
  </conditionalFormatting>
  <conditionalFormatting sqref="AK18:AK19">
    <cfRule type="expression" dxfId="44" priority="49">
      <formula>AND($AK$18=0,$AL$18=0)</formula>
    </cfRule>
  </conditionalFormatting>
  <conditionalFormatting sqref="AK22:AK23">
    <cfRule type="expression" dxfId="43" priority="48">
      <formula>AND($AK$22=0,$AL$22=0)</formula>
    </cfRule>
  </conditionalFormatting>
  <conditionalFormatting sqref="AK24:AK25">
    <cfRule type="expression" dxfId="42" priority="47">
      <formula>AND($AK$24=0,$AL$24=0)</formula>
    </cfRule>
  </conditionalFormatting>
  <conditionalFormatting sqref="AK26:AK27">
    <cfRule type="expression" dxfId="41" priority="46">
      <formula>AND($AK$26=0,$AL$26=0)</formula>
    </cfRule>
  </conditionalFormatting>
  <conditionalFormatting sqref="AK28:AK29">
    <cfRule type="expression" dxfId="40" priority="45">
      <formula>AND($AK$28=0,$AL$28=0)</formula>
    </cfRule>
  </conditionalFormatting>
  <conditionalFormatting sqref="AK30:AK31">
    <cfRule type="expression" dxfId="39" priority="44">
      <formula>AND($AK$30=0,$AL$30=0)</formula>
    </cfRule>
  </conditionalFormatting>
  <conditionalFormatting sqref="AK34:AK35">
    <cfRule type="expression" dxfId="38" priority="43">
      <formula>AND($AK$34=0,$AL$34=0)</formula>
    </cfRule>
  </conditionalFormatting>
  <conditionalFormatting sqref="AK36:AK37">
    <cfRule type="expression" dxfId="37" priority="42">
      <formula>AND($AK$36=0,$AL$36=0)</formula>
    </cfRule>
  </conditionalFormatting>
  <conditionalFormatting sqref="AK38:AK39">
    <cfRule type="expression" dxfId="36" priority="41">
      <formula>AND($AK$38=0,$AL$38=0)</formula>
    </cfRule>
  </conditionalFormatting>
  <conditionalFormatting sqref="AK40:AK41">
    <cfRule type="expression" dxfId="35" priority="40">
      <formula>AND($AK$40=0,$AL$40=0)</formula>
    </cfRule>
  </conditionalFormatting>
  <conditionalFormatting sqref="AK42:AK43">
    <cfRule type="expression" dxfId="34" priority="39">
      <formula>AND($AK$42=0,$AL$42=0)</formula>
    </cfRule>
  </conditionalFormatting>
  <conditionalFormatting sqref="AK46:AK47">
    <cfRule type="expression" dxfId="33" priority="38">
      <formula>AND($AK$46=0,$AL$46=0)</formula>
    </cfRule>
  </conditionalFormatting>
  <conditionalFormatting sqref="AK48:AK49">
    <cfRule type="expression" dxfId="32" priority="37">
      <formula>AND($AK$48=0,$AL$48=0)</formula>
    </cfRule>
  </conditionalFormatting>
  <conditionalFormatting sqref="AK50:AK51">
    <cfRule type="expression" dxfId="31" priority="36">
      <formula>AND($AK$50=0,$AL$50=0)</formula>
    </cfRule>
  </conditionalFormatting>
  <conditionalFormatting sqref="AK52:AK53">
    <cfRule type="expression" dxfId="30" priority="35">
      <formula>AND($AK$52=0,$AL$52=0)</formula>
    </cfRule>
  </conditionalFormatting>
  <conditionalFormatting sqref="AK54:AK55">
    <cfRule type="expression" dxfId="29" priority="34">
      <formula>AND($AK$54=0,$AL$54=0)</formula>
    </cfRule>
  </conditionalFormatting>
  <conditionalFormatting sqref="AK58:AK59">
    <cfRule type="expression" dxfId="28" priority="33">
      <formula>AND($AK$58=0,$AL$58=0)</formula>
    </cfRule>
  </conditionalFormatting>
  <conditionalFormatting sqref="AK60:AK61">
    <cfRule type="expression" dxfId="27" priority="32">
      <formula>AND($AK$60=0,$AL$60=0)</formula>
    </cfRule>
  </conditionalFormatting>
  <conditionalFormatting sqref="AK62:AK63">
    <cfRule type="expression" dxfId="26" priority="31">
      <formula>AND($AK$62=0,$AL$62=0)</formula>
    </cfRule>
  </conditionalFormatting>
  <conditionalFormatting sqref="AK64:AK65">
    <cfRule type="expression" dxfId="25" priority="30">
      <formula>AND($AK$64=0,$AL$64=0)</formula>
    </cfRule>
  </conditionalFormatting>
  <conditionalFormatting sqref="AK66:AK67">
    <cfRule type="expression" dxfId="24" priority="29">
      <formula>AND($AK$66=0,$AL$66=0)</formula>
    </cfRule>
  </conditionalFormatting>
  <conditionalFormatting sqref="AK68">
    <cfRule type="cellIs" dxfId="23" priority="27" operator="lessThan">
      <formula>0</formula>
    </cfRule>
    <cfRule type="expression" dxfId="22" priority="28">
      <formula>AND($AL$68=0,$AK$68=0)</formula>
    </cfRule>
  </conditionalFormatting>
  <conditionalFormatting sqref="AK56">
    <cfRule type="cellIs" dxfId="21" priority="25" operator="lessThan">
      <formula>0</formula>
    </cfRule>
    <cfRule type="expression" dxfId="20" priority="26">
      <formula>AND($AL$56=0,$AK$56=0)</formula>
    </cfRule>
  </conditionalFormatting>
  <conditionalFormatting sqref="AK44">
    <cfRule type="cellIs" dxfId="19" priority="23" operator="lessThan">
      <formula>0</formula>
    </cfRule>
    <cfRule type="expression" dxfId="18" priority="24">
      <formula>AND($AL$44=0,$AK$44=0)</formula>
    </cfRule>
  </conditionalFormatting>
  <conditionalFormatting sqref="AK32">
    <cfRule type="cellIs" dxfId="17" priority="21" operator="lessThan">
      <formula>0</formula>
    </cfRule>
    <cfRule type="expression" dxfId="16" priority="22">
      <formula>AND($AL$32=0,$AK$32=0)</formula>
    </cfRule>
  </conditionalFormatting>
  <conditionalFormatting sqref="AK20">
    <cfRule type="cellIs" dxfId="15" priority="19" operator="lessThan">
      <formula>0</formula>
    </cfRule>
    <cfRule type="expression" dxfId="14" priority="20">
      <formula>AND($AL$20=0,$AK$20=0)</formula>
    </cfRule>
  </conditionalFormatting>
  <conditionalFormatting sqref="AI20 K9">
    <cfRule type="expression" dxfId="13" priority="18">
      <formula>$AW$20=TRUE</formula>
    </cfRule>
  </conditionalFormatting>
  <conditionalFormatting sqref="AI32 K21">
    <cfRule type="expression" dxfId="12" priority="17">
      <formula>$AW$32=TRUE</formula>
    </cfRule>
  </conditionalFormatting>
  <conditionalFormatting sqref="AI44 K33">
    <cfRule type="expression" dxfId="11" priority="16">
      <formula>$AW$44=TRUE</formula>
    </cfRule>
  </conditionalFormatting>
  <conditionalFormatting sqref="AI56 K45">
    <cfRule type="expression" dxfId="10" priority="15">
      <formula>$AW$56=TRUE</formula>
    </cfRule>
  </conditionalFormatting>
  <conditionalFormatting sqref="AI68 K57">
    <cfRule type="expression" dxfId="9" priority="14">
      <formula>$AW$68=TRUE</formula>
    </cfRule>
  </conditionalFormatting>
  <conditionalFormatting sqref="AF20">
    <cfRule type="iconSet" priority="12">
      <iconSet iconSet="5Quarters" showValue="0" reverse="1">
        <cfvo type="percent" val="0"/>
        <cfvo type="formula" val="$AI$20*0"/>
        <cfvo type="formula" val="$AI$20*0.25"/>
        <cfvo type="formula" val="$AI$20*0.5"/>
        <cfvo type="formula" val="$AI$20*0.75"/>
      </iconSet>
    </cfRule>
    <cfRule type="expression" dxfId="8" priority="13">
      <formula>$AW$18=TRUE</formula>
    </cfRule>
  </conditionalFormatting>
  <conditionalFormatting sqref="AF32">
    <cfRule type="expression" dxfId="7" priority="11">
      <formula>$AW$20=FALSE</formula>
    </cfRule>
  </conditionalFormatting>
  <conditionalFormatting sqref="AF44">
    <cfRule type="iconSet" priority="9">
      <iconSet iconSet="5Quarters" showValue="0" reverse="1">
        <cfvo type="percent" val="0"/>
        <cfvo type="formula" val="$AI$44*0"/>
        <cfvo type="formula" val="$AI$44*0.25"/>
        <cfvo type="formula" val="$AI$44*0.5"/>
        <cfvo type="formula" val="$AI$44*0.75"/>
      </iconSet>
    </cfRule>
    <cfRule type="expression" dxfId="6" priority="10">
      <formula>$AW$32=FALSE</formula>
    </cfRule>
  </conditionalFormatting>
  <conditionalFormatting sqref="AF56">
    <cfRule type="iconSet" priority="7">
      <iconSet iconSet="5Quarters" showValue="0" reverse="1">
        <cfvo type="percent" val="0"/>
        <cfvo type="formula" val="$AI$56*0"/>
        <cfvo type="formula" val="$AI$56*0.25"/>
        <cfvo type="formula" val="$AI$56*0.5"/>
        <cfvo type="formula" val="$AI$56*0.75"/>
      </iconSet>
    </cfRule>
    <cfRule type="expression" dxfId="5" priority="8">
      <formula>$AW$44=FALSE</formula>
    </cfRule>
  </conditionalFormatting>
  <conditionalFormatting sqref="AF68">
    <cfRule type="iconSet" priority="5">
      <iconSet iconSet="5Quarters" showValue="0" reverse="1">
        <cfvo type="percent" val="0"/>
        <cfvo type="formula" val="$AI$68*0"/>
        <cfvo type="formula" val="$AI$68*0.25"/>
        <cfvo type="formula" val="$AI$68*0.5"/>
        <cfvo type="formula" val="$AI$68*0.75"/>
      </iconSet>
    </cfRule>
    <cfRule type="expression" dxfId="4" priority="6">
      <formula>$AW$56=FALSE</formula>
    </cfRule>
  </conditionalFormatting>
  <conditionalFormatting sqref="AI32">
    <cfRule type="expression" dxfId="3" priority="4">
      <formula>$AW$20=FALSE</formula>
    </cfRule>
  </conditionalFormatting>
  <conditionalFormatting sqref="AI44">
    <cfRule type="expression" dxfId="2" priority="3">
      <formula>$AW$32=FALSE</formula>
    </cfRule>
  </conditionalFormatting>
  <conditionalFormatting sqref="AI56">
    <cfRule type="expression" dxfId="1" priority="2">
      <formula>$AW$44=FALSE</formula>
    </cfRule>
  </conditionalFormatting>
  <conditionalFormatting sqref="AI68">
    <cfRule type="expression" dxfId="0" priority="1">
      <formula>$AW$56=FALSE</formula>
    </cfRule>
  </conditionalFormatting>
  <dataValidations count="2">
    <dataValidation type="list" allowBlank="1" showInputMessage="1" showErrorMessage="1" sqref="L2">
      <formula1>$L$4:$L$5</formula1>
    </dataValidation>
    <dataValidation type="list" allowBlank="1" showInputMessage="1" showErrorMessage="1" sqref="T3:Y3">
      <formula1>$AQ$2:$BB$2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3"/>
  <sheetViews>
    <sheetView workbookViewId="0">
      <selection activeCell="G13" sqref="A1:G13"/>
    </sheetView>
  </sheetViews>
  <sheetFormatPr baseColWidth="10" defaultRowHeight="12"/>
  <cols>
    <col min="1" max="7" width="5.77734375" style="267" customWidth="1"/>
    <col min="8" max="16384" width="11.5546875" style="268"/>
  </cols>
  <sheetData>
    <row r="1" spans="1:7">
      <c r="A1" s="267">
        <v>2018</v>
      </c>
      <c r="B1" s="267" t="s">
        <v>0</v>
      </c>
      <c r="C1" s="267" t="s">
        <v>13</v>
      </c>
      <c r="D1" s="267" t="s">
        <v>14</v>
      </c>
      <c r="E1" s="267" t="s">
        <v>15</v>
      </c>
      <c r="F1" s="267" t="s">
        <v>16</v>
      </c>
      <c r="G1" s="267" t="s">
        <v>17</v>
      </c>
    </row>
    <row r="2" spans="1:7">
      <c r="A2" s="269" t="s">
        <v>20</v>
      </c>
      <c r="B2" s="269">
        <f>SUM(C2:G2)</f>
        <v>23</v>
      </c>
      <c r="C2" s="267">
        <v>5</v>
      </c>
      <c r="D2" s="267">
        <v>5</v>
      </c>
      <c r="E2" s="267">
        <v>5</v>
      </c>
      <c r="F2" s="267">
        <v>5</v>
      </c>
      <c r="G2" s="267">
        <v>3</v>
      </c>
    </row>
    <row r="3" spans="1:7">
      <c r="A3" s="269" t="s">
        <v>21</v>
      </c>
      <c r="B3" s="269">
        <f t="shared" ref="B3:B13" si="0">SUM(C3:G3)</f>
        <v>20</v>
      </c>
      <c r="C3" s="267">
        <v>2</v>
      </c>
      <c r="D3" s="267">
        <v>5</v>
      </c>
      <c r="E3" s="267">
        <v>5</v>
      </c>
      <c r="F3" s="267">
        <v>5</v>
      </c>
      <c r="G3" s="267">
        <v>3</v>
      </c>
    </row>
    <row r="4" spans="1:7">
      <c r="A4" s="269" t="s">
        <v>22</v>
      </c>
      <c r="B4" s="269">
        <f t="shared" si="0"/>
        <v>22</v>
      </c>
      <c r="C4" s="267">
        <v>2</v>
      </c>
      <c r="D4" s="267">
        <v>5</v>
      </c>
      <c r="E4" s="267">
        <v>5</v>
      </c>
      <c r="F4" s="267">
        <v>5</v>
      </c>
      <c r="G4" s="267">
        <v>5</v>
      </c>
    </row>
    <row r="5" spans="1:7">
      <c r="A5" s="269" t="s">
        <v>31</v>
      </c>
      <c r="B5" s="269">
        <f t="shared" si="0"/>
        <v>21</v>
      </c>
      <c r="C5" s="267">
        <v>5</v>
      </c>
      <c r="D5" s="267">
        <v>5</v>
      </c>
      <c r="E5" s="267">
        <v>5</v>
      </c>
      <c r="F5" s="267">
        <v>5</v>
      </c>
      <c r="G5" s="267">
        <v>1</v>
      </c>
    </row>
    <row r="6" spans="1:7">
      <c r="A6" s="269" t="s">
        <v>23</v>
      </c>
      <c r="B6" s="269">
        <f t="shared" si="0"/>
        <v>23</v>
      </c>
      <c r="C6" s="267">
        <v>4</v>
      </c>
      <c r="D6" s="267">
        <v>5</v>
      </c>
      <c r="E6" s="267">
        <v>5</v>
      </c>
      <c r="F6" s="267">
        <v>5</v>
      </c>
      <c r="G6" s="267">
        <v>4</v>
      </c>
    </row>
    <row r="7" spans="1:7">
      <c r="A7" s="269" t="s">
        <v>24</v>
      </c>
      <c r="B7" s="269">
        <f t="shared" si="0"/>
        <v>21</v>
      </c>
      <c r="C7" s="267">
        <v>1</v>
      </c>
      <c r="D7" s="267">
        <v>5</v>
      </c>
      <c r="E7" s="267">
        <v>5</v>
      </c>
      <c r="F7" s="267">
        <v>5</v>
      </c>
      <c r="G7" s="267">
        <v>5</v>
      </c>
    </row>
    <row r="8" spans="1:7">
      <c r="A8" s="269" t="s">
        <v>25</v>
      </c>
      <c r="B8" s="269">
        <f t="shared" si="0"/>
        <v>22</v>
      </c>
      <c r="C8" s="267">
        <v>5</v>
      </c>
      <c r="D8" s="267">
        <v>5</v>
      </c>
      <c r="E8" s="267">
        <v>5</v>
      </c>
      <c r="F8" s="267">
        <v>5</v>
      </c>
      <c r="G8" s="267">
        <v>2</v>
      </c>
    </row>
    <row r="9" spans="1:7">
      <c r="A9" s="269" t="s">
        <v>26</v>
      </c>
      <c r="B9" s="269">
        <f t="shared" si="0"/>
        <v>23</v>
      </c>
      <c r="C9" s="267">
        <v>3</v>
      </c>
      <c r="D9" s="267">
        <v>5</v>
      </c>
      <c r="E9" s="267">
        <v>5</v>
      </c>
      <c r="F9" s="267">
        <v>5</v>
      </c>
      <c r="G9" s="267">
        <v>5</v>
      </c>
    </row>
    <row r="10" spans="1:7">
      <c r="A10" s="269" t="s">
        <v>27</v>
      </c>
      <c r="B10" s="269">
        <f t="shared" si="0"/>
        <v>20</v>
      </c>
      <c r="C10" s="267">
        <v>5</v>
      </c>
      <c r="D10" s="267">
        <v>5</v>
      </c>
      <c r="E10" s="267">
        <v>5</v>
      </c>
      <c r="F10" s="267">
        <v>5</v>
      </c>
      <c r="G10" s="267">
        <v>0</v>
      </c>
    </row>
    <row r="11" spans="1:7">
      <c r="A11" s="269" t="s">
        <v>28</v>
      </c>
      <c r="B11" s="269">
        <f t="shared" si="0"/>
        <v>23</v>
      </c>
      <c r="C11" s="267">
        <v>5</v>
      </c>
      <c r="D11" s="267">
        <v>5</v>
      </c>
      <c r="E11" s="267">
        <v>5</v>
      </c>
      <c r="F11" s="267">
        <v>5</v>
      </c>
      <c r="G11" s="267">
        <v>3</v>
      </c>
    </row>
    <row r="12" spans="1:7">
      <c r="A12" s="269" t="s">
        <v>29</v>
      </c>
      <c r="B12" s="269">
        <f t="shared" si="0"/>
        <v>22</v>
      </c>
      <c r="C12" s="267">
        <v>2</v>
      </c>
      <c r="D12" s="267">
        <v>5</v>
      </c>
      <c r="E12" s="267">
        <v>5</v>
      </c>
      <c r="F12" s="267">
        <v>5</v>
      </c>
      <c r="G12" s="267">
        <v>5</v>
      </c>
    </row>
    <row r="13" spans="1:7">
      <c r="A13" s="269" t="s">
        <v>30</v>
      </c>
      <c r="B13" s="269">
        <f t="shared" si="0"/>
        <v>21</v>
      </c>
      <c r="C13" s="267">
        <v>5</v>
      </c>
      <c r="D13" s="267">
        <v>5</v>
      </c>
      <c r="E13" s="267">
        <v>5</v>
      </c>
      <c r="F13" s="267">
        <v>5</v>
      </c>
      <c r="G13" s="26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08</vt:lpstr>
      <vt:lpstr>cal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bleupavot</dc:creator>
  <cp:lastModifiedBy>Utilisateur Windows</cp:lastModifiedBy>
  <dcterms:created xsi:type="dcterms:W3CDTF">2017-05-23T15:31:24Z</dcterms:created>
  <dcterms:modified xsi:type="dcterms:W3CDTF">2018-07-19T14:44:48Z</dcterms:modified>
</cp:coreProperties>
</file>