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4385" yWindow="-15" windowWidth="14430" windowHeight="13005"/>
  </bookViews>
  <sheets>
    <sheet name="Feuil1" sheetId="1" r:id="rId1"/>
    <sheet name="Calendrier" sheetId="2" r:id="rId2"/>
  </sheets>
  <definedNames>
    <definedName name="JF">Calendrier!$B$2:$B$14</definedName>
  </definedNames>
  <calcPr calcId="145621"/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3" i="1"/>
  <c r="B10" i="2"/>
  <c r="B9" i="2"/>
  <c r="B7" i="2"/>
  <c r="B6" i="2"/>
  <c r="B5" i="2" l="1"/>
  <c r="B3" i="2"/>
  <c r="B2" i="2"/>
  <c r="B11" i="2" l="1"/>
  <c r="B12" i="2"/>
  <c r="B13" i="2" s="1"/>
  <c r="B14" i="2" s="1"/>
  <c r="B4" i="2" l="1"/>
  <c r="B8" i="2" l="1"/>
  <c r="E15" i="1" l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6" i="1" l="1"/>
</calcChain>
</file>

<file path=xl/sharedStrings.xml><?xml version="1.0" encoding="utf-8"?>
<sst xmlns="http://schemas.openxmlformats.org/spreadsheetml/2006/main" count="8" uniqueCount="8">
  <si>
    <t>Jours</t>
  </si>
  <si>
    <t>prix TTC</t>
  </si>
  <si>
    <t>Nbre de cars</t>
  </si>
  <si>
    <t>Total</t>
  </si>
  <si>
    <t>BC Janvier</t>
  </si>
  <si>
    <t>Année</t>
  </si>
  <si>
    <t>J fériés</t>
  </si>
  <si>
    <t>Pâques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</si>
</sst>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3"/>
      <name val="Times New Roman"/>
      <family val="1"/>
    </font>
    <font>
      <sz val="11"/>
      <name val="Times New Roman"/>
      <family val="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vertical="center"/>
    </xf>
    <xf numFmtId="165" fontId="0" fillId="0" borderId="6" xfId="0" applyNumberFormat="1" applyBorder="1" applyAlignment="1">
      <alignment horizontal="left" vertical="center"/>
    </xf>
    <xf numFmtId="0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right" vertical="center"/>
    </xf>
    <xf numFmtId="165" fontId="1" fillId="0" borderId="5" xfId="0" applyNumberFormat="1" applyFont="1" applyBorder="1" applyAlignment="1">
      <alignment horizontal="right" vertical="center"/>
    </xf>
    <xf numFmtId="165" fontId="1" fillId="0" borderId="2" xfId="0" applyNumberFormat="1" applyFont="1" applyBorder="1" applyAlignment="1">
      <alignment horizontal="righ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65" fontId="2" fillId="0" borderId="4" xfId="0" applyNumberFormat="1" applyFont="1" applyFill="1" applyBorder="1"/>
    <xf numFmtId="0" fontId="4" fillId="0" borderId="0" xfId="0" applyFont="1" applyFill="1"/>
    <xf numFmtId="0" fontId="5" fillId="0" borderId="0" xfId="0" applyFont="1" applyFill="1"/>
    <xf numFmtId="165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G17" sqref="G17"/>
    </sheetView>
  </sheetViews>
  <sheetFormatPr baseColWidth="10" defaultRowHeight="15" x14ac:dyDescent="0.25"/>
  <cols>
    <col min="1" max="1" width="3" bestFit="1" customWidth="1"/>
    <col min="2" max="2" width="23.85546875" customWidth="1"/>
    <col min="7" max="7" width="22.7109375" bestFit="1" customWidth="1"/>
  </cols>
  <sheetData>
    <row r="1" spans="1:5" ht="30" x14ac:dyDescent="0.25">
      <c r="A1" s="15" t="s">
        <v>0</v>
      </c>
      <c r="B1" s="16"/>
      <c r="C1" s="1" t="s">
        <v>1</v>
      </c>
      <c r="D1" s="2" t="s">
        <v>2</v>
      </c>
      <c r="E1" s="3" t="s">
        <v>3</v>
      </c>
    </row>
    <row r="2" spans="1:5" x14ac:dyDescent="0.25">
      <c r="A2" s="4">
        <v>1</v>
      </c>
      <c r="B2" s="5">
        <v>43108</v>
      </c>
      <c r="C2" s="1">
        <v>92.4</v>
      </c>
      <c r="D2" s="6">
        <v>5</v>
      </c>
      <c r="E2" s="1">
        <f>C2*D2</f>
        <v>462</v>
      </c>
    </row>
    <row r="3" spans="1:5" x14ac:dyDescent="0.25">
      <c r="A3" s="4">
        <v>2</v>
      </c>
      <c r="B3" s="25">
        <f>WORKDAY.INTL(B2,1,1,JF)+IF(WEEKDAY(B2,2)=2,1,0)</f>
        <v>43109</v>
      </c>
      <c r="C3" s="7">
        <v>92.4</v>
      </c>
      <c r="D3" s="8">
        <v>5</v>
      </c>
      <c r="E3" s="7">
        <f>C3*D3</f>
        <v>462</v>
      </c>
    </row>
    <row r="4" spans="1:5" x14ac:dyDescent="0.25">
      <c r="A4" s="4">
        <v>3</v>
      </c>
      <c r="B4" s="25">
        <f>WORKDAY.INTL(B3,1,1,JF)+IF(WEEKDAY(B3,2)=2,1,0)</f>
        <v>43111</v>
      </c>
      <c r="C4" s="7">
        <v>92.4</v>
      </c>
      <c r="D4" s="8">
        <v>5</v>
      </c>
      <c r="E4" s="7">
        <f t="shared" ref="E4:E15" si="0">C4*D4</f>
        <v>462</v>
      </c>
    </row>
    <row r="5" spans="1:5" x14ac:dyDescent="0.25">
      <c r="A5" s="4">
        <v>4</v>
      </c>
      <c r="B5" s="25">
        <f>WORKDAY.INTL(B4,1,1,JF)+IF(WEEKDAY(B4,2)=2,1,0)</f>
        <v>43112</v>
      </c>
      <c r="C5" s="7">
        <v>92.4</v>
      </c>
      <c r="D5" s="8">
        <v>5</v>
      </c>
      <c r="E5" s="7">
        <f t="shared" si="0"/>
        <v>462</v>
      </c>
    </row>
    <row r="6" spans="1:5" x14ac:dyDescent="0.25">
      <c r="A6" s="4">
        <v>5</v>
      </c>
      <c r="B6" s="25">
        <f>WORKDAY.INTL(B5,1,1,JF)+IF(WEEKDAY(B5,2)=2,1,0)</f>
        <v>43115</v>
      </c>
      <c r="C6" s="7">
        <v>92.4</v>
      </c>
      <c r="D6" s="8">
        <v>5</v>
      </c>
      <c r="E6" s="7">
        <f t="shared" si="0"/>
        <v>462</v>
      </c>
    </row>
    <row r="7" spans="1:5" x14ac:dyDescent="0.25">
      <c r="A7" s="4">
        <v>6</v>
      </c>
      <c r="B7" s="25">
        <f>WORKDAY.INTL(B6,1,1,JF)+IF(WEEKDAY(B6,2)=2,1,0)</f>
        <v>43116</v>
      </c>
      <c r="C7" s="7">
        <v>92.4</v>
      </c>
      <c r="D7" s="8">
        <v>5</v>
      </c>
      <c r="E7" s="7">
        <f t="shared" si="0"/>
        <v>462</v>
      </c>
    </row>
    <row r="8" spans="1:5" x14ac:dyDescent="0.25">
      <c r="A8" s="4">
        <v>7</v>
      </c>
      <c r="B8" s="25">
        <f>WORKDAY.INTL(B7,1,1,JF)+IF(WEEKDAY(B7,2)=2,1,0)</f>
        <v>43118</v>
      </c>
      <c r="C8" s="7">
        <v>92.4</v>
      </c>
      <c r="D8" s="8">
        <v>5</v>
      </c>
      <c r="E8" s="7">
        <f t="shared" si="0"/>
        <v>462</v>
      </c>
    </row>
    <row r="9" spans="1:5" x14ac:dyDescent="0.25">
      <c r="A9" s="4">
        <v>8</v>
      </c>
      <c r="B9" s="25">
        <f>WORKDAY.INTL(B8,1,1,JF)+IF(WEEKDAY(B8,2)=2,1,0)</f>
        <v>43119</v>
      </c>
      <c r="C9" s="7">
        <v>92.4</v>
      </c>
      <c r="D9" s="8">
        <v>5</v>
      </c>
      <c r="E9" s="7">
        <f t="shared" si="0"/>
        <v>462</v>
      </c>
    </row>
    <row r="10" spans="1:5" x14ac:dyDescent="0.25">
      <c r="A10" s="4">
        <v>9</v>
      </c>
      <c r="B10" s="25">
        <f>WORKDAY.INTL(B9,1,1,JF)+IF(WEEKDAY(B9,2)=2,1,0)</f>
        <v>43122</v>
      </c>
      <c r="C10" s="7">
        <v>92.4</v>
      </c>
      <c r="D10" s="8">
        <v>5</v>
      </c>
      <c r="E10" s="7">
        <f t="shared" si="0"/>
        <v>462</v>
      </c>
    </row>
    <row r="11" spans="1:5" x14ac:dyDescent="0.25">
      <c r="A11" s="4">
        <v>10</v>
      </c>
      <c r="B11" s="25">
        <f>WORKDAY.INTL(B10,1,1,JF)+IF(WEEKDAY(B10,2)=2,1,0)</f>
        <v>43123</v>
      </c>
      <c r="C11" s="7">
        <v>92.4</v>
      </c>
      <c r="D11" s="8">
        <v>5</v>
      </c>
      <c r="E11" s="7">
        <f t="shared" si="0"/>
        <v>462</v>
      </c>
    </row>
    <row r="12" spans="1:5" x14ac:dyDescent="0.25">
      <c r="A12" s="4">
        <v>11</v>
      </c>
      <c r="B12" s="25">
        <f>WORKDAY.INTL(B11,1,1,JF)+IF(WEEKDAY(B11,2)=2,1,0)</f>
        <v>43125</v>
      </c>
      <c r="C12" s="7">
        <v>92.4</v>
      </c>
      <c r="D12" s="8">
        <v>5</v>
      </c>
      <c r="E12" s="7">
        <f t="shared" si="0"/>
        <v>462</v>
      </c>
    </row>
    <row r="13" spans="1:5" x14ac:dyDescent="0.25">
      <c r="A13" s="4">
        <v>12</v>
      </c>
      <c r="B13" s="25">
        <f>WORKDAY.INTL(B12,1,1,JF)+IF(WEEKDAY(B12,2)=2,1,0)</f>
        <v>43126</v>
      </c>
      <c r="C13" s="7">
        <v>92.4</v>
      </c>
      <c r="D13" s="8">
        <v>5</v>
      </c>
      <c r="E13" s="7">
        <f t="shared" si="0"/>
        <v>462</v>
      </c>
    </row>
    <row r="14" spans="1:5" x14ac:dyDescent="0.25">
      <c r="A14" s="4">
        <v>13</v>
      </c>
      <c r="B14" s="25">
        <f>WORKDAY.INTL(B13,1,1,JF)+IF(WEEKDAY(B13,2)=2,1,0)</f>
        <v>43129</v>
      </c>
      <c r="C14" s="7">
        <v>92.4</v>
      </c>
      <c r="D14" s="8">
        <v>5</v>
      </c>
      <c r="E14" s="7">
        <f t="shared" si="0"/>
        <v>462</v>
      </c>
    </row>
    <row r="15" spans="1:5" x14ac:dyDescent="0.25">
      <c r="A15" s="4">
        <v>14</v>
      </c>
      <c r="B15" s="25">
        <f>WORKDAY.INTL(B14,1,1,JF)+IF(WEEKDAY(B14,2)=2,1,0)</f>
        <v>43130</v>
      </c>
      <c r="C15" s="9">
        <v>92.4</v>
      </c>
      <c r="D15" s="10">
        <v>5</v>
      </c>
      <c r="E15" s="9">
        <f t="shared" si="0"/>
        <v>462</v>
      </c>
    </row>
    <row r="16" spans="1:5" x14ac:dyDescent="0.25">
      <c r="A16" s="12" t="s">
        <v>4</v>
      </c>
      <c r="B16" s="13"/>
      <c r="C16" s="13"/>
      <c r="D16" s="14"/>
      <c r="E16" s="11">
        <f>SUM(E2:E15)</f>
        <v>6468</v>
      </c>
    </row>
  </sheetData>
  <mergeCells count="2">
    <mergeCell ref="A16:D16"/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workbookViewId="0">
      <selection activeCell="M5" sqref="M5"/>
    </sheetView>
  </sheetViews>
  <sheetFormatPr baseColWidth="10" defaultRowHeight="12.75" x14ac:dyDescent="0.25"/>
  <cols>
    <col min="1" max="1" width="11.42578125" style="17"/>
    <col min="2" max="2" width="25.140625" style="17" bestFit="1" customWidth="1"/>
    <col min="3" max="16384" width="11.42578125" style="17"/>
  </cols>
  <sheetData>
    <row r="1" spans="1:3" ht="15" x14ac:dyDescent="0.25">
      <c r="A1" s="18" t="s">
        <v>5</v>
      </c>
      <c r="B1" s="19" t="s">
        <v>6</v>
      </c>
      <c r="C1" s="20"/>
    </row>
    <row r="2" spans="1:3" ht="15.6" customHeight="1" x14ac:dyDescent="0.25">
      <c r="A2" s="21">
        <v>2018</v>
      </c>
      <c r="B2" s="22">
        <f>DATE($A$2,1,1)</f>
        <v>43101</v>
      </c>
      <c r="C2" s="20"/>
    </row>
    <row r="3" spans="1:3" ht="15.6" customHeight="1" x14ac:dyDescent="0.25">
      <c r="A3" s="23"/>
      <c r="B3" s="22">
        <f>DATE($A$2,5,1)</f>
        <v>43221</v>
      </c>
      <c r="C3" s="20"/>
    </row>
    <row r="4" spans="1:3" ht="15.6" customHeight="1" x14ac:dyDescent="0.25">
      <c r="A4" s="23"/>
      <c r="B4" s="22">
        <f>+B3+7</f>
        <v>43228</v>
      </c>
      <c r="C4" s="20"/>
    </row>
    <row r="5" spans="1:3" ht="15.6" customHeight="1" x14ac:dyDescent="0.25">
      <c r="A5" s="23"/>
      <c r="B5" s="22">
        <f>DATE($A$2,7,14)</f>
        <v>43295</v>
      </c>
      <c r="C5" s="20"/>
    </row>
    <row r="6" spans="1:3" ht="15.6" customHeight="1" x14ac:dyDescent="0.25">
      <c r="A6" s="24"/>
      <c r="B6" s="22">
        <f>DATE($A$2,8,15)</f>
        <v>43327</v>
      </c>
      <c r="C6" s="20"/>
    </row>
    <row r="7" spans="1:3" ht="15.6" customHeight="1" x14ac:dyDescent="0.25">
      <c r="A7" s="24"/>
      <c r="B7" s="22">
        <f>DATE($A$2,11,1)</f>
        <v>43405</v>
      </c>
      <c r="C7" s="20"/>
    </row>
    <row r="8" spans="1:3" ht="15.6" customHeight="1" x14ac:dyDescent="0.25">
      <c r="A8" s="24"/>
      <c r="B8" s="22">
        <f>+B7+10</f>
        <v>43415</v>
      </c>
      <c r="C8" s="20"/>
    </row>
    <row r="9" spans="1:3" ht="15.6" customHeight="1" x14ac:dyDescent="0.25">
      <c r="A9" s="24"/>
      <c r="B9" s="22">
        <f>DATE($A$2,12,25)</f>
        <v>43459</v>
      </c>
      <c r="C9" s="20"/>
    </row>
    <row r="10" spans="1:3" ht="15.6" customHeight="1" x14ac:dyDescent="0.25">
      <c r="A10" s="24"/>
      <c r="B10" s="22">
        <f>ROUND(DATE(A2,4,MOD(234-11*MOD(A2,19),30))/7,)*7-6</f>
        <v>43191</v>
      </c>
      <c r="C10" s="20" t="s">
        <v>7</v>
      </c>
    </row>
    <row r="11" spans="1:3" ht="15.6" customHeight="1" x14ac:dyDescent="0.25">
      <c r="A11" s="24"/>
      <c r="B11" s="22">
        <f>+B10+1</f>
        <v>43192</v>
      </c>
      <c r="C11" s="20"/>
    </row>
    <row r="12" spans="1:3" ht="15.6" customHeight="1" x14ac:dyDescent="0.25">
      <c r="A12" s="24"/>
      <c r="B12" s="22">
        <f>+B10+39</f>
        <v>43230</v>
      </c>
      <c r="C12" s="20"/>
    </row>
    <row r="13" spans="1:3" ht="15.6" customHeight="1" x14ac:dyDescent="0.25">
      <c r="A13" s="24"/>
      <c r="B13" s="22">
        <f>+B12+10</f>
        <v>43240</v>
      </c>
      <c r="C13" s="20"/>
    </row>
    <row r="14" spans="1:3" ht="15.6" customHeight="1" x14ac:dyDescent="0.25">
      <c r="A14" s="24"/>
      <c r="B14" s="22">
        <f>+B13+1</f>
        <v>43241</v>
      </c>
      <c r="C14" s="20"/>
    </row>
    <row r="15" spans="1:3" ht="15" x14ac:dyDescent="0.25"/>
    <row r="16" spans="1:3" ht="15" x14ac:dyDescent="0.25"/>
    <row r="17" ht="15" x14ac:dyDescent="0.25"/>
  </sheetData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Calendrier</vt:lpstr>
      <vt:lpstr>JF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CA</cp:lastModifiedBy>
  <dcterms:created xsi:type="dcterms:W3CDTF">2018-02-21T07:53:29Z</dcterms:created>
  <dcterms:modified xsi:type="dcterms:W3CDTF">2018-02-21T09:09:48Z</dcterms:modified>
</cp:coreProperties>
</file>