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880" yWindow="5910" windowWidth="9345" windowHeight="4320" tabRatio="870" activeTab="3"/>
  </bookViews>
  <sheets>
    <sheet name="Solution 2" sheetId="48" r:id="rId1"/>
    <sheet name="TDC" sheetId="46" r:id="rId2"/>
    <sheet name="Mains" sheetId="1" r:id="rId3"/>
    <sheet name="GRAPH MAIN" sheetId="47" r:id="rId4"/>
  </sheets>
  <definedNames>
    <definedName name="_xlnm._FilterDatabase" localSheetId="2" hidden="1">Mains!$A$1:$N$186</definedName>
    <definedName name="_xlnm.Print_Titles" localSheetId="2">Mains!$1:$1</definedName>
    <definedName name="Personnel">#REF!</definedName>
    <definedName name="SEUILFLORE">TDC!$B$24</definedName>
    <definedName name="_xlnm.Print_Area" localSheetId="3">'GRAPH MAIN'!$A$1:$N$51</definedName>
    <definedName name="_xlnm.Print_Area" localSheetId="2">Mains!$A$1:$M$186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A2" i="1" l="1"/>
  <c r="B2" i="1"/>
  <c r="H2" i="1"/>
  <c r="J2" i="1" s="1"/>
  <c r="K2" i="1"/>
  <c r="N2" i="1"/>
  <c r="A3" i="1"/>
  <c r="B3" i="1"/>
  <c r="H3" i="1"/>
  <c r="I3" i="1"/>
  <c r="J3" i="1"/>
  <c r="K3" i="1"/>
  <c r="N3" i="1"/>
  <c r="A4" i="1"/>
  <c r="B4" i="1"/>
  <c r="H4" i="1"/>
  <c r="I4" i="1"/>
  <c r="J4" i="1"/>
  <c r="K4" i="1"/>
  <c r="A5" i="1"/>
  <c r="B5" i="1"/>
  <c r="N5" i="1" s="1"/>
  <c r="H5" i="1"/>
  <c r="I5" i="1" s="1"/>
  <c r="J5" i="1"/>
  <c r="K5" i="1"/>
  <c r="A6" i="1"/>
  <c r="B6" i="1"/>
  <c r="H6" i="1"/>
  <c r="K6" i="1"/>
  <c r="N6" i="1"/>
  <c r="A7" i="1"/>
  <c r="N7" i="1" s="1"/>
  <c r="B7" i="1"/>
  <c r="H7" i="1"/>
  <c r="J7" i="1" s="1"/>
  <c r="I7" i="1"/>
  <c r="K7" i="1"/>
  <c r="A8" i="1"/>
  <c r="N8" i="1" s="1"/>
  <c r="B8" i="1"/>
  <c r="H8" i="1"/>
  <c r="I8" i="1"/>
  <c r="J8" i="1"/>
  <c r="K8" i="1"/>
  <c r="A9" i="1"/>
  <c r="B9" i="1"/>
  <c r="H9" i="1"/>
  <c r="K9" i="1"/>
  <c r="A10" i="1"/>
  <c r="B10" i="1"/>
  <c r="H10" i="1"/>
  <c r="J10" i="1" s="1"/>
  <c r="K10" i="1"/>
  <c r="A11" i="1"/>
  <c r="B11" i="1"/>
  <c r="H11" i="1"/>
  <c r="I11" i="1"/>
  <c r="J11" i="1"/>
  <c r="K11" i="1"/>
  <c r="A12" i="1"/>
  <c r="B12" i="1"/>
  <c r="H12" i="1"/>
  <c r="I12" i="1"/>
  <c r="J12" i="1"/>
  <c r="K12" i="1"/>
  <c r="A13" i="1"/>
  <c r="B13" i="1"/>
  <c r="H13" i="1"/>
  <c r="I13" i="1" s="1"/>
  <c r="J13" i="1"/>
  <c r="K13" i="1"/>
  <c r="A14" i="1"/>
  <c r="B14" i="1"/>
  <c r="H14" i="1"/>
  <c r="K14" i="1"/>
  <c r="A15" i="1"/>
  <c r="B15" i="1"/>
  <c r="H15" i="1"/>
  <c r="J15" i="1" s="1"/>
  <c r="I15" i="1"/>
  <c r="K15" i="1"/>
  <c r="A16" i="1"/>
  <c r="B16" i="1"/>
  <c r="H16" i="1"/>
  <c r="I16" i="1"/>
  <c r="J16" i="1"/>
  <c r="K16" i="1"/>
  <c r="A17" i="1"/>
  <c r="B17" i="1"/>
  <c r="H17" i="1"/>
  <c r="K17" i="1"/>
  <c r="A18" i="1"/>
  <c r="B18" i="1"/>
  <c r="H18" i="1"/>
  <c r="J18" i="1" s="1"/>
  <c r="K18" i="1"/>
  <c r="A19" i="1"/>
  <c r="B19" i="1"/>
  <c r="H19" i="1"/>
  <c r="I19" i="1"/>
  <c r="J19" i="1"/>
  <c r="K19" i="1"/>
  <c r="A20" i="1"/>
  <c r="B20" i="1"/>
  <c r="H20" i="1"/>
  <c r="I20" i="1"/>
  <c r="J20" i="1"/>
  <c r="K20" i="1"/>
  <c r="A21" i="1"/>
  <c r="B21" i="1"/>
  <c r="N21" i="1" s="1"/>
  <c r="H21" i="1"/>
  <c r="I21" i="1" s="1"/>
  <c r="J21" i="1"/>
  <c r="K21" i="1"/>
  <c r="A22" i="1"/>
  <c r="B22" i="1"/>
  <c r="H22" i="1"/>
  <c r="K22" i="1"/>
  <c r="A23" i="1"/>
  <c r="B23" i="1"/>
  <c r="H23" i="1"/>
  <c r="J23" i="1" s="1"/>
  <c r="I23" i="1"/>
  <c r="K23" i="1"/>
  <c r="A24" i="1"/>
  <c r="N24" i="1" s="1"/>
  <c r="B24" i="1"/>
  <c r="H24" i="1"/>
  <c r="I24" i="1"/>
  <c r="J24" i="1"/>
  <c r="K24" i="1"/>
  <c r="A25" i="1"/>
  <c r="B25" i="1"/>
  <c r="H25" i="1"/>
  <c r="K25" i="1"/>
  <c r="A26" i="1"/>
  <c r="B26" i="1"/>
  <c r="H26" i="1"/>
  <c r="J26" i="1" s="1"/>
  <c r="K26" i="1"/>
  <c r="A27" i="1"/>
  <c r="B27" i="1"/>
  <c r="H27" i="1"/>
  <c r="I27" i="1"/>
  <c r="J27" i="1"/>
  <c r="K27" i="1"/>
  <c r="A28" i="1"/>
  <c r="B28" i="1"/>
  <c r="H28" i="1"/>
  <c r="I28" i="1"/>
  <c r="J28" i="1"/>
  <c r="K28" i="1"/>
  <c r="A29" i="1"/>
  <c r="B29" i="1"/>
  <c r="H29" i="1"/>
  <c r="I29" i="1" s="1"/>
  <c r="J29" i="1"/>
  <c r="K29" i="1"/>
  <c r="A30" i="1"/>
  <c r="B30" i="1"/>
  <c r="H30" i="1"/>
  <c r="K30" i="1"/>
  <c r="A31" i="1"/>
  <c r="B31" i="1"/>
  <c r="H31" i="1"/>
  <c r="J31" i="1" s="1"/>
  <c r="I31" i="1"/>
  <c r="K31" i="1"/>
  <c r="A32" i="1"/>
  <c r="B32" i="1"/>
  <c r="H32" i="1"/>
  <c r="I32" i="1"/>
  <c r="J32" i="1"/>
  <c r="K32" i="1"/>
  <c r="A33" i="1"/>
  <c r="B33" i="1"/>
  <c r="H33" i="1"/>
  <c r="K33" i="1"/>
  <c r="A34" i="1"/>
  <c r="B34" i="1"/>
  <c r="H34" i="1"/>
  <c r="J34" i="1" s="1"/>
  <c r="K34" i="1"/>
  <c r="A35" i="1"/>
  <c r="B35" i="1"/>
  <c r="H35" i="1"/>
  <c r="I35" i="1"/>
  <c r="J35" i="1"/>
  <c r="K35" i="1"/>
  <c r="A36" i="1"/>
  <c r="B36" i="1"/>
  <c r="H36" i="1"/>
  <c r="I36" i="1"/>
  <c r="J36" i="1"/>
  <c r="K36" i="1"/>
  <c r="A37" i="1"/>
  <c r="B37" i="1"/>
  <c r="N37" i="1" s="1"/>
  <c r="H37" i="1"/>
  <c r="I37" i="1" s="1"/>
  <c r="J37" i="1"/>
  <c r="K37" i="1"/>
  <c r="A38" i="1"/>
  <c r="B38" i="1"/>
  <c r="H38" i="1"/>
  <c r="K38" i="1"/>
  <c r="A39" i="1"/>
  <c r="B39" i="1"/>
  <c r="H39" i="1"/>
  <c r="J39" i="1" s="1"/>
  <c r="I39" i="1"/>
  <c r="K39" i="1"/>
  <c r="A40" i="1"/>
  <c r="N40" i="1" s="1"/>
  <c r="B40" i="1"/>
  <c r="H40" i="1"/>
  <c r="I40" i="1"/>
  <c r="J40" i="1"/>
  <c r="K40" i="1"/>
  <c r="A41" i="1"/>
  <c r="B41" i="1"/>
  <c r="H41" i="1"/>
  <c r="K41" i="1"/>
  <c r="A42" i="1"/>
  <c r="B42" i="1"/>
  <c r="H42" i="1"/>
  <c r="J42" i="1" s="1"/>
  <c r="K42" i="1"/>
  <c r="A43" i="1"/>
  <c r="B43" i="1"/>
  <c r="H43" i="1"/>
  <c r="I43" i="1"/>
  <c r="J43" i="1"/>
  <c r="K43" i="1"/>
  <c r="A44" i="1"/>
  <c r="B44" i="1"/>
  <c r="H44" i="1"/>
  <c r="I44" i="1"/>
  <c r="J44" i="1"/>
  <c r="K44" i="1"/>
  <c r="A45" i="1"/>
  <c r="B45" i="1"/>
  <c r="H45" i="1"/>
  <c r="I45" i="1" s="1"/>
  <c r="J45" i="1"/>
  <c r="K45" i="1"/>
  <c r="A46" i="1"/>
  <c r="B46" i="1"/>
  <c r="H46" i="1"/>
  <c r="K46" i="1"/>
  <c r="A47" i="1"/>
  <c r="B47" i="1"/>
  <c r="H47" i="1"/>
  <c r="J47" i="1" s="1"/>
  <c r="I47" i="1"/>
  <c r="K47" i="1"/>
  <c r="A48" i="1"/>
  <c r="B48" i="1"/>
  <c r="H48" i="1"/>
  <c r="I48" i="1"/>
  <c r="J48" i="1"/>
  <c r="K48" i="1"/>
  <c r="A49" i="1"/>
  <c r="B49" i="1"/>
  <c r="H49" i="1"/>
  <c r="K49" i="1"/>
  <c r="A50" i="1"/>
  <c r="B50" i="1"/>
  <c r="H50" i="1"/>
  <c r="J50" i="1" s="1"/>
  <c r="K50" i="1"/>
  <c r="A51" i="1"/>
  <c r="B51" i="1"/>
  <c r="H51" i="1"/>
  <c r="I51" i="1"/>
  <c r="J51" i="1"/>
  <c r="K51" i="1"/>
  <c r="A52" i="1"/>
  <c r="B52" i="1"/>
  <c r="H52" i="1"/>
  <c r="I52" i="1"/>
  <c r="J52" i="1"/>
  <c r="K52" i="1"/>
  <c r="A53" i="1"/>
  <c r="B53" i="1"/>
  <c r="H53" i="1"/>
  <c r="I53" i="1"/>
  <c r="J53" i="1"/>
  <c r="K53" i="1"/>
  <c r="A54" i="1"/>
  <c r="B54" i="1"/>
  <c r="H54" i="1"/>
  <c r="K54" i="1"/>
  <c r="A55" i="1"/>
  <c r="B55" i="1"/>
  <c r="H55" i="1"/>
  <c r="J55" i="1" s="1"/>
  <c r="I55" i="1"/>
  <c r="K55" i="1"/>
  <c r="A56" i="1"/>
  <c r="B56" i="1"/>
  <c r="H56" i="1"/>
  <c r="I56" i="1"/>
  <c r="J56" i="1"/>
  <c r="K56" i="1"/>
  <c r="A57" i="1"/>
  <c r="B57" i="1"/>
  <c r="H57" i="1"/>
  <c r="K57" i="1"/>
  <c r="A58" i="1"/>
  <c r="B58" i="1"/>
  <c r="H58" i="1"/>
  <c r="J58" i="1" s="1"/>
  <c r="I58" i="1"/>
  <c r="K58" i="1"/>
  <c r="N58" i="1"/>
  <c r="A59" i="1"/>
  <c r="B59" i="1"/>
  <c r="H59" i="1"/>
  <c r="I59" i="1"/>
  <c r="J59" i="1"/>
  <c r="K59" i="1"/>
  <c r="A60" i="1"/>
  <c r="B60" i="1"/>
  <c r="H60" i="1"/>
  <c r="I60" i="1"/>
  <c r="J60" i="1"/>
  <c r="K60" i="1"/>
  <c r="A61" i="1"/>
  <c r="B61" i="1"/>
  <c r="N61" i="1" s="1"/>
  <c r="H61" i="1"/>
  <c r="I61" i="1"/>
  <c r="J61" i="1"/>
  <c r="K61" i="1"/>
  <c r="A62" i="1"/>
  <c r="B62" i="1"/>
  <c r="H62" i="1"/>
  <c r="K62" i="1"/>
  <c r="N62" i="1"/>
  <c r="A63" i="1"/>
  <c r="B63" i="1"/>
  <c r="H63" i="1"/>
  <c r="J63" i="1" s="1"/>
  <c r="I63" i="1"/>
  <c r="K63" i="1"/>
  <c r="A64" i="1"/>
  <c r="B64" i="1"/>
  <c r="H64" i="1"/>
  <c r="I64" i="1"/>
  <c r="J64" i="1"/>
  <c r="K64" i="1"/>
  <c r="A65" i="1"/>
  <c r="B65" i="1"/>
  <c r="H65" i="1"/>
  <c r="K65" i="1"/>
  <c r="A66" i="1"/>
  <c r="B66" i="1"/>
  <c r="H66" i="1"/>
  <c r="J66" i="1" s="1"/>
  <c r="I66" i="1"/>
  <c r="K66" i="1"/>
  <c r="A67" i="1"/>
  <c r="B67" i="1"/>
  <c r="H67" i="1"/>
  <c r="I67" i="1"/>
  <c r="J67" i="1"/>
  <c r="K67" i="1"/>
  <c r="A68" i="1"/>
  <c r="B68" i="1"/>
  <c r="H68" i="1"/>
  <c r="I68" i="1"/>
  <c r="J68" i="1"/>
  <c r="K68" i="1"/>
  <c r="A69" i="1"/>
  <c r="B69" i="1"/>
  <c r="H69" i="1"/>
  <c r="I69" i="1"/>
  <c r="J69" i="1"/>
  <c r="K69" i="1"/>
  <c r="N69" i="1"/>
  <c r="A70" i="1"/>
  <c r="B70" i="1"/>
  <c r="H70" i="1"/>
  <c r="K70" i="1"/>
  <c r="A71" i="1"/>
  <c r="B71" i="1"/>
  <c r="H71" i="1"/>
  <c r="J71" i="1" s="1"/>
  <c r="I71" i="1"/>
  <c r="K71" i="1"/>
  <c r="A72" i="1"/>
  <c r="B72" i="1"/>
  <c r="H72" i="1"/>
  <c r="I72" i="1"/>
  <c r="J72" i="1"/>
  <c r="K72" i="1"/>
  <c r="A73" i="1"/>
  <c r="B73" i="1"/>
  <c r="H73" i="1"/>
  <c r="K73" i="1"/>
  <c r="A74" i="1"/>
  <c r="B74" i="1"/>
  <c r="H74" i="1"/>
  <c r="J74" i="1" s="1"/>
  <c r="I74" i="1"/>
  <c r="K74" i="1"/>
  <c r="A75" i="1"/>
  <c r="B75" i="1"/>
  <c r="H75" i="1"/>
  <c r="I75" i="1"/>
  <c r="J75" i="1"/>
  <c r="K75" i="1"/>
  <c r="A76" i="1"/>
  <c r="B76" i="1"/>
  <c r="H76" i="1"/>
  <c r="I76" i="1"/>
  <c r="J76" i="1"/>
  <c r="K76" i="1"/>
  <c r="A77" i="1"/>
  <c r="B77" i="1"/>
  <c r="N77" i="1" s="1"/>
  <c r="H77" i="1"/>
  <c r="I77" i="1"/>
  <c r="J77" i="1"/>
  <c r="K77" i="1"/>
  <c r="A78" i="1"/>
  <c r="B78" i="1"/>
  <c r="H78" i="1"/>
  <c r="K78" i="1"/>
  <c r="A79" i="1"/>
  <c r="B79" i="1"/>
  <c r="H79" i="1"/>
  <c r="J79" i="1" s="1"/>
  <c r="I79" i="1"/>
  <c r="K79" i="1"/>
  <c r="A80" i="1"/>
  <c r="N80" i="1" s="1"/>
  <c r="B80" i="1"/>
  <c r="H80" i="1"/>
  <c r="I80" i="1"/>
  <c r="J80" i="1"/>
  <c r="K80" i="1"/>
  <c r="A81" i="1"/>
  <c r="B81" i="1"/>
  <c r="H81" i="1"/>
  <c r="K81" i="1"/>
  <c r="A82" i="1"/>
  <c r="B82" i="1"/>
  <c r="H82" i="1"/>
  <c r="J82" i="1" s="1"/>
  <c r="K82" i="1"/>
  <c r="A83" i="1"/>
  <c r="B83" i="1"/>
  <c r="H83" i="1"/>
  <c r="I83" i="1"/>
  <c r="J83" i="1"/>
  <c r="K83" i="1"/>
  <c r="A84" i="1"/>
  <c r="B84" i="1"/>
  <c r="H84" i="1"/>
  <c r="I84" i="1"/>
  <c r="J84" i="1"/>
  <c r="K84" i="1"/>
  <c r="A85" i="1"/>
  <c r="B85" i="1"/>
  <c r="H85" i="1"/>
  <c r="I85" i="1"/>
  <c r="J85" i="1"/>
  <c r="K85" i="1"/>
  <c r="A86" i="1"/>
  <c r="B86" i="1"/>
  <c r="H86" i="1"/>
  <c r="K86" i="1"/>
  <c r="A87" i="1"/>
  <c r="N87" i="1" s="1"/>
  <c r="B87" i="1"/>
  <c r="H87" i="1"/>
  <c r="J87" i="1" s="1"/>
  <c r="I87" i="1"/>
  <c r="K87" i="1"/>
  <c r="A88" i="1"/>
  <c r="B88" i="1"/>
  <c r="H88" i="1"/>
  <c r="I88" i="1"/>
  <c r="J88" i="1"/>
  <c r="K88" i="1"/>
  <c r="A89" i="1"/>
  <c r="B89" i="1"/>
  <c r="H89" i="1"/>
  <c r="K89" i="1"/>
  <c r="A90" i="1"/>
  <c r="B90" i="1"/>
  <c r="N90" i="1" s="1"/>
  <c r="H90" i="1"/>
  <c r="J90" i="1" s="1"/>
  <c r="I90" i="1"/>
  <c r="K90" i="1"/>
  <c r="A91" i="1"/>
  <c r="B91" i="1"/>
  <c r="H91" i="1"/>
  <c r="J91" i="1" s="1"/>
  <c r="I91" i="1"/>
  <c r="K91" i="1"/>
  <c r="A92" i="1"/>
  <c r="B92" i="1"/>
  <c r="H92" i="1"/>
  <c r="I92" i="1"/>
  <c r="J92" i="1"/>
  <c r="K92" i="1"/>
  <c r="A93" i="1"/>
  <c r="B93" i="1"/>
  <c r="H93" i="1"/>
  <c r="I93" i="1"/>
  <c r="J93" i="1"/>
  <c r="K93" i="1"/>
  <c r="A94" i="1"/>
  <c r="B94" i="1"/>
  <c r="H94" i="1"/>
  <c r="K94" i="1"/>
  <c r="A95" i="1"/>
  <c r="B95" i="1"/>
  <c r="H95" i="1"/>
  <c r="J95" i="1" s="1"/>
  <c r="I95" i="1"/>
  <c r="K95" i="1"/>
  <c r="A96" i="1"/>
  <c r="B96" i="1"/>
  <c r="H96" i="1"/>
  <c r="I96" i="1"/>
  <c r="J96" i="1"/>
  <c r="K96" i="1"/>
  <c r="A97" i="1"/>
  <c r="B97" i="1"/>
  <c r="H97" i="1"/>
  <c r="K97" i="1"/>
  <c r="A98" i="1"/>
  <c r="B98" i="1"/>
  <c r="N98" i="1" s="1"/>
  <c r="H98" i="1"/>
  <c r="J98" i="1" s="1"/>
  <c r="I98" i="1"/>
  <c r="K98" i="1"/>
  <c r="A99" i="1"/>
  <c r="B99" i="1"/>
  <c r="H99" i="1"/>
  <c r="I99" i="1"/>
  <c r="J99" i="1"/>
  <c r="K99" i="1"/>
  <c r="A100" i="1"/>
  <c r="B100" i="1"/>
  <c r="H100" i="1"/>
  <c r="I100" i="1"/>
  <c r="J100" i="1"/>
  <c r="K100" i="1"/>
  <c r="A101" i="1"/>
  <c r="B101" i="1"/>
  <c r="N101" i="1" s="1"/>
  <c r="H101" i="1"/>
  <c r="I101" i="1"/>
  <c r="J101" i="1"/>
  <c r="K101" i="1"/>
  <c r="A102" i="1"/>
  <c r="B102" i="1"/>
  <c r="H102" i="1"/>
  <c r="K102" i="1"/>
  <c r="A103" i="1"/>
  <c r="B103" i="1"/>
  <c r="H103" i="1"/>
  <c r="J103" i="1" s="1"/>
  <c r="I103" i="1"/>
  <c r="K103" i="1"/>
  <c r="N103" i="1"/>
  <c r="A104" i="1"/>
  <c r="B104" i="1"/>
  <c r="H104" i="1"/>
  <c r="I104" i="1"/>
  <c r="J104" i="1"/>
  <c r="K104" i="1"/>
  <c r="A105" i="1"/>
  <c r="B105" i="1"/>
  <c r="H105" i="1"/>
  <c r="K105" i="1"/>
  <c r="A106" i="1"/>
  <c r="B106" i="1"/>
  <c r="H106" i="1"/>
  <c r="J106" i="1" s="1"/>
  <c r="I106" i="1"/>
  <c r="K106" i="1"/>
  <c r="N106" i="1"/>
  <c r="A107" i="1"/>
  <c r="B107" i="1"/>
  <c r="H107" i="1"/>
  <c r="J107" i="1" s="1"/>
  <c r="K107" i="1"/>
  <c r="A108" i="1"/>
  <c r="B108" i="1"/>
  <c r="H108" i="1"/>
  <c r="I108" i="1"/>
  <c r="J108" i="1"/>
  <c r="K108" i="1"/>
  <c r="A109" i="1"/>
  <c r="B109" i="1"/>
  <c r="H109" i="1"/>
  <c r="I109" i="1"/>
  <c r="J109" i="1"/>
  <c r="K109" i="1"/>
  <c r="A110" i="1"/>
  <c r="B110" i="1"/>
  <c r="H110" i="1"/>
  <c r="K110" i="1"/>
  <c r="N110" i="1"/>
  <c r="A111" i="1"/>
  <c r="B111" i="1"/>
  <c r="H111" i="1"/>
  <c r="J111" i="1" s="1"/>
  <c r="I111" i="1"/>
  <c r="K111" i="1"/>
  <c r="A112" i="1"/>
  <c r="B112" i="1"/>
  <c r="H112" i="1"/>
  <c r="I112" i="1"/>
  <c r="J112" i="1"/>
  <c r="K112" i="1"/>
  <c r="A113" i="1"/>
  <c r="B113" i="1"/>
  <c r="H113" i="1"/>
  <c r="K113" i="1"/>
  <c r="A114" i="1"/>
  <c r="B114" i="1"/>
  <c r="H114" i="1"/>
  <c r="J114" i="1" s="1"/>
  <c r="K114" i="1"/>
  <c r="A115" i="1"/>
  <c r="B115" i="1"/>
  <c r="H115" i="1"/>
  <c r="I115" i="1"/>
  <c r="J115" i="1"/>
  <c r="K115" i="1"/>
  <c r="A116" i="1"/>
  <c r="B116" i="1"/>
  <c r="H116" i="1"/>
  <c r="I116" i="1"/>
  <c r="J116" i="1"/>
  <c r="K116" i="1"/>
  <c r="A117" i="1"/>
  <c r="B117" i="1"/>
  <c r="N117" i="1" s="1"/>
  <c r="H117" i="1"/>
  <c r="I117" i="1"/>
  <c r="J117" i="1"/>
  <c r="K117" i="1"/>
  <c r="A118" i="1"/>
  <c r="B118" i="1"/>
  <c r="H118" i="1"/>
  <c r="K118" i="1"/>
  <c r="A119" i="1"/>
  <c r="N119" i="1" s="1"/>
  <c r="B119" i="1"/>
  <c r="H119" i="1"/>
  <c r="J119" i="1" s="1"/>
  <c r="I119" i="1"/>
  <c r="K119" i="1"/>
  <c r="A120" i="1"/>
  <c r="B120" i="1"/>
  <c r="H120" i="1"/>
  <c r="I120" i="1"/>
  <c r="J120" i="1"/>
  <c r="K120" i="1"/>
  <c r="A121" i="1"/>
  <c r="B121" i="1"/>
  <c r="H121" i="1"/>
  <c r="K121" i="1"/>
  <c r="A122" i="1"/>
  <c r="B122" i="1"/>
  <c r="N122" i="1" s="1"/>
  <c r="H122" i="1"/>
  <c r="J122" i="1" s="1"/>
  <c r="I122" i="1"/>
  <c r="K122" i="1"/>
  <c r="A123" i="1"/>
  <c r="B123" i="1"/>
  <c r="H123" i="1"/>
  <c r="J123" i="1" s="1"/>
  <c r="I123" i="1"/>
  <c r="K123" i="1"/>
  <c r="A124" i="1"/>
  <c r="B124" i="1"/>
  <c r="H124" i="1"/>
  <c r="I124" i="1"/>
  <c r="J124" i="1"/>
  <c r="K124" i="1"/>
  <c r="A125" i="1"/>
  <c r="B125" i="1"/>
  <c r="H125" i="1"/>
  <c r="I125" i="1"/>
  <c r="J125" i="1"/>
  <c r="K125" i="1"/>
  <c r="A126" i="1"/>
  <c r="B126" i="1"/>
  <c r="H126" i="1"/>
  <c r="K126" i="1"/>
  <c r="A127" i="1"/>
  <c r="B127" i="1"/>
  <c r="H127" i="1"/>
  <c r="J127" i="1" s="1"/>
  <c r="I127" i="1"/>
  <c r="K127" i="1"/>
  <c r="A128" i="1"/>
  <c r="B128" i="1"/>
  <c r="H128" i="1"/>
  <c r="I128" i="1"/>
  <c r="J128" i="1"/>
  <c r="K128" i="1"/>
  <c r="A129" i="1"/>
  <c r="B129" i="1"/>
  <c r="H129" i="1"/>
  <c r="K129" i="1"/>
  <c r="A130" i="1"/>
  <c r="B130" i="1"/>
  <c r="N130" i="1" s="1"/>
  <c r="H130" i="1"/>
  <c r="J130" i="1" s="1"/>
  <c r="I130" i="1"/>
  <c r="K130" i="1"/>
  <c r="A131" i="1"/>
  <c r="B131" i="1"/>
  <c r="H131" i="1"/>
  <c r="I131" i="1"/>
  <c r="J131" i="1"/>
  <c r="K131" i="1"/>
  <c r="A132" i="1"/>
  <c r="B132" i="1"/>
  <c r="H132" i="1"/>
  <c r="I132" i="1"/>
  <c r="J132" i="1"/>
  <c r="K132" i="1"/>
  <c r="A133" i="1"/>
  <c r="B133" i="1"/>
  <c r="N133" i="1" s="1"/>
  <c r="H133" i="1"/>
  <c r="I133" i="1"/>
  <c r="J133" i="1"/>
  <c r="K133" i="1"/>
  <c r="A134" i="1"/>
  <c r="B134" i="1"/>
  <c r="H134" i="1"/>
  <c r="K134" i="1"/>
  <c r="A135" i="1"/>
  <c r="B135" i="1"/>
  <c r="H135" i="1"/>
  <c r="J135" i="1" s="1"/>
  <c r="I135" i="1"/>
  <c r="K135" i="1"/>
  <c r="N135" i="1"/>
  <c r="A136" i="1"/>
  <c r="B136" i="1"/>
  <c r="H136" i="1"/>
  <c r="I136" i="1"/>
  <c r="J136" i="1"/>
  <c r="K136" i="1"/>
  <c r="A137" i="1"/>
  <c r="B137" i="1"/>
  <c r="H137" i="1"/>
  <c r="K137" i="1"/>
  <c r="A138" i="1"/>
  <c r="B138" i="1"/>
  <c r="H138" i="1"/>
  <c r="J138" i="1" s="1"/>
  <c r="I138" i="1"/>
  <c r="K138" i="1"/>
  <c r="N138" i="1"/>
  <c r="A139" i="1"/>
  <c r="B139" i="1"/>
  <c r="H139" i="1"/>
  <c r="J139" i="1" s="1"/>
  <c r="K139" i="1"/>
  <c r="A140" i="1"/>
  <c r="B140" i="1"/>
  <c r="H140" i="1"/>
  <c r="I140" i="1"/>
  <c r="J140" i="1"/>
  <c r="K140" i="1"/>
  <c r="A141" i="1"/>
  <c r="B141" i="1"/>
  <c r="H141" i="1"/>
  <c r="I141" i="1"/>
  <c r="J141" i="1"/>
  <c r="K141" i="1"/>
  <c r="A142" i="1"/>
  <c r="B142" i="1"/>
  <c r="H142" i="1"/>
  <c r="K142" i="1"/>
  <c r="N142" i="1"/>
  <c r="A143" i="1"/>
  <c r="B143" i="1"/>
  <c r="H143" i="1"/>
  <c r="J143" i="1" s="1"/>
  <c r="I143" i="1"/>
  <c r="K143" i="1"/>
  <c r="A144" i="1"/>
  <c r="B144" i="1"/>
  <c r="H144" i="1"/>
  <c r="I144" i="1"/>
  <c r="J144" i="1"/>
  <c r="K144" i="1"/>
  <c r="A145" i="1"/>
  <c r="B145" i="1"/>
  <c r="H145" i="1"/>
  <c r="K145" i="1"/>
  <c r="A146" i="1"/>
  <c r="B146" i="1"/>
  <c r="H146" i="1"/>
  <c r="J146" i="1" s="1"/>
  <c r="K146" i="1"/>
  <c r="A147" i="1"/>
  <c r="B147" i="1"/>
  <c r="H147" i="1"/>
  <c r="I147" i="1"/>
  <c r="J147" i="1"/>
  <c r="K147" i="1"/>
  <c r="A148" i="1"/>
  <c r="B148" i="1"/>
  <c r="H148" i="1"/>
  <c r="I148" i="1"/>
  <c r="J148" i="1"/>
  <c r="K148" i="1"/>
  <c r="A149" i="1"/>
  <c r="B149" i="1"/>
  <c r="N149" i="1" s="1"/>
  <c r="H149" i="1"/>
  <c r="I149" i="1"/>
  <c r="J149" i="1"/>
  <c r="K149" i="1"/>
  <c r="A150" i="1"/>
  <c r="B150" i="1"/>
  <c r="H150" i="1"/>
  <c r="K150" i="1"/>
  <c r="A151" i="1"/>
  <c r="N151" i="1" s="1"/>
  <c r="B151" i="1"/>
  <c r="H151" i="1"/>
  <c r="J151" i="1" s="1"/>
  <c r="I151" i="1"/>
  <c r="K151" i="1"/>
  <c r="A152" i="1"/>
  <c r="B152" i="1"/>
  <c r="H152" i="1"/>
  <c r="I152" i="1"/>
  <c r="J152" i="1"/>
  <c r="K152" i="1"/>
  <c r="A153" i="1"/>
  <c r="B153" i="1"/>
  <c r="H153" i="1"/>
  <c r="K153" i="1"/>
  <c r="A154" i="1"/>
  <c r="B154" i="1"/>
  <c r="N154" i="1" s="1"/>
  <c r="H154" i="1"/>
  <c r="J154" i="1" s="1"/>
  <c r="I154" i="1"/>
  <c r="K154" i="1"/>
  <c r="A155" i="1"/>
  <c r="B155" i="1"/>
  <c r="H155" i="1"/>
  <c r="J155" i="1" s="1"/>
  <c r="I155" i="1"/>
  <c r="K155" i="1"/>
  <c r="A156" i="1"/>
  <c r="B156" i="1"/>
  <c r="H156" i="1"/>
  <c r="I156" i="1"/>
  <c r="J156" i="1"/>
  <c r="K156" i="1"/>
  <c r="A157" i="1"/>
  <c r="B157" i="1"/>
  <c r="H157" i="1"/>
  <c r="I157" i="1"/>
  <c r="J157" i="1"/>
  <c r="K157" i="1"/>
  <c r="A158" i="1"/>
  <c r="B158" i="1"/>
  <c r="H158" i="1"/>
  <c r="K158" i="1"/>
  <c r="A159" i="1"/>
  <c r="B159" i="1"/>
  <c r="H159" i="1"/>
  <c r="J159" i="1" s="1"/>
  <c r="I159" i="1"/>
  <c r="K159" i="1"/>
  <c r="A160" i="1"/>
  <c r="B160" i="1"/>
  <c r="H160" i="1"/>
  <c r="I160" i="1"/>
  <c r="J160" i="1"/>
  <c r="K160" i="1"/>
  <c r="A161" i="1"/>
  <c r="B161" i="1"/>
  <c r="H161" i="1"/>
  <c r="K161" i="1"/>
  <c r="A162" i="1"/>
  <c r="B162" i="1"/>
  <c r="N162" i="1" s="1"/>
  <c r="H162" i="1"/>
  <c r="J162" i="1" s="1"/>
  <c r="I162" i="1"/>
  <c r="K162" i="1"/>
  <c r="A163" i="1"/>
  <c r="B163" i="1"/>
  <c r="H163" i="1"/>
  <c r="I163" i="1"/>
  <c r="J163" i="1"/>
  <c r="K163" i="1"/>
  <c r="A164" i="1"/>
  <c r="B164" i="1"/>
  <c r="H164" i="1"/>
  <c r="I164" i="1"/>
  <c r="J164" i="1"/>
  <c r="K164" i="1"/>
  <c r="A165" i="1"/>
  <c r="B165" i="1"/>
  <c r="N165" i="1" s="1"/>
  <c r="H165" i="1"/>
  <c r="I165" i="1"/>
  <c r="J165" i="1"/>
  <c r="K165" i="1"/>
  <c r="A166" i="1"/>
  <c r="B166" i="1"/>
  <c r="H166" i="1"/>
  <c r="K166" i="1"/>
  <c r="A167" i="1"/>
  <c r="B167" i="1"/>
  <c r="H167" i="1"/>
  <c r="J167" i="1" s="1"/>
  <c r="I167" i="1"/>
  <c r="K167" i="1"/>
  <c r="N167" i="1"/>
  <c r="A168" i="1"/>
  <c r="B168" i="1"/>
  <c r="H168" i="1"/>
  <c r="I168" i="1"/>
  <c r="J168" i="1"/>
  <c r="K168" i="1"/>
  <c r="A169" i="1"/>
  <c r="B169" i="1"/>
  <c r="H169" i="1"/>
  <c r="K169" i="1"/>
  <c r="A170" i="1"/>
  <c r="B170" i="1"/>
  <c r="H170" i="1"/>
  <c r="J170" i="1" s="1"/>
  <c r="I170" i="1"/>
  <c r="K170" i="1"/>
  <c r="N170" i="1"/>
  <c r="A171" i="1"/>
  <c r="B171" i="1"/>
  <c r="H171" i="1"/>
  <c r="J171" i="1" s="1"/>
  <c r="K171" i="1"/>
  <c r="A172" i="1"/>
  <c r="B172" i="1"/>
  <c r="H172" i="1"/>
  <c r="I172" i="1"/>
  <c r="J172" i="1"/>
  <c r="K172" i="1"/>
  <c r="A173" i="1"/>
  <c r="B173" i="1"/>
  <c r="H173" i="1"/>
  <c r="I173" i="1"/>
  <c r="J173" i="1"/>
  <c r="K173" i="1"/>
  <c r="A174" i="1"/>
  <c r="B174" i="1"/>
  <c r="H174" i="1"/>
  <c r="K174" i="1"/>
  <c r="N174" i="1"/>
  <c r="A175" i="1"/>
  <c r="B175" i="1"/>
  <c r="H175" i="1"/>
  <c r="J175" i="1" s="1"/>
  <c r="I175" i="1"/>
  <c r="K175" i="1"/>
  <c r="A176" i="1"/>
  <c r="B176" i="1"/>
  <c r="H176" i="1"/>
  <c r="I176" i="1"/>
  <c r="J176" i="1"/>
  <c r="K176" i="1"/>
  <c r="A177" i="1"/>
  <c r="B177" i="1"/>
  <c r="H177" i="1"/>
  <c r="K177" i="1"/>
  <c r="A178" i="1"/>
  <c r="B178" i="1"/>
  <c r="H178" i="1"/>
  <c r="J178" i="1" s="1"/>
  <c r="K178" i="1"/>
  <c r="A179" i="1"/>
  <c r="B179" i="1"/>
  <c r="H179" i="1"/>
  <c r="I179" i="1"/>
  <c r="J179" i="1"/>
  <c r="K179" i="1"/>
  <c r="A180" i="1"/>
  <c r="B180" i="1"/>
  <c r="H180" i="1"/>
  <c r="I180" i="1"/>
  <c r="J180" i="1"/>
  <c r="K180" i="1"/>
  <c r="A181" i="1"/>
  <c r="B181" i="1"/>
  <c r="N181" i="1" s="1"/>
  <c r="H181" i="1"/>
  <c r="I181" i="1"/>
  <c r="J181" i="1"/>
  <c r="K181" i="1"/>
  <c r="A182" i="1"/>
  <c r="B182" i="1"/>
  <c r="H182" i="1"/>
  <c r="K182" i="1"/>
  <c r="A183" i="1"/>
  <c r="N183" i="1" s="1"/>
  <c r="B183" i="1"/>
  <c r="H183" i="1"/>
  <c r="J183" i="1" s="1"/>
  <c r="I183" i="1"/>
  <c r="K183" i="1"/>
  <c r="A184" i="1"/>
  <c r="B184" i="1"/>
  <c r="H184" i="1"/>
  <c r="I184" i="1"/>
  <c r="J184" i="1"/>
  <c r="K184" i="1"/>
  <c r="A185" i="1"/>
  <c r="B185" i="1"/>
  <c r="H185" i="1"/>
  <c r="K185" i="1"/>
  <c r="A186" i="1"/>
  <c r="B186" i="1"/>
  <c r="N186" i="1" s="1"/>
  <c r="H186" i="1"/>
  <c r="J186" i="1" s="1"/>
  <c r="I186" i="1"/>
  <c r="K186" i="1"/>
  <c r="E42" i="48"/>
  <c r="D24" i="48"/>
  <c r="D43" i="48"/>
  <c r="E35" i="48"/>
  <c r="E32" i="48"/>
  <c r="E45" i="48"/>
  <c r="D34" i="48"/>
  <c r="D26" i="48"/>
  <c r="D31" i="48"/>
  <c r="E30" i="48"/>
  <c r="E31" i="48"/>
  <c r="E43" i="48"/>
  <c r="E44" i="48"/>
  <c r="D36" i="48"/>
  <c r="D38" i="48"/>
  <c r="D27" i="48"/>
  <c r="E38" i="48"/>
  <c r="E23" i="48"/>
  <c r="D37" i="48"/>
  <c r="E37" i="48"/>
  <c r="E33" i="48"/>
  <c r="D32" i="48"/>
  <c r="D23" i="48"/>
  <c r="E39" i="48"/>
  <c r="D44" i="48"/>
  <c r="D39" i="48"/>
  <c r="E36" i="48"/>
  <c r="E25" i="48"/>
  <c r="D42" i="48"/>
  <c r="D22" i="48"/>
  <c r="E34" i="48"/>
  <c r="D41" i="48"/>
  <c r="D25" i="48"/>
  <c r="E22" i="48"/>
  <c r="E28" i="48"/>
  <c r="D30" i="48"/>
  <c r="D35" i="48"/>
  <c r="E29" i="48"/>
  <c r="E40" i="48"/>
  <c r="E27" i="48"/>
  <c r="D33" i="48"/>
  <c r="D29" i="48"/>
  <c r="E26" i="48"/>
  <c r="D40" i="48"/>
  <c r="D45" i="48"/>
  <c r="E41" i="48"/>
  <c r="D28" i="48"/>
  <c r="E24" i="48"/>
  <c r="J166" i="1" l="1"/>
  <c r="I166" i="1"/>
  <c r="J78" i="1"/>
  <c r="I78" i="1"/>
  <c r="I177" i="1"/>
  <c r="J177" i="1"/>
  <c r="N144" i="1"/>
  <c r="I113" i="1"/>
  <c r="J113" i="1"/>
  <c r="N105" i="1"/>
  <c r="N86" i="1"/>
  <c r="N26" i="1"/>
  <c r="N15" i="1"/>
  <c r="N178" i="1"/>
  <c r="J174" i="1"/>
  <c r="I174" i="1"/>
  <c r="N146" i="1"/>
  <c r="J142" i="1"/>
  <c r="I142" i="1"/>
  <c r="N118" i="1"/>
  <c r="N111" i="1"/>
  <c r="N84" i="1"/>
  <c r="I65" i="1"/>
  <c r="J65" i="1"/>
  <c r="J62" i="1"/>
  <c r="I62" i="1"/>
  <c r="N53" i="1"/>
  <c r="N44" i="1"/>
  <c r="I182" i="1"/>
  <c r="J182" i="1"/>
  <c r="I178" i="1"/>
  <c r="I171" i="1"/>
  <c r="N158" i="1"/>
  <c r="J150" i="1"/>
  <c r="I150" i="1"/>
  <c r="I146" i="1"/>
  <c r="I139" i="1"/>
  <c r="N126" i="1"/>
  <c r="J118" i="1"/>
  <c r="I118" i="1"/>
  <c r="I114" i="1"/>
  <c r="I107" i="1"/>
  <c r="N94" i="1"/>
  <c r="N68" i="1"/>
  <c r="N65" i="1"/>
  <c r="N55" i="1"/>
  <c r="I49" i="1"/>
  <c r="J49" i="1"/>
  <c r="N48" i="1"/>
  <c r="J46" i="1"/>
  <c r="I46" i="1"/>
  <c r="I33" i="1"/>
  <c r="J33" i="1"/>
  <c r="N32" i="1"/>
  <c r="J30" i="1"/>
  <c r="I30" i="1"/>
  <c r="I17" i="1"/>
  <c r="J17" i="1"/>
  <c r="N16" i="1"/>
  <c r="J14" i="1"/>
  <c r="I14" i="1"/>
  <c r="I2" i="1"/>
  <c r="I145" i="1"/>
  <c r="J145" i="1"/>
  <c r="N137" i="1"/>
  <c r="N82" i="1"/>
  <c r="N60" i="1"/>
  <c r="N57" i="1"/>
  <c r="N173" i="1"/>
  <c r="I161" i="1"/>
  <c r="J161" i="1"/>
  <c r="N156" i="1"/>
  <c r="N141" i="1"/>
  <c r="I129" i="1"/>
  <c r="J129" i="1"/>
  <c r="N124" i="1"/>
  <c r="N109" i="1"/>
  <c r="I97" i="1"/>
  <c r="J97" i="1"/>
  <c r="N92" i="1"/>
  <c r="N79" i="1"/>
  <c r="I73" i="1"/>
  <c r="J73" i="1"/>
  <c r="J70" i="1"/>
  <c r="I70" i="1"/>
  <c r="N50" i="1"/>
  <c r="N39" i="1"/>
  <c r="N18" i="1"/>
  <c r="N166" i="1"/>
  <c r="N159" i="1"/>
  <c r="J158" i="1"/>
  <c r="I158" i="1"/>
  <c r="N134" i="1"/>
  <c r="N127" i="1"/>
  <c r="J126" i="1"/>
  <c r="I126" i="1"/>
  <c r="N102" i="1"/>
  <c r="N95" i="1"/>
  <c r="J94" i="1"/>
  <c r="I94" i="1"/>
  <c r="N85" i="1"/>
  <c r="N78" i="1"/>
  <c r="N74" i="1"/>
  <c r="N52" i="1"/>
  <c r="N49" i="1"/>
  <c r="N38" i="1"/>
  <c r="N36" i="1"/>
  <c r="N33" i="1"/>
  <c r="N22" i="1"/>
  <c r="N20" i="1"/>
  <c r="N17" i="1"/>
  <c r="N4" i="1"/>
  <c r="N131" i="1"/>
  <c r="N163" i="1"/>
  <c r="N179" i="1"/>
  <c r="N11" i="1"/>
  <c r="N19" i="1"/>
  <c r="N27" i="1"/>
  <c r="N35" i="1"/>
  <c r="N43" i="1"/>
  <c r="N51" i="1"/>
  <c r="N59" i="1"/>
  <c r="N67" i="1"/>
  <c r="N75" i="1"/>
  <c r="N83" i="1"/>
  <c r="N91" i="1"/>
  <c r="N99" i="1"/>
  <c r="N107" i="1"/>
  <c r="N115" i="1"/>
  <c r="N123" i="1"/>
  <c r="N139" i="1"/>
  <c r="N147" i="1"/>
  <c r="N155" i="1"/>
  <c r="N171" i="1"/>
  <c r="J102" i="1"/>
  <c r="I102" i="1"/>
  <c r="J38" i="1"/>
  <c r="I38" i="1"/>
  <c r="J6" i="1"/>
  <c r="I6" i="1"/>
  <c r="N172" i="1"/>
  <c r="N157" i="1"/>
  <c r="N112" i="1"/>
  <c r="N93" i="1"/>
  <c r="N47" i="1"/>
  <c r="N185" i="1"/>
  <c r="N160" i="1"/>
  <c r="N153" i="1"/>
  <c r="N128" i="1"/>
  <c r="N121" i="1"/>
  <c r="N96" i="1"/>
  <c r="N89" i="1"/>
  <c r="N72" i="1"/>
  <c r="N54" i="1"/>
  <c r="N34" i="1"/>
  <c r="N23" i="1"/>
  <c r="I169" i="1"/>
  <c r="J169" i="1"/>
  <c r="N168" i="1"/>
  <c r="N164" i="1"/>
  <c r="N161" i="1"/>
  <c r="I137" i="1"/>
  <c r="J137" i="1"/>
  <c r="N136" i="1"/>
  <c r="N132" i="1"/>
  <c r="N129" i="1"/>
  <c r="I105" i="1"/>
  <c r="J105" i="1"/>
  <c r="N104" i="1"/>
  <c r="N100" i="1"/>
  <c r="N97" i="1"/>
  <c r="N76" i="1"/>
  <c r="N73" i="1"/>
  <c r="N63" i="1"/>
  <c r="I57" i="1"/>
  <c r="J57" i="1"/>
  <c r="N56" i="1"/>
  <c r="J54" i="1"/>
  <c r="I54" i="1"/>
  <c r="I50" i="1"/>
  <c r="N45" i="1"/>
  <c r="I34" i="1"/>
  <c r="N29" i="1"/>
  <c r="I18" i="1"/>
  <c r="N13" i="1"/>
  <c r="J134" i="1"/>
  <c r="I134" i="1"/>
  <c r="I81" i="1"/>
  <c r="J81" i="1"/>
  <c r="I41" i="1"/>
  <c r="J41" i="1"/>
  <c r="I25" i="1"/>
  <c r="J25" i="1"/>
  <c r="J22" i="1"/>
  <c r="I22" i="1"/>
  <c r="I9" i="1"/>
  <c r="J9" i="1"/>
  <c r="N176" i="1"/>
  <c r="N169" i="1"/>
  <c r="N140" i="1"/>
  <c r="N125" i="1"/>
  <c r="N108" i="1"/>
  <c r="N42" i="1"/>
  <c r="N31" i="1"/>
  <c r="N10" i="1"/>
  <c r="N182" i="1"/>
  <c r="N175" i="1"/>
  <c r="N150" i="1"/>
  <c r="N143" i="1"/>
  <c r="N114" i="1"/>
  <c r="J110" i="1"/>
  <c r="I110" i="1"/>
  <c r="N81" i="1"/>
  <c r="N71" i="1"/>
  <c r="N64" i="1"/>
  <c r="N46" i="1"/>
  <c r="N41" i="1"/>
  <c r="N30" i="1"/>
  <c r="N28" i="1"/>
  <c r="N25" i="1"/>
  <c r="N14" i="1"/>
  <c r="N12" i="1"/>
  <c r="N9" i="1"/>
  <c r="I185" i="1"/>
  <c r="J185" i="1"/>
  <c r="N184" i="1"/>
  <c r="N180" i="1"/>
  <c r="N177" i="1"/>
  <c r="I153" i="1"/>
  <c r="J153" i="1"/>
  <c r="N152" i="1"/>
  <c r="N148" i="1"/>
  <c r="N145" i="1"/>
  <c r="I121" i="1"/>
  <c r="J121" i="1"/>
  <c r="N120" i="1"/>
  <c r="N116" i="1"/>
  <c r="N113" i="1"/>
  <c r="I89" i="1"/>
  <c r="J89" i="1"/>
  <c r="N88" i="1"/>
  <c r="J86" i="1"/>
  <c r="I86" i="1"/>
  <c r="I82" i="1"/>
  <c r="N70" i="1"/>
  <c r="N66" i="1"/>
  <c r="I42" i="1"/>
  <c r="I26" i="1"/>
  <c r="I10" i="1"/>
</calcChain>
</file>

<file path=xl/sharedStrings.xml><?xml version="1.0" encoding="utf-8"?>
<sst xmlns="http://schemas.openxmlformats.org/spreadsheetml/2006/main" count="419" uniqueCount="69">
  <si>
    <t>Atelier</t>
  </si>
  <si>
    <t>Nom</t>
  </si>
  <si>
    <t>Date</t>
  </si>
  <si>
    <t>Mois</t>
  </si>
  <si>
    <t>Pel</t>
  </si>
  <si>
    <t>Conditionnement</t>
  </si>
  <si>
    <t>Maintenance</t>
  </si>
  <si>
    <t>Abattage</t>
  </si>
  <si>
    <t>(Plusieurs éléments)</t>
  </si>
  <si>
    <t>Semaine</t>
  </si>
  <si>
    <t>Flore (BLANC)</t>
  </si>
  <si>
    <t>&gt;50</t>
  </si>
  <si>
    <t>RESULTAT FLORE</t>
  </si>
  <si>
    <t>Critère</t>
  </si>
  <si>
    <t>Année</t>
  </si>
  <si>
    <t>NBS FLORE</t>
  </si>
  <si>
    <t>NBNS FLORE</t>
  </si>
  <si>
    <t>Total Satifaisant Flore</t>
  </si>
  <si>
    <t>Satifaisant Flore</t>
  </si>
  <si>
    <t>&lt;50</t>
  </si>
  <si>
    <t>Mains par Germes:</t>
  </si>
  <si>
    <t>Objectif Flore</t>
  </si>
  <si>
    <t>Objectif Entero</t>
  </si>
  <si>
    <t>M Aug</t>
  </si>
  <si>
    <t>M bris</t>
  </si>
  <si>
    <t>M Mor</t>
  </si>
  <si>
    <t>M Blan</t>
  </si>
  <si>
    <t>M Elin</t>
  </si>
  <si>
    <t>M Bod</t>
  </si>
  <si>
    <t>M Cor</t>
  </si>
  <si>
    <t>M Tri</t>
  </si>
  <si>
    <t>M Gab</t>
  </si>
  <si>
    <t>M Gob</t>
  </si>
  <si>
    <t>M Che</t>
  </si>
  <si>
    <t>M Dur</t>
  </si>
  <si>
    <t>M Cha</t>
  </si>
  <si>
    <t>M Has</t>
  </si>
  <si>
    <t>M Bel</t>
  </si>
  <si>
    <t>M Fau</t>
  </si>
  <si>
    <t>M Beg</t>
  </si>
  <si>
    <t>M Brin</t>
  </si>
  <si>
    <t>M Poin</t>
  </si>
  <si>
    <t>M Chir</t>
  </si>
  <si>
    <t>M Fest</t>
  </si>
  <si>
    <t>M Goui</t>
  </si>
  <si>
    <t>M Char</t>
  </si>
  <si>
    <t>M Hera</t>
  </si>
  <si>
    <t>M Aks</t>
  </si>
  <si>
    <t>M Lep</t>
  </si>
  <si>
    <t>M Bet</t>
  </si>
  <si>
    <t>M Dal</t>
  </si>
  <si>
    <t>M Sic</t>
  </si>
  <si>
    <t>M gab</t>
  </si>
  <si>
    <t>M Dra</t>
  </si>
  <si>
    <t>M Tai</t>
  </si>
  <si>
    <t>M Rez</t>
  </si>
  <si>
    <t>Seuil</t>
  </si>
  <si>
    <t>Données</t>
  </si>
  <si>
    <t>Somme de % Satisfaisant Flore OK</t>
  </si>
  <si>
    <t>Somme de Satisfaisant Flore KO</t>
  </si>
  <si>
    <t>Somme de % Satisfaisant Flore</t>
  </si>
  <si>
    <t>Total 2017</t>
  </si>
  <si>
    <t>Total 2018</t>
  </si>
  <si>
    <t>Total</t>
  </si>
  <si>
    <t>Total général</t>
  </si>
  <si>
    <t>OK</t>
  </si>
  <si>
    <t>KO</t>
  </si>
  <si>
    <t>An</t>
  </si>
  <si>
    <t xml:space="preserve">Seuil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</si>
</sst>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0"/>
      <name val="Arial"/>
      <family val="2"/>
    </font>
    <font>
      <b/>
      <sz val="10"/>
      <name val="Comic Sans MS"/>
      <family val="4"/>
    </font>
    <font>
      <sz val="10"/>
      <name val="Comic Sans MS"/>
      <family val="4"/>
    </font>
    <font>
      <sz val="8"/>
      <name val="Comic Sans MS"/>
      <family val="4"/>
    </font>
    <font>
      <sz val="10"/>
      <name val="Arial"/>
      <family val="2"/>
    </font>
    <font>
      <b/>
      <sz val="6"/>
      <name val="Comic Sans MS"/>
      <family val="4"/>
    </font>
    <font>
      <b/>
      <sz val="36"/>
      <color theme="5" tint="-0.249977111117893"/>
      <name val="Comic Sans MS"/>
      <family val="4"/>
    </font>
    <font>
      <b/>
      <u/>
      <sz val="36"/>
      <color theme="5" tint="-0.249977111117893"/>
      <name val="Comic Sans MS"/>
      <family val="4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theme="8" tint="0.80001220740379042"/>
        </stop>
        <stop position="1">
          <color theme="8" tint="0.40000610370189521"/>
        </stop>
      </gradient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14" fontId="3" fillId="0" borderId="0" xfId="0" applyNumberFormat="1" applyFont="1" applyBorder="1"/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4" fontId="3" fillId="0" borderId="1" xfId="0" applyNumberFormat="1" applyFont="1" applyFill="1" applyBorder="1"/>
    <xf numFmtId="0" fontId="4" fillId="3" borderId="5" xfId="1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5" fillId="0" borderId="0" xfId="0" applyFont="1"/>
    <xf numFmtId="9" fontId="0" fillId="0" borderId="6" xfId="0" applyNumberFormat="1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pivotButton="1" applyBorder="1" applyAlignment="1">
      <alignment horizontal="center" vertical="center"/>
    </xf>
    <xf numFmtId="0" fontId="0" fillId="0" borderId="14" xfId="0" pivotButton="1" applyBorder="1" applyAlignment="1">
      <alignment horizontal="center" vertical="center"/>
    </xf>
    <xf numFmtId="9" fontId="0" fillId="0" borderId="14" xfId="0" applyNumberFormat="1" applyBorder="1" applyAlignment="1">
      <alignment horizontal="center" vertical="center"/>
    </xf>
    <xf numFmtId="0" fontId="0" fillId="0" borderId="15" xfId="0" pivotButton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9" fontId="0" fillId="0" borderId="17" xfId="0" applyNumberFormat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9" fontId="0" fillId="0" borderId="19" xfId="0" applyNumberFormat="1" applyBorder="1" applyAlignment="1">
      <alignment horizontal="center" vertical="center"/>
    </xf>
    <xf numFmtId="0" fontId="3" fillId="0" borderId="0" xfId="0" applyFont="1" applyBorder="1" applyAlignment="1">
      <alignment textRotation="90" wrapText="1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9" fontId="3" fillId="0" borderId="0" xfId="1" applyFont="1" applyBorder="1"/>
    <xf numFmtId="0" fontId="0" fillId="0" borderId="15" xfId="0" applyBorder="1"/>
    <xf numFmtId="0" fontId="0" fillId="0" borderId="15" xfId="0" pivotButton="1" applyBorder="1"/>
    <xf numFmtId="0" fontId="0" fillId="0" borderId="21" xfId="0" applyBorder="1"/>
    <xf numFmtId="0" fontId="0" fillId="0" borderId="22" xfId="0" applyBorder="1"/>
    <xf numFmtId="0" fontId="0" fillId="0" borderId="20" xfId="0" applyBorder="1"/>
    <xf numFmtId="0" fontId="0" fillId="0" borderId="23" xfId="0" applyBorder="1"/>
    <xf numFmtId="9" fontId="0" fillId="0" borderId="0" xfId="0" applyNumberFormat="1"/>
    <xf numFmtId="9" fontId="0" fillId="0" borderId="15" xfId="0" applyNumberFormat="1" applyBorder="1" applyAlignment="1">
      <alignment horizontal="center" vertical="center"/>
    </xf>
    <xf numFmtId="9" fontId="0" fillId="0" borderId="16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10" fontId="0" fillId="0" borderId="25" xfId="0" applyNumberFormat="1" applyBorder="1"/>
    <xf numFmtId="10" fontId="0" fillId="0" borderId="26" xfId="0" applyNumberFormat="1" applyBorder="1"/>
    <xf numFmtId="10" fontId="0" fillId="0" borderId="14" xfId="0" applyNumberFormat="1" applyBorder="1"/>
    <xf numFmtId="9" fontId="0" fillId="0" borderId="0" xfId="1" applyFont="1"/>
    <xf numFmtId="0" fontId="7" fillId="6" borderId="0" xfId="0" applyFont="1" applyFill="1" applyAlignment="1">
      <alignment horizontal="left" vertical="top"/>
    </xf>
    <xf numFmtId="0" fontId="8" fillId="6" borderId="0" xfId="0" applyFont="1" applyFill="1" applyAlignment="1">
      <alignment horizontal="left" vertical="top"/>
    </xf>
    <xf numFmtId="9" fontId="0" fillId="0" borderId="21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9" fontId="0" fillId="0" borderId="27" xfId="0" applyNumberFormat="1" applyBorder="1" applyAlignment="1">
      <alignment horizontal="center" vertical="center"/>
    </xf>
    <xf numFmtId="9" fontId="0" fillId="0" borderId="28" xfId="0" applyNumberFormat="1" applyBorder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9" fontId="0" fillId="0" borderId="29" xfId="0" applyNumberFormat="1" applyBorder="1" applyAlignment="1">
      <alignment horizontal="center" vertical="center"/>
    </xf>
    <xf numFmtId="9" fontId="0" fillId="0" borderId="30" xfId="0" applyNumberForma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49">
    <dxf>
      <numFmt numFmtId="13" formatCode="0%"/>
    </dxf>
    <dxf>
      <numFmt numFmtId="13" formatCode="0%"/>
    </dxf>
    <dxf>
      <numFmt numFmtId="13" formatCode="0%"/>
    </dxf>
    <dxf>
      <alignment horizont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3" formatCode="0%"/>
    </dxf>
    <dxf>
      <numFmt numFmtId="13" formatCode="0%"/>
    </dxf>
    <dxf>
      <numFmt numFmtId="13" formatCode="0%"/>
    </dxf>
    <dxf>
      <alignment horizont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3" formatCode="0%"/>
    </dxf>
    <dxf>
      <numFmt numFmtId="13" formatCode="0%"/>
    </dxf>
    <dxf>
      <numFmt numFmtId="13" formatCode="0%"/>
    </dxf>
    <dxf>
      <alignment horizont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readingOrder="0"/>
    </dxf>
    <dxf>
      <alignment horizontal="center" readingOrder="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7722147727692812"/>
          <c:y val="2.6143790849673203E-2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2"/>
          <c:order val="0"/>
          <c:tx>
            <c:strRef>
              <c:f>'Solution 2'!$D$21</c:f>
              <c:strCache>
                <c:ptCount val="1"/>
                <c:pt idx="0">
                  <c:v>OK</c:v>
                </c:pt>
              </c:strCache>
            </c:strRef>
          </c:tx>
          <c:invertIfNegative val="0"/>
          <c:cat>
            <c:multiLvlStrRef>
              <c:f>'Solution 2'!$B$22:$C$45</c:f>
              <c:multiLvlStrCache>
                <c:ptCount val="8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</c:lvl>
                <c:lvl>
                  <c:pt idx="0">
                    <c:v>2017</c:v>
                  </c:pt>
                  <c:pt idx="4">
                    <c:v>2018</c:v>
                  </c:pt>
                </c:lvl>
              </c:multiLvlStrCache>
            </c:multiLvlStrRef>
          </c:cat>
          <c:val>
            <c:numRef>
              <c:f>'Solution 2'!$D$22:$D$45</c:f>
              <c:numCache>
                <c:formatCode>0%</c:formatCode>
                <c:ptCount val="8"/>
                <c:pt idx="0">
                  <c:v>0</c:v>
                </c:pt>
                <c:pt idx="1">
                  <c:v>0.76190476190476186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0.88461538461538458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3"/>
          <c:order val="1"/>
          <c:tx>
            <c:strRef>
              <c:f>'Solution 2'!$E$21</c:f>
              <c:strCache>
                <c:ptCount val="1"/>
                <c:pt idx="0">
                  <c:v>KO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multiLvlStrRef>
              <c:f>'Solution 2'!$B$22:$C$45</c:f>
              <c:multiLvlStrCache>
                <c:ptCount val="8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</c:lvl>
                <c:lvl>
                  <c:pt idx="0">
                    <c:v>2017</c:v>
                  </c:pt>
                  <c:pt idx="4">
                    <c:v>2018</c:v>
                  </c:pt>
                </c:lvl>
              </c:multiLvlStrCache>
            </c:multiLvlStrRef>
          </c:cat>
          <c:val>
            <c:numRef>
              <c:f>'Solution 2'!$E$22:$E$45</c:f>
              <c:numCache>
                <c:formatCode>0%</c:formatCode>
                <c:ptCount val="8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0.95833333333333337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6947328"/>
        <c:axId val="46949120"/>
      </c:barChart>
      <c:lineChart>
        <c:grouping val="standard"/>
        <c:varyColors val="0"/>
        <c:ser>
          <c:idx val="0"/>
          <c:order val="2"/>
          <c:tx>
            <c:v>Seuil</c:v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multiLvlStrRef>
              <c:f>'Solution 2'!$B$22:$C$45</c:f>
              <c:multiLvlStrCache>
                <c:ptCount val="8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</c:lvl>
                <c:lvl>
                  <c:pt idx="0">
                    <c:v>2017</c:v>
                  </c:pt>
                  <c:pt idx="4">
                    <c:v>2018</c:v>
                  </c:pt>
                </c:lvl>
              </c:multiLvlStrCache>
            </c:multiLvlStrRef>
          </c:cat>
          <c:val>
            <c:numRef>
              <c:f>'Solution 2'!$F$22:$F$45</c:f>
              <c:numCache>
                <c:formatCode>0%</c:formatCode>
                <c:ptCount val="8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47328"/>
        <c:axId val="46949120"/>
      </c:lineChart>
      <c:catAx>
        <c:axId val="46947328"/>
        <c:scaling>
          <c:orientation val="minMax"/>
        </c:scaling>
        <c:delete val="0"/>
        <c:axPos val="b"/>
        <c:majorTickMark val="none"/>
        <c:minorTickMark val="none"/>
        <c:tickLblPos val="nextTo"/>
        <c:crossAx val="46949120"/>
        <c:crosses val="autoZero"/>
        <c:auto val="1"/>
        <c:lblAlgn val="ctr"/>
        <c:lblOffset val="100"/>
        <c:noMultiLvlLbl val="0"/>
      </c:catAx>
      <c:valAx>
        <c:axId val="46949120"/>
        <c:scaling>
          <c:orientation val="minMax"/>
          <c:max val="1"/>
          <c:min val="0.5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spPr>
          <a:ln w="9525">
            <a:noFill/>
          </a:ln>
        </c:spPr>
        <c:crossAx val="46947328"/>
        <c:crosses val="autoZero"/>
        <c:crossBetween val="between"/>
        <c:majorUnit val="0.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[GCD-Flore2.xlsx]TDC!Tableau croisé dynamique1</c:name>
    <c:fmtId val="0"/>
  </c:pivotSource>
  <c:chart>
    <c:title>
      <c:tx>
        <c:rich>
          <a:bodyPr/>
          <a:lstStyle/>
          <a:p>
            <a:pPr>
              <a:defRPr sz="3200" b="1" i="0" u="sng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Satisfaisant Flore</a:t>
            </a:r>
          </a:p>
        </c:rich>
      </c:tx>
      <c:layout/>
      <c:overlay val="0"/>
      <c:spPr>
        <a:noFill/>
      </c:spPr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spPr>
          <a:solidFill>
            <a:srgbClr val="92D050"/>
          </a:solidFill>
        </c:spPr>
        <c:marker>
          <c:symbol val="none"/>
        </c:marker>
      </c:pivotFmt>
      <c:pivotFmt>
        <c:idx val="5"/>
        <c:spPr>
          <a:solidFill>
            <a:srgbClr val="FF0000"/>
          </a:solidFill>
        </c:spPr>
        <c:marker>
          <c:symbol val="none"/>
        </c:marker>
      </c:pivotFmt>
      <c:pivotFmt>
        <c:idx val="6"/>
        <c:spPr>
          <a:ln>
            <a:solidFill>
              <a:srgbClr val="FF0000"/>
            </a:solidFill>
            <a:prstDash val="sysDash"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TDC!$C$4:$C$5</c:f>
              <c:strCache>
                <c:ptCount val="1"/>
                <c:pt idx="0">
                  <c:v>Somme de % Satisfaisant Flore OK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multiLvlStrRef>
              <c:f>TDC!$A$6:$B$16</c:f>
              <c:multiLvlStrCache>
                <c:ptCount val="8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</c:lvl>
                <c:lvl>
                  <c:pt idx="0">
                    <c:v>2017</c:v>
                  </c:pt>
                  <c:pt idx="4">
                    <c:v>2018</c:v>
                  </c:pt>
                </c:lvl>
              </c:multiLvlStrCache>
            </c:multiLvlStrRef>
          </c:cat>
          <c:val>
            <c:numRef>
              <c:f>TDC!$C$6:$C$16</c:f>
              <c:numCache>
                <c:formatCode>0%</c:formatCode>
                <c:ptCount val="8"/>
                <c:pt idx="0">
                  <c:v>0</c:v>
                </c:pt>
                <c:pt idx="1">
                  <c:v>0.76190476190476186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0.88461538461538458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TDC!$D$4:$D$5</c:f>
              <c:strCache>
                <c:ptCount val="1"/>
                <c:pt idx="0">
                  <c:v>Somme de Satisfaisant Flore KO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multiLvlStrRef>
              <c:f>TDC!$A$6:$B$16</c:f>
              <c:multiLvlStrCache>
                <c:ptCount val="8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</c:lvl>
                <c:lvl>
                  <c:pt idx="0">
                    <c:v>2017</c:v>
                  </c:pt>
                  <c:pt idx="4">
                    <c:v>2018</c:v>
                  </c:pt>
                </c:lvl>
              </c:multiLvlStrCache>
            </c:multiLvlStrRef>
          </c:cat>
          <c:val>
            <c:numRef>
              <c:f>TDC!$D$6:$D$16</c:f>
              <c:numCache>
                <c:formatCode>0%</c:formatCode>
                <c:ptCount val="8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0.95833333333333337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3"/>
        <c:overlap val="100"/>
        <c:axId val="47239552"/>
        <c:axId val="47241088"/>
      </c:barChart>
      <c:lineChart>
        <c:grouping val="standard"/>
        <c:varyColors val="0"/>
        <c:ser>
          <c:idx val="2"/>
          <c:order val="2"/>
          <c:tx>
            <c:strRef>
              <c:f>TDC!$E$4:$E$5</c:f>
              <c:strCache>
                <c:ptCount val="1"/>
                <c:pt idx="0">
                  <c:v>Seuil </c:v>
                </c:pt>
              </c:strCache>
            </c:strRef>
          </c:tx>
          <c:spPr>
            <a:ln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multiLvlStrRef>
              <c:f>TDC!$A$6:$B$16</c:f>
              <c:multiLvlStrCache>
                <c:ptCount val="8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</c:lvl>
                <c:lvl>
                  <c:pt idx="0">
                    <c:v>2017</c:v>
                  </c:pt>
                  <c:pt idx="4">
                    <c:v>2018</c:v>
                  </c:pt>
                </c:lvl>
              </c:multiLvlStrCache>
            </c:multiLvlStrRef>
          </c:cat>
          <c:val>
            <c:numRef>
              <c:f>TDC!$E$6:$E$16</c:f>
              <c:numCache>
                <c:formatCode>0%</c:formatCode>
                <c:ptCount val="8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239552"/>
        <c:axId val="47241088"/>
      </c:lineChart>
      <c:catAx>
        <c:axId val="47239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7241088"/>
        <c:crosses val="autoZero"/>
        <c:auto val="0"/>
        <c:lblAlgn val="ctr"/>
        <c:lblOffset val="100"/>
        <c:noMultiLvlLbl val="0"/>
      </c:catAx>
      <c:valAx>
        <c:axId val="47241088"/>
        <c:scaling>
          <c:orientation val="minMax"/>
          <c:max val="1"/>
          <c:min val="0.5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7239552"/>
        <c:crosses val="autoZero"/>
        <c:crossBetween val="between"/>
        <c:majorUnit val="0.1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</c:dTable>
      <c:spPr>
        <a:solidFill>
          <a:schemeClr val="bg1">
            <a:lumMod val="95000"/>
          </a:schemeClr>
        </a:solidFill>
      </c:spPr>
    </c:plotArea>
    <c:legend>
      <c:legendPos val="r"/>
      <c:layout/>
      <c:overlay val="0"/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19</xdr:row>
      <xdr:rowOff>0</xdr:rowOff>
    </xdr:from>
    <xdr:to>
      <xdr:col>16</xdr:col>
      <xdr:colOff>352425</xdr:colOff>
      <xdr:row>56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6</xdr:row>
      <xdr:rowOff>85725</xdr:rowOff>
    </xdr:from>
    <xdr:to>
      <xdr:col>13</xdr:col>
      <xdr:colOff>714375</xdr:colOff>
      <xdr:row>28</xdr:row>
      <xdr:rowOff>38100</xdr:rowOff>
    </xdr:to>
    <xdr:graphicFrame macro="">
      <xdr:nvGraphicFramePr>
        <xdr:cNvPr id="2722364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400049</xdr:colOff>
      <xdr:row>7</xdr:row>
      <xdr:rowOff>89807</xdr:rowOff>
    </xdr:from>
    <xdr:to>
      <xdr:col>2</xdr:col>
      <xdr:colOff>435429</xdr:colOff>
      <xdr:row>10</xdr:row>
      <xdr:rowOff>68034</xdr:rowOff>
    </xdr:to>
    <xdr:sp macro="" textlink="">
      <xdr:nvSpPr>
        <xdr:cNvPr id="8" name="Rectangle à coins arrondis 7"/>
        <xdr:cNvSpPr/>
      </xdr:nvSpPr>
      <xdr:spPr>
        <a:xfrm>
          <a:off x="400049" y="8036378"/>
          <a:ext cx="1559380" cy="468085"/>
        </a:xfrm>
        <a:prstGeom prst="roundRect">
          <a:avLst/>
        </a:prstGeom>
        <a:solidFill>
          <a:srgbClr val="FF0000"/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/>
            <a:t>Seuil </a:t>
          </a:r>
          <a:r>
            <a:rPr lang="fr-FR" sz="1200" baseline="0"/>
            <a:t> : 90 %</a:t>
          </a:r>
          <a:endParaRPr lang="fr-FR" sz="12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214.910922569441" createdVersion="1" refreshedVersion="4" recordCount="186" upgradeOnRefresh="1">
  <cacheSource type="worksheet">
    <worksheetSource ref="A1:N9405" sheet="Mains"/>
  </cacheSource>
  <cacheFields count="19">
    <cacheField name="Année" numFmtId="0">
      <sharedItems containsString="0" containsBlank="1" containsNumber="1" containsInteger="1" minValue="2017" maxValue="2018" count="3">
        <n v="2017"/>
        <n v="2018"/>
        <m/>
      </sharedItems>
    </cacheField>
    <cacheField name="Mois" numFmtId="0">
      <sharedItems containsString="0" containsBlank="1" containsNumber="1" containsInteger="1" minValue="1" maxValue="4" count="5">
        <n v="1"/>
        <n v="2"/>
        <n v="3"/>
        <n v="4"/>
        <m/>
      </sharedItems>
    </cacheField>
    <cacheField name="Semaine" numFmtId="0">
      <sharedItems containsString="0" containsBlank="1" containsNumber="1" containsInteger="1" minValue="1" maxValue="17"/>
    </cacheField>
    <cacheField name="Atelier" numFmtId="0">
      <sharedItems containsBlank="1" count="5">
        <s v="Conditionnement"/>
        <s v="Pel"/>
        <s v="Abattage"/>
        <s v="Maintenance"/>
        <m/>
      </sharedItems>
    </cacheField>
    <cacheField name="Date" numFmtId="14">
      <sharedItems containsNonDate="0" containsDate="1" containsString="0" containsBlank="1" minDate="2017-01-05T00:00:00" maxDate="2018-04-19T00:00:00"/>
    </cacheField>
    <cacheField name="Nom" numFmtId="0">
      <sharedItems containsBlank="1"/>
    </cacheField>
    <cacheField name="Flore (BLANC)" numFmtId="0">
      <sharedItems containsBlank="1" containsMixedTypes="1" containsNumber="1" containsInteger="1" minValue="0" maxValue="46"/>
    </cacheField>
    <cacheField name="RESULTAT FLORE" numFmtId="0">
      <sharedItems containsBlank="1"/>
    </cacheField>
    <cacheField name="NBS FLORE" numFmtId="0">
      <sharedItems containsBlank="1" containsMixedTypes="1" containsNumber="1" containsInteger="1" minValue="1" maxValue="1"/>
    </cacheField>
    <cacheField name="NBNS FLORE" numFmtId="0">
      <sharedItems containsBlank="1" containsMixedTypes="1" containsNumber="1" containsInteger="1" minValue="1" maxValue="1"/>
    </cacheField>
    <cacheField name="Critère" numFmtId="0">
      <sharedItems containsString="0" containsBlank="1" containsNumber="1" containsInteger="1" minValue="1" maxValue="1"/>
    </cacheField>
    <cacheField name="Objectif Flore" numFmtId="0">
      <sharedItems containsString="0" containsBlank="1" containsNumber="1" containsInteger="1" minValue="90" maxValue="90" count="2">
        <n v="90"/>
        <m/>
      </sharedItems>
    </cacheField>
    <cacheField name="Objectif Entero" numFmtId="0">
      <sharedItems containsString="0" containsBlank="1" containsNumber="1" containsInteger="1" minValue="100" maxValue="100"/>
    </cacheField>
    <cacheField name="Seuil" numFmtId="0">
      <sharedItems containsString="0" containsBlank="1" containsNumber="1" minValue="0" maxValue="0.9"/>
    </cacheField>
    <cacheField name="% Satisfaisant Flore" numFmtId="0" formula="'NBS FLORE'/('NBS FLORE'+'NBNS FLORE')" databaseField="0"/>
    <cacheField name="% Sastifaisant Entero" numFmtId="0" formula="#NAME? /(#NAME? +#NAME? )" databaseField="0"/>
    <cacheField name="% Satifaisant Total" numFmtId="0" formula="#NAME? /(#NAME? +#NAME? )" databaseField="0"/>
    <cacheField name="% Satisfaisant Flore OK" numFmtId="0" formula="IF('NBS FLORE'/('NBS FLORE'+'NBNS FLORE')&lt;Seuil,'NBS FLORE'/('NBS FLORE'+'NBNS FLORE'),0)" databaseField="0"/>
    <cacheField name="Satisfaisant Flore KO" numFmtId="0" formula="IF('NBS FLORE'/('NBS FLORE'+'NBNS FLORE')&gt;=Seuil,'NBS FLORE'/('NBS FLORE'+'NBNS FLORE'),0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6">
  <r>
    <x v="0"/>
    <x v="0"/>
    <n v="1"/>
    <x v="0"/>
    <d v="2017-01-05T00:00:00"/>
    <s v="M Aug"/>
    <n v="15"/>
    <s v="S"/>
    <n v="1"/>
    <s v=""/>
    <n v="1"/>
    <x v="0"/>
    <n v="100"/>
    <n v="0.9"/>
  </r>
  <r>
    <x v="0"/>
    <x v="0"/>
    <n v="1"/>
    <x v="0"/>
    <d v="2017-01-05T00:00:00"/>
    <s v="M bris"/>
    <n v="31"/>
    <s v="S"/>
    <n v="1"/>
    <s v=""/>
    <n v="1"/>
    <x v="0"/>
    <n v="100"/>
    <n v="0"/>
  </r>
  <r>
    <x v="0"/>
    <x v="0"/>
    <n v="1"/>
    <x v="1"/>
    <d v="2017-01-05T00:00:00"/>
    <s v="M Cha"/>
    <n v="0"/>
    <s v="S"/>
    <n v="1"/>
    <s v=""/>
    <n v="1"/>
    <x v="0"/>
    <n v="100"/>
    <n v="0"/>
  </r>
  <r>
    <x v="0"/>
    <x v="0"/>
    <n v="1"/>
    <x v="1"/>
    <d v="2017-01-05T00:00:00"/>
    <s v="M Mor"/>
    <n v="35"/>
    <s v="S"/>
    <n v="1"/>
    <s v=""/>
    <n v="1"/>
    <x v="0"/>
    <n v="100"/>
    <n v="0"/>
  </r>
  <r>
    <x v="0"/>
    <x v="0"/>
    <n v="2"/>
    <x v="2"/>
    <d v="2017-01-12T00:00:00"/>
    <s v="M Dur"/>
    <n v="28"/>
    <s v="S"/>
    <n v="1"/>
    <s v=""/>
    <n v="1"/>
    <x v="0"/>
    <n v="100"/>
    <n v="0"/>
  </r>
  <r>
    <x v="0"/>
    <x v="0"/>
    <n v="2"/>
    <x v="2"/>
    <d v="2017-01-12T00:00:00"/>
    <s v="M Brin"/>
    <n v="4"/>
    <s v="S"/>
    <n v="1"/>
    <s v=""/>
    <n v="1"/>
    <x v="0"/>
    <n v="100"/>
    <n v="0"/>
  </r>
  <r>
    <x v="0"/>
    <x v="0"/>
    <n v="2"/>
    <x v="0"/>
    <d v="2017-01-12T00:00:00"/>
    <s v="M Cha"/>
    <n v="0"/>
    <s v="S"/>
    <n v="1"/>
    <s v=""/>
    <n v="1"/>
    <x v="0"/>
    <n v="100"/>
    <n v="0"/>
  </r>
  <r>
    <x v="0"/>
    <x v="0"/>
    <n v="2"/>
    <x v="0"/>
    <d v="2017-01-12T00:00:00"/>
    <s v="M Poin"/>
    <n v="0"/>
    <s v="S"/>
    <n v="1"/>
    <s v=""/>
    <n v="1"/>
    <x v="0"/>
    <n v="100"/>
    <n v="0"/>
  </r>
  <r>
    <x v="0"/>
    <x v="0"/>
    <n v="2"/>
    <x v="0"/>
    <d v="2017-01-12T00:00:00"/>
    <s v="M Fau"/>
    <n v="0"/>
    <s v="S"/>
    <n v="1"/>
    <s v=""/>
    <n v="1"/>
    <x v="0"/>
    <n v="100"/>
    <n v="0"/>
  </r>
  <r>
    <x v="0"/>
    <x v="0"/>
    <n v="2"/>
    <x v="1"/>
    <d v="2017-01-12T00:00:00"/>
    <s v="M Gab"/>
    <n v="0"/>
    <s v="S"/>
    <n v="1"/>
    <s v=""/>
    <n v="1"/>
    <x v="0"/>
    <n v="100"/>
    <n v="0"/>
  </r>
  <r>
    <x v="0"/>
    <x v="0"/>
    <n v="2"/>
    <x v="1"/>
    <d v="2017-01-12T00:00:00"/>
    <s v="M Fau"/>
    <n v="2"/>
    <s v="S"/>
    <n v="1"/>
    <s v=""/>
    <n v="1"/>
    <x v="0"/>
    <n v="100"/>
    <n v="0"/>
  </r>
  <r>
    <x v="0"/>
    <x v="0"/>
    <n v="3"/>
    <x v="2"/>
    <d v="2017-01-18T00:00:00"/>
    <s v="M Gob"/>
    <n v="36"/>
    <s v="S"/>
    <n v="1"/>
    <s v=""/>
    <n v="1"/>
    <x v="0"/>
    <n v="100"/>
    <n v="0"/>
  </r>
  <r>
    <x v="0"/>
    <x v="0"/>
    <n v="3"/>
    <x v="0"/>
    <d v="2017-01-19T00:00:00"/>
    <s v="M Tri"/>
    <n v="0"/>
    <s v="S"/>
    <n v="1"/>
    <s v=""/>
    <n v="1"/>
    <x v="0"/>
    <n v="100"/>
    <n v="0"/>
  </r>
  <r>
    <x v="0"/>
    <x v="0"/>
    <n v="3"/>
    <x v="1"/>
    <d v="2017-01-18T00:00:00"/>
    <s v="M Cha"/>
    <n v="0"/>
    <s v="S"/>
    <n v="1"/>
    <s v=""/>
    <n v="1"/>
    <x v="0"/>
    <n v="100"/>
    <n v="0"/>
  </r>
  <r>
    <x v="0"/>
    <x v="0"/>
    <n v="4"/>
    <x v="2"/>
    <d v="2017-01-26T00:00:00"/>
    <s v="M Goui"/>
    <n v="4"/>
    <s v="S"/>
    <n v="1"/>
    <s v=""/>
    <n v="1"/>
    <x v="0"/>
    <n v="100"/>
    <n v="0"/>
  </r>
  <r>
    <x v="0"/>
    <x v="0"/>
    <n v="4"/>
    <x v="2"/>
    <d v="2017-01-26T00:00:00"/>
    <s v="M Char"/>
    <n v="0"/>
    <s v="S"/>
    <n v="1"/>
    <s v=""/>
    <n v="1"/>
    <x v="0"/>
    <n v="100"/>
    <n v="0"/>
  </r>
  <r>
    <x v="0"/>
    <x v="0"/>
    <n v="4"/>
    <x v="1"/>
    <d v="2017-01-25T00:00:00"/>
    <s v="M Blan"/>
    <n v="0"/>
    <s v="S"/>
    <n v="1"/>
    <s v=""/>
    <n v="1"/>
    <x v="0"/>
    <n v="100"/>
    <n v="0"/>
  </r>
  <r>
    <x v="0"/>
    <x v="0"/>
    <n v="4"/>
    <x v="1"/>
    <d v="2017-01-25T00:00:00"/>
    <s v="M Mor"/>
    <n v="0"/>
    <s v="S"/>
    <n v="1"/>
    <s v=""/>
    <n v="1"/>
    <x v="0"/>
    <n v="100"/>
    <n v="0"/>
  </r>
  <r>
    <x v="0"/>
    <x v="0"/>
    <n v="4"/>
    <x v="3"/>
    <d v="2017-01-26T00:00:00"/>
    <s v="M Beg"/>
    <n v="0"/>
    <s v="S"/>
    <n v="1"/>
    <s v=""/>
    <n v="1"/>
    <x v="0"/>
    <n v="100"/>
    <n v="0"/>
  </r>
  <r>
    <x v="0"/>
    <x v="0"/>
    <n v="5"/>
    <x v="2"/>
    <d v="2017-01-30T00:00:00"/>
    <s v="M Lep"/>
    <n v="11"/>
    <s v="S"/>
    <n v="1"/>
    <s v=""/>
    <n v="1"/>
    <x v="0"/>
    <n v="100"/>
    <n v="0"/>
  </r>
  <r>
    <x v="0"/>
    <x v="0"/>
    <n v="5"/>
    <x v="2"/>
    <d v="2017-01-30T00:00:00"/>
    <s v="M Che"/>
    <n v="0"/>
    <s v="S"/>
    <n v="1"/>
    <s v=""/>
    <n v="1"/>
    <x v="0"/>
    <n v="100"/>
    <n v="0"/>
  </r>
  <r>
    <x v="0"/>
    <x v="1"/>
    <n v="5"/>
    <x v="0"/>
    <d v="2017-02-01T00:00:00"/>
    <s v="M Poin"/>
    <n v="0"/>
    <s v="S"/>
    <n v="1"/>
    <s v=""/>
    <n v="1"/>
    <x v="0"/>
    <n v="100"/>
    <n v="0.9"/>
  </r>
  <r>
    <x v="0"/>
    <x v="1"/>
    <n v="5"/>
    <x v="0"/>
    <d v="2017-02-01T00:00:00"/>
    <s v="M Tai"/>
    <n v="0"/>
    <s v="S"/>
    <n v="1"/>
    <s v=""/>
    <n v="1"/>
    <x v="0"/>
    <n v="100"/>
    <n v="0"/>
  </r>
  <r>
    <x v="0"/>
    <x v="1"/>
    <n v="5"/>
    <x v="0"/>
    <d v="2017-02-01T00:00:00"/>
    <s v="M Tri"/>
    <n v="1"/>
    <s v="S"/>
    <n v="1"/>
    <s v=""/>
    <n v="1"/>
    <x v="0"/>
    <n v="100"/>
    <n v="0"/>
  </r>
  <r>
    <x v="0"/>
    <x v="1"/>
    <n v="5"/>
    <x v="1"/>
    <d v="2017-02-01T00:00:00"/>
    <s v="M Cha"/>
    <n v="0"/>
    <s v="S"/>
    <n v="1"/>
    <s v=""/>
    <n v="1"/>
    <x v="0"/>
    <n v="100"/>
    <n v="0"/>
  </r>
  <r>
    <x v="0"/>
    <x v="1"/>
    <n v="6"/>
    <x v="2"/>
    <d v="2017-02-08T00:00:00"/>
    <s v="M Dra"/>
    <s v="&gt;50"/>
    <s v="NS"/>
    <s v=""/>
    <n v="1"/>
    <n v="1"/>
    <x v="0"/>
    <n v="100"/>
    <n v="0"/>
  </r>
  <r>
    <x v="0"/>
    <x v="1"/>
    <n v="6"/>
    <x v="0"/>
    <d v="2017-02-08T00:00:00"/>
    <s v="M Aug"/>
    <n v="0"/>
    <s v="S"/>
    <n v="1"/>
    <s v=""/>
    <n v="1"/>
    <x v="0"/>
    <n v="100"/>
    <n v="0"/>
  </r>
  <r>
    <x v="0"/>
    <x v="1"/>
    <n v="6"/>
    <x v="1"/>
    <d v="2017-02-08T00:00:00"/>
    <s v="M Mor"/>
    <n v="5"/>
    <s v="S"/>
    <n v="1"/>
    <s v=""/>
    <n v="1"/>
    <x v="0"/>
    <n v="100"/>
    <n v="0"/>
  </r>
  <r>
    <x v="0"/>
    <x v="1"/>
    <n v="6"/>
    <x v="1"/>
    <d v="2017-02-08T00:00:00"/>
    <s v="M Blan"/>
    <s v="&gt;50"/>
    <s v="NS"/>
    <s v=""/>
    <n v="1"/>
    <n v="1"/>
    <x v="0"/>
    <n v="100"/>
    <n v="0"/>
  </r>
  <r>
    <x v="0"/>
    <x v="1"/>
    <n v="6"/>
    <x v="3"/>
    <d v="2017-02-08T00:00:00"/>
    <s v="M Elin"/>
    <n v="0"/>
    <s v="S"/>
    <n v="1"/>
    <s v=""/>
    <n v="1"/>
    <x v="0"/>
    <n v="100"/>
    <n v="0"/>
  </r>
  <r>
    <x v="0"/>
    <x v="1"/>
    <n v="7"/>
    <x v="2"/>
    <d v="2017-02-15T00:00:00"/>
    <s v="M Dal"/>
    <n v="0"/>
    <s v="S"/>
    <n v="1"/>
    <s v=""/>
    <n v="1"/>
    <x v="0"/>
    <n v="100"/>
    <n v="0"/>
  </r>
  <r>
    <x v="0"/>
    <x v="1"/>
    <n v="7"/>
    <x v="2"/>
    <d v="2017-02-15T00:00:00"/>
    <s v="M Rez"/>
    <s v="&gt;50"/>
    <s v="NS"/>
    <s v=""/>
    <n v="1"/>
    <n v="1"/>
    <x v="0"/>
    <n v="100"/>
    <n v="0"/>
  </r>
  <r>
    <x v="0"/>
    <x v="1"/>
    <n v="7"/>
    <x v="0"/>
    <d v="2017-02-15T00:00:00"/>
    <s v="M Poin"/>
    <n v="0"/>
    <s v="S"/>
    <n v="1"/>
    <s v=""/>
    <n v="1"/>
    <x v="0"/>
    <n v="100"/>
    <n v="0"/>
  </r>
  <r>
    <x v="0"/>
    <x v="1"/>
    <n v="7"/>
    <x v="0"/>
    <d v="2017-02-15T00:00:00"/>
    <s v="M Cor"/>
    <n v="0"/>
    <s v="S"/>
    <n v="1"/>
    <s v=""/>
    <n v="1"/>
    <x v="0"/>
    <n v="100"/>
    <n v="0"/>
  </r>
  <r>
    <x v="0"/>
    <x v="1"/>
    <n v="7"/>
    <x v="1"/>
    <d v="2017-02-15T00:00:00"/>
    <s v="M Gab"/>
    <n v="0"/>
    <s v="S"/>
    <n v="1"/>
    <s v=""/>
    <n v="1"/>
    <x v="0"/>
    <n v="100"/>
    <n v="0"/>
  </r>
  <r>
    <x v="0"/>
    <x v="1"/>
    <n v="7"/>
    <x v="1"/>
    <d v="2017-02-15T00:00:00"/>
    <s v="M Mor"/>
    <n v="2"/>
    <s v="S"/>
    <n v="1"/>
    <s v=""/>
    <n v="1"/>
    <x v="0"/>
    <n v="100"/>
    <n v="0"/>
  </r>
  <r>
    <x v="0"/>
    <x v="1"/>
    <n v="8"/>
    <x v="2"/>
    <d v="2017-02-23T00:00:00"/>
    <s v="M Sic"/>
    <s v="&gt;50"/>
    <s v="NS"/>
    <s v=""/>
    <n v="1"/>
    <n v="1"/>
    <x v="0"/>
    <n v="100"/>
    <n v="0"/>
  </r>
  <r>
    <x v="0"/>
    <x v="1"/>
    <n v="8"/>
    <x v="2"/>
    <d v="2017-02-23T00:00:00"/>
    <s v="M Dur"/>
    <n v="16"/>
    <s v="S"/>
    <n v="1"/>
    <s v=""/>
    <n v="1"/>
    <x v="0"/>
    <n v="100"/>
    <n v="0"/>
  </r>
  <r>
    <x v="0"/>
    <x v="1"/>
    <n v="8"/>
    <x v="0"/>
    <d v="2017-02-22T00:00:00"/>
    <s v="M bris"/>
    <s v="&gt;50"/>
    <s v="NS"/>
    <s v=""/>
    <n v="1"/>
    <n v="1"/>
    <x v="0"/>
    <n v="100"/>
    <n v="0"/>
  </r>
  <r>
    <x v="0"/>
    <x v="1"/>
    <n v="8"/>
    <x v="0"/>
    <d v="2017-02-22T00:00:00"/>
    <s v="M Cor"/>
    <n v="0"/>
    <s v="S"/>
    <n v="1"/>
    <s v=""/>
    <n v="1"/>
    <x v="0"/>
    <n v="100"/>
    <n v="0"/>
  </r>
  <r>
    <x v="0"/>
    <x v="1"/>
    <n v="8"/>
    <x v="1"/>
    <d v="2017-02-22T00:00:00"/>
    <s v="M Blan"/>
    <n v="20"/>
    <s v="S"/>
    <n v="1"/>
    <s v=""/>
    <n v="1"/>
    <x v="0"/>
    <n v="100"/>
    <n v="0"/>
  </r>
  <r>
    <x v="0"/>
    <x v="1"/>
    <n v="8"/>
    <x v="3"/>
    <d v="2017-02-23T00:00:00"/>
    <s v="M Gab"/>
    <n v="0"/>
    <s v="S"/>
    <n v="1"/>
    <s v=""/>
    <n v="1"/>
    <x v="0"/>
    <n v="100"/>
    <n v="0"/>
  </r>
  <r>
    <x v="0"/>
    <x v="2"/>
    <n v="9"/>
    <x v="2"/>
    <d v="2017-03-01T00:00:00"/>
    <s v="M Gob"/>
    <n v="0"/>
    <s v="S"/>
    <n v="1"/>
    <s v=""/>
    <n v="1"/>
    <x v="0"/>
    <n v="100"/>
    <n v="0.9"/>
  </r>
  <r>
    <x v="0"/>
    <x v="2"/>
    <n v="9"/>
    <x v="2"/>
    <d v="2017-03-01T00:00:00"/>
    <s v="M Sic"/>
    <n v="0"/>
    <s v="S"/>
    <n v="1"/>
    <s v=""/>
    <n v="1"/>
    <x v="0"/>
    <n v="100"/>
    <n v="0"/>
  </r>
  <r>
    <x v="0"/>
    <x v="2"/>
    <n v="9"/>
    <x v="0"/>
    <d v="2017-03-01T00:00:00"/>
    <s v="M Cha"/>
    <n v="42"/>
    <s v="S"/>
    <n v="1"/>
    <s v=""/>
    <n v="1"/>
    <x v="0"/>
    <n v="100"/>
    <n v="0"/>
  </r>
  <r>
    <x v="0"/>
    <x v="2"/>
    <n v="9"/>
    <x v="0"/>
    <d v="2017-03-01T00:00:00"/>
    <s v="M Poin"/>
    <n v="0"/>
    <s v="S"/>
    <n v="1"/>
    <s v=""/>
    <n v="1"/>
    <x v="0"/>
    <n v="100"/>
    <n v="0"/>
  </r>
  <r>
    <x v="0"/>
    <x v="2"/>
    <n v="9"/>
    <x v="0"/>
    <d v="2017-03-01T00:00:00"/>
    <s v="M Cor"/>
    <n v="0"/>
    <s v="S"/>
    <n v="1"/>
    <s v=""/>
    <n v="1"/>
    <x v="0"/>
    <n v="100"/>
    <n v="0"/>
  </r>
  <r>
    <x v="0"/>
    <x v="2"/>
    <n v="9"/>
    <x v="1"/>
    <d v="2017-03-01T00:00:00"/>
    <s v="M Cha"/>
    <n v="1"/>
    <s v="S"/>
    <n v="1"/>
    <s v=""/>
    <n v="1"/>
    <x v="0"/>
    <n v="100"/>
    <n v="0"/>
  </r>
  <r>
    <x v="0"/>
    <x v="2"/>
    <n v="9"/>
    <x v="1"/>
    <d v="2017-03-01T00:00:00"/>
    <s v="M Mor"/>
    <n v="46"/>
    <s v="S"/>
    <n v="1"/>
    <s v=""/>
    <n v="1"/>
    <x v="0"/>
    <n v="100"/>
    <n v="0"/>
  </r>
  <r>
    <x v="0"/>
    <x v="2"/>
    <n v="10"/>
    <x v="2"/>
    <d v="2017-03-09T00:00:00"/>
    <s v="M Goui"/>
    <n v="0"/>
    <s v="S"/>
    <n v="1"/>
    <s v=""/>
    <n v="1"/>
    <x v="0"/>
    <n v="100"/>
    <n v="0"/>
  </r>
  <r>
    <x v="0"/>
    <x v="2"/>
    <n v="10"/>
    <x v="0"/>
    <d v="2017-03-08T00:00:00"/>
    <s v="M Cor"/>
    <n v="0"/>
    <s v="S"/>
    <n v="1"/>
    <s v=""/>
    <n v="1"/>
    <x v="0"/>
    <n v="100"/>
    <n v="0"/>
  </r>
  <r>
    <x v="0"/>
    <x v="2"/>
    <n v="10"/>
    <x v="0"/>
    <d v="2017-03-08T00:00:00"/>
    <s v="M Poin"/>
    <n v="0"/>
    <s v="S"/>
    <n v="1"/>
    <s v=""/>
    <n v="1"/>
    <x v="0"/>
    <n v="100"/>
    <n v="0"/>
  </r>
  <r>
    <x v="0"/>
    <x v="2"/>
    <n v="10"/>
    <x v="1"/>
    <d v="2017-03-08T00:00:00"/>
    <s v="M Tri"/>
    <n v="0"/>
    <s v="S"/>
    <n v="1"/>
    <s v=""/>
    <n v="1"/>
    <x v="0"/>
    <n v="100"/>
    <n v="0"/>
  </r>
  <r>
    <x v="0"/>
    <x v="2"/>
    <n v="11"/>
    <x v="2"/>
    <d v="2017-03-15T00:00:00"/>
    <s v="M Char"/>
    <n v="0"/>
    <s v="S"/>
    <n v="1"/>
    <s v=""/>
    <n v="1"/>
    <x v="0"/>
    <n v="100"/>
    <n v="0"/>
  </r>
  <r>
    <x v="0"/>
    <x v="2"/>
    <n v="11"/>
    <x v="2"/>
    <d v="2017-03-15T00:00:00"/>
    <s v="M Rez"/>
    <n v="0"/>
    <s v="S"/>
    <n v="1"/>
    <s v=""/>
    <n v="1"/>
    <x v="0"/>
    <n v="100"/>
    <n v="0"/>
  </r>
  <r>
    <x v="0"/>
    <x v="2"/>
    <n v="11"/>
    <x v="0"/>
    <d v="2017-03-16T00:00:00"/>
    <s v="M Poin"/>
    <n v="0"/>
    <s v="S"/>
    <n v="1"/>
    <s v=""/>
    <n v="1"/>
    <x v="0"/>
    <n v="100"/>
    <n v="0"/>
  </r>
  <r>
    <x v="0"/>
    <x v="2"/>
    <n v="11"/>
    <x v="1"/>
    <d v="2017-03-16T00:00:00"/>
    <s v="M Mor"/>
    <n v="41"/>
    <s v="S"/>
    <n v="1"/>
    <s v=""/>
    <n v="1"/>
    <x v="0"/>
    <n v="100"/>
    <n v="0"/>
  </r>
  <r>
    <x v="0"/>
    <x v="2"/>
    <n v="12"/>
    <x v="2"/>
    <d v="2017-03-23T00:00:00"/>
    <s v="M Che"/>
    <n v="0"/>
    <s v="S"/>
    <n v="1"/>
    <s v=""/>
    <n v="1"/>
    <x v="0"/>
    <n v="100"/>
    <n v="0"/>
  </r>
  <r>
    <x v="0"/>
    <x v="2"/>
    <n v="12"/>
    <x v="0"/>
    <d v="2017-03-23T00:00:00"/>
    <s v="M Hera"/>
    <n v="16"/>
    <s v="S"/>
    <n v="1"/>
    <s v=""/>
    <n v="1"/>
    <x v="0"/>
    <n v="100"/>
    <n v="0"/>
  </r>
  <r>
    <x v="0"/>
    <x v="2"/>
    <n v="12"/>
    <x v="1"/>
    <d v="2017-03-23T00:00:00"/>
    <s v="M Fau"/>
    <n v="2"/>
    <s v="S"/>
    <n v="1"/>
    <s v=""/>
    <n v="1"/>
    <x v="0"/>
    <n v="100"/>
    <n v="0"/>
  </r>
  <r>
    <x v="0"/>
    <x v="2"/>
    <n v="12"/>
    <x v="1"/>
    <d v="2017-03-23T00:00:00"/>
    <s v="M Cha"/>
    <n v="22"/>
    <s v="S"/>
    <n v="1"/>
    <s v=""/>
    <n v="1"/>
    <x v="0"/>
    <n v="100"/>
    <n v="0"/>
  </r>
  <r>
    <x v="0"/>
    <x v="2"/>
    <n v="12"/>
    <x v="3"/>
    <d v="2017-03-23T00:00:00"/>
    <s v="M Gab"/>
    <n v="2"/>
    <s v="S"/>
    <n v="1"/>
    <s v=""/>
    <n v="1"/>
    <x v="0"/>
    <n v="100"/>
    <n v="0"/>
  </r>
  <r>
    <x v="0"/>
    <x v="2"/>
    <n v="13"/>
    <x v="2"/>
    <d v="2017-03-31T00:00:00"/>
    <s v="M Dal"/>
    <n v="0"/>
    <s v="S"/>
    <n v="1"/>
    <s v=""/>
    <n v="1"/>
    <x v="0"/>
    <n v="100"/>
    <n v="0"/>
  </r>
  <r>
    <x v="0"/>
    <x v="2"/>
    <n v="13"/>
    <x v="2"/>
    <d v="2017-03-31T00:00:00"/>
    <s v="M Sic"/>
    <n v="0"/>
    <s v="S"/>
    <n v="1"/>
    <s v=""/>
    <n v="1"/>
    <x v="0"/>
    <n v="100"/>
    <n v="0"/>
  </r>
  <r>
    <x v="0"/>
    <x v="2"/>
    <n v="13"/>
    <x v="0"/>
    <d v="2017-03-29T00:00:00"/>
    <s v="M Tai"/>
    <n v="23"/>
    <s v="S"/>
    <n v="1"/>
    <s v=""/>
    <n v="1"/>
    <x v="0"/>
    <n v="100"/>
    <n v="0"/>
  </r>
  <r>
    <x v="0"/>
    <x v="2"/>
    <n v="13"/>
    <x v="0"/>
    <d v="2017-03-29T00:00:00"/>
    <s v="M Poin"/>
    <n v="0"/>
    <s v="S"/>
    <n v="1"/>
    <s v=""/>
    <n v="1"/>
    <x v="0"/>
    <n v="100"/>
    <n v="0"/>
  </r>
  <r>
    <x v="0"/>
    <x v="2"/>
    <n v="13"/>
    <x v="1"/>
    <d v="2017-03-29T00:00:00"/>
    <s v="M Tri"/>
    <n v="43"/>
    <s v="S"/>
    <n v="1"/>
    <s v=""/>
    <n v="1"/>
    <x v="0"/>
    <n v="100"/>
    <n v="0"/>
  </r>
  <r>
    <x v="0"/>
    <x v="2"/>
    <n v="13"/>
    <x v="1"/>
    <d v="2017-03-29T00:00:00"/>
    <s v="M Gab"/>
    <n v="9"/>
    <s v="S"/>
    <n v="1"/>
    <s v=""/>
    <n v="1"/>
    <x v="0"/>
    <n v="100"/>
    <n v="0"/>
  </r>
  <r>
    <x v="0"/>
    <x v="3"/>
    <n v="14"/>
    <x v="2"/>
    <d v="2017-04-06T00:00:00"/>
    <s v="M Lep"/>
    <n v="0"/>
    <s v="S"/>
    <n v="1"/>
    <s v=""/>
    <n v="1"/>
    <x v="0"/>
    <n v="100"/>
    <n v="0.9"/>
  </r>
  <r>
    <x v="0"/>
    <x v="3"/>
    <n v="14"/>
    <x v="1"/>
    <d v="2017-04-06T00:00:00"/>
    <s v="M Blan"/>
    <n v="0"/>
    <s v="S"/>
    <n v="1"/>
    <s v=""/>
    <n v="1"/>
    <x v="0"/>
    <n v="100"/>
    <n v="0"/>
  </r>
  <r>
    <x v="0"/>
    <x v="3"/>
    <n v="14"/>
    <x v="1"/>
    <d v="2017-04-06T00:00:00"/>
    <s v="M Mor"/>
    <n v="0"/>
    <s v="S"/>
    <n v="1"/>
    <s v=""/>
    <n v="1"/>
    <x v="0"/>
    <n v="100"/>
    <n v="0"/>
  </r>
  <r>
    <x v="0"/>
    <x v="3"/>
    <n v="14"/>
    <x v="3"/>
    <d v="2017-04-06T00:00:00"/>
    <s v="M Beg"/>
    <n v="34"/>
    <s v="S"/>
    <n v="1"/>
    <s v=""/>
    <n v="1"/>
    <x v="0"/>
    <n v="100"/>
    <n v="0"/>
  </r>
  <r>
    <x v="0"/>
    <x v="3"/>
    <n v="15"/>
    <x v="2"/>
    <d v="2017-04-10T00:00:00"/>
    <s v="M Dra"/>
    <n v="0"/>
    <s v="S"/>
    <n v="1"/>
    <s v=""/>
    <n v="1"/>
    <x v="0"/>
    <n v="100"/>
    <n v="0"/>
  </r>
  <r>
    <x v="0"/>
    <x v="3"/>
    <n v="15"/>
    <x v="2"/>
    <d v="2017-04-10T00:00:00"/>
    <s v="M Char"/>
    <n v="0"/>
    <s v="S"/>
    <n v="1"/>
    <s v=""/>
    <n v="1"/>
    <x v="0"/>
    <n v="100"/>
    <n v="0"/>
  </r>
  <r>
    <x v="0"/>
    <x v="3"/>
    <n v="15"/>
    <x v="0"/>
    <d v="2017-04-10T00:00:00"/>
    <s v="M Bod"/>
    <n v="6"/>
    <s v="S"/>
    <n v="1"/>
    <s v=""/>
    <n v="1"/>
    <x v="0"/>
    <n v="100"/>
    <n v="0"/>
  </r>
  <r>
    <x v="0"/>
    <x v="3"/>
    <n v="15"/>
    <x v="0"/>
    <d v="2017-04-10T00:00:00"/>
    <s v="M Cor"/>
    <n v="36"/>
    <s v="S"/>
    <n v="1"/>
    <s v=""/>
    <n v="1"/>
    <x v="0"/>
    <n v="100"/>
    <n v="0"/>
  </r>
  <r>
    <x v="0"/>
    <x v="3"/>
    <n v="15"/>
    <x v="0"/>
    <d v="2017-04-10T00:00:00"/>
    <s v="M Tri"/>
    <n v="46"/>
    <s v="S"/>
    <n v="1"/>
    <s v=""/>
    <n v="1"/>
    <x v="0"/>
    <n v="100"/>
    <n v="0"/>
  </r>
  <r>
    <x v="0"/>
    <x v="3"/>
    <n v="15"/>
    <x v="1"/>
    <d v="2017-04-10T00:00:00"/>
    <s v="M Gab"/>
    <n v="22"/>
    <s v="S"/>
    <n v="1"/>
    <s v=""/>
    <n v="1"/>
    <x v="0"/>
    <n v="100"/>
    <n v="0"/>
  </r>
  <r>
    <x v="0"/>
    <x v="3"/>
    <n v="15"/>
    <x v="1"/>
    <d v="2017-04-10T00:00:00"/>
    <s v="M Blan"/>
    <s v="&gt;50"/>
    <s v="NS"/>
    <s v=""/>
    <n v="1"/>
    <n v="1"/>
    <x v="0"/>
    <n v="100"/>
    <n v="0"/>
  </r>
  <r>
    <x v="0"/>
    <x v="3"/>
    <n v="16"/>
    <x v="2"/>
    <d v="2017-04-19T00:00:00"/>
    <s v="M Brin"/>
    <n v="0"/>
    <s v="S"/>
    <n v="1"/>
    <s v=""/>
    <n v="1"/>
    <x v="0"/>
    <n v="100"/>
    <n v="0"/>
  </r>
  <r>
    <x v="0"/>
    <x v="3"/>
    <n v="16"/>
    <x v="2"/>
    <d v="2017-04-19T00:00:00"/>
    <s v="M Dur"/>
    <n v="0"/>
    <s v="S"/>
    <n v="1"/>
    <s v=""/>
    <n v="1"/>
    <x v="0"/>
    <n v="100"/>
    <n v="0"/>
  </r>
  <r>
    <x v="0"/>
    <x v="3"/>
    <n v="16"/>
    <x v="0"/>
    <d v="2017-04-19T00:00:00"/>
    <s v="M Hera"/>
    <n v="0"/>
    <s v="S"/>
    <n v="1"/>
    <s v=""/>
    <n v="1"/>
    <x v="0"/>
    <n v="100"/>
    <n v="0"/>
  </r>
  <r>
    <x v="0"/>
    <x v="3"/>
    <n v="16"/>
    <x v="1"/>
    <d v="2017-04-19T00:00:00"/>
    <s v="M Fau"/>
    <n v="0"/>
    <s v="S"/>
    <n v="1"/>
    <s v=""/>
    <n v="1"/>
    <x v="0"/>
    <n v="100"/>
    <n v="0"/>
  </r>
  <r>
    <x v="0"/>
    <x v="3"/>
    <n v="16"/>
    <x v="1"/>
    <d v="2017-04-19T00:00:00"/>
    <s v="M Cha"/>
    <n v="0"/>
    <s v="S"/>
    <n v="1"/>
    <s v=""/>
    <n v="1"/>
    <x v="0"/>
    <n v="100"/>
    <n v="0"/>
  </r>
  <r>
    <x v="0"/>
    <x v="3"/>
    <n v="16"/>
    <x v="3"/>
    <d v="2017-04-19T00:00:00"/>
    <s v="M Elin"/>
    <n v="36"/>
    <s v="S"/>
    <n v="1"/>
    <s v=""/>
    <n v="1"/>
    <x v="0"/>
    <n v="100"/>
    <n v="0"/>
  </r>
  <r>
    <x v="0"/>
    <x v="3"/>
    <n v="17"/>
    <x v="2"/>
    <d v="2017-04-27T00:00:00"/>
    <s v="M Goui"/>
    <n v="0"/>
    <s v="S"/>
    <n v="1"/>
    <s v=""/>
    <n v="1"/>
    <x v="0"/>
    <n v="100"/>
    <n v="0"/>
  </r>
  <r>
    <x v="0"/>
    <x v="3"/>
    <n v="17"/>
    <x v="2"/>
    <d v="2017-04-27T00:00:00"/>
    <s v="M Char"/>
    <n v="0"/>
    <s v="S"/>
    <n v="1"/>
    <s v=""/>
    <n v="1"/>
    <x v="0"/>
    <n v="100"/>
    <n v="0"/>
  </r>
  <r>
    <x v="0"/>
    <x v="3"/>
    <n v="17"/>
    <x v="0"/>
    <d v="2017-04-25T00:00:00"/>
    <s v="M Bod"/>
    <n v="5"/>
    <s v="S"/>
    <n v="1"/>
    <s v=""/>
    <n v="1"/>
    <x v="0"/>
    <n v="100"/>
    <n v="0"/>
  </r>
  <r>
    <x v="0"/>
    <x v="3"/>
    <n v="17"/>
    <x v="0"/>
    <d v="2017-04-25T00:00:00"/>
    <s v="M Cor"/>
    <n v="1"/>
    <s v="S"/>
    <n v="1"/>
    <s v=""/>
    <n v="1"/>
    <x v="0"/>
    <n v="100"/>
    <n v="0"/>
  </r>
  <r>
    <x v="0"/>
    <x v="3"/>
    <n v="17"/>
    <x v="0"/>
    <d v="2017-04-25T00:00:00"/>
    <s v="M Cha"/>
    <n v="22"/>
    <s v="S"/>
    <n v="1"/>
    <s v=""/>
    <n v="1"/>
    <x v="0"/>
    <n v="100"/>
    <n v="0"/>
  </r>
  <r>
    <x v="0"/>
    <x v="3"/>
    <n v="17"/>
    <x v="1"/>
    <d v="2017-04-25T00:00:00"/>
    <s v="M Blan"/>
    <n v="42"/>
    <s v="S"/>
    <n v="1"/>
    <s v=""/>
    <n v="1"/>
    <x v="0"/>
    <n v="100"/>
    <n v="0"/>
  </r>
  <r>
    <x v="0"/>
    <x v="3"/>
    <n v="17"/>
    <x v="1"/>
    <d v="2017-04-25T00:00:00"/>
    <s v="M Fau"/>
    <n v="16"/>
    <s v="S"/>
    <n v="1"/>
    <s v=""/>
    <n v="1"/>
    <x v="0"/>
    <n v="100"/>
    <n v="0"/>
  </r>
  <r>
    <x v="1"/>
    <x v="0"/>
    <n v="1"/>
    <x v="2"/>
    <d v="2018-01-03T00:00:00"/>
    <s v="M Dra"/>
    <n v="0"/>
    <s v="S"/>
    <n v="1"/>
    <s v=""/>
    <n v="1"/>
    <x v="0"/>
    <n v="100"/>
    <n v="0.9"/>
  </r>
  <r>
    <x v="1"/>
    <x v="0"/>
    <n v="1"/>
    <x v="0"/>
    <d v="2018-01-04T00:00:00"/>
    <s v="M Bel"/>
    <n v="2"/>
    <s v="S"/>
    <n v="1"/>
    <s v=""/>
    <n v="1"/>
    <x v="0"/>
    <n v="100"/>
    <n v="0"/>
  </r>
  <r>
    <x v="1"/>
    <x v="0"/>
    <n v="1"/>
    <x v="0"/>
    <d v="2018-01-04T00:00:00"/>
    <s v="M bris"/>
    <n v="0"/>
    <s v="S"/>
    <n v="1"/>
    <s v=""/>
    <n v="1"/>
    <x v="0"/>
    <n v="100"/>
    <n v="0"/>
  </r>
  <r>
    <x v="1"/>
    <x v="0"/>
    <n v="1"/>
    <x v="1"/>
    <d v="2018-01-04T00:00:00"/>
    <s v="M Fest"/>
    <n v="0"/>
    <s v="S"/>
    <n v="1"/>
    <s v=""/>
    <n v="1"/>
    <x v="0"/>
    <n v="100"/>
    <n v="0"/>
  </r>
  <r>
    <x v="1"/>
    <x v="0"/>
    <n v="1"/>
    <x v="1"/>
    <d v="2018-01-04T00:00:00"/>
    <s v="M Gab"/>
    <n v="0"/>
    <s v="S"/>
    <n v="1"/>
    <s v=""/>
    <n v="1"/>
    <x v="0"/>
    <n v="100"/>
    <n v="0"/>
  </r>
  <r>
    <x v="1"/>
    <x v="0"/>
    <n v="2"/>
    <x v="2"/>
    <d v="2018-01-11T00:00:00"/>
    <s v="M Rez"/>
    <n v="0"/>
    <s v="S"/>
    <n v="1"/>
    <s v=""/>
    <n v="1"/>
    <x v="0"/>
    <n v="100"/>
    <n v="0"/>
  </r>
  <r>
    <x v="1"/>
    <x v="0"/>
    <n v="2"/>
    <x v="2"/>
    <d v="2018-01-11T00:00:00"/>
    <s v="M Gob"/>
    <n v="0"/>
    <s v="S"/>
    <n v="1"/>
    <s v=""/>
    <n v="1"/>
    <x v="0"/>
    <n v="100"/>
    <n v="0"/>
  </r>
  <r>
    <x v="1"/>
    <x v="0"/>
    <n v="2"/>
    <x v="0"/>
    <d v="2018-01-10T00:00:00"/>
    <s v="M Tai"/>
    <n v="5"/>
    <s v="S"/>
    <n v="1"/>
    <s v=""/>
    <n v="1"/>
    <x v="0"/>
    <n v="100"/>
    <n v="0"/>
  </r>
  <r>
    <x v="1"/>
    <x v="0"/>
    <n v="2"/>
    <x v="0"/>
    <d v="2018-01-10T00:00:00"/>
    <s v="M Fest"/>
    <n v="10"/>
    <s v="S"/>
    <n v="1"/>
    <s v=""/>
    <n v="1"/>
    <x v="0"/>
    <n v="100"/>
    <n v="0"/>
  </r>
  <r>
    <x v="1"/>
    <x v="0"/>
    <n v="2"/>
    <x v="1"/>
    <d v="2018-01-10T00:00:00"/>
    <s v="M Aks"/>
    <n v="4"/>
    <s v="S"/>
    <n v="1"/>
    <s v=""/>
    <n v="1"/>
    <x v="0"/>
    <n v="100"/>
    <n v="0"/>
  </r>
  <r>
    <x v="1"/>
    <x v="0"/>
    <n v="2"/>
    <x v="1"/>
    <d v="2018-01-10T00:00:00"/>
    <s v="M Bel"/>
    <n v="0"/>
    <s v="S"/>
    <n v="1"/>
    <s v=""/>
    <n v="1"/>
    <x v="0"/>
    <n v="100"/>
    <n v="0"/>
  </r>
  <r>
    <x v="1"/>
    <x v="0"/>
    <n v="2"/>
    <x v="3"/>
    <d v="2018-01-10T00:00:00"/>
    <s v="M Gab"/>
    <n v="46"/>
    <s v="S"/>
    <n v="1"/>
    <s v=""/>
    <n v="1"/>
    <x v="0"/>
    <n v="100"/>
    <n v="0"/>
  </r>
  <r>
    <x v="1"/>
    <x v="0"/>
    <n v="3"/>
    <x v="2"/>
    <d v="2018-01-17T00:00:00"/>
    <s v="M Dur"/>
    <n v="0"/>
    <s v="S"/>
    <n v="1"/>
    <s v=""/>
    <n v="1"/>
    <x v="0"/>
    <n v="100"/>
    <n v="0"/>
  </r>
  <r>
    <x v="1"/>
    <x v="0"/>
    <n v="3"/>
    <x v="2"/>
    <d v="2018-01-17T00:00:00"/>
    <s v="M Sic"/>
    <n v="0"/>
    <s v="S"/>
    <n v="1"/>
    <s v=""/>
    <n v="1"/>
    <x v="0"/>
    <n v="100"/>
    <n v="0"/>
  </r>
  <r>
    <x v="1"/>
    <x v="0"/>
    <n v="3"/>
    <x v="0"/>
    <d v="2018-01-19T00:00:00"/>
    <s v="M Cha"/>
    <n v="15"/>
    <s v="S"/>
    <n v="1"/>
    <s v=""/>
    <n v="1"/>
    <x v="0"/>
    <n v="100"/>
    <n v="0"/>
  </r>
  <r>
    <x v="1"/>
    <x v="0"/>
    <n v="3"/>
    <x v="0"/>
    <d v="2018-01-19T00:00:00"/>
    <s v="M Poin"/>
    <n v="5"/>
    <s v="S"/>
    <n v="1"/>
    <s v=""/>
    <n v="1"/>
    <x v="0"/>
    <n v="100"/>
    <n v="0"/>
  </r>
  <r>
    <x v="1"/>
    <x v="0"/>
    <n v="3"/>
    <x v="1"/>
    <d v="2018-01-18T00:00:00"/>
    <s v="M Fau"/>
    <n v="6"/>
    <s v="S"/>
    <n v="1"/>
    <s v=""/>
    <n v="1"/>
    <x v="0"/>
    <n v="100"/>
    <n v="0"/>
  </r>
  <r>
    <x v="1"/>
    <x v="0"/>
    <n v="3"/>
    <x v="1"/>
    <d v="2018-01-18T00:00:00"/>
    <s v="M Gab"/>
    <n v="10"/>
    <s v="S"/>
    <n v="1"/>
    <s v=""/>
    <n v="1"/>
    <x v="0"/>
    <n v="100"/>
    <n v="0"/>
  </r>
  <r>
    <x v="1"/>
    <x v="0"/>
    <n v="4"/>
    <x v="2"/>
    <d v="2018-01-24T00:00:00"/>
    <s v="M Brin"/>
    <n v="0"/>
    <s v="S"/>
    <n v="1"/>
    <s v=""/>
    <n v="1"/>
    <x v="0"/>
    <n v="100"/>
    <n v="0"/>
  </r>
  <r>
    <x v="1"/>
    <x v="0"/>
    <n v="4"/>
    <x v="2"/>
    <d v="2018-01-24T00:00:00"/>
    <s v="M Goui"/>
    <n v="0"/>
    <s v="S"/>
    <n v="1"/>
    <s v=""/>
    <n v="1"/>
    <x v="0"/>
    <n v="100"/>
    <n v="0"/>
  </r>
  <r>
    <x v="1"/>
    <x v="0"/>
    <n v="4"/>
    <x v="0"/>
    <d v="2018-01-25T00:00:00"/>
    <s v="M Poin"/>
    <n v="3"/>
    <s v="S"/>
    <n v="1"/>
    <s v=""/>
    <n v="1"/>
    <x v="0"/>
    <n v="100"/>
    <n v="0"/>
  </r>
  <r>
    <x v="1"/>
    <x v="0"/>
    <n v="4"/>
    <x v="0"/>
    <d v="2018-01-25T00:00:00"/>
    <s v="M Has"/>
    <n v="0"/>
    <s v="S"/>
    <n v="1"/>
    <s v=""/>
    <n v="1"/>
    <x v="0"/>
    <n v="100"/>
    <n v="0"/>
  </r>
  <r>
    <x v="1"/>
    <x v="0"/>
    <n v="4"/>
    <x v="0"/>
    <d v="2018-01-25T00:00:00"/>
    <s v="M Chir"/>
    <n v="21"/>
    <s v="S"/>
    <n v="1"/>
    <s v=""/>
    <n v="1"/>
    <x v="0"/>
    <n v="100"/>
    <n v="0"/>
  </r>
  <r>
    <x v="1"/>
    <x v="0"/>
    <n v="4"/>
    <x v="1"/>
    <d v="2018-01-25T00:00:00"/>
    <s v="M Fest"/>
    <n v="1"/>
    <s v="S"/>
    <n v="1"/>
    <s v=""/>
    <n v="1"/>
    <x v="0"/>
    <n v="100"/>
    <n v="0"/>
  </r>
  <r>
    <x v="1"/>
    <x v="0"/>
    <n v="4"/>
    <x v="1"/>
    <d v="2018-01-25T00:00:00"/>
    <s v="M Mor"/>
    <n v="25"/>
    <s v="S"/>
    <n v="1"/>
    <s v=""/>
    <n v="1"/>
    <x v="0"/>
    <n v="100"/>
    <n v="0"/>
  </r>
  <r>
    <x v="1"/>
    <x v="0"/>
    <n v="4"/>
    <x v="3"/>
    <d v="2018-01-25T00:00:00"/>
    <s v="M Beg"/>
    <n v="0"/>
    <s v="S"/>
    <n v="1"/>
    <s v=""/>
    <n v="1"/>
    <x v="0"/>
    <n v="100"/>
    <n v="0"/>
  </r>
  <r>
    <x v="1"/>
    <x v="1"/>
    <n v="5"/>
    <x v="2"/>
    <d v="2018-02-01T00:00:00"/>
    <s v="M Goui"/>
    <n v="0"/>
    <s v="S"/>
    <n v="1"/>
    <s v=""/>
    <n v="1"/>
    <x v="0"/>
    <n v="100"/>
    <n v="0.9"/>
  </r>
  <r>
    <x v="1"/>
    <x v="1"/>
    <n v="5"/>
    <x v="2"/>
    <d v="2018-02-01T00:00:00"/>
    <s v="M Char"/>
    <n v="0"/>
    <s v="S"/>
    <n v="1"/>
    <s v=""/>
    <n v="1"/>
    <x v="0"/>
    <n v="100"/>
    <n v="0"/>
  </r>
  <r>
    <x v="1"/>
    <x v="1"/>
    <n v="5"/>
    <x v="0"/>
    <d v="2018-02-02T00:00:00"/>
    <s v="M Poin"/>
    <n v="0"/>
    <s v="S"/>
    <n v="1"/>
    <s v=""/>
    <n v="1"/>
    <x v="0"/>
    <n v="100"/>
    <n v="0"/>
  </r>
  <r>
    <x v="1"/>
    <x v="1"/>
    <n v="5"/>
    <x v="0"/>
    <d v="2018-02-02T00:00:00"/>
    <s v="M Bet"/>
    <n v="46"/>
    <s v="S"/>
    <n v="1"/>
    <s v=""/>
    <n v="1"/>
    <x v="0"/>
    <n v="100"/>
    <n v="0"/>
  </r>
  <r>
    <x v="1"/>
    <x v="1"/>
    <n v="5"/>
    <x v="1"/>
    <d v="2018-02-02T00:00:00"/>
    <s v="M Mor"/>
    <n v="0"/>
    <s v="S"/>
    <n v="1"/>
    <s v=""/>
    <n v="1"/>
    <x v="0"/>
    <n v="100"/>
    <n v="0"/>
  </r>
  <r>
    <x v="1"/>
    <x v="1"/>
    <n v="5"/>
    <x v="1"/>
    <d v="2018-02-02T00:00:00"/>
    <s v="M Fau"/>
    <n v="0"/>
    <s v="S"/>
    <n v="1"/>
    <s v=""/>
    <n v="1"/>
    <x v="0"/>
    <n v="100"/>
    <n v="0"/>
  </r>
  <r>
    <x v="1"/>
    <x v="1"/>
    <n v="6"/>
    <x v="2"/>
    <d v="2018-02-07T00:00:00"/>
    <s v="M Che"/>
    <n v="0"/>
    <s v="S"/>
    <n v="1"/>
    <s v=""/>
    <n v="1"/>
    <x v="0"/>
    <n v="100"/>
    <n v="0"/>
  </r>
  <r>
    <x v="1"/>
    <x v="1"/>
    <n v="6"/>
    <x v="0"/>
    <d v="2018-02-08T00:00:00"/>
    <s v="M Tri"/>
    <n v="0"/>
    <s v="S"/>
    <n v="1"/>
    <s v=""/>
    <n v="1"/>
    <x v="0"/>
    <n v="100"/>
    <n v="0"/>
  </r>
  <r>
    <x v="1"/>
    <x v="1"/>
    <n v="6"/>
    <x v="0"/>
    <d v="2018-02-08T00:00:00"/>
    <s v="M Cha"/>
    <n v="0"/>
    <s v="S"/>
    <n v="1"/>
    <s v=""/>
    <n v="1"/>
    <x v="0"/>
    <n v="100"/>
    <n v="0"/>
  </r>
  <r>
    <x v="1"/>
    <x v="1"/>
    <n v="6"/>
    <x v="0"/>
    <d v="2018-02-08T00:00:00"/>
    <s v="M Poin"/>
    <n v="0"/>
    <s v="S"/>
    <n v="1"/>
    <s v=""/>
    <n v="1"/>
    <x v="0"/>
    <n v="100"/>
    <n v="0"/>
  </r>
  <r>
    <x v="1"/>
    <x v="1"/>
    <n v="6"/>
    <x v="1"/>
    <d v="2018-02-08T00:00:00"/>
    <s v="M Mor"/>
    <n v="0"/>
    <s v="S"/>
    <n v="1"/>
    <s v=""/>
    <n v="1"/>
    <x v="0"/>
    <n v="100"/>
    <n v="0"/>
  </r>
  <r>
    <x v="1"/>
    <x v="1"/>
    <n v="6"/>
    <x v="1"/>
    <d v="2018-02-08T00:00:00"/>
    <s v="M Blan"/>
    <n v="0"/>
    <s v="S"/>
    <n v="1"/>
    <s v=""/>
    <n v="1"/>
    <x v="0"/>
    <n v="100"/>
    <n v="0"/>
  </r>
  <r>
    <x v="1"/>
    <x v="1"/>
    <n v="6"/>
    <x v="3"/>
    <d v="2018-02-08T00:00:00"/>
    <s v="M Elin"/>
    <n v="0"/>
    <s v="S"/>
    <n v="1"/>
    <s v=""/>
    <n v="1"/>
    <x v="0"/>
    <n v="100"/>
    <n v="0"/>
  </r>
  <r>
    <x v="1"/>
    <x v="1"/>
    <n v="7"/>
    <x v="2"/>
    <d v="2018-02-14T00:00:00"/>
    <s v="M Dal"/>
    <n v="0"/>
    <s v="S"/>
    <n v="1"/>
    <s v=""/>
    <n v="1"/>
    <x v="0"/>
    <n v="100"/>
    <n v="0"/>
  </r>
  <r>
    <x v="1"/>
    <x v="1"/>
    <n v="7"/>
    <x v="2"/>
    <d v="2018-02-14T00:00:00"/>
    <s v="M Rez"/>
    <n v="0"/>
    <s v="S"/>
    <n v="1"/>
    <s v=""/>
    <n v="1"/>
    <x v="0"/>
    <n v="100"/>
    <n v="0"/>
  </r>
  <r>
    <x v="1"/>
    <x v="1"/>
    <n v="7"/>
    <x v="0"/>
    <d v="2018-02-16T00:00:00"/>
    <s v="M bris"/>
    <s v="&gt;50"/>
    <s v="NS"/>
    <s v=""/>
    <n v="1"/>
    <n v="1"/>
    <x v="0"/>
    <n v="100"/>
    <n v="0"/>
  </r>
  <r>
    <x v="1"/>
    <x v="1"/>
    <n v="7"/>
    <x v="0"/>
    <d v="2018-02-16T00:00:00"/>
    <s v="M Poin"/>
    <n v="0"/>
    <s v="S"/>
    <n v="1"/>
    <s v=""/>
    <n v="1"/>
    <x v="0"/>
    <n v="100"/>
    <n v="0"/>
  </r>
  <r>
    <x v="1"/>
    <x v="1"/>
    <n v="7"/>
    <x v="1"/>
    <d v="2018-02-15T00:00:00"/>
    <s v="M Gab"/>
    <s v="&lt;50"/>
    <s v="NS"/>
    <s v=""/>
    <n v="1"/>
    <n v="1"/>
    <x v="0"/>
    <n v="100"/>
    <n v="0"/>
  </r>
  <r>
    <x v="1"/>
    <x v="1"/>
    <n v="7"/>
    <x v="1"/>
    <d v="2018-02-15T00:00:00"/>
    <s v="M Blan"/>
    <s v="&lt;50"/>
    <s v="NS"/>
    <s v=""/>
    <n v="1"/>
    <n v="1"/>
    <x v="0"/>
    <n v="100"/>
    <n v="0"/>
  </r>
  <r>
    <x v="1"/>
    <x v="1"/>
    <n v="8"/>
    <x v="2"/>
    <d v="2018-02-21T00:00:00"/>
    <s v="M Dra"/>
    <n v="0"/>
    <s v="S"/>
    <n v="1"/>
    <s v=""/>
    <n v="1"/>
    <x v="0"/>
    <n v="100"/>
    <n v="0"/>
  </r>
  <r>
    <x v="1"/>
    <x v="1"/>
    <n v="8"/>
    <x v="0"/>
    <d v="2018-02-20T00:00:00"/>
    <s v="M bris"/>
    <n v="0"/>
    <s v="S"/>
    <n v="1"/>
    <s v=""/>
    <n v="1"/>
    <x v="0"/>
    <n v="100"/>
    <n v="0"/>
  </r>
  <r>
    <x v="1"/>
    <x v="1"/>
    <n v="8"/>
    <x v="0"/>
    <d v="2018-02-21T00:00:00"/>
    <s v="M Chir"/>
    <n v="5"/>
    <s v="S"/>
    <n v="1"/>
    <s v=""/>
    <n v="1"/>
    <x v="0"/>
    <n v="100"/>
    <n v="0"/>
  </r>
  <r>
    <x v="1"/>
    <x v="1"/>
    <n v="8"/>
    <x v="0"/>
    <d v="2018-02-21T00:00:00"/>
    <s v="M Tai"/>
    <n v="0"/>
    <s v="S"/>
    <n v="1"/>
    <s v=""/>
    <n v="1"/>
    <x v="0"/>
    <n v="100"/>
    <n v="0"/>
  </r>
  <r>
    <x v="1"/>
    <x v="1"/>
    <n v="8"/>
    <x v="1"/>
    <d v="2018-02-21T00:00:00"/>
    <s v="M Blan"/>
    <n v="0"/>
    <s v="S"/>
    <n v="1"/>
    <s v=""/>
    <n v="1"/>
    <x v="0"/>
    <n v="100"/>
    <n v="0"/>
  </r>
  <r>
    <x v="1"/>
    <x v="1"/>
    <n v="8"/>
    <x v="1"/>
    <d v="2018-02-21T00:00:00"/>
    <s v="M Gab"/>
    <n v="0"/>
    <s v="S"/>
    <n v="1"/>
    <s v=""/>
    <n v="1"/>
    <x v="0"/>
    <n v="100"/>
    <n v="0"/>
  </r>
  <r>
    <x v="1"/>
    <x v="1"/>
    <n v="8"/>
    <x v="3"/>
    <d v="2018-02-21T00:00:00"/>
    <s v="M gab"/>
    <n v="0"/>
    <s v="S"/>
    <n v="1"/>
    <s v=""/>
    <n v="1"/>
    <x v="0"/>
    <n v="100"/>
    <n v="0"/>
  </r>
  <r>
    <x v="1"/>
    <x v="2"/>
    <n v="9"/>
    <x v="2"/>
    <d v="2018-03-02T00:00:00"/>
    <s v="M Char"/>
    <n v="0"/>
    <s v="S"/>
    <n v="1"/>
    <s v=""/>
    <n v="1"/>
    <x v="0"/>
    <n v="100"/>
    <n v="0.9"/>
  </r>
  <r>
    <x v="1"/>
    <x v="2"/>
    <n v="9"/>
    <x v="2"/>
    <d v="2018-03-02T00:00:00"/>
    <s v="M Gob"/>
    <n v="0"/>
    <s v="S"/>
    <n v="1"/>
    <s v=""/>
    <n v="1"/>
    <x v="0"/>
    <n v="100"/>
    <n v="0"/>
  </r>
  <r>
    <x v="1"/>
    <x v="2"/>
    <n v="9"/>
    <x v="0"/>
    <d v="2018-03-02T00:00:00"/>
    <s v="M Bel"/>
    <n v="0"/>
    <s v="S"/>
    <n v="1"/>
    <s v=""/>
    <n v="1"/>
    <x v="0"/>
    <n v="100"/>
    <n v="0"/>
  </r>
  <r>
    <x v="1"/>
    <x v="2"/>
    <n v="9"/>
    <x v="0"/>
    <d v="2018-03-02T00:00:00"/>
    <s v="M Cha"/>
    <n v="0"/>
    <s v="S"/>
    <n v="1"/>
    <s v=""/>
    <n v="1"/>
    <x v="0"/>
    <n v="100"/>
    <n v="0"/>
  </r>
  <r>
    <x v="1"/>
    <x v="2"/>
    <n v="9"/>
    <x v="0"/>
    <d v="2018-03-02T00:00:00"/>
    <s v="M Chir"/>
    <n v="0"/>
    <s v="S"/>
    <n v="1"/>
    <s v=""/>
    <n v="1"/>
    <x v="0"/>
    <n v="100"/>
    <n v="0"/>
  </r>
  <r>
    <x v="1"/>
    <x v="2"/>
    <n v="9"/>
    <x v="1"/>
    <d v="2018-03-02T00:00:00"/>
    <s v="M Fau"/>
    <n v="0"/>
    <s v="S"/>
    <n v="1"/>
    <s v=""/>
    <n v="1"/>
    <x v="0"/>
    <n v="100"/>
    <n v="0"/>
  </r>
  <r>
    <x v="1"/>
    <x v="2"/>
    <n v="9"/>
    <x v="1"/>
    <d v="2018-03-02T00:00:00"/>
    <s v="M Fest"/>
    <n v="0"/>
    <s v="S"/>
    <n v="1"/>
    <s v=""/>
    <n v="1"/>
    <x v="0"/>
    <n v="100"/>
    <n v="0"/>
  </r>
  <r>
    <x v="1"/>
    <x v="2"/>
    <n v="10"/>
    <x v="2"/>
    <d v="2018-03-08T00:00:00"/>
    <s v="M Sic"/>
    <n v="0"/>
    <s v="S"/>
    <n v="1"/>
    <s v=""/>
    <n v="1"/>
    <x v="0"/>
    <n v="100"/>
    <n v="0"/>
  </r>
  <r>
    <x v="1"/>
    <x v="2"/>
    <n v="10"/>
    <x v="2"/>
    <d v="2018-03-08T00:00:00"/>
    <s v="M Brin"/>
    <n v="0"/>
    <s v="S"/>
    <n v="1"/>
    <s v=""/>
    <n v="1"/>
    <x v="0"/>
    <n v="100"/>
    <n v="0"/>
  </r>
  <r>
    <x v="1"/>
    <x v="2"/>
    <n v="10"/>
    <x v="0"/>
    <d v="2018-03-08T00:00:00"/>
    <s v="M Bet"/>
    <n v="0"/>
    <s v="S"/>
    <n v="1"/>
    <s v=""/>
    <n v="1"/>
    <x v="0"/>
    <n v="100"/>
    <n v="0"/>
  </r>
  <r>
    <x v="1"/>
    <x v="2"/>
    <n v="10"/>
    <x v="0"/>
    <d v="2018-03-08T00:00:00"/>
    <s v="M Chir"/>
    <n v="0"/>
    <s v="S"/>
    <n v="1"/>
    <s v=""/>
    <n v="1"/>
    <x v="0"/>
    <n v="100"/>
    <n v="0"/>
  </r>
  <r>
    <x v="1"/>
    <x v="2"/>
    <n v="10"/>
    <x v="0"/>
    <d v="2018-03-08T00:00:00"/>
    <s v="M Cha"/>
    <n v="0"/>
    <s v="S"/>
    <n v="1"/>
    <s v=""/>
    <n v="1"/>
    <x v="0"/>
    <n v="100"/>
    <n v="0"/>
  </r>
  <r>
    <x v="1"/>
    <x v="2"/>
    <n v="10"/>
    <x v="1"/>
    <d v="2018-03-08T00:00:00"/>
    <s v="M Blan"/>
    <n v="0"/>
    <s v="S"/>
    <n v="1"/>
    <s v=""/>
    <n v="1"/>
    <x v="0"/>
    <n v="100"/>
    <n v="0"/>
  </r>
  <r>
    <x v="1"/>
    <x v="2"/>
    <n v="10"/>
    <x v="1"/>
    <d v="2018-03-08T00:00:00"/>
    <s v="M Gab"/>
    <n v="0"/>
    <s v="S"/>
    <n v="1"/>
    <s v=""/>
    <n v="1"/>
    <x v="0"/>
    <n v="100"/>
    <n v="0"/>
  </r>
  <r>
    <x v="1"/>
    <x v="2"/>
    <n v="11"/>
    <x v="2"/>
    <d v="2018-03-14T00:00:00"/>
    <s v="M Brin"/>
    <n v="0"/>
    <s v="S"/>
    <n v="1"/>
    <s v=""/>
    <n v="1"/>
    <x v="0"/>
    <n v="100"/>
    <n v="0"/>
  </r>
  <r>
    <x v="1"/>
    <x v="2"/>
    <n v="11"/>
    <x v="2"/>
    <d v="2018-03-14T00:00:00"/>
    <s v="M Goui"/>
    <n v="0"/>
    <s v="S"/>
    <n v="1"/>
    <s v=""/>
    <n v="1"/>
    <x v="0"/>
    <n v="100"/>
    <n v="0"/>
  </r>
  <r>
    <x v="1"/>
    <x v="2"/>
    <n v="11"/>
    <x v="0"/>
    <d v="2018-03-15T00:00:00"/>
    <s v="M Poin"/>
    <n v="0"/>
    <s v="S"/>
    <n v="1"/>
    <s v=""/>
    <n v="1"/>
    <x v="0"/>
    <n v="100"/>
    <n v="0"/>
  </r>
  <r>
    <x v="1"/>
    <x v="2"/>
    <n v="11"/>
    <x v="1"/>
    <d v="2018-03-16T00:00:00"/>
    <s v="M Fau"/>
    <n v="15"/>
    <s v="S"/>
    <n v="1"/>
    <s v=""/>
    <n v="1"/>
    <x v="0"/>
    <n v="100"/>
    <n v="0"/>
  </r>
  <r>
    <x v="1"/>
    <x v="2"/>
    <n v="11"/>
    <x v="1"/>
    <d v="2018-03-16T00:00:00"/>
    <s v="M Mor"/>
    <n v="0"/>
    <s v="S"/>
    <n v="1"/>
    <s v=""/>
    <n v="1"/>
    <x v="0"/>
    <n v="100"/>
    <n v="0"/>
  </r>
  <r>
    <x v="1"/>
    <x v="2"/>
    <n v="12"/>
    <x v="2"/>
    <d v="2018-03-22T00:00:00"/>
    <s v="M Lep"/>
    <n v="0"/>
    <s v="S"/>
    <n v="1"/>
    <s v=""/>
    <n v="1"/>
    <x v="0"/>
    <n v="100"/>
    <n v="0"/>
  </r>
  <r>
    <x v="1"/>
    <x v="2"/>
    <n v="12"/>
    <x v="2"/>
    <d v="2018-03-22T00:00:00"/>
    <s v="M Char"/>
    <n v="0"/>
    <s v="S"/>
    <n v="1"/>
    <s v=""/>
    <n v="1"/>
    <x v="0"/>
    <n v="100"/>
    <n v="0"/>
  </r>
  <r>
    <x v="1"/>
    <x v="2"/>
    <n v="12"/>
    <x v="0"/>
    <d v="2018-03-22T00:00:00"/>
    <s v="M Aks"/>
    <n v="0"/>
    <s v="S"/>
    <n v="1"/>
    <s v=""/>
    <n v="1"/>
    <x v="0"/>
    <n v="100"/>
    <n v="0"/>
  </r>
  <r>
    <x v="1"/>
    <x v="2"/>
    <n v="12"/>
    <x v="0"/>
    <d v="2018-03-22T00:00:00"/>
    <s v="M Bod"/>
    <n v="16"/>
    <s v="S"/>
    <n v="1"/>
    <s v=""/>
    <n v="1"/>
    <x v="0"/>
    <n v="100"/>
    <n v="0"/>
  </r>
  <r>
    <x v="1"/>
    <x v="2"/>
    <n v="12"/>
    <x v="0"/>
    <d v="2018-03-22T00:00:00"/>
    <s v="M Cha"/>
    <n v="0"/>
    <s v="S"/>
    <n v="1"/>
    <s v=""/>
    <n v="1"/>
    <x v="0"/>
    <n v="100"/>
    <n v="0"/>
  </r>
  <r>
    <x v="1"/>
    <x v="2"/>
    <n v="12"/>
    <x v="1"/>
    <d v="2018-03-21T00:00:00"/>
    <s v="M Fest"/>
    <n v="2"/>
    <s v="S"/>
    <n v="1"/>
    <s v=""/>
    <n v="1"/>
    <x v="0"/>
    <n v="100"/>
    <n v="0"/>
  </r>
  <r>
    <x v="1"/>
    <x v="2"/>
    <n v="12"/>
    <x v="1"/>
    <d v="2018-03-21T00:00:00"/>
    <s v="M Gab"/>
    <n v="0"/>
    <s v="S"/>
    <n v="1"/>
    <s v=""/>
    <n v="1"/>
    <x v="0"/>
    <n v="100"/>
    <n v="0"/>
  </r>
  <r>
    <x v="1"/>
    <x v="2"/>
    <n v="12"/>
    <x v="3"/>
    <d v="2018-03-22T00:00:00"/>
    <s v="M gab"/>
    <n v="11"/>
    <s v="S"/>
    <n v="1"/>
    <s v=""/>
    <n v="1"/>
    <x v="0"/>
    <n v="100"/>
    <n v="0"/>
  </r>
  <r>
    <x v="1"/>
    <x v="2"/>
    <n v="13"/>
    <x v="2"/>
    <d v="2018-03-30T00:00:00"/>
    <s v="M Dur"/>
    <n v="0"/>
    <s v="S"/>
    <n v="1"/>
    <s v=""/>
    <n v="1"/>
    <x v="0"/>
    <n v="100"/>
    <n v="0"/>
  </r>
  <r>
    <x v="1"/>
    <x v="2"/>
    <n v="13"/>
    <x v="0"/>
    <d v="2018-03-30T00:00:00"/>
    <s v="M Cha"/>
    <n v="4"/>
    <s v="S"/>
    <n v="1"/>
    <s v=""/>
    <n v="1"/>
    <x v="0"/>
    <n v="100"/>
    <n v="0"/>
  </r>
  <r>
    <x v="1"/>
    <x v="2"/>
    <n v="13"/>
    <x v="1"/>
    <d v="2018-03-30T00:00:00"/>
    <s v="M Mor"/>
    <n v="3"/>
    <s v="S"/>
    <n v="1"/>
    <s v=""/>
    <n v="1"/>
    <x v="0"/>
    <n v="100"/>
    <n v="0"/>
  </r>
  <r>
    <x v="1"/>
    <x v="3"/>
    <n v="14"/>
    <x v="2"/>
    <d v="2018-04-04T00:00:00"/>
    <s v="M Che"/>
    <n v="0"/>
    <s v="S"/>
    <n v="1"/>
    <s v=""/>
    <n v="1"/>
    <x v="0"/>
    <n v="100"/>
    <n v="0.9"/>
  </r>
  <r>
    <x v="1"/>
    <x v="3"/>
    <n v="14"/>
    <x v="0"/>
    <d v="2018-04-05T00:00:00"/>
    <s v="M Bet"/>
    <n v="0"/>
    <s v="S"/>
    <n v="1"/>
    <s v=""/>
    <n v="1"/>
    <x v="0"/>
    <n v="100"/>
    <n v="0"/>
  </r>
  <r>
    <x v="1"/>
    <x v="3"/>
    <n v="14"/>
    <x v="0"/>
    <d v="2018-04-05T00:00:00"/>
    <s v="M Tai"/>
    <n v="22"/>
    <s v="S"/>
    <n v="1"/>
    <s v=""/>
    <n v="1"/>
    <x v="0"/>
    <n v="100"/>
    <n v="0"/>
  </r>
  <r>
    <x v="1"/>
    <x v="3"/>
    <n v="14"/>
    <x v="0"/>
    <d v="2018-04-05T00:00:00"/>
    <s v="M Bod"/>
    <n v="0"/>
    <s v="S"/>
    <n v="1"/>
    <s v=""/>
    <n v="1"/>
    <x v="0"/>
    <n v="100"/>
    <n v="0"/>
  </r>
  <r>
    <x v="1"/>
    <x v="3"/>
    <n v="14"/>
    <x v="3"/>
    <d v="2018-04-06T00:00:00"/>
    <s v="M Beg"/>
    <n v="0"/>
    <s v="S"/>
    <n v="1"/>
    <s v=""/>
    <n v="1"/>
    <x v="0"/>
    <n v="100"/>
    <n v="0"/>
  </r>
  <r>
    <x v="1"/>
    <x v="3"/>
    <n v="15"/>
    <x v="2"/>
    <d v="2018-04-11T00:00:00"/>
    <s v="M Dra"/>
    <n v="0"/>
    <s v="S"/>
    <n v="1"/>
    <s v=""/>
    <n v="1"/>
    <x v="0"/>
    <n v="100"/>
    <n v="0"/>
  </r>
  <r>
    <x v="1"/>
    <x v="3"/>
    <n v="15"/>
    <x v="2"/>
    <d v="2018-04-11T00:00:00"/>
    <s v="M Dal"/>
    <n v="0"/>
    <s v="S"/>
    <n v="1"/>
    <s v=""/>
    <n v="1"/>
    <x v="0"/>
    <n v="100"/>
    <n v="0"/>
  </r>
  <r>
    <x v="1"/>
    <x v="3"/>
    <n v="15"/>
    <x v="0"/>
    <d v="2018-04-13T00:00:00"/>
    <s v="M Cha"/>
    <n v="0"/>
    <s v="S"/>
    <n v="1"/>
    <s v=""/>
    <n v="1"/>
    <x v="0"/>
    <n v="100"/>
    <n v="0"/>
  </r>
  <r>
    <x v="1"/>
    <x v="3"/>
    <n v="15"/>
    <x v="0"/>
    <d v="2018-04-13T00:00:00"/>
    <s v="M Bet"/>
    <n v="1"/>
    <s v="S"/>
    <n v="1"/>
    <s v=""/>
    <n v="1"/>
    <x v="0"/>
    <n v="100"/>
    <n v="0"/>
  </r>
  <r>
    <x v="1"/>
    <x v="3"/>
    <n v="16"/>
    <x v="2"/>
    <d v="2018-04-18T00:00:00"/>
    <s v="M Sic"/>
    <n v="0"/>
    <s v="S"/>
    <n v="1"/>
    <s v=""/>
    <n v="1"/>
    <x v="0"/>
    <n v="100"/>
    <n v="0"/>
  </r>
  <r>
    <x v="1"/>
    <x v="3"/>
    <n v="16"/>
    <x v="2"/>
    <d v="2018-04-18T00:00:00"/>
    <s v="M Dur"/>
    <n v="0"/>
    <s v="S"/>
    <n v="1"/>
    <s v=""/>
    <n v="1"/>
    <x v="0"/>
    <n v="100"/>
    <n v="0"/>
  </r>
  <r>
    <x v="2"/>
    <x v="4"/>
    <m/>
    <x v="4"/>
    <m/>
    <m/>
    <m/>
    <m/>
    <m/>
    <m/>
    <m/>
    <x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A3:C15" firstHeaderRow="2" firstDataRow="2" firstDataCol="2"/>
  <pivotFields count="19">
    <pivotField axis="axisRow" compact="0" outline="0" subtotalTop="0" showAll="0" includeNewItemsInFilter="1">
      <items count="4">
        <item x="0"/>
        <item x="1"/>
        <item x="2"/>
        <item t="default"/>
      </items>
    </pivotField>
    <pivotField axis="axisRow" compact="0" outline="0" subtotalTop="0" showAll="0" includeNewItemsInFilter="1">
      <items count="6">
        <item x="0"/>
        <item x="1"/>
        <item x="2"/>
        <item x="3"/>
        <item h="1" x="4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numFmtId="14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9" outline="0" subtotalTop="0" showAll="0" includeNewItemsInFilter="1"/>
    <pivotField dataField="1"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</pivotFields>
  <rowFields count="2">
    <field x="0"/>
    <field x="1"/>
  </rowFields>
  <rowItems count="11">
    <i>
      <x/>
      <x/>
    </i>
    <i r="1">
      <x v="1"/>
    </i>
    <i r="1">
      <x v="2"/>
    </i>
    <i r="1">
      <x v="3"/>
    </i>
    <i t="default">
      <x/>
    </i>
    <i>
      <x v="1"/>
      <x/>
    </i>
    <i r="1">
      <x v="1"/>
    </i>
    <i r="1">
      <x v="2"/>
    </i>
    <i r="1">
      <x v="3"/>
    </i>
    <i t="default">
      <x v="1"/>
    </i>
    <i t="grand">
      <x/>
    </i>
  </rowItems>
  <colItems count="1">
    <i/>
  </colItems>
  <dataFields count="1">
    <dataField name="Somme de % Satisfaisant Flore" fld="14" baseField="1" baseItem="0" numFmtId="1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dataPosition="0" applyNumberFormats="0" applyBorderFormats="0" applyFontFormats="0" applyPatternFormats="0" applyAlignmentFormats="0" applyWidthHeightFormats="1" dataCaption="Données" grandTotalCaption="Total Satifaisant Flore" updatedVersion="4" showMemberPropertyTips="0" useAutoFormatting="1" colGrandTotals="0" itemPrintTitles="1" createdVersion="1" indent="0" compact="0" compactData="0" gridDropZones="1" chartFormat="1">
  <location ref="A4:E16" firstHeaderRow="1" firstDataRow="2" firstDataCol="2" rowPageCount="1" colPageCount="1"/>
  <pivotFields count="19">
    <pivotField axis="axisRow" compact="0" outline="0" subtotalTop="0" showAll="0" includeNewItemsInFilter="1">
      <items count="4">
        <item x="0"/>
        <item h="1" x="2"/>
        <item x="1"/>
        <item t="default"/>
      </items>
    </pivotField>
    <pivotField axis="axisRow" compact="0" outline="0" subtotalTop="0" showAll="0" includeNewItemsInFilter="1">
      <items count="6">
        <item x="0"/>
        <item x="1"/>
        <item x="2"/>
        <item x="3"/>
        <item x="4"/>
        <item t="default"/>
      </items>
    </pivotField>
    <pivotField compact="0" outline="0" subtotalTop="0" showAll="0" includeNewItemsInFilter="1"/>
    <pivotField axis="axisPage" compact="0" outline="0" subtotalTop="0" showAll="0" includeNewItemsInFilter="1">
      <items count="6">
        <item x="2"/>
        <item x="0"/>
        <item x="3"/>
        <item x="1"/>
        <item h="1" x="4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>
      <items count="2">
        <item x="0"/>
        <item x="1"/>
      </items>
    </pivotField>
    <pivotField compact="0" outline="0" subtotalTop="0" showAll="0" includeNewItemsInFilter="1" defaultSubtotal="0"/>
    <pivotField dataField="1" compact="0" outline="0" subtotalTop="0" showAll="0" includeNewItemsInFilter="1" defaultSubtotal="0"/>
    <pivotField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  <pivotField dataField="1" compact="0" outline="0" subtotalTop="0" dragToRow="0" dragToCol="0" dragToPage="0" showAll="0" includeNewItemsInFilter="1" defaultSubtotal="0"/>
    <pivotField dataField="1" compact="0" outline="0" subtotalTop="0" dragToRow="0" dragToCol="0" dragToPage="0" showAll="0" includeNewItemsInFilter="1" defaultSubtotal="0"/>
  </pivotFields>
  <rowFields count="2">
    <field x="0"/>
    <field x="1"/>
  </rowFields>
  <rowItems count="11">
    <i>
      <x/>
      <x/>
    </i>
    <i r="1">
      <x v="1"/>
    </i>
    <i r="1">
      <x v="2"/>
    </i>
    <i r="1">
      <x v="3"/>
    </i>
    <i t="default">
      <x/>
    </i>
    <i>
      <x v="2"/>
      <x/>
    </i>
    <i r="1">
      <x v="1"/>
    </i>
    <i r="1">
      <x v="2"/>
    </i>
    <i r="1">
      <x v="3"/>
    </i>
    <i t="default"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3" hier="0"/>
  </pageFields>
  <dataFields count="3">
    <dataField name="Somme de % Satisfaisant Flore OK" fld="17" baseField="0" baseItem="0"/>
    <dataField name="Somme de Satisfaisant Flore KO" fld="18" baseField="0" baseItem="0"/>
    <dataField name="Seuil " fld="13" subtotal="max" baseField="0" baseItem="3404424"/>
  </dataFields>
  <formats count="11">
    <format dxfId="44">
      <pivotArea outline="0" fieldPosition="0"/>
    </format>
    <format dxfId="43">
      <pivotArea dataOnly="0" labelOnly="1" outline="0" fieldPosition="0">
        <references count="1">
          <reference field="3" count="0"/>
        </references>
      </pivotArea>
    </format>
    <format dxfId="42">
      <pivotArea type="topRight" dataOnly="0" labelOnly="1" outline="0" fieldPosition="0"/>
    </format>
    <format dxfId="41">
      <pivotArea type="all" dataOnly="0" outline="0" fieldPosition="0"/>
    </format>
    <format dxfId="40">
      <pivotArea type="all" dataOnly="0" outline="0" fieldPosition="0"/>
    </format>
    <format dxfId="39">
      <pivotArea outline="0" fieldPosition="0">
        <references count="1">
          <reference field="1" count="4" selected="0">
            <x v="0"/>
            <x v="1"/>
            <x v="2"/>
            <x v="3"/>
          </reference>
        </references>
      </pivotArea>
    </format>
    <format dxfId="38">
      <pivotArea grandRow="1" outline="0" fieldPosition="0"/>
    </format>
    <format dxfId="37">
      <pivotArea dataOnly="0" labelOnly="1" outline="0" fieldPosition="0">
        <references count="1">
          <reference field="1" count="4">
            <x v="0"/>
            <x v="1"/>
            <x v="2"/>
            <x v="3"/>
          </reference>
        </references>
      </pivotArea>
    </format>
    <format dxfId="36">
      <pivotArea field="1" type="button" dataOnly="0" labelOnly="1" outline="0" axis="axisRow" fieldPosition="1"/>
    </format>
    <format dxfId="35">
      <pivotArea field="11" type="button" dataOnly="0" labelOnly="1" outline="0"/>
    </format>
    <format dxfId="34">
      <pivotArea dataOnly="0" labelOnly="1" grandRow="1" outline="0" offset="IV256" fieldPosition="0"/>
    </format>
  </formats>
  <chartFormats count="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2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1:F45" totalsRowShown="0" headerRowDxfId="48">
  <autoFilter ref="A21:F45">
    <filterColumn colId="2">
      <filters>
        <filter val="1"/>
        <filter val="2"/>
        <filter val="3"/>
        <filter val="4"/>
      </filters>
    </filterColumn>
  </autoFilter>
  <tableColumns count="6">
    <tableColumn id="1" name="An"/>
    <tableColumn id="2" name="Année"/>
    <tableColumn id="3" name="Mois"/>
    <tableColumn id="4" name="OK" dataDxfId="47" dataCellStyle="Pourcentage">
      <calculatedColumnFormula>IF(ISERROR(GETPIVOTDATA("% Satisfaisant Flore",$A$3,"Année",$A22,"Mois",$C22)),NA(),IF(GETPIVOTDATA("% Satisfaisant Flore",$A$3,"Année",$A22,"Mois",$C22)&lt;90%,GETPIVOTDATA("% Satisfaisant Flore",$A$3,"Année",$A22,"Mois",$C22),0))</calculatedColumnFormula>
    </tableColumn>
    <tableColumn id="5" name="KO" dataDxfId="46" dataCellStyle="Pourcentage">
      <calculatedColumnFormula>IF(ISERROR(GETPIVOTDATA("% Satisfaisant Flore",$A$3,"Année",$A22,"Mois",$C22)),NA(),IF(GETPIVOTDATA("% Satisfaisant Flore",$A$3,"Année",$A22,"Mois",$C22)&gt;=90%,GETPIVOTDATA("% Satisfaisant Flore",$A$3,"Année",$A22,"Mois",$C22),0))</calculatedColumnFormula>
    </tableColumn>
    <tableColumn id="6" name="Seuil" dataDxfId="45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9050" cap="flat" cmpd="sng" algn="ctr">
          <a:solidFill>
            <a:srgbClr val="339966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9050" cap="flat" cmpd="sng" algn="ctr">
          <a:solidFill>
            <a:srgbClr val="339966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5"/>
  <sheetViews>
    <sheetView workbookViewId="0">
      <selection activeCell="D57" sqref="D57"/>
    </sheetView>
  </sheetViews>
  <sheetFormatPr baseColWidth="10" defaultRowHeight="12.75" x14ac:dyDescent="0.2"/>
  <cols>
    <col min="1" max="1" width="11.5703125" bestFit="1" customWidth="1"/>
    <col min="2" max="2" width="7.28515625" customWidth="1"/>
    <col min="3" max="3" width="8.28515625" bestFit="1" customWidth="1"/>
  </cols>
  <sheetData>
    <row r="3" spans="1:3" x14ac:dyDescent="0.2">
      <c r="A3" s="44" t="s">
        <v>60</v>
      </c>
      <c r="B3" s="45"/>
      <c r="C3" s="54"/>
    </row>
    <row r="4" spans="1:3" x14ac:dyDescent="0.2">
      <c r="A4" s="44" t="s">
        <v>14</v>
      </c>
      <c r="B4" s="44" t="s">
        <v>3</v>
      </c>
      <c r="C4" s="54" t="s">
        <v>63</v>
      </c>
    </row>
    <row r="5" spans="1:3" x14ac:dyDescent="0.2">
      <c r="A5" s="43">
        <v>2017</v>
      </c>
      <c r="B5" s="43">
        <v>1</v>
      </c>
      <c r="C5" s="55">
        <v>1</v>
      </c>
    </row>
    <row r="6" spans="1:3" x14ac:dyDescent="0.2">
      <c r="A6" s="46"/>
      <c r="B6" s="47">
        <v>2</v>
      </c>
      <c r="C6" s="56">
        <v>0.76190476190476186</v>
      </c>
    </row>
    <row r="7" spans="1:3" x14ac:dyDescent="0.2">
      <c r="A7" s="46"/>
      <c r="B7" s="47">
        <v>3</v>
      </c>
      <c r="C7" s="56">
        <v>1</v>
      </c>
    </row>
    <row r="8" spans="1:3" x14ac:dyDescent="0.2">
      <c r="A8" s="46"/>
      <c r="B8" s="47">
        <v>4</v>
      </c>
      <c r="C8" s="56">
        <v>0.95833333333333337</v>
      </c>
    </row>
    <row r="9" spans="1:3" x14ac:dyDescent="0.2">
      <c r="A9" s="43" t="s">
        <v>61</v>
      </c>
      <c r="B9" s="45"/>
      <c r="C9" s="55">
        <v>0.93478260869565222</v>
      </c>
    </row>
    <row r="10" spans="1:3" x14ac:dyDescent="0.2">
      <c r="A10" s="43">
        <v>2018</v>
      </c>
      <c r="B10" s="43">
        <v>1</v>
      </c>
      <c r="C10" s="55">
        <v>1</v>
      </c>
    </row>
    <row r="11" spans="1:3" x14ac:dyDescent="0.2">
      <c r="A11" s="46"/>
      <c r="B11" s="47">
        <v>2</v>
      </c>
      <c r="C11" s="56">
        <v>0.88461538461538458</v>
      </c>
    </row>
    <row r="12" spans="1:3" x14ac:dyDescent="0.2">
      <c r="A12" s="46"/>
      <c r="B12" s="47">
        <v>3</v>
      </c>
      <c r="C12" s="56">
        <v>1</v>
      </c>
    </row>
    <row r="13" spans="1:3" x14ac:dyDescent="0.2">
      <c r="A13" s="46"/>
      <c r="B13" s="47">
        <v>4</v>
      </c>
      <c r="C13" s="56">
        <v>1</v>
      </c>
    </row>
    <row r="14" spans="1:3" x14ac:dyDescent="0.2">
      <c r="A14" s="43" t="s">
        <v>62</v>
      </c>
      <c r="B14" s="45"/>
      <c r="C14" s="55">
        <v>0.967741935483871</v>
      </c>
    </row>
    <row r="15" spans="1:3" x14ac:dyDescent="0.2">
      <c r="A15" s="48" t="s">
        <v>64</v>
      </c>
      <c r="B15" s="53"/>
      <c r="C15" s="57">
        <v>0.9513513513513514</v>
      </c>
    </row>
    <row r="21" spans="1:6" x14ac:dyDescent="0.2">
      <c r="A21" s="19" t="s">
        <v>67</v>
      </c>
      <c r="B21" s="19" t="s">
        <v>14</v>
      </c>
      <c r="C21" s="19" t="s">
        <v>3</v>
      </c>
      <c r="D21" s="19" t="s">
        <v>65</v>
      </c>
      <c r="E21" s="19" t="s">
        <v>66</v>
      </c>
      <c r="F21" s="19" t="s">
        <v>56</v>
      </c>
    </row>
    <row r="22" spans="1:6" x14ac:dyDescent="0.2">
      <c r="A22">
        <v>2017</v>
      </c>
      <c r="B22">
        <v>2017</v>
      </c>
      <c r="C22">
        <v>1</v>
      </c>
      <c r="D22" s="58">
        <f t="shared" ref="D22:D45" si="0">IF(ISERROR(GETPIVOTDATA("% Satisfaisant Flore",$A$3,"Année",$A22,"Mois",$C22)),NA(),IF(GETPIVOTDATA("% Satisfaisant Flore",$A$3,"Année",$A22,"Mois",$C22)&lt;90%,GETPIVOTDATA("% Satisfaisant Flore",$A$3,"Année",$A22,"Mois",$C22),0))</f>
        <v>0</v>
      </c>
      <c r="E22" s="58">
        <f t="shared" ref="E22:E45" si="1">IF(ISERROR(GETPIVOTDATA("% Satisfaisant Flore",$A$3,"Année",$A22,"Mois",$C22)),NA(),IF(GETPIVOTDATA("% Satisfaisant Flore",$A$3,"Année",$A22,"Mois",$C22)&gt;=90%,GETPIVOTDATA("% Satisfaisant Flore",$A$3,"Année",$A22,"Mois",$C22),0))</f>
        <v>1</v>
      </c>
      <c r="F22" s="49">
        <v>0.9</v>
      </c>
    </row>
    <row r="23" spans="1:6" x14ac:dyDescent="0.2">
      <c r="A23">
        <v>2017</v>
      </c>
      <c r="C23">
        <v>2</v>
      </c>
      <c r="D23" s="58">
        <f t="shared" si="0"/>
        <v>0.76190476190476186</v>
      </c>
      <c r="E23" s="58">
        <f t="shared" si="1"/>
        <v>0</v>
      </c>
      <c r="F23" s="49">
        <v>0.9</v>
      </c>
    </row>
    <row r="24" spans="1:6" x14ac:dyDescent="0.2">
      <c r="A24">
        <v>2017</v>
      </c>
      <c r="C24">
        <v>3</v>
      </c>
      <c r="D24" s="58">
        <f t="shared" si="0"/>
        <v>0</v>
      </c>
      <c r="E24" s="58">
        <f t="shared" si="1"/>
        <v>1</v>
      </c>
      <c r="F24" s="49">
        <v>0.9</v>
      </c>
    </row>
    <row r="25" spans="1:6" x14ac:dyDescent="0.2">
      <c r="A25">
        <v>2017</v>
      </c>
      <c r="C25">
        <v>4</v>
      </c>
      <c r="D25" s="58">
        <f t="shared" si="0"/>
        <v>0</v>
      </c>
      <c r="E25" s="58">
        <f t="shared" si="1"/>
        <v>0.95833333333333337</v>
      </c>
      <c r="F25" s="49">
        <v>0.9</v>
      </c>
    </row>
    <row r="26" spans="1:6" hidden="1" x14ac:dyDescent="0.2">
      <c r="A26">
        <v>2017</v>
      </c>
      <c r="C26">
        <v>5</v>
      </c>
      <c r="D26" s="58" t="e">
        <f t="shared" si="0"/>
        <v>#N/A</v>
      </c>
      <c r="E26" s="58" t="e">
        <f t="shared" si="1"/>
        <v>#N/A</v>
      </c>
      <c r="F26" s="49">
        <v>0.9</v>
      </c>
    </row>
    <row r="27" spans="1:6" hidden="1" x14ac:dyDescent="0.2">
      <c r="A27">
        <v>2017</v>
      </c>
      <c r="C27">
        <v>6</v>
      </c>
      <c r="D27" s="58" t="e">
        <f t="shared" si="0"/>
        <v>#N/A</v>
      </c>
      <c r="E27" s="58" t="e">
        <f t="shared" si="1"/>
        <v>#N/A</v>
      </c>
      <c r="F27" s="49">
        <v>0.9</v>
      </c>
    </row>
    <row r="28" spans="1:6" hidden="1" x14ac:dyDescent="0.2">
      <c r="A28">
        <v>2017</v>
      </c>
      <c r="C28">
        <v>7</v>
      </c>
      <c r="D28" s="58" t="e">
        <f t="shared" si="0"/>
        <v>#N/A</v>
      </c>
      <c r="E28" s="58" t="e">
        <f t="shared" si="1"/>
        <v>#N/A</v>
      </c>
      <c r="F28" s="49">
        <v>0.9</v>
      </c>
    </row>
    <row r="29" spans="1:6" hidden="1" x14ac:dyDescent="0.2">
      <c r="A29">
        <v>2017</v>
      </c>
      <c r="C29">
        <v>8</v>
      </c>
      <c r="D29" s="58" t="e">
        <f t="shared" si="0"/>
        <v>#N/A</v>
      </c>
      <c r="E29" s="58" t="e">
        <f t="shared" si="1"/>
        <v>#N/A</v>
      </c>
      <c r="F29" s="49">
        <v>0.9</v>
      </c>
    </row>
    <row r="30" spans="1:6" hidden="1" x14ac:dyDescent="0.2">
      <c r="A30">
        <v>2017</v>
      </c>
      <c r="C30">
        <v>9</v>
      </c>
      <c r="D30" s="58" t="e">
        <f t="shared" si="0"/>
        <v>#N/A</v>
      </c>
      <c r="E30" s="58" t="e">
        <f t="shared" si="1"/>
        <v>#N/A</v>
      </c>
      <c r="F30" s="49">
        <v>0.9</v>
      </c>
    </row>
    <row r="31" spans="1:6" hidden="1" x14ac:dyDescent="0.2">
      <c r="A31">
        <v>2017</v>
      </c>
      <c r="C31">
        <v>10</v>
      </c>
      <c r="D31" s="58" t="e">
        <f t="shared" si="0"/>
        <v>#N/A</v>
      </c>
      <c r="E31" s="58" t="e">
        <f t="shared" si="1"/>
        <v>#N/A</v>
      </c>
      <c r="F31" s="49">
        <v>0.9</v>
      </c>
    </row>
    <row r="32" spans="1:6" hidden="1" x14ac:dyDescent="0.2">
      <c r="A32">
        <v>2017</v>
      </c>
      <c r="C32">
        <v>11</v>
      </c>
      <c r="D32" s="58" t="e">
        <f t="shared" si="0"/>
        <v>#N/A</v>
      </c>
      <c r="E32" s="58" t="e">
        <f t="shared" si="1"/>
        <v>#N/A</v>
      </c>
      <c r="F32" s="49">
        <v>0.9</v>
      </c>
    </row>
    <row r="33" spans="1:6" hidden="1" x14ac:dyDescent="0.2">
      <c r="A33">
        <v>2017</v>
      </c>
      <c r="C33">
        <v>12</v>
      </c>
      <c r="D33" s="58" t="e">
        <f t="shared" si="0"/>
        <v>#N/A</v>
      </c>
      <c r="E33" s="58" t="e">
        <f t="shared" si="1"/>
        <v>#N/A</v>
      </c>
      <c r="F33" s="49">
        <v>0.9</v>
      </c>
    </row>
    <row r="34" spans="1:6" x14ac:dyDescent="0.2">
      <c r="A34">
        <v>2018</v>
      </c>
      <c r="B34">
        <v>2018</v>
      </c>
      <c r="C34">
        <v>1</v>
      </c>
      <c r="D34" s="58">
        <f t="shared" si="0"/>
        <v>0</v>
      </c>
      <c r="E34" s="58">
        <f t="shared" si="1"/>
        <v>1</v>
      </c>
      <c r="F34" s="49">
        <v>0.9</v>
      </c>
    </row>
    <row r="35" spans="1:6" x14ac:dyDescent="0.2">
      <c r="A35">
        <v>2018</v>
      </c>
      <c r="C35">
        <v>2</v>
      </c>
      <c r="D35" s="58">
        <f t="shared" si="0"/>
        <v>0.88461538461538458</v>
      </c>
      <c r="E35" s="58">
        <f t="shared" si="1"/>
        <v>0</v>
      </c>
      <c r="F35" s="49">
        <v>0.9</v>
      </c>
    </row>
    <row r="36" spans="1:6" x14ac:dyDescent="0.2">
      <c r="A36">
        <v>2018</v>
      </c>
      <c r="C36">
        <v>3</v>
      </c>
      <c r="D36" s="58">
        <f t="shared" si="0"/>
        <v>0</v>
      </c>
      <c r="E36" s="58">
        <f t="shared" si="1"/>
        <v>1</v>
      </c>
      <c r="F36" s="49">
        <v>0.9</v>
      </c>
    </row>
    <row r="37" spans="1:6" x14ac:dyDescent="0.2">
      <c r="A37">
        <v>2018</v>
      </c>
      <c r="C37">
        <v>4</v>
      </c>
      <c r="D37" s="58">
        <f t="shared" si="0"/>
        <v>0</v>
      </c>
      <c r="E37" s="58">
        <f t="shared" si="1"/>
        <v>1</v>
      </c>
      <c r="F37" s="49">
        <v>0.9</v>
      </c>
    </row>
    <row r="38" spans="1:6" hidden="1" x14ac:dyDescent="0.2">
      <c r="A38">
        <v>2018</v>
      </c>
      <c r="C38">
        <v>5</v>
      </c>
      <c r="D38" s="58" t="e">
        <f t="shared" si="0"/>
        <v>#N/A</v>
      </c>
      <c r="E38" s="58" t="e">
        <f t="shared" si="1"/>
        <v>#N/A</v>
      </c>
      <c r="F38" s="49">
        <v>0.9</v>
      </c>
    </row>
    <row r="39" spans="1:6" hidden="1" x14ac:dyDescent="0.2">
      <c r="A39">
        <v>2018</v>
      </c>
      <c r="C39">
        <v>6</v>
      </c>
      <c r="D39" s="58" t="e">
        <f t="shared" si="0"/>
        <v>#N/A</v>
      </c>
      <c r="E39" s="58" t="e">
        <f t="shared" si="1"/>
        <v>#N/A</v>
      </c>
      <c r="F39" s="49">
        <v>0.9</v>
      </c>
    </row>
    <row r="40" spans="1:6" hidden="1" x14ac:dyDescent="0.2">
      <c r="A40">
        <v>2018</v>
      </c>
      <c r="C40">
        <v>7</v>
      </c>
      <c r="D40" s="58" t="e">
        <f t="shared" si="0"/>
        <v>#N/A</v>
      </c>
      <c r="E40" s="58" t="e">
        <f t="shared" si="1"/>
        <v>#N/A</v>
      </c>
      <c r="F40" s="49">
        <v>0.9</v>
      </c>
    </row>
    <row r="41" spans="1:6" hidden="1" x14ac:dyDescent="0.2">
      <c r="A41">
        <v>2018</v>
      </c>
      <c r="C41">
        <v>8</v>
      </c>
      <c r="D41" s="58" t="e">
        <f t="shared" si="0"/>
        <v>#N/A</v>
      </c>
      <c r="E41" s="58" t="e">
        <f t="shared" si="1"/>
        <v>#N/A</v>
      </c>
      <c r="F41" s="49">
        <v>0.9</v>
      </c>
    </row>
    <row r="42" spans="1:6" hidden="1" x14ac:dyDescent="0.2">
      <c r="A42">
        <v>2018</v>
      </c>
      <c r="C42">
        <v>9</v>
      </c>
      <c r="D42" s="58" t="e">
        <f t="shared" si="0"/>
        <v>#N/A</v>
      </c>
      <c r="E42" s="58" t="e">
        <f t="shared" si="1"/>
        <v>#N/A</v>
      </c>
      <c r="F42" s="49">
        <v>0.9</v>
      </c>
    </row>
    <row r="43" spans="1:6" hidden="1" x14ac:dyDescent="0.2">
      <c r="A43">
        <v>2018</v>
      </c>
      <c r="C43">
        <v>10</v>
      </c>
      <c r="D43" s="58" t="e">
        <f t="shared" si="0"/>
        <v>#N/A</v>
      </c>
      <c r="E43" s="58" t="e">
        <f t="shared" si="1"/>
        <v>#N/A</v>
      </c>
      <c r="F43" s="49">
        <v>0.9</v>
      </c>
    </row>
    <row r="44" spans="1:6" hidden="1" x14ac:dyDescent="0.2">
      <c r="A44">
        <v>2018</v>
      </c>
      <c r="C44">
        <v>11</v>
      </c>
      <c r="D44" s="58" t="e">
        <f t="shared" si="0"/>
        <v>#N/A</v>
      </c>
      <c r="E44" s="58" t="e">
        <f t="shared" si="1"/>
        <v>#N/A</v>
      </c>
      <c r="F44" s="49">
        <v>0.9</v>
      </c>
    </row>
    <row r="45" spans="1:6" hidden="1" x14ac:dyDescent="0.2">
      <c r="A45">
        <v>2018</v>
      </c>
      <c r="C45">
        <v>12</v>
      </c>
      <c r="D45" s="58" t="e">
        <f t="shared" si="0"/>
        <v>#N/A</v>
      </c>
      <c r="E45" s="58" t="e">
        <f t="shared" si="1"/>
        <v>#N/A</v>
      </c>
      <c r="F45" s="49">
        <v>0.9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E157"/>
  <sheetViews>
    <sheetView workbookViewId="0">
      <selection activeCell="D9" sqref="D9"/>
    </sheetView>
  </sheetViews>
  <sheetFormatPr baseColWidth="10" defaultRowHeight="12.75" x14ac:dyDescent="0.2"/>
  <cols>
    <col min="1" max="1" width="19.140625" style="17" customWidth="1"/>
    <col min="2" max="2" width="22.7109375" style="18" customWidth="1"/>
    <col min="3" max="3" width="31" customWidth="1"/>
    <col min="4" max="4" width="28.7109375" customWidth="1"/>
    <col min="5" max="5" width="5.7109375" customWidth="1"/>
    <col min="6" max="6" width="31" customWidth="1"/>
    <col min="7" max="7" width="31" bestFit="1" customWidth="1"/>
  </cols>
  <sheetData>
    <row r="1" spans="1:5" x14ac:dyDescent="0.2">
      <c r="A1" s="19" t="s">
        <v>18</v>
      </c>
      <c r="B1"/>
    </row>
    <row r="2" spans="1:5" x14ac:dyDescent="0.2">
      <c r="A2" s="31" t="s">
        <v>0</v>
      </c>
      <c r="B2" s="32" t="s">
        <v>8</v>
      </c>
    </row>
    <row r="3" spans="1:5" x14ac:dyDescent="0.2">
      <c r="A3"/>
      <c r="B3"/>
    </row>
    <row r="4" spans="1:5" x14ac:dyDescent="0.2">
      <c r="A4" s="34"/>
      <c r="B4" s="41"/>
      <c r="C4" s="33" t="s">
        <v>57</v>
      </c>
      <c r="D4" s="61"/>
      <c r="E4" s="38"/>
    </row>
    <row r="5" spans="1:5" x14ac:dyDescent="0.2">
      <c r="A5" s="33" t="s">
        <v>14</v>
      </c>
      <c r="B5" s="30" t="s">
        <v>3</v>
      </c>
      <c r="C5" s="34" t="s">
        <v>58</v>
      </c>
      <c r="D5" s="62" t="s">
        <v>59</v>
      </c>
      <c r="E5" s="35" t="s">
        <v>68</v>
      </c>
    </row>
    <row r="6" spans="1:5" x14ac:dyDescent="0.2">
      <c r="A6" s="34">
        <v>2017</v>
      </c>
      <c r="B6" s="26">
        <v>1</v>
      </c>
      <c r="C6" s="20">
        <v>0</v>
      </c>
      <c r="D6" s="64">
        <v>1</v>
      </c>
      <c r="E6" s="21">
        <v>0.9</v>
      </c>
    </row>
    <row r="7" spans="1:5" x14ac:dyDescent="0.2">
      <c r="A7" s="40"/>
      <c r="B7" s="27">
        <v>2</v>
      </c>
      <c r="C7" s="22">
        <v>0.76190476190476186</v>
      </c>
      <c r="D7" s="65">
        <v>0</v>
      </c>
      <c r="E7" s="23">
        <v>0.9</v>
      </c>
    </row>
    <row r="8" spans="1:5" x14ac:dyDescent="0.2">
      <c r="A8" s="40"/>
      <c r="B8" s="27">
        <v>3</v>
      </c>
      <c r="C8" s="22">
        <v>0</v>
      </c>
      <c r="D8" s="65">
        <v>1</v>
      </c>
      <c r="E8" s="23">
        <v>0.9</v>
      </c>
    </row>
    <row r="9" spans="1:5" x14ac:dyDescent="0.2">
      <c r="A9" s="40"/>
      <c r="B9" s="28">
        <v>4</v>
      </c>
      <c r="C9" s="24">
        <v>0</v>
      </c>
      <c r="D9" s="66">
        <v>0.95833333333333337</v>
      </c>
      <c r="E9" s="25">
        <v>0.9</v>
      </c>
    </row>
    <row r="10" spans="1:5" x14ac:dyDescent="0.2">
      <c r="A10" s="34" t="s">
        <v>61</v>
      </c>
      <c r="B10" s="41"/>
      <c r="C10" s="50">
        <v>0.93478260869565222</v>
      </c>
      <c r="D10" s="63">
        <v>0</v>
      </c>
      <c r="E10" s="51">
        <v>0.9</v>
      </c>
    </row>
    <row r="11" spans="1:5" x14ac:dyDescent="0.2">
      <c r="A11" s="34">
        <v>2018</v>
      </c>
      <c r="B11" s="26">
        <v>1</v>
      </c>
      <c r="C11" s="20">
        <v>0</v>
      </c>
      <c r="D11" s="64">
        <v>1</v>
      </c>
      <c r="E11" s="21">
        <v>0.9</v>
      </c>
    </row>
    <row r="12" spans="1:5" x14ac:dyDescent="0.2">
      <c r="A12" s="40"/>
      <c r="B12" s="27">
        <v>2</v>
      </c>
      <c r="C12" s="22">
        <v>0.88461538461538458</v>
      </c>
      <c r="D12" s="65">
        <v>0</v>
      </c>
      <c r="E12" s="23">
        <v>0.9</v>
      </c>
    </row>
    <row r="13" spans="1:5" x14ac:dyDescent="0.2">
      <c r="A13" s="40"/>
      <c r="B13" s="27">
        <v>3</v>
      </c>
      <c r="C13" s="22">
        <v>0</v>
      </c>
      <c r="D13" s="65">
        <v>1</v>
      </c>
      <c r="E13" s="23">
        <v>0.9</v>
      </c>
    </row>
    <row r="14" spans="1:5" x14ac:dyDescent="0.2">
      <c r="A14" s="40"/>
      <c r="B14" s="28">
        <v>4</v>
      </c>
      <c r="C14" s="24">
        <v>0</v>
      </c>
      <c r="D14" s="66">
        <v>1</v>
      </c>
      <c r="E14" s="25">
        <v>0.9</v>
      </c>
    </row>
    <row r="15" spans="1:5" x14ac:dyDescent="0.2">
      <c r="A15" s="34" t="s">
        <v>62</v>
      </c>
      <c r="B15" s="41"/>
      <c r="C15" s="50">
        <v>0.967741935483871</v>
      </c>
      <c r="D15" s="63">
        <v>0</v>
      </c>
      <c r="E15" s="51">
        <v>0.9</v>
      </c>
    </row>
    <row r="16" spans="1:5" x14ac:dyDescent="0.2">
      <c r="A16" s="52" t="s">
        <v>17</v>
      </c>
      <c r="B16" s="29"/>
      <c r="C16" s="36">
        <v>0.9513513513513514</v>
      </c>
      <c r="D16" s="67">
        <v>0</v>
      </c>
      <c r="E16" s="37">
        <v>0.9</v>
      </c>
    </row>
    <row r="17" spans="1:2" x14ac:dyDescent="0.2">
      <c r="A17"/>
      <c r="B17"/>
    </row>
    <row r="18" spans="1:2" x14ac:dyDescent="0.2">
      <c r="A18"/>
      <c r="B18"/>
    </row>
    <row r="19" spans="1:2" x14ac:dyDescent="0.2">
      <c r="A19"/>
      <c r="B19"/>
    </row>
    <row r="20" spans="1:2" x14ac:dyDescent="0.2">
      <c r="A20"/>
      <c r="B20"/>
    </row>
    <row r="21" spans="1:2" x14ac:dyDescent="0.2">
      <c r="A21"/>
      <c r="B21"/>
    </row>
    <row r="22" spans="1:2" x14ac:dyDescent="0.2">
      <c r="A22"/>
      <c r="B22"/>
    </row>
    <row r="23" spans="1:2" x14ac:dyDescent="0.2">
      <c r="A23"/>
      <c r="B23"/>
    </row>
    <row r="24" spans="1:2" x14ac:dyDescent="0.2">
      <c r="A24"/>
      <c r="B24"/>
    </row>
    <row r="25" spans="1:2" x14ac:dyDescent="0.2">
      <c r="A25"/>
      <c r="B25"/>
    </row>
    <row r="26" spans="1:2" x14ac:dyDescent="0.2">
      <c r="A26"/>
      <c r="B26"/>
    </row>
    <row r="27" spans="1:2" x14ac:dyDescent="0.2">
      <c r="A27"/>
      <c r="B27"/>
    </row>
    <row r="28" spans="1:2" x14ac:dyDescent="0.2">
      <c r="A28"/>
      <c r="B28"/>
    </row>
    <row r="29" spans="1:2" x14ac:dyDescent="0.2">
      <c r="A29"/>
      <c r="B29"/>
    </row>
    <row r="30" spans="1:2" x14ac:dyDescent="0.2">
      <c r="A30"/>
      <c r="B30"/>
    </row>
    <row r="31" spans="1:2" x14ac:dyDescent="0.2">
      <c r="A31"/>
      <c r="B31"/>
    </row>
    <row r="32" spans="1:2" x14ac:dyDescent="0.2">
      <c r="A32"/>
      <c r="B32"/>
    </row>
    <row r="33" spans="1:2" x14ac:dyDescent="0.2">
      <c r="A33"/>
      <c r="B33"/>
    </row>
    <row r="34" spans="1:2" x14ac:dyDescent="0.2">
      <c r="A34"/>
      <c r="B34"/>
    </row>
    <row r="35" spans="1:2" x14ac:dyDescent="0.2">
      <c r="A35"/>
      <c r="B35"/>
    </row>
    <row r="36" spans="1:2" x14ac:dyDescent="0.2">
      <c r="A36"/>
      <c r="B36"/>
    </row>
    <row r="37" spans="1:2" x14ac:dyDescent="0.2">
      <c r="A37"/>
      <c r="B37"/>
    </row>
    <row r="38" spans="1:2" x14ac:dyDescent="0.2">
      <c r="A38"/>
      <c r="B38"/>
    </row>
    <row r="39" spans="1:2" x14ac:dyDescent="0.2">
      <c r="A39"/>
      <c r="B39"/>
    </row>
    <row r="40" spans="1:2" x14ac:dyDescent="0.2">
      <c r="A40"/>
      <c r="B40"/>
    </row>
    <row r="41" spans="1:2" x14ac:dyDescent="0.2">
      <c r="A41"/>
      <c r="B41"/>
    </row>
    <row r="42" spans="1:2" x14ac:dyDescent="0.2">
      <c r="A42"/>
      <c r="B42"/>
    </row>
    <row r="43" spans="1:2" x14ac:dyDescent="0.2">
      <c r="A43"/>
      <c r="B43"/>
    </row>
    <row r="44" spans="1:2" x14ac:dyDescent="0.2">
      <c r="A44"/>
      <c r="B44"/>
    </row>
    <row r="45" spans="1:2" x14ac:dyDescent="0.2">
      <c r="A45"/>
      <c r="B45"/>
    </row>
    <row r="46" spans="1:2" x14ac:dyDescent="0.2">
      <c r="A46"/>
      <c r="B46"/>
    </row>
    <row r="47" spans="1:2" x14ac:dyDescent="0.2">
      <c r="A47"/>
      <c r="B47"/>
    </row>
    <row r="48" spans="1:2" x14ac:dyDescent="0.2">
      <c r="A48"/>
      <c r="B48"/>
    </row>
    <row r="49" spans="1:2" x14ac:dyDescent="0.2">
      <c r="A49"/>
      <c r="B49"/>
    </row>
    <row r="50" spans="1:2" x14ac:dyDescent="0.2">
      <c r="A50"/>
      <c r="B50"/>
    </row>
    <row r="51" spans="1:2" x14ac:dyDescent="0.2">
      <c r="A51"/>
      <c r="B51"/>
    </row>
    <row r="52" spans="1:2" x14ac:dyDescent="0.2">
      <c r="A52"/>
      <c r="B52"/>
    </row>
    <row r="53" spans="1:2" x14ac:dyDescent="0.2">
      <c r="A53"/>
      <c r="B53"/>
    </row>
    <row r="54" spans="1:2" x14ac:dyDescent="0.2">
      <c r="A54"/>
      <c r="B54"/>
    </row>
    <row r="55" spans="1:2" x14ac:dyDescent="0.2">
      <c r="A55"/>
      <c r="B55"/>
    </row>
    <row r="56" spans="1:2" x14ac:dyDescent="0.2">
      <c r="A56"/>
      <c r="B56"/>
    </row>
    <row r="57" spans="1:2" x14ac:dyDescent="0.2">
      <c r="A57"/>
      <c r="B57"/>
    </row>
    <row r="58" spans="1:2" x14ac:dyDescent="0.2">
      <c r="A58"/>
      <c r="B58"/>
    </row>
    <row r="59" spans="1:2" x14ac:dyDescent="0.2">
      <c r="A59"/>
      <c r="B59"/>
    </row>
    <row r="60" spans="1:2" x14ac:dyDescent="0.2">
      <c r="A60"/>
      <c r="B60"/>
    </row>
    <row r="61" spans="1:2" x14ac:dyDescent="0.2">
      <c r="A61"/>
      <c r="B61"/>
    </row>
    <row r="62" spans="1:2" x14ac:dyDescent="0.2">
      <c r="A62"/>
      <c r="B62"/>
    </row>
    <row r="63" spans="1:2" x14ac:dyDescent="0.2">
      <c r="A63"/>
      <c r="B63"/>
    </row>
    <row r="64" spans="1:2" x14ac:dyDescent="0.2">
      <c r="A64"/>
      <c r="B64"/>
    </row>
    <row r="65" spans="1:2" x14ac:dyDescent="0.2">
      <c r="A65"/>
      <c r="B65"/>
    </row>
    <row r="66" spans="1:2" x14ac:dyDescent="0.2">
      <c r="A66"/>
      <c r="B66"/>
    </row>
    <row r="67" spans="1:2" x14ac:dyDescent="0.2">
      <c r="A67"/>
      <c r="B67"/>
    </row>
    <row r="68" spans="1:2" x14ac:dyDescent="0.2">
      <c r="A68"/>
      <c r="B68"/>
    </row>
    <row r="69" spans="1:2" x14ac:dyDescent="0.2">
      <c r="A69"/>
      <c r="B69"/>
    </row>
    <row r="70" spans="1:2" x14ac:dyDescent="0.2">
      <c r="A70"/>
      <c r="B70"/>
    </row>
    <row r="71" spans="1:2" x14ac:dyDescent="0.2">
      <c r="A71"/>
      <c r="B71"/>
    </row>
    <row r="72" spans="1:2" x14ac:dyDescent="0.2">
      <c r="A72"/>
      <c r="B72"/>
    </row>
    <row r="73" spans="1:2" x14ac:dyDescent="0.2">
      <c r="A73"/>
      <c r="B73"/>
    </row>
    <row r="74" spans="1:2" x14ac:dyDescent="0.2">
      <c r="A74"/>
      <c r="B74"/>
    </row>
    <row r="75" spans="1:2" x14ac:dyDescent="0.2">
      <c r="A75"/>
      <c r="B75"/>
    </row>
    <row r="76" spans="1:2" x14ac:dyDescent="0.2">
      <c r="A76"/>
      <c r="B76"/>
    </row>
    <row r="77" spans="1:2" x14ac:dyDescent="0.2">
      <c r="A77"/>
      <c r="B77"/>
    </row>
    <row r="78" spans="1:2" x14ac:dyDescent="0.2">
      <c r="A78"/>
      <c r="B78"/>
    </row>
    <row r="79" spans="1:2" x14ac:dyDescent="0.2">
      <c r="A79"/>
      <c r="B79"/>
    </row>
    <row r="80" spans="1:2" x14ac:dyDescent="0.2">
      <c r="A80"/>
      <c r="B80"/>
    </row>
    <row r="81" spans="1:2" x14ac:dyDescent="0.2">
      <c r="A81"/>
      <c r="B81"/>
    </row>
    <row r="82" spans="1:2" x14ac:dyDescent="0.2">
      <c r="A82"/>
      <c r="B82"/>
    </row>
    <row r="83" spans="1:2" x14ac:dyDescent="0.2">
      <c r="A83"/>
      <c r="B83"/>
    </row>
    <row r="84" spans="1:2" x14ac:dyDescent="0.2">
      <c r="A84"/>
      <c r="B84"/>
    </row>
    <row r="85" spans="1:2" x14ac:dyDescent="0.2">
      <c r="A85"/>
      <c r="B85"/>
    </row>
    <row r="86" spans="1:2" x14ac:dyDescent="0.2">
      <c r="A86"/>
      <c r="B86"/>
    </row>
    <row r="87" spans="1:2" x14ac:dyDescent="0.2">
      <c r="A87"/>
      <c r="B87"/>
    </row>
    <row r="88" spans="1:2" x14ac:dyDescent="0.2">
      <c r="A88"/>
      <c r="B88"/>
    </row>
    <row r="89" spans="1:2" x14ac:dyDescent="0.2">
      <c r="A89"/>
      <c r="B89"/>
    </row>
    <row r="90" spans="1:2" x14ac:dyDescent="0.2">
      <c r="A90"/>
      <c r="B90"/>
    </row>
    <row r="91" spans="1:2" x14ac:dyDescent="0.2">
      <c r="A91"/>
      <c r="B91"/>
    </row>
    <row r="92" spans="1:2" x14ac:dyDescent="0.2">
      <c r="A92"/>
      <c r="B92"/>
    </row>
    <row r="93" spans="1:2" x14ac:dyDescent="0.2">
      <c r="A93"/>
      <c r="B93"/>
    </row>
    <row r="94" spans="1:2" x14ac:dyDescent="0.2">
      <c r="A94"/>
      <c r="B94"/>
    </row>
    <row r="95" spans="1:2" x14ac:dyDescent="0.2">
      <c r="A95"/>
      <c r="B95"/>
    </row>
    <row r="96" spans="1:2" x14ac:dyDescent="0.2">
      <c r="A96"/>
      <c r="B96"/>
    </row>
    <row r="97" spans="1:2" x14ac:dyDescent="0.2">
      <c r="A97"/>
      <c r="B97"/>
    </row>
    <row r="98" spans="1:2" x14ac:dyDescent="0.2">
      <c r="A98"/>
      <c r="B98"/>
    </row>
    <row r="99" spans="1:2" x14ac:dyDescent="0.2">
      <c r="A99"/>
      <c r="B99"/>
    </row>
    <row r="100" spans="1:2" x14ac:dyDescent="0.2">
      <c r="A100"/>
      <c r="B100"/>
    </row>
    <row r="101" spans="1:2" x14ac:dyDescent="0.2">
      <c r="A101"/>
      <c r="B101"/>
    </row>
    <row r="102" spans="1:2" x14ac:dyDescent="0.2">
      <c r="A102"/>
      <c r="B102"/>
    </row>
    <row r="103" spans="1:2" x14ac:dyDescent="0.2">
      <c r="A103"/>
      <c r="B103"/>
    </row>
    <row r="104" spans="1:2" x14ac:dyDescent="0.2">
      <c r="A104"/>
      <c r="B104"/>
    </row>
    <row r="105" spans="1:2" x14ac:dyDescent="0.2">
      <c r="A105"/>
      <c r="B105"/>
    </row>
    <row r="106" spans="1:2" x14ac:dyDescent="0.2">
      <c r="A106"/>
      <c r="B106"/>
    </row>
    <row r="107" spans="1:2" x14ac:dyDescent="0.2">
      <c r="A107"/>
      <c r="B107"/>
    </row>
    <row r="108" spans="1:2" x14ac:dyDescent="0.2">
      <c r="A108"/>
      <c r="B108"/>
    </row>
    <row r="109" spans="1:2" x14ac:dyDescent="0.2">
      <c r="A109"/>
      <c r="B109"/>
    </row>
    <row r="110" spans="1:2" x14ac:dyDescent="0.2">
      <c r="A110"/>
      <c r="B110"/>
    </row>
    <row r="111" spans="1:2" x14ac:dyDescent="0.2">
      <c r="A111"/>
      <c r="B111"/>
    </row>
    <row r="112" spans="1:2" x14ac:dyDescent="0.2">
      <c r="A112"/>
      <c r="B112"/>
    </row>
    <row r="113" spans="1:2" x14ac:dyDescent="0.2">
      <c r="A113"/>
      <c r="B113"/>
    </row>
    <row r="114" spans="1:2" x14ac:dyDescent="0.2">
      <c r="A114"/>
      <c r="B114"/>
    </row>
    <row r="115" spans="1:2" x14ac:dyDescent="0.2">
      <c r="A115"/>
      <c r="B115"/>
    </row>
    <row r="116" spans="1:2" x14ac:dyDescent="0.2">
      <c r="A116"/>
      <c r="B116"/>
    </row>
    <row r="117" spans="1:2" x14ac:dyDescent="0.2">
      <c r="A117"/>
      <c r="B117"/>
    </row>
    <row r="118" spans="1:2" x14ac:dyDescent="0.2">
      <c r="A118"/>
      <c r="B118"/>
    </row>
    <row r="119" spans="1:2" x14ac:dyDescent="0.2">
      <c r="A119"/>
      <c r="B119"/>
    </row>
    <row r="120" spans="1:2" x14ac:dyDescent="0.2">
      <c r="A120"/>
      <c r="B120"/>
    </row>
    <row r="121" spans="1:2" x14ac:dyDescent="0.2">
      <c r="A121"/>
      <c r="B121"/>
    </row>
    <row r="122" spans="1:2" x14ac:dyDescent="0.2">
      <c r="A122"/>
      <c r="B122"/>
    </row>
    <row r="123" spans="1:2" x14ac:dyDescent="0.2">
      <c r="A123"/>
      <c r="B123"/>
    </row>
    <row r="124" spans="1:2" x14ac:dyDescent="0.2">
      <c r="A124"/>
      <c r="B124"/>
    </row>
    <row r="125" spans="1:2" x14ac:dyDescent="0.2">
      <c r="A125"/>
      <c r="B125"/>
    </row>
    <row r="126" spans="1:2" x14ac:dyDescent="0.2">
      <c r="A126"/>
      <c r="B126"/>
    </row>
    <row r="127" spans="1:2" x14ac:dyDescent="0.2">
      <c r="A127"/>
      <c r="B127"/>
    </row>
    <row r="128" spans="1:2" x14ac:dyDescent="0.2">
      <c r="A128"/>
      <c r="B128"/>
    </row>
    <row r="129" spans="1:2" x14ac:dyDescent="0.2">
      <c r="A129"/>
      <c r="B129"/>
    </row>
    <row r="130" spans="1:2" x14ac:dyDescent="0.2">
      <c r="A130"/>
      <c r="B130"/>
    </row>
    <row r="131" spans="1:2" x14ac:dyDescent="0.2">
      <c r="A131"/>
      <c r="B131"/>
    </row>
    <row r="132" spans="1:2" x14ac:dyDescent="0.2">
      <c r="A132"/>
      <c r="B132"/>
    </row>
    <row r="133" spans="1:2" x14ac:dyDescent="0.2">
      <c r="A133"/>
      <c r="B133"/>
    </row>
    <row r="134" spans="1:2" x14ac:dyDescent="0.2">
      <c r="A134"/>
      <c r="B134"/>
    </row>
    <row r="135" spans="1:2" x14ac:dyDescent="0.2">
      <c r="A135"/>
      <c r="B135"/>
    </row>
    <row r="136" spans="1:2" x14ac:dyDescent="0.2">
      <c r="A136"/>
      <c r="B136"/>
    </row>
    <row r="137" spans="1:2" x14ac:dyDescent="0.2">
      <c r="A137"/>
      <c r="B137"/>
    </row>
    <row r="138" spans="1:2" x14ac:dyDescent="0.2">
      <c r="A138"/>
      <c r="B138"/>
    </row>
    <row r="139" spans="1:2" x14ac:dyDescent="0.2">
      <c r="A139"/>
      <c r="B139"/>
    </row>
    <row r="140" spans="1:2" x14ac:dyDescent="0.2">
      <c r="A140"/>
      <c r="B140"/>
    </row>
    <row r="141" spans="1:2" x14ac:dyDescent="0.2">
      <c r="A141"/>
      <c r="B141"/>
    </row>
    <row r="142" spans="1:2" x14ac:dyDescent="0.2">
      <c r="A142"/>
      <c r="B142"/>
    </row>
    <row r="143" spans="1:2" x14ac:dyDescent="0.2">
      <c r="A143"/>
      <c r="B143"/>
    </row>
    <row r="144" spans="1:2" x14ac:dyDescent="0.2">
      <c r="A144"/>
      <c r="B144"/>
    </row>
    <row r="145" spans="1:2" x14ac:dyDescent="0.2">
      <c r="A145"/>
      <c r="B145"/>
    </row>
    <row r="146" spans="1:2" x14ac:dyDescent="0.2">
      <c r="A146"/>
      <c r="B146"/>
    </row>
    <row r="147" spans="1:2" x14ac:dyDescent="0.2">
      <c r="A147"/>
      <c r="B147"/>
    </row>
    <row r="148" spans="1:2" x14ac:dyDescent="0.2">
      <c r="A148"/>
      <c r="B148"/>
    </row>
    <row r="149" spans="1:2" x14ac:dyDescent="0.2">
      <c r="A149"/>
      <c r="B149"/>
    </row>
    <row r="150" spans="1:2" x14ac:dyDescent="0.2">
      <c r="A150"/>
      <c r="B150"/>
    </row>
    <row r="151" spans="1:2" x14ac:dyDescent="0.2">
      <c r="A151"/>
      <c r="B151"/>
    </row>
    <row r="152" spans="1:2" x14ac:dyDescent="0.2">
      <c r="A152"/>
      <c r="B152"/>
    </row>
    <row r="153" spans="1:2" x14ac:dyDescent="0.2">
      <c r="A153"/>
      <c r="B153"/>
    </row>
    <row r="154" spans="1:2" x14ac:dyDescent="0.2">
      <c r="A154"/>
      <c r="B154"/>
    </row>
    <row r="155" spans="1:2" x14ac:dyDescent="0.2">
      <c r="A155"/>
      <c r="B155"/>
    </row>
    <row r="156" spans="1:2" x14ac:dyDescent="0.2">
      <c r="A156"/>
      <c r="B156"/>
    </row>
    <row r="157" spans="1:2" x14ac:dyDescent="0.2">
      <c r="A157"/>
      <c r="B157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tabColor rgb="FFFFC000"/>
  </sheetPr>
  <dimension ref="A1:N186"/>
  <sheetViews>
    <sheetView zoomScale="115" zoomScaleNormal="115" zoomScaleSheetLayoutView="110" workbookViewId="0">
      <pane ySplit="1" topLeftCell="A23" activePane="bottomLeft" state="frozen"/>
      <selection activeCell="N19" sqref="N19"/>
      <selection pane="bottomLeft" activeCell="L23" sqref="L23"/>
    </sheetView>
  </sheetViews>
  <sheetFormatPr baseColWidth="10" defaultRowHeight="15" x14ac:dyDescent="0.3"/>
  <cols>
    <col min="1" max="1" width="7" style="1" customWidth="1"/>
    <col min="2" max="2" width="6.5703125" style="2" customWidth="1"/>
    <col min="3" max="3" width="9.140625" style="2" customWidth="1"/>
    <col min="4" max="4" width="18" style="2" customWidth="1"/>
    <col min="5" max="5" width="12.5703125" style="3" bestFit="1" customWidth="1"/>
    <col min="6" max="6" width="27.140625" style="2" customWidth="1"/>
    <col min="7" max="7" width="12.140625" style="11" customWidth="1"/>
    <col min="8" max="8" width="4.140625" style="11" bestFit="1" customWidth="1"/>
    <col min="9" max="9" width="4" style="11" customWidth="1"/>
    <col min="10" max="10" width="3.5703125" style="11" customWidth="1"/>
    <col min="11" max="11" width="2.5703125" style="11" bestFit="1" customWidth="1"/>
    <col min="12" max="12" width="3" style="11" bestFit="1" customWidth="1"/>
    <col min="13" max="13" width="4" style="11" bestFit="1" customWidth="1"/>
    <col min="14" max="14" width="6.28515625" style="1" customWidth="1"/>
    <col min="15" max="16384" width="11.42578125" style="1"/>
  </cols>
  <sheetData>
    <row r="1" spans="1:14" s="9" customFormat="1" ht="81.75" customHeight="1" x14ac:dyDescent="0.3">
      <c r="A1" s="7" t="s">
        <v>14</v>
      </c>
      <c r="B1" s="7" t="s">
        <v>3</v>
      </c>
      <c r="C1" s="7" t="s">
        <v>9</v>
      </c>
      <c r="D1" s="10" t="s">
        <v>0</v>
      </c>
      <c r="E1" s="7" t="s">
        <v>2</v>
      </c>
      <c r="F1" s="8" t="s">
        <v>1</v>
      </c>
      <c r="G1" s="7" t="s">
        <v>10</v>
      </c>
      <c r="H1" s="16" t="s">
        <v>12</v>
      </c>
      <c r="I1" s="16" t="s">
        <v>15</v>
      </c>
      <c r="J1" s="16" t="s">
        <v>16</v>
      </c>
      <c r="K1" s="16" t="s">
        <v>13</v>
      </c>
      <c r="L1" s="16" t="s">
        <v>21</v>
      </c>
      <c r="M1" s="16" t="s">
        <v>22</v>
      </c>
      <c r="N1" s="39" t="s">
        <v>56</v>
      </c>
    </row>
    <row r="2" spans="1:14" hidden="1" x14ac:dyDescent="0.3">
      <c r="A2" s="4">
        <f t="shared" ref="A2:A48" si="0">IF(E2="","",(YEAR(E2)))</f>
        <v>2017</v>
      </c>
      <c r="B2" s="4">
        <f t="shared" ref="B2:B22" si="1">IF(E2="","",(MONTH(E2)))</f>
        <v>1</v>
      </c>
      <c r="C2" s="4">
        <v>1</v>
      </c>
      <c r="D2" s="4" t="s">
        <v>5</v>
      </c>
      <c r="E2" s="14">
        <v>42740</v>
      </c>
      <c r="F2" s="6" t="s">
        <v>23</v>
      </c>
      <c r="G2" s="12">
        <v>15</v>
      </c>
      <c r="H2" s="12" t="str">
        <f t="shared" ref="H2:H47" si="2">IF(G2="","",IF(G2&lt;=50,"S","NS"))</f>
        <v>S</v>
      </c>
      <c r="I2" s="12">
        <f t="shared" ref="I2:I48" si="3">IF(H2="S",COUNTA(H2),"")</f>
        <v>1</v>
      </c>
      <c r="J2" s="12" t="str">
        <f t="shared" ref="J2:J48" si="4">IF(H2="NS",COUNTA(H2),"")</f>
        <v/>
      </c>
      <c r="K2" s="15">
        <f t="shared" ref="K2:K48" si="5">IF(COUNTA(E2)=0,"",1)</f>
        <v>1</v>
      </c>
      <c r="L2" s="15">
        <v>90</v>
      </c>
      <c r="M2" s="15">
        <v>100</v>
      </c>
      <c r="N2" s="42">
        <f>IF(COUNTIFS($A$2:A2,A2,Mains!$B$2:B2,Mains!B2)=1,Mains!L2,0)/100</f>
        <v>0.9</v>
      </c>
    </row>
    <row r="3" spans="1:14" hidden="1" x14ac:dyDescent="0.3">
      <c r="A3" s="4">
        <f t="shared" si="0"/>
        <v>2017</v>
      </c>
      <c r="B3" s="4">
        <f t="shared" si="1"/>
        <v>1</v>
      </c>
      <c r="C3" s="4">
        <v>1</v>
      </c>
      <c r="D3" s="4" t="s">
        <v>5</v>
      </c>
      <c r="E3" s="14">
        <v>42740</v>
      </c>
      <c r="F3" s="6" t="s">
        <v>24</v>
      </c>
      <c r="G3" s="12">
        <v>31</v>
      </c>
      <c r="H3" s="12" t="str">
        <f t="shared" si="2"/>
        <v>S</v>
      </c>
      <c r="I3" s="12">
        <f t="shared" si="3"/>
        <v>1</v>
      </c>
      <c r="J3" s="12" t="str">
        <f t="shared" si="4"/>
        <v/>
      </c>
      <c r="K3" s="15">
        <f t="shared" si="5"/>
        <v>1</v>
      </c>
      <c r="L3" s="15">
        <v>90</v>
      </c>
      <c r="M3" s="15">
        <v>100</v>
      </c>
      <c r="N3" s="42">
        <f>IF(COUNTIFS($A$2:A3,A3,Mains!$B$2:B3,Mains!B3)=1,Mains!L3,0)/100</f>
        <v>0</v>
      </c>
    </row>
    <row r="4" spans="1:14" hidden="1" x14ac:dyDescent="0.3">
      <c r="A4" s="4">
        <f t="shared" si="0"/>
        <v>2017</v>
      </c>
      <c r="B4" s="4">
        <f t="shared" si="1"/>
        <v>1</v>
      </c>
      <c r="C4" s="4">
        <v>1</v>
      </c>
      <c r="D4" s="4" t="s">
        <v>4</v>
      </c>
      <c r="E4" s="14">
        <v>42740</v>
      </c>
      <c r="F4" s="6" t="s">
        <v>35</v>
      </c>
      <c r="G4" s="12">
        <v>0</v>
      </c>
      <c r="H4" s="12" t="str">
        <f t="shared" si="2"/>
        <v>S</v>
      </c>
      <c r="I4" s="12">
        <f t="shared" si="3"/>
        <v>1</v>
      </c>
      <c r="J4" s="12" t="str">
        <f t="shared" si="4"/>
        <v/>
      </c>
      <c r="K4" s="15">
        <f t="shared" si="5"/>
        <v>1</v>
      </c>
      <c r="L4" s="15">
        <v>90</v>
      </c>
      <c r="M4" s="15">
        <v>100</v>
      </c>
      <c r="N4" s="42">
        <f>IF(COUNTIFS($A$2:A4,A4,Mains!$B$2:B4,Mains!B4)=1,Mains!L4,0)/100</f>
        <v>0</v>
      </c>
    </row>
    <row r="5" spans="1:14" hidden="1" x14ac:dyDescent="0.3">
      <c r="A5" s="4">
        <f t="shared" si="0"/>
        <v>2017</v>
      </c>
      <c r="B5" s="4">
        <f t="shared" si="1"/>
        <v>1</v>
      </c>
      <c r="C5" s="4">
        <v>1</v>
      </c>
      <c r="D5" s="4" t="s">
        <v>4</v>
      </c>
      <c r="E5" s="14">
        <v>42740</v>
      </c>
      <c r="F5" s="6" t="s">
        <v>25</v>
      </c>
      <c r="G5" s="12">
        <v>35</v>
      </c>
      <c r="H5" s="12" t="str">
        <f t="shared" si="2"/>
        <v>S</v>
      </c>
      <c r="I5" s="12">
        <f t="shared" si="3"/>
        <v>1</v>
      </c>
      <c r="J5" s="12" t="str">
        <f t="shared" si="4"/>
        <v/>
      </c>
      <c r="K5" s="15">
        <f t="shared" si="5"/>
        <v>1</v>
      </c>
      <c r="L5" s="15">
        <v>90</v>
      </c>
      <c r="M5" s="15">
        <v>100</v>
      </c>
      <c r="N5" s="42">
        <f>IF(COUNTIFS($A$2:A5,A5,Mains!$B$2:B5,Mains!B5)=1,Mains!L5,0)/100</f>
        <v>0</v>
      </c>
    </row>
    <row r="6" spans="1:14" hidden="1" x14ac:dyDescent="0.3">
      <c r="A6" s="4">
        <f t="shared" si="0"/>
        <v>2017</v>
      </c>
      <c r="B6" s="4">
        <f t="shared" si="1"/>
        <v>1</v>
      </c>
      <c r="C6" s="4">
        <v>2</v>
      </c>
      <c r="D6" s="4" t="s">
        <v>7</v>
      </c>
      <c r="E6" s="14">
        <v>42747</v>
      </c>
      <c r="F6" s="6" t="s">
        <v>34</v>
      </c>
      <c r="G6" s="12">
        <v>28</v>
      </c>
      <c r="H6" s="12" t="str">
        <f t="shared" si="2"/>
        <v>S</v>
      </c>
      <c r="I6" s="12">
        <f t="shared" si="3"/>
        <v>1</v>
      </c>
      <c r="J6" s="12" t="str">
        <f t="shared" si="4"/>
        <v/>
      </c>
      <c r="K6" s="15">
        <f t="shared" si="5"/>
        <v>1</v>
      </c>
      <c r="L6" s="15">
        <v>90</v>
      </c>
      <c r="M6" s="15">
        <v>100</v>
      </c>
      <c r="N6" s="42">
        <f>IF(COUNTIFS($A$2:A6,A6,Mains!$B$2:B6,Mains!B6)=1,Mains!L6,0)/100</f>
        <v>0</v>
      </c>
    </row>
    <row r="7" spans="1:14" hidden="1" x14ac:dyDescent="0.3">
      <c r="A7" s="4">
        <f t="shared" si="0"/>
        <v>2017</v>
      </c>
      <c r="B7" s="4">
        <f t="shared" si="1"/>
        <v>1</v>
      </c>
      <c r="C7" s="4">
        <v>2</v>
      </c>
      <c r="D7" s="4" t="s">
        <v>7</v>
      </c>
      <c r="E7" s="14">
        <v>42747</v>
      </c>
      <c r="F7" s="6" t="s">
        <v>40</v>
      </c>
      <c r="G7" s="12">
        <v>4</v>
      </c>
      <c r="H7" s="12" t="str">
        <f t="shared" si="2"/>
        <v>S</v>
      </c>
      <c r="I7" s="12">
        <f t="shared" si="3"/>
        <v>1</v>
      </c>
      <c r="J7" s="12" t="str">
        <f t="shared" si="4"/>
        <v/>
      </c>
      <c r="K7" s="15">
        <f t="shared" si="5"/>
        <v>1</v>
      </c>
      <c r="L7" s="15">
        <v>90</v>
      </c>
      <c r="M7" s="15">
        <v>100</v>
      </c>
      <c r="N7" s="42">
        <f>IF(COUNTIFS($A$2:A7,A7,Mains!$B$2:B7,Mains!B7)=1,Mains!L7,0)/100</f>
        <v>0</v>
      </c>
    </row>
    <row r="8" spans="1:14" hidden="1" x14ac:dyDescent="0.3">
      <c r="A8" s="4">
        <f t="shared" si="0"/>
        <v>2017</v>
      </c>
      <c r="B8" s="4">
        <f t="shared" si="1"/>
        <v>1</v>
      </c>
      <c r="C8" s="4">
        <v>2</v>
      </c>
      <c r="D8" s="4" t="s">
        <v>5</v>
      </c>
      <c r="E8" s="14">
        <v>42747</v>
      </c>
      <c r="F8" s="6" t="s">
        <v>35</v>
      </c>
      <c r="G8" s="12">
        <v>0</v>
      </c>
      <c r="H8" s="12" t="str">
        <f t="shared" si="2"/>
        <v>S</v>
      </c>
      <c r="I8" s="12">
        <f t="shared" si="3"/>
        <v>1</v>
      </c>
      <c r="J8" s="12" t="str">
        <f t="shared" si="4"/>
        <v/>
      </c>
      <c r="K8" s="15">
        <f t="shared" si="5"/>
        <v>1</v>
      </c>
      <c r="L8" s="15">
        <v>90</v>
      </c>
      <c r="M8" s="15">
        <v>100</v>
      </c>
      <c r="N8" s="42">
        <f>IF(COUNTIFS($A$2:A8,A8,Mains!$B$2:B8,Mains!B8)=1,Mains!L8,0)/100</f>
        <v>0</v>
      </c>
    </row>
    <row r="9" spans="1:14" hidden="1" x14ac:dyDescent="0.3">
      <c r="A9" s="4">
        <f t="shared" si="0"/>
        <v>2017</v>
      </c>
      <c r="B9" s="4">
        <f t="shared" si="1"/>
        <v>1</v>
      </c>
      <c r="C9" s="4">
        <v>2</v>
      </c>
      <c r="D9" s="4" t="s">
        <v>5</v>
      </c>
      <c r="E9" s="14">
        <v>42747</v>
      </c>
      <c r="F9" s="6" t="s">
        <v>41</v>
      </c>
      <c r="G9" s="12">
        <v>0</v>
      </c>
      <c r="H9" s="12" t="str">
        <f t="shared" si="2"/>
        <v>S</v>
      </c>
      <c r="I9" s="12">
        <f t="shared" si="3"/>
        <v>1</v>
      </c>
      <c r="J9" s="12" t="str">
        <f t="shared" si="4"/>
        <v/>
      </c>
      <c r="K9" s="15">
        <f t="shared" si="5"/>
        <v>1</v>
      </c>
      <c r="L9" s="15">
        <v>90</v>
      </c>
      <c r="M9" s="15">
        <v>100</v>
      </c>
      <c r="N9" s="42">
        <f>IF(COUNTIFS($A$2:A9,A9,Mains!$B$2:B9,Mains!B9)=1,Mains!L9,0)/100</f>
        <v>0</v>
      </c>
    </row>
    <row r="10" spans="1:14" hidden="1" x14ac:dyDescent="0.3">
      <c r="A10" s="4">
        <f t="shared" si="0"/>
        <v>2017</v>
      </c>
      <c r="B10" s="4">
        <f t="shared" si="1"/>
        <v>1</v>
      </c>
      <c r="C10" s="4">
        <v>2</v>
      </c>
      <c r="D10" s="4" t="s">
        <v>5</v>
      </c>
      <c r="E10" s="14">
        <v>42747</v>
      </c>
      <c r="F10" s="6" t="s">
        <v>38</v>
      </c>
      <c r="G10" s="12">
        <v>0</v>
      </c>
      <c r="H10" s="12" t="str">
        <f t="shared" si="2"/>
        <v>S</v>
      </c>
      <c r="I10" s="12">
        <f t="shared" si="3"/>
        <v>1</v>
      </c>
      <c r="J10" s="12" t="str">
        <f t="shared" si="4"/>
        <v/>
      </c>
      <c r="K10" s="15">
        <f t="shared" si="5"/>
        <v>1</v>
      </c>
      <c r="L10" s="15">
        <v>90</v>
      </c>
      <c r="M10" s="15">
        <v>100</v>
      </c>
      <c r="N10" s="42">
        <f>IF(COUNTIFS($A$2:A10,A10,Mains!$B$2:B10,Mains!B10)=1,Mains!L10,0)/100</f>
        <v>0</v>
      </c>
    </row>
    <row r="11" spans="1:14" hidden="1" x14ac:dyDescent="0.3">
      <c r="A11" s="4">
        <f t="shared" si="0"/>
        <v>2017</v>
      </c>
      <c r="B11" s="4">
        <f t="shared" si="1"/>
        <v>1</v>
      </c>
      <c r="C11" s="4">
        <v>2</v>
      </c>
      <c r="D11" s="4" t="s">
        <v>4</v>
      </c>
      <c r="E11" s="14">
        <v>42747</v>
      </c>
      <c r="F11" s="6" t="s">
        <v>31</v>
      </c>
      <c r="G11" s="12">
        <v>0</v>
      </c>
      <c r="H11" s="12" t="str">
        <f t="shared" si="2"/>
        <v>S</v>
      </c>
      <c r="I11" s="12">
        <f t="shared" si="3"/>
        <v>1</v>
      </c>
      <c r="J11" s="12" t="str">
        <f t="shared" si="4"/>
        <v/>
      </c>
      <c r="K11" s="15">
        <f t="shared" si="5"/>
        <v>1</v>
      </c>
      <c r="L11" s="15">
        <v>90</v>
      </c>
      <c r="M11" s="15">
        <v>100</v>
      </c>
      <c r="N11" s="42">
        <f>IF(COUNTIFS($A$2:A11,A11,Mains!$B$2:B11,Mains!B11)=1,Mains!L11,0)/100</f>
        <v>0</v>
      </c>
    </row>
    <row r="12" spans="1:14" hidden="1" x14ac:dyDescent="0.3">
      <c r="A12" s="4">
        <f t="shared" si="0"/>
        <v>2017</v>
      </c>
      <c r="B12" s="4">
        <f t="shared" si="1"/>
        <v>1</v>
      </c>
      <c r="C12" s="4">
        <v>2</v>
      </c>
      <c r="D12" s="4" t="s">
        <v>4</v>
      </c>
      <c r="E12" s="14">
        <v>42747</v>
      </c>
      <c r="F12" s="6" t="s">
        <v>38</v>
      </c>
      <c r="G12" s="12">
        <v>2</v>
      </c>
      <c r="H12" s="12" t="str">
        <f t="shared" si="2"/>
        <v>S</v>
      </c>
      <c r="I12" s="12">
        <f t="shared" si="3"/>
        <v>1</v>
      </c>
      <c r="J12" s="12" t="str">
        <f t="shared" si="4"/>
        <v/>
      </c>
      <c r="K12" s="15">
        <f t="shared" si="5"/>
        <v>1</v>
      </c>
      <c r="L12" s="15">
        <v>90</v>
      </c>
      <c r="M12" s="15">
        <v>100</v>
      </c>
      <c r="N12" s="42">
        <f>IF(COUNTIFS($A$2:A12,A12,Mains!$B$2:B12,Mains!B12)=1,Mains!L12,0)/100</f>
        <v>0</v>
      </c>
    </row>
    <row r="13" spans="1:14" hidden="1" x14ac:dyDescent="0.3">
      <c r="A13" s="4">
        <f t="shared" si="0"/>
        <v>2017</v>
      </c>
      <c r="B13" s="4">
        <f t="shared" si="1"/>
        <v>1</v>
      </c>
      <c r="C13" s="4">
        <v>3</v>
      </c>
      <c r="D13" s="4" t="s">
        <v>7</v>
      </c>
      <c r="E13" s="14">
        <v>42753</v>
      </c>
      <c r="F13" s="6" t="s">
        <v>32</v>
      </c>
      <c r="G13" s="12">
        <v>36</v>
      </c>
      <c r="H13" s="12" t="str">
        <f t="shared" si="2"/>
        <v>S</v>
      </c>
      <c r="I13" s="12">
        <f t="shared" si="3"/>
        <v>1</v>
      </c>
      <c r="J13" s="12" t="str">
        <f t="shared" si="4"/>
        <v/>
      </c>
      <c r="K13" s="15">
        <f t="shared" si="5"/>
        <v>1</v>
      </c>
      <c r="L13" s="15">
        <v>90</v>
      </c>
      <c r="M13" s="15">
        <v>100</v>
      </c>
      <c r="N13" s="42">
        <f>IF(COUNTIFS($A$2:A13,A13,Mains!$B$2:B13,Mains!B13)=1,Mains!L13,0)/100</f>
        <v>0</v>
      </c>
    </row>
    <row r="14" spans="1:14" hidden="1" x14ac:dyDescent="0.3">
      <c r="A14" s="4">
        <f t="shared" si="0"/>
        <v>2017</v>
      </c>
      <c r="B14" s="4">
        <f t="shared" si="1"/>
        <v>1</v>
      </c>
      <c r="C14" s="4">
        <v>3</v>
      </c>
      <c r="D14" s="4" t="s">
        <v>5</v>
      </c>
      <c r="E14" s="14">
        <v>42754</v>
      </c>
      <c r="F14" s="6" t="s">
        <v>30</v>
      </c>
      <c r="G14" s="12">
        <v>0</v>
      </c>
      <c r="H14" s="12" t="str">
        <f t="shared" si="2"/>
        <v>S</v>
      </c>
      <c r="I14" s="12">
        <f t="shared" si="3"/>
        <v>1</v>
      </c>
      <c r="J14" s="12" t="str">
        <f t="shared" si="4"/>
        <v/>
      </c>
      <c r="K14" s="15">
        <f t="shared" si="5"/>
        <v>1</v>
      </c>
      <c r="L14" s="15">
        <v>90</v>
      </c>
      <c r="M14" s="15">
        <v>100</v>
      </c>
      <c r="N14" s="42">
        <f>IF(COUNTIFS($A$2:A14,A14,Mains!$B$2:B14,Mains!B14)=1,Mains!L14,0)/100</f>
        <v>0</v>
      </c>
    </row>
    <row r="15" spans="1:14" hidden="1" x14ac:dyDescent="0.3">
      <c r="A15" s="4">
        <f t="shared" si="0"/>
        <v>2017</v>
      </c>
      <c r="B15" s="4">
        <f t="shared" si="1"/>
        <v>1</v>
      </c>
      <c r="C15" s="4">
        <v>3</v>
      </c>
      <c r="D15" s="4" t="s">
        <v>4</v>
      </c>
      <c r="E15" s="14">
        <v>42753</v>
      </c>
      <c r="F15" s="6" t="s">
        <v>35</v>
      </c>
      <c r="G15" s="12">
        <v>0</v>
      </c>
      <c r="H15" s="12" t="str">
        <f t="shared" si="2"/>
        <v>S</v>
      </c>
      <c r="I15" s="12">
        <f t="shared" si="3"/>
        <v>1</v>
      </c>
      <c r="J15" s="12" t="str">
        <f t="shared" si="4"/>
        <v/>
      </c>
      <c r="K15" s="15">
        <f t="shared" si="5"/>
        <v>1</v>
      </c>
      <c r="L15" s="15">
        <v>90</v>
      </c>
      <c r="M15" s="15">
        <v>100</v>
      </c>
      <c r="N15" s="42">
        <f>IF(COUNTIFS($A$2:A15,A15,Mains!$B$2:B15,Mains!B15)=1,Mains!L15,0)/100</f>
        <v>0</v>
      </c>
    </row>
    <row r="16" spans="1:14" hidden="1" x14ac:dyDescent="0.3">
      <c r="A16" s="4">
        <f t="shared" si="0"/>
        <v>2017</v>
      </c>
      <c r="B16" s="4">
        <f t="shared" si="1"/>
        <v>1</v>
      </c>
      <c r="C16" s="4">
        <v>4</v>
      </c>
      <c r="D16" s="4" t="s">
        <v>7</v>
      </c>
      <c r="E16" s="14">
        <v>42761</v>
      </c>
      <c r="F16" s="6" t="s">
        <v>44</v>
      </c>
      <c r="G16" s="12">
        <v>4</v>
      </c>
      <c r="H16" s="12" t="str">
        <f t="shared" si="2"/>
        <v>S</v>
      </c>
      <c r="I16" s="12">
        <f t="shared" si="3"/>
        <v>1</v>
      </c>
      <c r="J16" s="12" t="str">
        <f t="shared" si="4"/>
        <v/>
      </c>
      <c r="K16" s="15">
        <f t="shared" si="5"/>
        <v>1</v>
      </c>
      <c r="L16" s="15">
        <v>90</v>
      </c>
      <c r="M16" s="15">
        <v>100</v>
      </c>
      <c r="N16" s="42">
        <f>IF(COUNTIFS($A$2:A16,A16,Mains!$B$2:B16,Mains!B16)=1,Mains!L16,0)/100</f>
        <v>0</v>
      </c>
    </row>
    <row r="17" spans="1:14" hidden="1" x14ac:dyDescent="0.3">
      <c r="A17" s="4">
        <f t="shared" si="0"/>
        <v>2017</v>
      </c>
      <c r="B17" s="4">
        <f t="shared" si="1"/>
        <v>1</v>
      </c>
      <c r="C17" s="4">
        <v>4</v>
      </c>
      <c r="D17" s="4" t="s">
        <v>7</v>
      </c>
      <c r="E17" s="14">
        <v>42761</v>
      </c>
      <c r="F17" s="6" t="s">
        <v>45</v>
      </c>
      <c r="G17" s="12">
        <v>0</v>
      </c>
      <c r="H17" s="12" t="str">
        <f t="shared" si="2"/>
        <v>S</v>
      </c>
      <c r="I17" s="12">
        <f t="shared" si="3"/>
        <v>1</v>
      </c>
      <c r="J17" s="12" t="str">
        <f t="shared" si="4"/>
        <v/>
      </c>
      <c r="K17" s="15">
        <f t="shared" si="5"/>
        <v>1</v>
      </c>
      <c r="L17" s="15">
        <v>90</v>
      </c>
      <c r="M17" s="15">
        <v>100</v>
      </c>
      <c r="N17" s="42">
        <f>IF(COUNTIFS($A$2:A17,A17,Mains!$B$2:B17,Mains!B17)=1,Mains!L17,0)/100</f>
        <v>0</v>
      </c>
    </row>
    <row r="18" spans="1:14" hidden="1" x14ac:dyDescent="0.3">
      <c r="A18" s="4">
        <f t="shared" si="0"/>
        <v>2017</v>
      </c>
      <c r="B18" s="4">
        <f t="shared" si="1"/>
        <v>1</v>
      </c>
      <c r="C18" s="4">
        <v>4</v>
      </c>
      <c r="D18" s="4" t="s">
        <v>4</v>
      </c>
      <c r="E18" s="14">
        <v>42760</v>
      </c>
      <c r="F18" s="6" t="s">
        <v>26</v>
      </c>
      <c r="G18" s="12">
        <v>0</v>
      </c>
      <c r="H18" s="12" t="str">
        <f t="shared" si="2"/>
        <v>S</v>
      </c>
      <c r="I18" s="12">
        <f t="shared" si="3"/>
        <v>1</v>
      </c>
      <c r="J18" s="12" t="str">
        <f t="shared" si="4"/>
        <v/>
      </c>
      <c r="K18" s="15">
        <f t="shared" si="5"/>
        <v>1</v>
      </c>
      <c r="L18" s="15">
        <v>90</v>
      </c>
      <c r="M18" s="15">
        <v>100</v>
      </c>
      <c r="N18" s="42">
        <f>IF(COUNTIFS($A$2:A18,A18,Mains!$B$2:B18,Mains!B18)=1,Mains!L18,0)/100</f>
        <v>0</v>
      </c>
    </row>
    <row r="19" spans="1:14" hidden="1" x14ac:dyDescent="0.3">
      <c r="A19" s="4">
        <f t="shared" si="0"/>
        <v>2017</v>
      </c>
      <c r="B19" s="4">
        <f t="shared" si="1"/>
        <v>1</v>
      </c>
      <c r="C19" s="4">
        <v>4</v>
      </c>
      <c r="D19" s="4" t="s">
        <v>4</v>
      </c>
      <c r="E19" s="14">
        <v>42760</v>
      </c>
      <c r="F19" s="6" t="s">
        <v>25</v>
      </c>
      <c r="G19" s="12">
        <v>0</v>
      </c>
      <c r="H19" s="12" t="str">
        <f t="shared" si="2"/>
        <v>S</v>
      </c>
      <c r="I19" s="12">
        <f t="shared" si="3"/>
        <v>1</v>
      </c>
      <c r="J19" s="12" t="str">
        <f t="shared" si="4"/>
        <v/>
      </c>
      <c r="K19" s="15">
        <f t="shared" si="5"/>
        <v>1</v>
      </c>
      <c r="L19" s="15">
        <v>90</v>
      </c>
      <c r="M19" s="15">
        <v>100</v>
      </c>
      <c r="N19" s="42">
        <f>IF(COUNTIFS($A$2:A19,A19,Mains!$B$2:B19,Mains!B19)=1,Mains!L19,0)/100</f>
        <v>0</v>
      </c>
    </row>
    <row r="20" spans="1:14" hidden="1" x14ac:dyDescent="0.3">
      <c r="A20" s="4">
        <f t="shared" si="0"/>
        <v>2017</v>
      </c>
      <c r="B20" s="4">
        <f t="shared" si="1"/>
        <v>1</v>
      </c>
      <c r="C20" s="4">
        <v>4</v>
      </c>
      <c r="D20" s="4" t="s">
        <v>6</v>
      </c>
      <c r="E20" s="14">
        <v>42761</v>
      </c>
      <c r="F20" s="6" t="s">
        <v>39</v>
      </c>
      <c r="G20" s="12">
        <v>0</v>
      </c>
      <c r="H20" s="12" t="str">
        <f t="shared" si="2"/>
        <v>S</v>
      </c>
      <c r="I20" s="12">
        <f t="shared" si="3"/>
        <v>1</v>
      </c>
      <c r="J20" s="12" t="str">
        <f t="shared" si="4"/>
        <v/>
      </c>
      <c r="K20" s="15">
        <f t="shared" si="5"/>
        <v>1</v>
      </c>
      <c r="L20" s="15">
        <v>90</v>
      </c>
      <c r="M20" s="15">
        <v>100</v>
      </c>
      <c r="N20" s="42">
        <f>IF(COUNTIFS($A$2:A20,A20,Mains!$B$2:B20,Mains!B20)=1,Mains!L20,0)/100</f>
        <v>0</v>
      </c>
    </row>
    <row r="21" spans="1:14" hidden="1" x14ac:dyDescent="0.3">
      <c r="A21" s="4">
        <f t="shared" si="0"/>
        <v>2017</v>
      </c>
      <c r="B21" s="4">
        <f t="shared" si="1"/>
        <v>1</v>
      </c>
      <c r="C21" s="4">
        <v>5</v>
      </c>
      <c r="D21" s="4" t="s">
        <v>7</v>
      </c>
      <c r="E21" s="14">
        <v>42765</v>
      </c>
      <c r="F21" s="6" t="s">
        <v>48</v>
      </c>
      <c r="G21" s="12">
        <v>11</v>
      </c>
      <c r="H21" s="12" t="str">
        <f t="shared" si="2"/>
        <v>S</v>
      </c>
      <c r="I21" s="12">
        <f t="shared" si="3"/>
        <v>1</v>
      </c>
      <c r="J21" s="12" t="str">
        <f t="shared" si="4"/>
        <v/>
      </c>
      <c r="K21" s="15">
        <f t="shared" si="5"/>
        <v>1</v>
      </c>
      <c r="L21" s="15">
        <v>90</v>
      </c>
      <c r="M21" s="15">
        <v>100</v>
      </c>
      <c r="N21" s="42">
        <f>IF(COUNTIFS($A$2:A21,A21,Mains!$B$2:B21,Mains!B21)=1,Mains!L21,0)/100</f>
        <v>0</v>
      </c>
    </row>
    <row r="22" spans="1:14" hidden="1" x14ac:dyDescent="0.3">
      <c r="A22" s="4">
        <f t="shared" si="0"/>
        <v>2017</v>
      </c>
      <c r="B22" s="4">
        <f t="shared" si="1"/>
        <v>1</v>
      </c>
      <c r="C22" s="4">
        <v>5</v>
      </c>
      <c r="D22" s="4" t="s">
        <v>7</v>
      </c>
      <c r="E22" s="14">
        <v>42765</v>
      </c>
      <c r="F22" s="6" t="s">
        <v>33</v>
      </c>
      <c r="G22" s="12">
        <v>0</v>
      </c>
      <c r="H22" s="12" t="str">
        <f t="shared" si="2"/>
        <v>S</v>
      </c>
      <c r="I22" s="12">
        <f t="shared" si="3"/>
        <v>1</v>
      </c>
      <c r="J22" s="12" t="str">
        <f t="shared" si="4"/>
        <v/>
      </c>
      <c r="K22" s="15">
        <f t="shared" si="5"/>
        <v>1</v>
      </c>
      <c r="L22" s="15">
        <v>90</v>
      </c>
      <c r="M22" s="15">
        <v>100</v>
      </c>
      <c r="N22" s="42">
        <f>IF(COUNTIFS($A$2:A22,A22,Mains!$B$2:B22,Mains!B22)=1,Mains!L22,0)/100</f>
        <v>0</v>
      </c>
    </row>
    <row r="23" spans="1:14" x14ac:dyDescent="0.3">
      <c r="A23" s="4">
        <f t="shared" si="0"/>
        <v>2017</v>
      </c>
      <c r="B23" s="4">
        <f t="shared" ref="B23:B47" si="6">IF(E23="","",(MONTH(E23)))</f>
        <v>2</v>
      </c>
      <c r="C23" s="4">
        <v>5</v>
      </c>
      <c r="D23" s="4" t="s">
        <v>5</v>
      </c>
      <c r="E23" s="14">
        <v>42767</v>
      </c>
      <c r="F23" s="6" t="s">
        <v>41</v>
      </c>
      <c r="G23" s="12">
        <v>0</v>
      </c>
      <c r="H23" s="12" t="str">
        <f t="shared" si="2"/>
        <v>S</v>
      </c>
      <c r="I23" s="12">
        <f t="shared" si="3"/>
        <v>1</v>
      </c>
      <c r="J23" s="12" t="str">
        <f t="shared" si="4"/>
        <v/>
      </c>
      <c r="K23" s="15">
        <f t="shared" si="5"/>
        <v>1</v>
      </c>
      <c r="L23" s="15">
        <v>90</v>
      </c>
      <c r="M23" s="15">
        <v>100</v>
      </c>
      <c r="N23" s="42">
        <f>IF(COUNTIFS($A$2:A23,A23,Mains!$B$2:B23,Mains!B23)=1,Mains!L23,0)/100</f>
        <v>0.9</v>
      </c>
    </row>
    <row r="24" spans="1:14" x14ac:dyDescent="0.3">
      <c r="A24" s="4">
        <f t="shared" si="0"/>
        <v>2017</v>
      </c>
      <c r="B24" s="4">
        <f t="shared" si="6"/>
        <v>2</v>
      </c>
      <c r="C24" s="4">
        <v>5</v>
      </c>
      <c r="D24" s="4" t="s">
        <v>5</v>
      </c>
      <c r="E24" s="14">
        <v>42767</v>
      </c>
      <c r="F24" s="6" t="s">
        <v>54</v>
      </c>
      <c r="G24" s="12">
        <v>0</v>
      </c>
      <c r="H24" s="12" t="str">
        <f t="shared" si="2"/>
        <v>S</v>
      </c>
      <c r="I24" s="12">
        <f t="shared" si="3"/>
        <v>1</v>
      </c>
      <c r="J24" s="12" t="str">
        <f t="shared" si="4"/>
        <v/>
      </c>
      <c r="K24" s="15">
        <f t="shared" si="5"/>
        <v>1</v>
      </c>
      <c r="L24" s="15">
        <v>90</v>
      </c>
      <c r="M24" s="15">
        <v>100</v>
      </c>
      <c r="N24" s="42">
        <f>IF(COUNTIFS($A$2:A24,A24,Mains!$B$2:B24,Mains!B24)=1,Mains!L24,0)/100</f>
        <v>0</v>
      </c>
    </row>
    <row r="25" spans="1:14" x14ac:dyDescent="0.3">
      <c r="A25" s="4">
        <f t="shared" si="0"/>
        <v>2017</v>
      </c>
      <c r="B25" s="4">
        <f t="shared" si="6"/>
        <v>2</v>
      </c>
      <c r="C25" s="4">
        <v>5</v>
      </c>
      <c r="D25" s="4" t="s">
        <v>5</v>
      </c>
      <c r="E25" s="14">
        <v>42767</v>
      </c>
      <c r="F25" s="6" t="s">
        <v>30</v>
      </c>
      <c r="G25" s="12">
        <v>1</v>
      </c>
      <c r="H25" s="12" t="str">
        <f t="shared" si="2"/>
        <v>S</v>
      </c>
      <c r="I25" s="12">
        <f t="shared" si="3"/>
        <v>1</v>
      </c>
      <c r="J25" s="12" t="str">
        <f t="shared" si="4"/>
        <v/>
      </c>
      <c r="K25" s="15">
        <f t="shared" si="5"/>
        <v>1</v>
      </c>
      <c r="L25" s="15">
        <v>90</v>
      </c>
      <c r="M25" s="15">
        <v>100</v>
      </c>
      <c r="N25" s="42">
        <f>IF(COUNTIFS($A$2:A25,A25,Mains!$B$2:B25,Mains!B25)=1,Mains!L25,0)/100</f>
        <v>0</v>
      </c>
    </row>
    <row r="26" spans="1:14" x14ac:dyDescent="0.3">
      <c r="A26" s="4">
        <f t="shared" si="0"/>
        <v>2017</v>
      </c>
      <c r="B26" s="4">
        <f t="shared" si="6"/>
        <v>2</v>
      </c>
      <c r="C26" s="4">
        <v>5</v>
      </c>
      <c r="D26" s="4" t="s">
        <v>4</v>
      </c>
      <c r="E26" s="14">
        <v>42767</v>
      </c>
      <c r="F26" s="6" t="s">
        <v>35</v>
      </c>
      <c r="G26" s="12">
        <v>0</v>
      </c>
      <c r="H26" s="12" t="str">
        <f t="shared" si="2"/>
        <v>S</v>
      </c>
      <c r="I26" s="12">
        <f t="shared" si="3"/>
        <v>1</v>
      </c>
      <c r="J26" s="12" t="str">
        <f t="shared" si="4"/>
        <v/>
      </c>
      <c r="K26" s="15">
        <f t="shared" si="5"/>
        <v>1</v>
      </c>
      <c r="L26" s="15">
        <v>90</v>
      </c>
      <c r="M26" s="15">
        <v>100</v>
      </c>
      <c r="N26" s="42">
        <f>IF(COUNTIFS($A$2:A26,A26,Mains!$B$2:B26,Mains!B26)=1,Mains!L26,0)/100</f>
        <v>0</v>
      </c>
    </row>
    <row r="27" spans="1:14" x14ac:dyDescent="0.3">
      <c r="A27" s="4">
        <f t="shared" si="0"/>
        <v>2017</v>
      </c>
      <c r="B27" s="4">
        <f t="shared" si="6"/>
        <v>2</v>
      </c>
      <c r="C27" s="4">
        <v>6</v>
      </c>
      <c r="D27" s="4" t="s">
        <v>7</v>
      </c>
      <c r="E27" s="14">
        <v>42774</v>
      </c>
      <c r="F27" s="6" t="s">
        <v>53</v>
      </c>
      <c r="G27" s="12" t="s">
        <v>11</v>
      </c>
      <c r="H27" s="12" t="str">
        <f t="shared" si="2"/>
        <v>NS</v>
      </c>
      <c r="I27" s="12" t="str">
        <f t="shared" si="3"/>
        <v/>
      </c>
      <c r="J27" s="12">
        <f t="shared" si="4"/>
        <v>1</v>
      </c>
      <c r="K27" s="15">
        <f t="shared" si="5"/>
        <v>1</v>
      </c>
      <c r="L27" s="15">
        <v>90</v>
      </c>
      <c r="M27" s="15">
        <v>100</v>
      </c>
      <c r="N27" s="42">
        <f>IF(COUNTIFS($A$2:A27,A27,Mains!$B$2:B27,Mains!B27)=1,Mains!L27,0)/100</f>
        <v>0</v>
      </c>
    </row>
    <row r="28" spans="1:14" x14ac:dyDescent="0.3">
      <c r="A28" s="4">
        <f t="shared" si="0"/>
        <v>2017</v>
      </c>
      <c r="B28" s="4">
        <f t="shared" si="6"/>
        <v>2</v>
      </c>
      <c r="C28" s="4">
        <v>6</v>
      </c>
      <c r="D28" s="4" t="s">
        <v>5</v>
      </c>
      <c r="E28" s="14">
        <v>42774</v>
      </c>
      <c r="F28" s="6" t="s">
        <v>23</v>
      </c>
      <c r="G28" s="12">
        <v>0</v>
      </c>
      <c r="H28" s="12" t="str">
        <f t="shared" si="2"/>
        <v>S</v>
      </c>
      <c r="I28" s="12">
        <f t="shared" si="3"/>
        <v>1</v>
      </c>
      <c r="J28" s="12" t="str">
        <f t="shared" si="4"/>
        <v/>
      </c>
      <c r="K28" s="15">
        <f t="shared" si="5"/>
        <v>1</v>
      </c>
      <c r="L28" s="15">
        <v>90</v>
      </c>
      <c r="M28" s="15">
        <v>100</v>
      </c>
      <c r="N28" s="42">
        <f>IF(COUNTIFS($A$2:A28,A28,Mains!$B$2:B28,Mains!B28)=1,Mains!L28,0)/100</f>
        <v>0</v>
      </c>
    </row>
    <row r="29" spans="1:14" x14ac:dyDescent="0.3">
      <c r="A29" s="4">
        <f t="shared" si="0"/>
        <v>2017</v>
      </c>
      <c r="B29" s="4">
        <f t="shared" si="6"/>
        <v>2</v>
      </c>
      <c r="C29" s="4">
        <v>6</v>
      </c>
      <c r="D29" s="4" t="s">
        <v>4</v>
      </c>
      <c r="E29" s="14">
        <v>42774</v>
      </c>
      <c r="F29" s="6" t="s">
        <v>25</v>
      </c>
      <c r="G29" s="12">
        <v>5</v>
      </c>
      <c r="H29" s="12" t="str">
        <f t="shared" si="2"/>
        <v>S</v>
      </c>
      <c r="I29" s="12">
        <f t="shared" si="3"/>
        <v>1</v>
      </c>
      <c r="J29" s="12" t="str">
        <f t="shared" si="4"/>
        <v/>
      </c>
      <c r="K29" s="15">
        <f t="shared" si="5"/>
        <v>1</v>
      </c>
      <c r="L29" s="15">
        <v>90</v>
      </c>
      <c r="M29" s="15">
        <v>100</v>
      </c>
      <c r="N29" s="42">
        <f>IF(COUNTIFS($A$2:A29,A29,Mains!$B$2:B29,Mains!B29)=1,Mains!L29,0)/100</f>
        <v>0</v>
      </c>
    </row>
    <row r="30" spans="1:14" x14ac:dyDescent="0.3">
      <c r="A30" s="4">
        <f t="shared" si="0"/>
        <v>2017</v>
      </c>
      <c r="B30" s="4">
        <f t="shared" si="6"/>
        <v>2</v>
      </c>
      <c r="C30" s="4">
        <v>6</v>
      </c>
      <c r="D30" s="4" t="s">
        <v>4</v>
      </c>
      <c r="E30" s="14">
        <v>42774</v>
      </c>
      <c r="F30" s="6" t="s">
        <v>26</v>
      </c>
      <c r="G30" s="12" t="s">
        <v>11</v>
      </c>
      <c r="H30" s="12" t="str">
        <f t="shared" si="2"/>
        <v>NS</v>
      </c>
      <c r="I30" s="12" t="str">
        <f t="shared" si="3"/>
        <v/>
      </c>
      <c r="J30" s="12">
        <f t="shared" si="4"/>
        <v>1</v>
      </c>
      <c r="K30" s="15">
        <f t="shared" si="5"/>
        <v>1</v>
      </c>
      <c r="L30" s="15">
        <v>90</v>
      </c>
      <c r="M30" s="15">
        <v>100</v>
      </c>
      <c r="N30" s="42">
        <f>IF(COUNTIFS($A$2:A30,A30,Mains!$B$2:B30,Mains!B30)=1,Mains!L30,0)/100</f>
        <v>0</v>
      </c>
    </row>
    <row r="31" spans="1:14" x14ac:dyDescent="0.3">
      <c r="A31" s="4">
        <f t="shared" si="0"/>
        <v>2017</v>
      </c>
      <c r="B31" s="4">
        <f t="shared" si="6"/>
        <v>2</v>
      </c>
      <c r="C31" s="4">
        <v>6</v>
      </c>
      <c r="D31" s="4" t="s">
        <v>6</v>
      </c>
      <c r="E31" s="14">
        <v>42774</v>
      </c>
      <c r="F31" s="6" t="s">
        <v>27</v>
      </c>
      <c r="G31" s="12">
        <v>0</v>
      </c>
      <c r="H31" s="12" t="str">
        <f t="shared" si="2"/>
        <v>S</v>
      </c>
      <c r="I31" s="12">
        <f t="shared" si="3"/>
        <v>1</v>
      </c>
      <c r="J31" s="12" t="str">
        <f t="shared" si="4"/>
        <v/>
      </c>
      <c r="K31" s="15">
        <f t="shared" si="5"/>
        <v>1</v>
      </c>
      <c r="L31" s="15">
        <v>90</v>
      </c>
      <c r="M31" s="15">
        <v>100</v>
      </c>
      <c r="N31" s="42">
        <f>IF(COUNTIFS($A$2:A31,A31,Mains!$B$2:B31,Mains!B31)=1,Mains!L31,0)/100</f>
        <v>0</v>
      </c>
    </row>
    <row r="32" spans="1:14" x14ac:dyDescent="0.3">
      <c r="A32" s="4">
        <f t="shared" si="0"/>
        <v>2017</v>
      </c>
      <c r="B32" s="4">
        <f t="shared" si="6"/>
        <v>2</v>
      </c>
      <c r="C32" s="4">
        <v>7</v>
      </c>
      <c r="D32" s="4" t="s">
        <v>7</v>
      </c>
      <c r="E32" s="14">
        <v>42781</v>
      </c>
      <c r="F32" s="6" t="s">
        <v>50</v>
      </c>
      <c r="G32" s="12">
        <v>0</v>
      </c>
      <c r="H32" s="12" t="str">
        <f t="shared" si="2"/>
        <v>S</v>
      </c>
      <c r="I32" s="12">
        <f t="shared" si="3"/>
        <v>1</v>
      </c>
      <c r="J32" s="12" t="str">
        <f t="shared" si="4"/>
        <v/>
      </c>
      <c r="K32" s="15">
        <f t="shared" si="5"/>
        <v>1</v>
      </c>
      <c r="L32" s="15">
        <v>90</v>
      </c>
      <c r="M32" s="15">
        <v>100</v>
      </c>
      <c r="N32" s="42">
        <f>IF(COUNTIFS($A$2:A32,A32,Mains!$B$2:B32,Mains!B32)=1,Mains!L32,0)/100</f>
        <v>0</v>
      </c>
    </row>
    <row r="33" spans="1:14" x14ac:dyDescent="0.3">
      <c r="A33" s="4">
        <f t="shared" si="0"/>
        <v>2017</v>
      </c>
      <c r="B33" s="4">
        <f t="shared" si="6"/>
        <v>2</v>
      </c>
      <c r="C33" s="4">
        <v>7</v>
      </c>
      <c r="D33" s="4" t="s">
        <v>7</v>
      </c>
      <c r="E33" s="14">
        <v>42781</v>
      </c>
      <c r="F33" s="6" t="s">
        <v>55</v>
      </c>
      <c r="G33" s="12" t="s">
        <v>11</v>
      </c>
      <c r="H33" s="12" t="str">
        <f t="shared" si="2"/>
        <v>NS</v>
      </c>
      <c r="I33" s="12" t="str">
        <f t="shared" si="3"/>
        <v/>
      </c>
      <c r="J33" s="12">
        <f t="shared" si="4"/>
        <v>1</v>
      </c>
      <c r="K33" s="15">
        <f t="shared" si="5"/>
        <v>1</v>
      </c>
      <c r="L33" s="15">
        <v>90</v>
      </c>
      <c r="M33" s="15">
        <v>100</v>
      </c>
      <c r="N33" s="42">
        <f>IF(COUNTIFS($A$2:A33,A33,Mains!$B$2:B33,Mains!B33)=1,Mains!L33,0)/100</f>
        <v>0</v>
      </c>
    </row>
    <row r="34" spans="1:14" x14ac:dyDescent="0.3">
      <c r="A34" s="4">
        <f t="shared" si="0"/>
        <v>2017</v>
      </c>
      <c r="B34" s="4">
        <f t="shared" si="6"/>
        <v>2</v>
      </c>
      <c r="C34" s="4">
        <v>7</v>
      </c>
      <c r="D34" s="4" t="s">
        <v>5</v>
      </c>
      <c r="E34" s="14">
        <v>42781</v>
      </c>
      <c r="F34" s="6" t="s">
        <v>41</v>
      </c>
      <c r="G34" s="12">
        <v>0</v>
      </c>
      <c r="H34" s="12" t="str">
        <f t="shared" si="2"/>
        <v>S</v>
      </c>
      <c r="I34" s="12">
        <f t="shared" si="3"/>
        <v>1</v>
      </c>
      <c r="J34" s="12" t="str">
        <f t="shared" si="4"/>
        <v/>
      </c>
      <c r="K34" s="15">
        <f t="shared" si="5"/>
        <v>1</v>
      </c>
      <c r="L34" s="15">
        <v>90</v>
      </c>
      <c r="M34" s="15">
        <v>100</v>
      </c>
      <c r="N34" s="42">
        <f>IF(COUNTIFS($A$2:A34,A34,Mains!$B$2:B34,Mains!B34)=1,Mains!L34,0)/100</f>
        <v>0</v>
      </c>
    </row>
    <row r="35" spans="1:14" x14ac:dyDescent="0.3">
      <c r="A35" s="4">
        <f t="shared" si="0"/>
        <v>2017</v>
      </c>
      <c r="B35" s="4">
        <f t="shared" si="6"/>
        <v>2</v>
      </c>
      <c r="C35" s="4">
        <v>7</v>
      </c>
      <c r="D35" s="4" t="s">
        <v>5</v>
      </c>
      <c r="E35" s="14">
        <v>42781</v>
      </c>
      <c r="F35" s="6" t="s">
        <v>29</v>
      </c>
      <c r="G35" s="12">
        <v>0</v>
      </c>
      <c r="H35" s="12" t="str">
        <f t="shared" si="2"/>
        <v>S</v>
      </c>
      <c r="I35" s="12">
        <f t="shared" si="3"/>
        <v>1</v>
      </c>
      <c r="J35" s="12" t="str">
        <f t="shared" si="4"/>
        <v/>
      </c>
      <c r="K35" s="15">
        <f t="shared" si="5"/>
        <v>1</v>
      </c>
      <c r="L35" s="15">
        <v>90</v>
      </c>
      <c r="M35" s="15">
        <v>100</v>
      </c>
      <c r="N35" s="42">
        <f>IF(COUNTIFS($A$2:A35,A35,Mains!$B$2:B35,Mains!B35)=1,Mains!L35,0)/100</f>
        <v>0</v>
      </c>
    </row>
    <row r="36" spans="1:14" x14ac:dyDescent="0.3">
      <c r="A36" s="4">
        <f t="shared" si="0"/>
        <v>2017</v>
      </c>
      <c r="B36" s="4">
        <f t="shared" si="6"/>
        <v>2</v>
      </c>
      <c r="C36" s="4">
        <v>7</v>
      </c>
      <c r="D36" s="4" t="s">
        <v>4</v>
      </c>
      <c r="E36" s="14">
        <v>42781</v>
      </c>
      <c r="F36" s="6" t="s">
        <v>31</v>
      </c>
      <c r="G36" s="12">
        <v>0</v>
      </c>
      <c r="H36" s="12" t="str">
        <f t="shared" si="2"/>
        <v>S</v>
      </c>
      <c r="I36" s="12">
        <f t="shared" si="3"/>
        <v>1</v>
      </c>
      <c r="J36" s="12" t="str">
        <f t="shared" si="4"/>
        <v/>
      </c>
      <c r="K36" s="15">
        <f t="shared" si="5"/>
        <v>1</v>
      </c>
      <c r="L36" s="15">
        <v>90</v>
      </c>
      <c r="M36" s="15">
        <v>100</v>
      </c>
      <c r="N36" s="42">
        <f>IF(COUNTIFS($A$2:A36,A36,Mains!$B$2:B36,Mains!B36)=1,Mains!L36,0)/100</f>
        <v>0</v>
      </c>
    </row>
    <row r="37" spans="1:14" x14ac:dyDescent="0.3">
      <c r="A37" s="4">
        <f t="shared" si="0"/>
        <v>2017</v>
      </c>
      <c r="B37" s="4">
        <f t="shared" si="6"/>
        <v>2</v>
      </c>
      <c r="C37" s="4">
        <v>7</v>
      </c>
      <c r="D37" s="4" t="s">
        <v>4</v>
      </c>
      <c r="E37" s="14">
        <v>42781</v>
      </c>
      <c r="F37" s="6" t="s">
        <v>25</v>
      </c>
      <c r="G37" s="12">
        <v>2</v>
      </c>
      <c r="H37" s="12" t="str">
        <f t="shared" si="2"/>
        <v>S</v>
      </c>
      <c r="I37" s="12">
        <f t="shared" si="3"/>
        <v>1</v>
      </c>
      <c r="J37" s="12" t="str">
        <f t="shared" si="4"/>
        <v/>
      </c>
      <c r="K37" s="15">
        <f t="shared" si="5"/>
        <v>1</v>
      </c>
      <c r="L37" s="15">
        <v>90</v>
      </c>
      <c r="M37" s="15">
        <v>100</v>
      </c>
      <c r="N37" s="42">
        <f>IF(COUNTIFS($A$2:A37,A37,Mains!$B$2:B37,Mains!B37)=1,Mains!L37,0)/100</f>
        <v>0</v>
      </c>
    </row>
    <row r="38" spans="1:14" x14ac:dyDescent="0.3">
      <c r="A38" s="4">
        <f t="shared" si="0"/>
        <v>2017</v>
      </c>
      <c r="B38" s="4">
        <f t="shared" si="6"/>
        <v>2</v>
      </c>
      <c r="C38" s="4">
        <v>8</v>
      </c>
      <c r="D38" s="4" t="s">
        <v>7</v>
      </c>
      <c r="E38" s="14">
        <v>42789</v>
      </c>
      <c r="F38" s="6" t="s">
        <v>51</v>
      </c>
      <c r="G38" s="12" t="s">
        <v>11</v>
      </c>
      <c r="H38" s="12" t="str">
        <f t="shared" si="2"/>
        <v>NS</v>
      </c>
      <c r="I38" s="12" t="str">
        <f t="shared" si="3"/>
        <v/>
      </c>
      <c r="J38" s="12">
        <f t="shared" si="4"/>
        <v>1</v>
      </c>
      <c r="K38" s="15">
        <f t="shared" si="5"/>
        <v>1</v>
      </c>
      <c r="L38" s="15">
        <v>90</v>
      </c>
      <c r="M38" s="15">
        <v>100</v>
      </c>
      <c r="N38" s="42">
        <f>IF(COUNTIFS($A$2:A38,A38,Mains!$B$2:B38,Mains!B38)=1,Mains!L38,0)/100</f>
        <v>0</v>
      </c>
    </row>
    <row r="39" spans="1:14" x14ac:dyDescent="0.3">
      <c r="A39" s="4">
        <f t="shared" si="0"/>
        <v>2017</v>
      </c>
      <c r="B39" s="4">
        <f t="shared" si="6"/>
        <v>2</v>
      </c>
      <c r="C39" s="4">
        <v>8</v>
      </c>
      <c r="D39" s="4" t="s">
        <v>7</v>
      </c>
      <c r="E39" s="14">
        <v>42789</v>
      </c>
      <c r="F39" s="6" t="s">
        <v>34</v>
      </c>
      <c r="G39" s="12">
        <v>16</v>
      </c>
      <c r="H39" s="12" t="str">
        <f t="shared" si="2"/>
        <v>S</v>
      </c>
      <c r="I39" s="12">
        <f t="shared" si="3"/>
        <v>1</v>
      </c>
      <c r="J39" s="12" t="str">
        <f t="shared" si="4"/>
        <v/>
      </c>
      <c r="K39" s="15">
        <f t="shared" si="5"/>
        <v>1</v>
      </c>
      <c r="L39" s="15">
        <v>90</v>
      </c>
      <c r="M39" s="15">
        <v>100</v>
      </c>
      <c r="N39" s="42">
        <f>IF(COUNTIFS($A$2:A39,A39,Mains!$B$2:B39,Mains!B39)=1,Mains!L39,0)/100</f>
        <v>0</v>
      </c>
    </row>
    <row r="40" spans="1:14" x14ac:dyDescent="0.3">
      <c r="A40" s="4">
        <f t="shared" si="0"/>
        <v>2017</v>
      </c>
      <c r="B40" s="4">
        <f t="shared" si="6"/>
        <v>2</v>
      </c>
      <c r="C40" s="4">
        <v>8</v>
      </c>
      <c r="D40" s="4" t="s">
        <v>5</v>
      </c>
      <c r="E40" s="14">
        <v>42788</v>
      </c>
      <c r="F40" s="6" t="s">
        <v>24</v>
      </c>
      <c r="G40" s="12" t="s">
        <v>11</v>
      </c>
      <c r="H40" s="12" t="str">
        <f t="shared" si="2"/>
        <v>NS</v>
      </c>
      <c r="I40" s="12" t="str">
        <f t="shared" si="3"/>
        <v/>
      </c>
      <c r="J40" s="12">
        <f t="shared" si="4"/>
        <v>1</v>
      </c>
      <c r="K40" s="15">
        <f t="shared" si="5"/>
        <v>1</v>
      </c>
      <c r="L40" s="15">
        <v>90</v>
      </c>
      <c r="M40" s="15">
        <v>100</v>
      </c>
      <c r="N40" s="42">
        <f>IF(COUNTIFS($A$2:A40,A40,Mains!$B$2:B40,Mains!B40)=1,Mains!L40,0)/100</f>
        <v>0</v>
      </c>
    </row>
    <row r="41" spans="1:14" x14ac:dyDescent="0.3">
      <c r="A41" s="4">
        <f t="shared" si="0"/>
        <v>2017</v>
      </c>
      <c r="B41" s="4">
        <f t="shared" si="6"/>
        <v>2</v>
      </c>
      <c r="C41" s="5">
        <v>8</v>
      </c>
      <c r="D41" s="4" t="s">
        <v>5</v>
      </c>
      <c r="E41" s="14">
        <v>42788</v>
      </c>
      <c r="F41" s="6" t="s">
        <v>29</v>
      </c>
      <c r="G41" s="12">
        <v>0</v>
      </c>
      <c r="H41" s="12" t="str">
        <f t="shared" si="2"/>
        <v>S</v>
      </c>
      <c r="I41" s="12">
        <f t="shared" si="3"/>
        <v>1</v>
      </c>
      <c r="J41" s="12" t="str">
        <f t="shared" si="4"/>
        <v/>
      </c>
      <c r="K41" s="15">
        <f t="shared" si="5"/>
        <v>1</v>
      </c>
      <c r="L41" s="15">
        <v>90</v>
      </c>
      <c r="M41" s="15">
        <v>100</v>
      </c>
      <c r="N41" s="42">
        <f>IF(COUNTIFS($A$2:A41,A41,Mains!$B$2:B41,Mains!B41)=1,Mains!L41,0)/100</f>
        <v>0</v>
      </c>
    </row>
    <row r="42" spans="1:14" x14ac:dyDescent="0.3">
      <c r="A42" s="4">
        <f t="shared" si="0"/>
        <v>2017</v>
      </c>
      <c r="B42" s="4">
        <f t="shared" si="6"/>
        <v>2</v>
      </c>
      <c r="C42" s="5">
        <v>8</v>
      </c>
      <c r="D42" s="4" t="s">
        <v>4</v>
      </c>
      <c r="E42" s="14">
        <v>42788</v>
      </c>
      <c r="F42" s="6" t="s">
        <v>26</v>
      </c>
      <c r="G42" s="12">
        <v>20</v>
      </c>
      <c r="H42" s="12" t="str">
        <f t="shared" si="2"/>
        <v>S</v>
      </c>
      <c r="I42" s="12">
        <f t="shared" si="3"/>
        <v>1</v>
      </c>
      <c r="J42" s="12" t="str">
        <f t="shared" si="4"/>
        <v/>
      </c>
      <c r="K42" s="15">
        <f t="shared" si="5"/>
        <v>1</v>
      </c>
      <c r="L42" s="15">
        <v>90</v>
      </c>
      <c r="M42" s="15">
        <v>100</v>
      </c>
      <c r="N42" s="42">
        <f>IF(COUNTIFS($A$2:A42,A42,Mains!$B$2:B42,Mains!B42)=1,Mains!L42,0)/100</f>
        <v>0</v>
      </c>
    </row>
    <row r="43" spans="1:14" x14ac:dyDescent="0.3">
      <c r="A43" s="4">
        <f t="shared" si="0"/>
        <v>2017</v>
      </c>
      <c r="B43" s="4">
        <f t="shared" si="6"/>
        <v>2</v>
      </c>
      <c r="C43" s="4">
        <v>8</v>
      </c>
      <c r="D43" s="4" t="s">
        <v>6</v>
      </c>
      <c r="E43" s="14">
        <v>42789</v>
      </c>
      <c r="F43" s="6" t="s">
        <v>52</v>
      </c>
      <c r="G43" s="13">
        <v>0</v>
      </c>
      <c r="H43" s="12" t="str">
        <f t="shared" si="2"/>
        <v>S</v>
      </c>
      <c r="I43" s="12">
        <f t="shared" si="3"/>
        <v>1</v>
      </c>
      <c r="J43" s="12" t="str">
        <f t="shared" si="4"/>
        <v/>
      </c>
      <c r="K43" s="15">
        <f t="shared" si="5"/>
        <v>1</v>
      </c>
      <c r="L43" s="15">
        <v>90</v>
      </c>
      <c r="M43" s="15">
        <v>100</v>
      </c>
      <c r="N43" s="42">
        <f>IF(COUNTIFS($A$2:A43,A43,Mains!$B$2:B43,Mains!B43)=1,Mains!L43,0)/100</f>
        <v>0</v>
      </c>
    </row>
    <row r="44" spans="1:14" hidden="1" x14ac:dyDescent="0.3">
      <c r="A44" s="4">
        <f t="shared" si="0"/>
        <v>2017</v>
      </c>
      <c r="B44" s="4">
        <f t="shared" si="6"/>
        <v>3</v>
      </c>
      <c r="C44" s="4">
        <v>9</v>
      </c>
      <c r="D44" s="4" t="s">
        <v>7</v>
      </c>
      <c r="E44" s="14">
        <v>42795</v>
      </c>
      <c r="F44" s="6" t="s">
        <v>32</v>
      </c>
      <c r="G44" s="12">
        <v>0</v>
      </c>
      <c r="H44" s="12" t="str">
        <f t="shared" si="2"/>
        <v>S</v>
      </c>
      <c r="I44" s="12">
        <f t="shared" si="3"/>
        <v>1</v>
      </c>
      <c r="J44" s="12" t="str">
        <f t="shared" si="4"/>
        <v/>
      </c>
      <c r="K44" s="15">
        <f t="shared" si="5"/>
        <v>1</v>
      </c>
      <c r="L44" s="15">
        <v>90</v>
      </c>
      <c r="M44" s="15">
        <v>100</v>
      </c>
      <c r="N44" s="42">
        <f>IF(COUNTIFS($A$2:A44,A44,Mains!$B$2:B44,Mains!B44)=1,Mains!L44,0)/100</f>
        <v>0.9</v>
      </c>
    </row>
    <row r="45" spans="1:14" hidden="1" x14ac:dyDescent="0.3">
      <c r="A45" s="4">
        <f t="shared" si="0"/>
        <v>2017</v>
      </c>
      <c r="B45" s="4">
        <f t="shared" si="6"/>
        <v>3</v>
      </c>
      <c r="C45" s="4">
        <v>9</v>
      </c>
      <c r="D45" s="4" t="s">
        <v>7</v>
      </c>
      <c r="E45" s="14">
        <v>42795</v>
      </c>
      <c r="F45" s="6" t="s">
        <v>51</v>
      </c>
      <c r="G45" s="12">
        <v>0</v>
      </c>
      <c r="H45" s="12" t="str">
        <f t="shared" si="2"/>
        <v>S</v>
      </c>
      <c r="I45" s="12">
        <f t="shared" si="3"/>
        <v>1</v>
      </c>
      <c r="J45" s="12" t="str">
        <f t="shared" si="4"/>
        <v/>
      </c>
      <c r="K45" s="15">
        <f t="shared" si="5"/>
        <v>1</v>
      </c>
      <c r="L45" s="15">
        <v>90</v>
      </c>
      <c r="M45" s="15">
        <v>100</v>
      </c>
      <c r="N45" s="42">
        <f>IF(COUNTIFS($A$2:A45,A45,Mains!$B$2:B45,Mains!B45)=1,Mains!L45,0)/100</f>
        <v>0</v>
      </c>
    </row>
    <row r="46" spans="1:14" hidden="1" x14ac:dyDescent="0.3">
      <c r="A46" s="4">
        <f t="shared" si="0"/>
        <v>2017</v>
      </c>
      <c r="B46" s="4">
        <f t="shared" si="6"/>
        <v>3</v>
      </c>
      <c r="C46" s="4">
        <v>9</v>
      </c>
      <c r="D46" s="4" t="s">
        <v>5</v>
      </c>
      <c r="E46" s="14">
        <v>42795</v>
      </c>
      <c r="F46" s="6" t="s">
        <v>35</v>
      </c>
      <c r="G46" s="13">
        <v>42</v>
      </c>
      <c r="H46" s="12" t="str">
        <f t="shared" si="2"/>
        <v>S</v>
      </c>
      <c r="I46" s="12">
        <f t="shared" si="3"/>
        <v>1</v>
      </c>
      <c r="J46" s="12" t="str">
        <f t="shared" si="4"/>
        <v/>
      </c>
      <c r="K46" s="15">
        <f t="shared" si="5"/>
        <v>1</v>
      </c>
      <c r="L46" s="15">
        <v>90</v>
      </c>
      <c r="M46" s="15">
        <v>100</v>
      </c>
      <c r="N46" s="42">
        <f>IF(COUNTIFS($A$2:A46,A46,Mains!$B$2:B46,Mains!B46)=1,Mains!L46,0)/100</f>
        <v>0</v>
      </c>
    </row>
    <row r="47" spans="1:14" hidden="1" x14ac:dyDescent="0.3">
      <c r="A47" s="4">
        <f t="shared" si="0"/>
        <v>2017</v>
      </c>
      <c r="B47" s="4">
        <f t="shared" si="6"/>
        <v>3</v>
      </c>
      <c r="C47" s="4">
        <v>9</v>
      </c>
      <c r="D47" s="4" t="s">
        <v>5</v>
      </c>
      <c r="E47" s="14">
        <v>42795</v>
      </c>
      <c r="F47" s="6" t="s">
        <v>41</v>
      </c>
      <c r="G47" s="13">
        <v>0</v>
      </c>
      <c r="H47" s="12" t="str">
        <f t="shared" si="2"/>
        <v>S</v>
      </c>
      <c r="I47" s="12">
        <f t="shared" si="3"/>
        <v>1</v>
      </c>
      <c r="J47" s="12" t="str">
        <f t="shared" si="4"/>
        <v/>
      </c>
      <c r="K47" s="15">
        <f t="shared" si="5"/>
        <v>1</v>
      </c>
      <c r="L47" s="15">
        <v>90</v>
      </c>
      <c r="M47" s="15">
        <v>100</v>
      </c>
      <c r="N47" s="42">
        <f>IF(COUNTIFS($A$2:A47,A47,Mains!$B$2:B47,Mains!B47)=1,Mains!L47,0)/100</f>
        <v>0</v>
      </c>
    </row>
    <row r="48" spans="1:14" hidden="1" x14ac:dyDescent="0.3">
      <c r="A48" s="4">
        <f t="shared" si="0"/>
        <v>2017</v>
      </c>
      <c r="B48" s="4">
        <f t="shared" ref="B48:B68" si="7">IF(E48="","",(MONTH(E48)))</f>
        <v>3</v>
      </c>
      <c r="C48" s="4">
        <v>9</v>
      </c>
      <c r="D48" s="4" t="s">
        <v>5</v>
      </c>
      <c r="E48" s="14">
        <v>42795</v>
      </c>
      <c r="F48" s="6" t="s">
        <v>29</v>
      </c>
      <c r="G48" s="13">
        <v>0</v>
      </c>
      <c r="H48" s="12" t="str">
        <f t="shared" ref="H48:H93" si="8">IF(G48="","",IF(G48&lt;=50,"S","NS"))</f>
        <v>S</v>
      </c>
      <c r="I48" s="12">
        <f t="shared" si="3"/>
        <v>1</v>
      </c>
      <c r="J48" s="12" t="str">
        <f t="shared" si="4"/>
        <v/>
      </c>
      <c r="K48" s="15">
        <f t="shared" si="5"/>
        <v>1</v>
      </c>
      <c r="L48" s="15">
        <v>90</v>
      </c>
      <c r="M48" s="15">
        <v>100</v>
      </c>
      <c r="N48" s="42">
        <f>IF(COUNTIFS($A$2:A48,A48,Mains!$B$2:B48,Mains!B48)=1,Mains!L48,0)/100</f>
        <v>0</v>
      </c>
    </row>
    <row r="49" spans="1:14" hidden="1" x14ac:dyDescent="0.3">
      <c r="A49" s="4">
        <f t="shared" ref="A49:A93" si="9">IF(E49="","",(YEAR(E49)))</f>
        <v>2017</v>
      </c>
      <c r="B49" s="4">
        <f t="shared" si="7"/>
        <v>3</v>
      </c>
      <c r="C49" s="4">
        <v>9</v>
      </c>
      <c r="D49" s="4" t="s">
        <v>4</v>
      </c>
      <c r="E49" s="14">
        <v>42795</v>
      </c>
      <c r="F49" s="6" t="s">
        <v>35</v>
      </c>
      <c r="G49" s="12">
        <v>1</v>
      </c>
      <c r="H49" s="12" t="str">
        <f t="shared" si="8"/>
        <v>S</v>
      </c>
      <c r="I49" s="12">
        <f t="shared" ref="I49:I93" si="10">IF(H49="S",COUNTA(H49),"")</f>
        <v>1</v>
      </c>
      <c r="J49" s="12" t="str">
        <f t="shared" ref="J49:J93" si="11">IF(H49="NS",COUNTA(H49),"")</f>
        <v/>
      </c>
      <c r="K49" s="15">
        <f t="shared" ref="K49:K93" si="12">IF(COUNTA(E49)=0,"",1)</f>
        <v>1</v>
      </c>
      <c r="L49" s="15">
        <v>90</v>
      </c>
      <c r="M49" s="15">
        <v>100</v>
      </c>
      <c r="N49" s="42">
        <f>IF(COUNTIFS($A$2:A49,A49,Mains!$B$2:B49,Mains!B49)=1,Mains!L49,0)/100</f>
        <v>0</v>
      </c>
    </row>
    <row r="50" spans="1:14" hidden="1" x14ac:dyDescent="0.3">
      <c r="A50" s="4">
        <f t="shared" si="9"/>
        <v>2017</v>
      </c>
      <c r="B50" s="4">
        <f t="shared" si="7"/>
        <v>3</v>
      </c>
      <c r="C50" s="4">
        <v>9</v>
      </c>
      <c r="D50" s="4" t="s">
        <v>4</v>
      </c>
      <c r="E50" s="14">
        <v>42795</v>
      </c>
      <c r="F50" s="6" t="s">
        <v>25</v>
      </c>
      <c r="G50" s="12">
        <v>46</v>
      </c>
      <c r="H50" s="12" t="str">
        <f t="shared" si="8"/>
        <v>S</v>
      </c>
      <c r="I50" s="12">
        <f t="shared" si="10"/>
        <v>1</v>
      </c>
      <c r="J50" s="12" t="str">
        <f t="shared" si="11"/>
        <v/>
      </c>
      <c r="K50" s="15">
        <f t="shared" si="12"/>
        <v>1</v>
      </c>
      <c r="L50" s="15">
        <v>90</v>
      </c>
      <c r="M50" s="15">
        <v>100</v>
      </c>
      <c r="N50" s="42">
        <f>IF(COUNTIFS($A$2:A50,A50,Mains!$B$2:B50,Mains!B50)=1,Mains!L50,0)/100</f>
        <v>0</v>
      </c>
    </row>
    <row r="51" spans="1:14" hidden="1" x14ac:dyDescent="0.3">
      <c r="A51" s="4">
        <f t="shared" si="9"/>
        <v>2017</v>
      </c>
      <c r="B51" s="4">
        <f t="shared" si="7"/>
        <v>3</v>
      </c>
      <c r="C51" s="4">
        <v>10</v>
      </c>
      <c r="D51" s="4" t="s">
        <v>7</v>
      </c>
      <c r="E51" s="14">
        <v>42803</v>
      </c>
      <c r="F51" s="6" t="s">
        <v>44</v>
      </c>
      <c r="G51" s="13">
        <v>0</v>
      </c>
      <c r="H51" s="12" t="str">
        <f t="shared" si="8"/>
        <v>S</v>
      </c>
      <c r="I51" s="12">
        <f t="shared" si="10"/>
        <v>1</v>
      </c>
      <c r="J51" s="12" t="str">
        <f t="shared" si="11"/>
        <v/>
      </c>
      <c r="K51" s="15">
        <f t="shared" si="12"/>
        <v>1</v>
      </c>
      <c r="L51" s="15">
        <v>90</v>
      </c>
      <c r="M51" s="15">
        <v>100</v>
      </c>
      <c r="N51" s="42">
        <f>IF(COUNTIFS($A$2:A51,A51,Mains!$B$2:B51,Mains!B51)=1,Mains!L51,0)/100</f>
        <v>0</v>
      </c>
    </row>
    <row r="52" spans="1:14" hidden="1" x14ac:dyDescent="0.3">
      <c r="A52" s="4">
        <f t="shared" si="9"/>
        <v>2017</v>
      </c>
      <c r="B52" s="4">
        <f t="shared" si="7"/>
        <v>3</v>
      </c>
      <c r="C52" s="4">
        <v>10</v>
      </c>
      <c r="D52" s="4" t="s">
        <v>5</v>
      </c>
      <c r="E52" s="14">
        <v>42802</v>
      </c>
      <c r="F52" s="6" t="s">
        <v>29</v>
      </c>
      <c r="G52" s="13">
        <v>0</v>
      </c>
      <c r="H52" s="12" t="str">
        <f t="shared" si="8"/>
        <v>S</v>
      </c>
      <c r="I52" s="12">
        <f t="shared" si="10"/>
        <v>1</v>
      </c>
      <c r="J52" s="12" t="str">
        <f t="shared" si="11"/>
        <v/>
      </c>
      <c r="K52" s="15">
        <f t="shared" si="12"/>
        <v>1</v>
      </c>
      <c r="L52" s="15">
        <v>90</v>
      </c>
      <c r="M52" s="15">
        <v>100</v>
      </c>
      <c r="N52" s="42">
        <f>IF(COUNTIFS($A$2:A52,A52,Mains!$B$2:B52,Mains!B52)=1,Mains!L52,0)/100</f>
        <v>0</v>
      </c>
    </row>
    <row r="53" spans="1:14" hidden="1" x14ac:dyDescent="0.3">
      <c r="A53" s="4">
        <f t="shared" si="9"/>
        <v>2017</v>
      </c>
      <c r="B53" s="4">
        <f t="shared" si="7"/>
        <v>3</v>
      </c>
      <c r="C53" s="4">
        <v>10</v>
      </c>
      <c r="D53" s="4" t="s">
        <v>5</v>
      </c>
      <c r="E53" s="14">
        <v>42802</v>
      </c>
      <c r="F53" s="6" t="s">
        <v>41</v>
      </c>
      <c r="G53" s="13">
        <v>0</v>
      </c>
      <c r="H53" s="12" t="str">
        <f t="shared" si="8"/>
        <v>S</v>
      </c>
      <c r="I53" s="12">
        <f t="shared" si="10"/>
        <v>1</v>
      </c>
      <c r="J53" s="12" t="str">
        <f t="shared" si="11"/>
        <v/>
      </c>
      <c r="K53" s="15">
        <f t="shared" si="12"/>
        <v>1</v>
      </c>
      <c r="L53" s="15">
        <v>90</v>
      </c>
      <c r="M53" s="15">
        <v>100</v>
      </c>
      <c r="N53" s="42">
        <f>IF(COUNTIFS($A$2:A53,A53,Mains!$B$2:B53,Mains!B53)=1,Mains!L53,0)/100</f>
        <v>0</v>
      </c>
    </row>
    <row r="54" spans="1:14" hidden="1" x14ac:dyDescent="0.3">
      <c r="A54" s="4">
        <f t="shared" si="9"/>
        <v>2017</v>
      </c>
      <c r="B54" s="4">
        <f t="shared" si="7"/>
        <v>3</v>
      </c>
      <c r="C54" s="4">
        <v>10</v>
      </c>
      <c r="D54" s="4" t="s">
        <v>4</v>
      </c>
      <c r="E54" s="14">
        <v>42802</v>
      </c>
      <c r="F54" s="6" t="s">
        <v>30</v>
      </c>
      <c r="G54" s="13">
        <v>0</v>
      </c>
      <c r="H54" s="12" t="str">
        <f t="shared" si="8"/>
        <v>S</v>
      </c>
      <c r="I54" s="12">
        <f t="shared" si="10"/>
        <v>1</v>
      </c>
      <c r="J54" s="12" t="str">
        <f t="shared" si="11"/>
        <v/>
      </c>
      <c r="K54" s="15">
        <f t="shared" si="12"/>
        <v>1</v>
      </c>
      <c r="L54" s="15">
        <v>90</v>
      </c>
      <c r="M54" s="15">
        <v>100</v>
      </c>
      <c r="N54" s="42">
        <f>IF(COUNTIFS($A$2:A54,A54,Mains!$B$2:B54,Mains!B54)=1,Mains!L54,0)/100</f>
        <v>0</v>
      </c>
    </row>
    <row r="55" spans="1:14" hidden="1" x14ac:dyDescent="0.3">
      <c r="A55" s="4">
        <f t="shared" si="9"/>
        <v>2017</v>
      </c>
      <c r="B55" s="4">
        <f t="shared" si="7"/>
        <v>3</v>
      </c>
      <c r="C55" s="4">
        <v>11</v>
      </c>
      <c r="D55" s="4" t="s">
        <v>7</v>
      </c>
      <c r="E55" s="14">
        <v>42809</v>
      </c>
      <c r="F55" s="6" t="s">
        <v>45</v>
      </c>
      <c r="G55" s="13">
        <v>0</v>
      </c>
      <c r="H55" s="12" t="str">
        <f t="shared" si="8"/>
        <v>S</v>
      </c>
      <c r="I55" s="12">
        <f t="shared" si="10"/>
        <v>1</v>
      </c>
      <c r="J55" s="12" t="str">
        <f t="shared" si="11"/>
        <v/>
      </c>
      <c r="K55" s="15">
        <f t="shared" si="12"/>
        <v>1</v>
      </c>
      <c r="L55" s="15">
        <v>90</v>
      </c>
      <c r="M55" s="15">
        <v>100</v>
      </c>
      <c r="N55" s="42">
        <f>IF(COUNTIFS($A$2:A55,A55,Mains!$B$2:B55,Mains!B55)=1,Mains!L55,0)/100</f>
        <v>0</v>
      </c>
    </row>
    <row r="56" spans="1:14" hidden="1" x14ac:dyDescent="0.3">
      <c r="A56" s="4">
        <f t="shared" si="9"/>
        <v>2017</v>
      </c>
      <c r="B56" s="4">
        <f t="shared" si="7"/>
        <v>3</v>
      </c>
      <c r="C56" s="4">
        <v>11</v>
      </c>
      <c r="D56" s="4" t="s">
        <v>7</v>
      </c>
      <c r="E56" s="14">
        <v>42809</v>
      </c>
      <c r="F56" s="6" t="s">
        <v>55</v>
      </c>
      <c r="G56" s="13">
        <v>0</v>
      </c>
      <c r="H56" s="12" t="str">
        <f t="shared" si="8"/>
        <v>S</v>
      </c>
      <c r="I56" s="12">
        <f t="shared" si="10"/>
        <v>1</v>
      </c>
      <c r="J56" s="12" t="str">
        <f t="shared" si="11"/>
        <v/>
      </c>
      <c r="K56" s="15">
        <f t="shared" si="12"/>
        <v>1</v>
      </c>
      <c r="L56" s="15">
        <v>90</v>
      </c>
      <c r="M56" s="15">
        <v>100</v>
      </c>
      <c r="N56" s="42">
        <f>IF(COUNTIFS($A$2:A56,A56,Mains!$B$2:B56,Mains!B56)=1,Mains!L56,0)/100</f>
        <v>0</v>
      </c>
    </row>
    <row r="57" spans="1:14" hidden="1" x14ac:dyDescent="0.3">
      <c r="A57" s="4">
        <f t="shared" si="9"/>
        <v>2017</v>
      </c>
      <c r="B57" s="4">
        <f t="shared" si="7"/>
        <v>3</v>
      </c>
      <c r="C57" s="4">
        <v>11</v>
      </c>
      <c r="D57" s="4" t="s">
        <v>5</v>
      </c>
      <c r="E57" s="14">
        <v>42810</v>
      </c>
      <c r="F57" s="6" t="s">
        <v>41</v>
      </c>
      <c r="G57" s="13">
        <v>0</v>
      </c>
      <c r="H57" s="12" t="str">
        <f t="shared" si="8"/>
        <v>S</v>
      </c>
      <c r="I57" s="12">
        <f t="shared" si="10"/>
        <v>1</v>
      </c>
      <c r="J57" s="12" t="str">
        <f t="shared" si="11"/>
        <v/>
      </c>
      <c r="K57" s="15">
        <f t="shared" si="12"/>
        <v>1</v>
      </c>
      <c r="L57" s="15">
        <v>90</v>
      </c>
      <c r="M57" s="15">
        <v>100</v>
      </c>
      <c r="N57" s="42">
        <f>IF(COUNTIFS($A$2:A57,A57,Mains!$B$2:B57,Mains!B57)=1,Mains!L57,0)/100</f>
        <v>0</v>
      </c>
    </row>
    <row r="58" spans="1:14" hidden="1" x14ac:dyDescent="0.3">
      <c r="A58" s="4">
        <f t="shared" si="9"/>
        <v>2017</v>
      </c>
      <c r="B58" s="4">
        <f t="shared" si="7"/>
        <v>3</v>
      </c>
      <c r="C58" s="4">
        <v>11</v>
      </c>
      <c r="D58" s="4" t="s">
        <v>4</v>
      </c>
      <c r="E58" s="14">
        <v>42810</v>
      </c>
      <c r="F58" s="6" t="s">
        <v>25</v>
      </c>
      <c r="G58" s="13">
        <v>41</v>
      </c>
      <c r="H58" s="12" t="str">
        <f t="shared" si="8"/>
        <v>S</v>
      </c>
      <c r="I58" s="12">
        <f t="shared" si="10"/>
        <v>1</v>
      </c>
      <c r="J58" s="12" t="str">
        <f t="shared" si="11"/>
        <v/>
      </c>
      <c r="K58" s="15">
        <f t="shared" si="12"/>
        <v>1</v>
      </c>
      <c r="L58" s="15">
        <v>90</v>
      </c>
      <c r="M58" s="15">
        <v>100</v>
      </c>
      <c r="N58" s="42">
        <f>IF(COUNTIFS($A$2:A58,A58,Mains!$B$2:B58,Mains!B58)=1,Mains!L58,0)/100</f>
        <v>0</v>
      </c>
    </row>
    <row r="59" spans="1:14" hidden="1" x14ac:dyDescent="0.3">
      <c r="A59" s="4">
        <f t="shared" si="9"/>
        <v>2017</v>
      </c>
      <c r="B59" s="4">
        <f t="shared" si="7"/>
        <v>3</v>
      </c>
      <c r="C59" s="4">
        <v>12</v>
      </c>
      <c r="D59" s="4" t="s">
        <v>7</v>
      </c>
      <c r="E59" s="14">
        <v>42817</v>
      </c>
      <c r="F59" s="6" t="s">
        <v>33</v>
      </c>
      <c r="G59" s="12">
        <v>0</v>
      </c>
      <c r="H59" s="12" t="str">
        <f t="shared" si="8"/>
        <v>S</v>
      </c>
      <c r="I59" s="12">
        <f t="shared" si="10"/>
        <v>1</v>
      </c>
      <c r="J59" s="12" t="str">
        <f t="shared" si="11"/>
        <v/>
      </c>
      <c r="K59" s="15">
        <f t="shared" si="12"/>
        <v>1</v>
      </c>
      <c r="L59" s="15">
        <v>90</v>
      </c>
      <c r="M59" s="15">
        <v>100</v>
      </c>
      <c r="N59" s="42">
        <f>IF(COUNTIFS($A$2:A59,A59,Mains!$B$2:B59,Mains!B59)=1,Mains!L59,0)/100</f>
        <v>0</v>
      </c>
    </row>
    <row r="60" spans="1:14" hidden="1" x14ac:dyDescent="0.3">
      <c r="A60" s="4">
        <f t="shared" si="9"/>
        <v>2017</v>
      </c>
      <c r="B60" s="4">
        <f t="shared" si="7"/>
        <v>3</v>
      </c>
      <c r="C60" s="4">
        <v>12</v>
      </c>
      <c r="D60" s="4" t="s">
        <v>5</v>
      </c>
      <c r="E60" s="14">
        <v>42817</v>
      </c>
      <c r="F60" s="6" t="s">
        <v>46</v>
      </c>
      <c r="G60" s="12">
        <v>16</v>
      </c>
      <c r="H60" s="12" t="str">
        <f t="shared" si="8"/>
        <v>S</v>
      </c>
      <c r="I60" s="12">
        <f t="shared" si="10"/>
        <v>1</v>
      </c>
      <c r="J60" s="12" t="str">
        <f t="shared" si="11"/>
        <v/>
      </c>
      <c r="K60" s="15">
        <f t="shared" si="12"/>
        <v>1</v>
      </c>
      <c r="L60" s="15">
        <v>90</v>
      </c>
      <c r="M60" s="15">
        <v>100</v>
      </c>
      <c r="N60" s="42">
        <f>IF(COUNTIFS($A$2:A60,A60,Mains!$B$2:B60,Mains!B60)=1,Mains!L60,0)/100</f>
        <v>0</v>
      </c>
    </row>
    <row r="61" spans="1:14" hidden="1" x14ac:dyDescent="0.3">
      <c r="A61" s="4">
        <f t="shared" si="9"/>
        <v>2017</v>
      </c>
      <c r="B61" s="4">
        <f t="shared" si="7"/>
        <v>3</v>
      </c>
      <c r="C61" s="4">
        <v>12</v>
      </c>
      <c r="D61" s="4" t="s">
        <v>4</v>
      </c>
      <c r="E61" s="14">
        <v>42817</v>
      </c>
      <c r="F61" s="6" t="s">
        <v>38</v>
      </c>
      <c r="G61" s="12">
        <v>2</v>
      </c>
      <c r="H61" s="12" t="str">
        <f t="shared" si="8"/>
        <v>S</v>
      </c>
      <c r="I61" s="12">
        <f t="shared" si="10"/>
        <v>1</v>
      </c>
      <c r="J61" s="12" t="str">
        <f t="shared" si="11"/>
        <v/>
      </c>
      <c r="K61" s="15">
        <f t="shared" si="12"/>
        <v>1</v>
      </c>
      <c r="L61" s="15">
        <v>90</v>
      </c>
      <c r="M61" s="15">
        <v>100</v>
      </c>
      <c r="N61" s="42">
        <f>IF(COUNTIFS($A$2:A61,A61,Mains!$B$2:B61,Mains!B61)=1,Mains!L61,0)/100</f>
        <v>0</v>
      </c>
    </row>
    <row r="62" spans="1:14" hidden="1" x14ac:dyDescent="0.3">
      <c r="A62" s="4">
        <f t="shared" si="9"/>
        <v>2017</v>
      </c>
      <c r="B62" s="4">
        <f t="shared" si="7"/>
        <v>3</v>
      </c>
      <c r="C62" s="4">
        <v>12</v>
      </c>
      <c r="D62" s="4" t="s">
        <v>4</v>
      </c>
      <c r="E62" s="14">
        <v>42817</v>
      </c>
      <c r="F62" s="6" t="s">
        <v>35</v>
      </c>
      <c r="G62" s="12">
        <v>22</v>
      </c>
      <c r="H62" s="12" t="str">
        <f t="shared" si="8"/>
        <v>S</v>
      </c>
      <c r="I62" s="12">
        <f t="shared" si="10"/>
        <v>1</v>
      </c>
      <c r="J62" s="12" t="str">
        <f t="shared" si="11"/>
        <v/>
      </c>
      <c r="K62" s="15">
        <f t="shared" si="12"/>
        <v>1</v>
      </c>
      <c r="L62" s="15">
        <v>90</v>
      </c>
      <c r="M62" s="15">
        <v>100</v>
      </c>
      <c r="N62" s="42">
        <f>IF(COUNTIFS($A$2:A62,A62,Mains!$B$2:B62,Mains!B62)=1,Mains!L62,0)/100</f>
        <v>0</v>
      </c>
    </row>
    <row r="63" spans="1:14" hidden="1" x14ac:dyDescent="0.3">
      <c r="A63" s="4">
        <f t="shared" si="9"/>
        <v>2017</v>
      </c>
      <c r="B63" s="4">
        <f t="shared" si="7"/>
        <v>3</v>
      </c>
      <c r="C63" s="4">
        <v>12</v>
      </c>
      <c r="D63" s="4" t="s">
        <v>6</v>
      </c>
      <c r="E63" s="14">
        <v>42817</v>
      </c>
      <c r="F63" s="6" t="s">
        <v>52</v>
      </c>
      <c r="G63" s="12">
        <v>2</v>
      </c>
      <c r="H63" s="12" t="str">
        <f t="shared" si="8"/>
        <v>S</v>
      </c>
      <c r="I63" s="12">
        <f t="shared" si="10"/>
        <v>1</v>
      </c>
      <c r="J63" s="12" t="str">
        <f t="shared" si="11"/>
        <v/>
      </c>
      <c r="K63" s="15">
        <f t="shared" si="12"/>
        <v>1</v>
      </c>
      <c r="L63" s="15">
        <v>90</v>
      </c>
      <c r="M63" s="15">
        <v>100</v>
      </c>
      <c r="N63" s="42">
        <f>IF(COUNTIFS($A$2:A63,A63,Mains!$B$2:B63,Mains!B63)=1,Mains!L63,0)/100</f>
        <v>0</v>
      </c>
    </row>
    <row r="64" spans="1:14" hidden="1" x14ac:dyDescent="0.3">
      <c r="A64" s="4">
        <f t="shared" si="9"/>
        <v>2017</v>
      </c>
      <c r="B64" s="4">
        <f t="shared" si="7"/>
        <v>3</v>
      </c>
      <c r="C64" s="4">
        <v>13</v>
      </c>
      <c r="D64" s="4" t="s">
        <v>7</v>
      </c>
      <c r="E64" s="14">
        <v>42825</v>
      </c>
      <c r="F64" s="6" t="s">
        <v>50</v>
      </c>
      <c r="G64" s="12">
        <v>0</v>
      </c>
      <c r="H64" s="12" t="str">
        <f t="shared" si="8"/>
        <v>S</v>
      </c>
      <c r="I64" s="12">
        <f t="shared" si="10"/>
        <v>1</v>
      </c>
      <c r="J64" s="12" t="str">
        <f t="shared" si="11"/>
        <v/>
      </c>
      <c r="K64" s="15">
        <f t="shared" si="12"/>
        <v>1</v>
      </c>
      <c r="L64" s="15">
        <v>90</v>
      </c>
      <c r="M64" s="15">
        <v>100</v>
      </c>
      <c r="N64" s="42">
        <f>IF(COUNTIFS($A$2:A64,A64,Mains!$B$2:B64,Mains!B64)=1,Mains!L64,0)/100</f>
        <v>0</v>
      </c>
    </row>
    <row r="65" spans="1:14" hidden="1" x14ac:dyDescent="0.3">
      <c r="A65" s="4">
        <f t="shared" si="9"/>
        <v>2017</v>
      </c>
      <c r="B65" s="4">
        <f t="shared" si="7"/>
        <v>3</v>
      </c>
      <c r="C65" s="4">
        <v>13</v>
      </c>
      <c r="D65" s="4" t="s">
        <v>7</v>
      </c>
      <c r="E65" s="14">
        <v>42825</v>
      </c>
      <c r="F65" s="6" t="s">
        <v>51</v>
      </c>
      <c r="G65" s="12">
        <v>0</v>
      </c>
      <c r="H65" s="12" t="str">
        <f t="shared" si="8"/>
        <v>S</v>
      </c>
      <c r="I65" s="12">
        <f t="shared" si="10"/>
        <v>1</v>
      </c>
      <c r="J65" s="12" t="str">
        <f t="shared" si="11"/>
        <v/>
      </c>
      <c r="K65" s="15">
        <f t="shared" si="12"/>
        <v>1</v>
      </c>
      <c r="L65" s="15">
        <v>90</v>
      </c>
      <c r="M65" s="15">
        <v>100</v>
      </c>
      <c r="N65" s="42">
        <f>IF(COUNTIFS($A$2:A65,A65,Mains!$B$2:B65,Mains!B65)=1,Mains!L65,0)/100</f>
        <v>0</v>
      </c>
    </row>
    <row r="66" spans="1:14" hidden="1" x14ac:dyDescent="0.3">
      <c r="A66" s="4">
        <f t="shared" si="9"/>
        <v>2017</v>
      </c>
      <c r="B66" s="4">
        <f t="shared" si="7"/>
        <v>3</v>
      </c>
      <c r="C66" s="4">
        <v>13</v>
      </c>
      <c r="D66" s="4" t="s">
        <v>5</v>
      </c>
      <c r="E66" s="14">
        <v>42823</v>
      </c>
      <c r="F66" s="6" t="s">
        <v>54</v>
      </c>
      <c r="G66" s="12">
        <v>23</v>
      </c>
      <c r="H66" s="12" t="str">
        <f t="shared" si="8"/>
        <v>S</v>
      </c>
      <c r="I66" s="12">
        <f t="shared" si="10"/>
        <v>1</v>
      </c>
      <c r="J66" s="12" t="str">
        <f t="shared" si="11"/>
        <v/>
      </c>
      <c r="K66" s="15">
        <f t="shared" si="12"/>
        <v>1</v>
      </c>
      <c r="L66" s="15">
        <v>90</v>
      </c>
      <c r="M66" s="15">
        <v>100</v>
      </c>
      <c r="N66" s="42">
        <f>IF(COUNTIFS($A$2:A66,A66,Mains!$B$2:B66,Mains!B66)=1,Mains!L66,0)/100</f>
        <v>0</v>
      </c>
    </row>
    <row r="67" spans="1:14" hidden="1" x14ac:dyDescent="0.3">
      <c r="A67" s="4">
        <f t="shared" si="9"/>
        <v>2017</v>
      </c>
      <c r="B67" s="4">
        <f t="shared" si="7"/>
        <v>3</v>
      </c>
      <c r="C67" s="4">
        <v>13</v>
      </c>
      <c r="D67" s="4" t="s">
        <v>5</v>
      </c>
      <c r="E67" s="14">
        <v>42823</v>
      </c>
      <c r="F67" s="6" t="s">
        <v>41</v>
      </c>
      <c r="G67" s="12">
        <v>0</v>
      </c>
      <c r="H67" s="12" t="str">
        <f t="shared" si="8"/>
        <v>S</v>
      </c>
      <c r="I67" s="12">
        <f t="shared" si="10"/>
        <v>1</v>
      </c>
      <c r="J67" s="12" t="str">
        <f t="shared" si="11"/>
        <v/>
      </c>
      <c r="K67" s="15">
        <f t="shared" si="12"/>
        <v>1</v>
      </c>
      <c r="L67" s="15">
        <v>90</v>
      </c>
      <c r="M67" s="15">
        <v>100</v>
      </c>
      <c r="N67" s="42">
        <f>IF(COUNTIFS($A$2:A67,A67,Mains!$B$2:B67,Mains!B67)=1,Mains!L67,0)/100</f>
        <v>0</v>
      </c>
    </row>
    <row r="68" spans="1:14" hidden="1" x14ac:dyDescent="0.3">
      <c r="A68" s="4">
        <f t="shared" si="9"/>
        <v>2017</v>
      </c>
      <c r="B68" s="4">
        <f t="shared" si="7"/>
        <v>3</v>
      </c>
      <c r="C68" s="4">
        <v>13</v>
      </c>
      <c r="D68" s="4" t="s">
        <v>4</v>
      </c>
      <c r="E68" s="14">
        <v>42823</v>
      </c>
      <c r="F68" s="6" t="s">
        <v>30</v>
      </c>
      <c r="G68" s="12">
        <v>43</v>
      </c>
      <c r="H68" s="12" t="str">
        <f t="shared" si="8"/>
        <v>S</v>
      </c>
      <c r="I68" s="12">
        <f t="shared" si="10"/>
        <v>1</v>
      </c>
      <c r="J68" s="12" t="str">
        <f t="shared" si="11"/>
        <v/>
      </c>
      <c r="K68" s="15">
        <f t="shared" si="12"/>
        <v>1</v>
      </c>
      <c r="L68" s="15">
        <v>90</v>
      </c>
      <c r="M68" s="15">
        <v>100</v>
      </c>
      <c r="N68" s="42">
        <f>IF(COUNTIFS($A$2:A68,A68,Mains!$B$2:B68,Mains!B68)=1,Mains!L68,0)/100</f>
        <v>0</v>
      </c>
    </row>
    <row r="69" spans="1:14" hidden="1" x14ac:dyDescent="0.3">
      <c r="A69" s="4">
        <f t="shared" si="9"/>
        <v>2017</v>
      </c>
      <c r="B69" s="4">
        <f t="shared" ref="B69:B93" si="13">IF(E69="","",(MONTH(E69)))</f>
        <v>3</v>
      </c>
      <c r="C69" s="4">
        <v>13</v>
      </c>
      <c r="D69" s="4" t="s">
        <v>4</v>
      </c>
      <c r="E69" s="14">
        <v>42823</v>
      </c>
      <c r="F69" s="6" t="s">
        <v>31</v>
      </c>
      <c r="G69" s="12">
        <v>9</v>
      </c>
      <c r="H69" s="12" t="str">
        <f t="shared" si="8"/>
        <v>S</v>
      </c>
      <c r="I69" s="12">
        <f t="shared" si="10"/>
        <v>1</v>
      </c>
      <c r="J69" s="12" t="str">
        <f t="shared" si="11"/>
        <v/>
      </c>
      <c r="K69" s="15">
        <f t="shared" si="12"/>
        <v>1</v>
      </c>
      <c r="L69" s="15">
        <v>90</v>
      </c>
      <c r="M69" s="15">
        <v>100</v>
      </c>
      <c r="N69" s="42">
        <f>IF(COUNTIFS($A$2:A69,A69,Mains!$B$2:B69,Mains!B69)=1,Mains!L69,0)/100</f>
        <v>0</v>
      </c>
    </row>
    <row r="70" spans="1:14" hidden="1" x14ac:dyDescent="0.3">
      <c r="A70" s="4">
        <f t="shared" si="9"/>
        <v>2017</v>
      </c>
      <c r="B70" s="4">
        <f t="shared" si="13"/>
        <v>4</v>
      </c>
      <c r="C70" s="4">
        <v>14</v>
      </c>
      <c r="D70" s="4" t="s">
        <v>7</v>
      </c>
      <c r="E70" s="14">
        <v>42831</v>
      </c>
      <c r="F70" s="6" t="s">
        <v>48</v>
      </c>
      <c r="G70" s="12">
        <v>0</v>
      </c>
      <c r="H70" s="12" t="str">
        <f t="shared" si="8"/>
        <v>S</v>
      </c>
      <c r="I70" s="12">
        <f t="shared" si="10"/>
        <v>1</v>
      </c>
      <c r="J70" s="12" t="str">
        <f t="shared" si="11"/>
        <v/>
      </c>
      <c r="K70" s="15">
        <f t="shared" si="12"/>
        <v>1</v>
      </c>
      <c r="L70" s="15">
        <v>90</v>
      </c>
      <c r="M70" s="15">
        <v>100</v>
      </c>
      <c r="N70" s="42">
        <f>IF(COUNTIFS($A$2:A70,A70,Mains!$B$2:B70,Mains!B70)=1,Mains!L70,0)/100</f>
        <v>0.9</v>
      </c>
    </row>
    <row r="71" spans="1:14" hidden="1" x14ac:dyDescent="0.3">
      <c r="A71" s="4">
        <f t="shared" si="9"/>
        <v>2017</v>
      </c>
      <c r="B71" s="4">
        <f t="shared" si="13"/>
        <v>4</v>
      </c>
      <c r="C71" s="4">
        <v>14</v>
      </c>
      <c r="D71" s="4" t="s">
        <v>4</v>
      </c>
      <c r="E71" s="14">
        <v>42831</v>
      </c>
      <c r="F71" s="6" t="s">
        <v>26</v>
      </c>
      <c r="G71" s="12">
        <v>0</v>
      </c>
      <c r="H71" s="12" t="str">
        <f t="shared" si="8"/>
        <v>S</v>
      </c>
      <c r="I71" s="12">
        <f t="shared" si="10"/>
        <v>1</v>
      </c>
      <c r="J71" s="12" t="str">
        <f t="shared" si="11"/>
        <v/>
      </c>
      <c r="K71" s="15">
        <f t="shared" si="12"/>
        <v>1</v>
      </c>
      <c r="L71" s="15">
        <v>90</v>
      </c>
      <c r="M71" s="15">
        <v>100</v>
      </c>
      <c r="N71" s="42">
        <f>IF(COUNTIFS($A$2:A71,A71,Mains!$B$2:B71,Mains!B71)=1,Mains!L71,0)/100</f>
        <v>0</v>
      </c>
    </row>
    <row r="72" spans="1:14" hidden="1" x14ac:dyDescent="0.3">
      <c r="A72" s="4">
        <f t="shared" si="9"/>
        <v>2017</v>
      </c>
      <c r="B72" s="4">
        <f t="shared" si="13"/>
        <v>4</v>
      </c>
      <c r="C72" s="4">
        <v>14</v>
      </c>
      <c r="D72" s="4" t="s">
        <v>4</v>
      </c>
      <c r="E72" s="14">
        <v>42831</v>
      </c>
      <c r="F72" s="6" t="s">
        <v>25</v>
      </c>
      <c r="G72" s="12">
        <v>0</v>
      </c>
      <c r="H72" s="12" t="str">
        <f t="shared" si="8"/>
        <v>S</v>
      </c>
      <c r="I72" s="12">
        <f t="shared" si="10"/>
        <v>1</v>
      </c>
      <c r="J72" s="12" t="str">
        <f t="shared" si="11"/>
        <v/>
      </c>
      <c r="K72" s="15">
        <f t="shared" si="12"/>
        <v>1</v>
      </c>
      <c r="L72" s="15">
        <v>90</v>
      </c>
      <c r="M72" s="15">
        <v>100</v>
      </c>
      <c r="N72" s="42">
        <f>IF(COUNTIFS($A$2:A72,A72,Mains!$B$2:B72,Mains!B72)=1,Mains!L72,0)/100</f>
        <v>0</v>
      </c>
    </row>
    <row r="73" spans="1:14" hidden="1" x14ac:dyDescent="0.3">
      <c r="A73" s="4">
        <f t="shared" si="9"/>
        <v>2017</v>
      </c>
      <c r="B73" s="4">
        <f t="shared" si="13"/>
        <v>4</v>
      </c>
      <c r="C73" s="4">
        <v>14</v>
      </c>
      <c r="D73" s="4" t="s">
        <v>6</v>
      </c>
      <c r="E73" s="14">
        <v>42831</v>
      </c>
      <c r="F73" s="6" t="s">
        <v>39</v>
      </c>
      <c r="G73" s="12">
        <v>34</v>
      </c>
      <c r="H73" s="12" t="str">
        <f t="shared" si="8"/>
        <v>S</v>
      </c>
      <c r="I73" s="12">
        <f t="shared" si="10"/>
        <v>1</v>
      </c>
      <c r="J73" s="12" t="str">
        <f t="shared" si="11"/>
        <v/>
      </c>
      <c r="K73" s="15">
        <f t="shared" si="12"/>
        <v>1</v>
      </c>
      <c r="L73" s="15">
        <v>90</v>
      </c>
      <c r="M73" s="15">
        <v>100</v>
      </c>
      <c r="N73" s="42">
        <f>IF(COUNTIFS($A$2:A73,A73,Mains!$B$2:B73,Mains!B73)=1,Mains!L73,0)/100</f>
        <v>0</v>
      </c>
    </row>
    <row r="74" spans="1:14" hidden="1" x14ac:dyDescent="0.3">
      <c r="A74" s="4">
        <f t="shared" si="9"/>
        <v>2017</v>
      </c>
      <c r="B74" s="4">
        <f t="shared" si="13"/>
        <v>4</v>
      </c>
      <c r="C74" s="4">
        <v>15</v>
      </c>
      <c r="D74" s="4" t="s">
        <v>7</v>
      </c>
      <c r="E74" s="14">
        <v>42835</v>
      </c>
      <c r="F74" s="6" t="s">
        <v>53</v>
      </c>
      <c r="G74" s="12">
        <v>0</v>
      </c>
      <c r="H74" s="12" t="str">
        <f t="shared" si="8"/>
        <v>S</v>
      </c>
      <c r="I74" s="12">
        <f t="shared" si="10"/>
        <v>1</v>
      </c>
      <c r="J74" s="12" t="str">
        <f t="shared" si="11"/>
        <v/>
      </c>
      <c r="K74" s="15">
        <f t="shared" si="12"/>
        <v>1</v>
      </c>
      <c r="L74" s="15">
        <v>90</v>
      </c>
      <c r="M74" s="15">
        <v>100</v>
      </c>
      <c r="N74" s="42">
        <f>IF(COUNTIFS($A$2:A74,A74,Mains!$B$2:B74,Mains!B74)=1,Mains!L74,0)/100</f>
        <v>0</v>
      </c>
    </row>
    <row r="75" spans="1:14" hidden="1" x14ac:dyDescent="0.3">
      <c r="A75" s="4">
        <f t="shared" si="9"/>
        <v>2017</v>
      </c>
      <c r="B75" s="4">
        <f t="shared" si="13"/>
        <v>4</v>
      </c>
      <c r="C75" s="4">
        <v>15</v>
      </c>
      <c r="D75" s="4" t="s">
        <v>7</v>
      </c>
      <c r="E75" s="14">
        <v>42835</v>
      </c>
      <c r="F75" s="6" t="s">
        <v>45</v>
      </c>
      <c r="G75" s="12">
        <v>0</v>
      </c>
      <c r="H75" s="12" t="str">
        <f t="shared" si="8"/>
        <v>S</v>
      </c>
      <c r="I75" s="12">
        <f t="shared" si="10"/>
        <v>1</v>
      </c>
      <c r="J75" s="12" t="str">
        <f t="shared" si="11"/>
        <v/>
      </c>
      <c r="K75" s="15">
        <f t="shared" si="12"/>
        <v>1</v>
      </c>
      <c r="L75" s="15">
        <v>90</v>
      </c>
      <c r="M75" s="15">
        <v>100</v>
      </c>
      <c r="N75" s="42">
        <f>IF(COUNTIFS($A$2:A75,A75,Mains!$B$2:B75,Mains!B75)=1,Mains!L75,0)/100</f>
        <v>0</v>
      </c>
    </row>
    <row r="76" spans="1:14" hidden="1" x14ac:dyDescent="0.3">
      <c r="A76" s="4">
        <f t="shared" si="9"/>
        <v>2017</v>
      </c>
      <c r="B76" s="4">
        <f t="shared" si="13"/>
        <v>4</v>
      </c>
      <c r="C76" s="4">
        <v>15</v>
      </c>
      <c r="D76" s="4" t="s">
        <v>5</v>
      </c>
      <c r="E76" s="14">
        <v>42835</v>
      </c>
      <c r="F76" s="6" t="s">
        <v>28</v>
      </c>
      <c r="G76" s="12">
        <v>6</v>
      </c>
      <c r="H76" s="12" t="str">
        <f t="shared" si="8"/>
        <v>S</v>
      </c>
      <c r="I76" s="12">
        <f t="shared" si="10"/>
        <v>1</v>
      </c>
      <c r="J76" s="12" t="str">
        <f t="shared" si="11"/>
        <v/>
      </c>
      <c r="K76" s="15">
        <f t="shared" si="12"/>
        <v>1</v>
      </c>
      <c r="L76" s="15">
        <v>90</v>
      </c>
      <c r="M76" s="15">
        <v>100</v>
      </c>
      <c r="N76" s="42">
        <f>IF(COUNTIFS($A$2:A76,A76,Mains!$B$2:B76,Mains!B76)=1,Mains!L76,0)/100</f>
        <v>0</v>
      </c>
    </row>
    <row r="77" spans="1:14" hidden="1" x14ac:dyDescent="0.3">
      <c r="A77" s="4">
        <f t="shared" si="9"/>
        <v>2017</v>
      </c>
      <c r="B77" s="4">
        <f t="shared" si="13"/>
        <v>4</v>
      </c>
      <c r="C77" s="4">
        <v>15</v>
      </c>
      <c r="D77" s="4" t="s">
        <v>5</v>
      </c>
      <c r="E77" s="14">
        <v>42835</v>
      </c>
      <c r="F77" s="6" t="s">
        <v>29</v>
      </c>
      <c r="G77" s="12">
        <v>36</v>
      </c>
      <c r="H77" s="12" t="str">
        <f t="shared" si="8"/>
        <v>S</v>
      </c>
      <c r="I77" s="12">
        <f t="shared" si="10"/>
        <v>1</v>
      </c>
      <c r="J77" s="12" t="str">
        <f t="shared" si="11"/>
        <v/>
      </c>
      <c r="K77" s="15">
        <f t="shared" si="12"/>
        <v>1</v>
      </c>
      <c r="L77" s="15">
        <v>90</v>
      </c>
      <c r="M77" s="15">
        <v>100</v>
      </c>
      <c r="N77" s="42">
        <f>IF(COUNTIFS($A$2:A77,A77,Mains!$B$2:B77,Mains!B77)=1,Mains!L77,0)/100</f>
        <v>0</v>
      </c>
    </row>
    <row r="78" spans="1:14" hidden="1" x14ac:dyDescent="0.3">
      <c r="A78" s="4">
        <f t="shared" si="9"/>
        <v>2017</v>
      </c>
      <c r="B78" s="4">
        <f t="shared" si="13"/>
        <v>4</v>
      </c>
      <c r="C78" s="4">
        <v>15</v>
      </c>
      <c r="D78" s="4" t="s">
        <v>5</v>
      </c>
      <c r="E78" s="14">
        <v>42835</v>
      </c>
      <c r="F78" s="6" t="s">
        <v>30</v>
      </c>
      <c r="G78" s="12">
        <v>46</v>
      </c>
      <c r="H78" s="12" t="str">
        <f t="shared" si="8"/>
        <v>S</v>
      </c>
      <c r="I78" s="12">
        <f t="shared" si="10"/>
        <v>1</v>
      </c>
      <c r="J78" s="12" t="str">
        <f t="shared" si="11"/>
        <v/>
      </c>
      <c r="K78" s="15">
        <f t="shared" si="12"/>
        <v>1</v>
      </c>
      <c r="L78" s="15">
        <v>90</v>
      </c>
      <c r="M78" s="15">
        <v>100</v>
      </c>
      <c r="N78" s="42">
        <f>IF(COUNTIFS($A$2:A78,A78,Mains!$B$2:B78,Mains!B78)=1,Mains!L78,0)/100</f>
        <v>0</v>
      </c>
    </row>
    <row r="79" spans="1:14" hidden="1" x14ac:dyDescent="0.3">
      <c r="A79" s="4">
        <f t="shared" si="9"/>
        <v>2017</v>
      </c>
      <c r="B79" s="4">
        <f t="shared" si="13"/>
        <v>4</v>
      </c>
      <c r="C79" s="4">
        <v>15</v>
      </c>
      <c r="D79" s="4" t="s">
        <v>4</v>
      </c>
      <c r="E79" s="14">
        <v>42835</v>
      </c>
      <c r="F79" s="6" t="s">
        <v>31</v>
      </c>
      <c r="G79" s="12">
        <v>22</v>
      </c>
      <c r="H79" s="12" t="str">
        <f t="shared" si="8"/>
        <v>S</v>
      </c>
      <c r="I79" s="12">
        <f t="shared" si="10"/>
        <v>1</v>
      </c>
      <c r="J79" s="12" t="str">
        <f t="shared" si="11"/>
        <v/>
      </c>
      <c r="K79" s="15">
        <f t="shared" si="12"/>
        <v>1</v>
      </c>
      <c r="L79" s="15">
        <v>90</v>
      </c>
      <c r="M79" s="15">
        <v>100</v>
      </c>
      <c r="N79" s="42">
        <f>IF(COUNTIFS($A$2:A79,A79,Mains!$B$2:B79,Mains!B79)=1,Mains!L79,0)/100</f>
        <v>0</v>
      </c>
    </row>
    <row r="80" spans="1:14" hidden="1" x14ac:dyDescent="0.3">
      <c r="A80" s="4">
        <f t="shared" si="9"/>
        <v>2017</v>
      </c>
      <c r="B80" s="4">
        <f t="shared" si="13"/>
        <v>4</v>
      </c>
      <c r="C80" s="4">
        <v>15</v>
      </c>
      <c r="D80" s="4" t="s">
        <v>4</v>
      </c>
      <c r="E80" s="14">
        <v>42835</v>
      </c>
      <c r="F80" s="6" t="s">
        <v>26</v>
      </c>
      <c r="G80" s="12" t="s">
        <v>11</v>
      </c>
      <c r="H80" s="12" t="str">
        <f t="shared" si="8"/>
        <v>NS</v>
      </c>
      <c r="I80" s="12" t="str">
        <f t="shared" si="10"/>
        <v/>
      </c>
      <c r="J80" s="12">
        <f t="shared" si="11"/>
        <v>1</v>
      </c>
      <c r="K80" s="15">
        <f t="shared" si="12"/>
        <v>1</v>
      </c>
      <c r="L80" s="15">
        <v>90</v>
      </c>
      <c r="M80" s="15">
        <v>100</v>
      </c>
      <c r="N80" s="42">
        <f>IF(COUNTIFS($A$2:A80,A80,Mains!$B$2:B80,Mains!B80)=1,Mains!L80,0)/100</f>
        <v>0</v>
      </c>
    </row>
    <row r="81" spans="1:14" hidden="1" x14ac:dyDescent="0.3">
      <c r="A81" s="4">
        <f t="shared" si="9"/>
        <v>2017</v>
      </c>
      <c r="B81" s="4">
        <f t="shared" si="13"/>
        <v>4</v>
      </c>
      <c r="C81" s="4">
        <v>16</v>
      </c>
      <c r="D81" s="4" t="s">
        <v>7</v>
      </c>
      <c r="E81" s="14">
        <v>42844</v>
      </c>
      <c r="F81" s="6" t="s">
        <v>40</v>
      </c>
      <c r="G81" s="12">
        <v>0</v>
      </c>
      <c r="H81" s="12" t="str">
        <f t="shared" si="8"/>
        <v>S</v>
      </c>
      <c r="I81" s="12">
        <f t="shared" si="10"/>
        <v>1</v>
      </c>
      <c r="J81" s="12" t="str">
        <f t="shared" si="11"/>
        <v/>
      </c>
      <c r="K81" s="15">
        <f t="shared" si="12"/>
        <v>1</v>
      </c>
      <c r="L81" s="15">
        <v>90</v>
      </c>
      <c r="M81" s="15">
        <v>100</v>
      </c>
      <c r="N81" s="42">
        <f>IF(COUNTIFS($A$2:A81,A81,Mains!$B$2:B81,Mains!B81)=1,Mains!L81,0)/100</f>
        <v>0</v>
      </c>
    </row>
    <row r="82" spans="1:14" hidden="1" x14ac:dyDescent="0.3">
      <c r="A82" s="4">
        <f t="shared" si="9"/>
        <v>2017</v>
      </c>
      <c r="B82" s="4">
        <f t="shared" si="13"/>
        <v>4</v>
      </c>
      <c r="C82" s="4">
        <v>16</v>
      </c>
      <c r="D82" s="4" t="s">
        <v>7</v>
      </c>
      <c r="E82" s="14">
        <v>42844</v>
      </c>
      <c r="F82" s="6" t="s">
        <v>34</v>
      </c>
      <c r="G82" s="12">
        <v>0</v>
      </c>
      <c r="H82" s="12" t="str">
        <f t="shared" si="8"/>
        <v>S</v>
      </c>
      <c r="I82" s="12">
        <f t="shared" si="10"/>
        <v>1</v>
      </c>
      <c r="J82" s="12" t="str">
        <f t="shared" si="11"/>
        <v/>
      </c>
      <c r="K82" s="15">
        <f t="shared" si="12"/>
        <v>1</v>
      </c>
      <c r="L82" s="15">
        <v>90</v>
      </c>
      <c r="M82" s="15">
        <v>100</v>
      </c>
      <c r="N82" s="42">
        <f>IF(COUNTIFS($A$2:A82,A82,Mains!$B$2:B82,Mains!B82)=1,Mains!L82,0)/100</f>
        <v>0</v>
      </c>
    </row>
    <row r="83" spans="1:14" hidden="1" x14ac:dyDescent="0.3">
      <c r="A83" s="4">
        <f t="shared" si="9"/>
        <v>2017</v>
      </c>
      <c r="B83" s="4">
        <f t="shared" si="13"/>
        <v>4</v>
      </c>
      <c r="C83" s="4">
        <v>16</v>
      </c>
      <c r="D83" s="4" t="s">
        <v>5</v>
      </c>
      <c r="E83" s="14">
        <v>42844</v>
      </c>
      <c r="F83" s="6" t="s">
        <v>46</v>
      </c>
      <c r="G83" s="12">
        <v>0</v>
      </c>
      <c r="H83" s="12" t="str">
        <f t="shared" si="8"/>
        <v>S</v>
      </c>
      <c r="I83" s="12">
        <f t="shared" si="10"/>
        <v>1</v>
      </c>
      <c r="J83" s="12" t="str">
        <f t="shared" si="11"/>
        <v/>
      </c>
      <c r="K83" s="15">
        <f t="shared" si="12"/>
        <v>1</v>
      </c>
      <c r="L83" s="15">
        <v>90</v>
      </c>
      <c r="M83" s="15">
        <v>100</v>
      </c>
      <c r="N83" s="42">
        <f>IF(COUNTIFS($A$2:A83,A83,Mains!$B$2:B83,Mains!B83)=1,Mains!L83,0)/100</f>
        <v>0</v>
      </c>
    </row>
    <row r="84" spans="1:14" hidden="1" x14ac:dyDescent="0.3">
      <c r="A84" s="4">
        <f t="shared" si="9"/>
        <v>2017</v>
      </c>
      <c r="B84" s="4">
        <f t="shared" si="13"/>
        <v>4</v>
      </c>
      <c r="C84" s="4">
        <v>16</v>
      </c>
      <c r="D84" s="4" t="s">
        <v>4</v>
      </c>
      <c r="E84" s="14">
        <v>42844</v>
      </c>
      <c r="F84" s="6" t="s">
        <v>38</v>
      </c>
      <c r="G84" s="12">
        <v>0</v>
      </c>
      <c r="H84" s="12" t="str">
        <f t="shared" si="8"/>
        <v>S</v>
      </c>
      <c r="I84" s="12">
        <f t="shared" si="10"/>
        <v>1</v>
      </c>
      <c r="J84" s="12" t="str">
        <f t="shared" si="11"/>
        <v/>
      </c>
      <c r="K84" s="15">
        <f t="shared" si="12"/>
        <v>1</v>
      </c>
      <c r="L84" s="15">
        <v>90</v>
      </c>
      <c r="M84" s="15">
        <v>100</v>
      </c>
      <c r="N84" s="42">
        <f>IF(COUNTIFS($A$2:A84,A84,Mains!$B$2:B84,Mains!B84)=1,Mains!L84,0)/100</f>
        <v>0</v>
      </c>
    </row>
    <row r="85" spans="1:14" hidden="1" x14ac:dyDescent="0.3">
      <c r="A85" s="4">
        <f t="shared" si="9"/>
        <v>2017</v>
      </c>
      <c r="B85" s="4">
        <f t="shared" si="13"/>
        <v>4</v>
      </c>
      <c r="C85" s="4">
        <v>16</v>
      </c>
      <c r="D85" s="4" t="s">
        <v>4</v>
      </c>
      <c r="E85" s="14">
        <v>42844</v>
      </c>
      <c r="F85" s="6" t="s">
        <v>35</v>
      </c>
      <c r="G85" s="12">
        <v>0</v>
      </c>
      <c r="H85" s="12" t="str">
        <f t="shared" si="8"/>
        <v>S</v>
      </c>
      <c r="I85" s="12">
        <f t="shared" si="10"/>
        <v>1</v>
      </c>
      <c r="J85" s="12" t="str">
        <f t="shared" si="11"/>
        <v/>
      </c>
      <c r="K85" s="15">
        <f t="shared" si="12"/>
        <v>1</v>
      </c>
      <c r="L85" s="15">
        <v>90</v>
      </c>
      <c r="M85" s="15">
        <v>100</v>
      </c>
      <c r="N85" s="42">
        <f>IF(COUNTIFS($A$2:A85,A85,Mains!$B$2:B85,Mains!B85)=1,Mains!L85,0)/100</f>
        <v>0</v>
      </c>
    </row>
    <row r="86" spans="1:14" hidden="1" x14ac:dyDescent="0.3">
      <c r="A86" s="4">
        <f t="shared" si="9"/>
        <v>2017</v>
      </c>
      <c r="B86" s="4">
        <f t="shared" si="13"/>
        <v>4</v>
      </c>
      <c r="C86" s="4">
        <v>16</v>
      </c>
      <c r="D86" s="4" t="s">
        <v>6</v>
      </c>
      <c r="E86" s="14">
        <v>42844</v>
      </c>
      <c r="F86" s="6" t="s">
        <v>27</v>
      </c>
      <c r="G86" s="12">
        <v>36</v>
      </c>
      <c r="H86" s="12" t="str">
        <f t="shared" si="8"/>
        <v>S</v>
      </c>
      <c r="I86" s="12">
        <f t="shared" si="10"/>
        <v>1</v>
      </c>
      <c r="J86" s="12" t="str">
        <f t="shared" si="11"/>
        <v/>
      </c>
      <c r="K86" s="15">
        <f t="shared" si="12"/>
        <v>1</v>
      </c>
      <c r="L86" s="15">
        <v>90</v>
      </c>
      <c r="M86" s="15">
        <v>100</v>
      </c>
      <c r="N86" s="42">
        <f>IF(COUNTIFS($A$2:A86,A86,Mains!$B$2:B86,Mains!B86)=1,Mains!L86,0)/100</f>
        <v>0</v>
      </c>
    </row>
    <row r="87" spans="1:14" hidden="1" x14ac:dyDescent="0.3">
      <c r="A87" s="4">
        <f t="shared" si="9"/>
        <v>2017</v>
      </c>
      <c r="B87" s="4">
        <f t="shared" si="13"/>
        <v>4</v>
      </c>
      <c r="C87" s="4">
        <v>17</v>
      </c>
      <c r="D87" s="4" t="s">
        <v>7</v>
      </c>
      <c r="E87" s="14">
        <v>42852</v>
      </c>
      <c r="F87" s="6" t="s">
        <v>44</v>
      </c>
      <c r="G87" s="12">
        <v>0</v>
      </c>
      <c r="H87" s="12" t="str">
        <f t="shared" si="8"/>
        <v>S</v>
      </c>
      <c r="I87" s="12">
        <f t="shared" si="10"/>
        <v>1</v>
      </c>
      <c r="J87" s="12" t="str">
        <f t="shared" si="11"/>
        <v/>
      </c>
      <c r="K87" s="15">
        <f t="shared" si="12"/>
        <v>1</v>
      </c>
      <c r="L87" s="15">
        <v>90</v>
      </c>
      <c r="M87" s="15">
        <v>100</v>
      </c>
      <c r="N87" s="42">
        <f>IF(COUNTIFS($A$2:A87,A87,Mains!$B$2:B87,Mains!B87)=1,Mains!L87,0)/100</f>
        <v>0</v>
      </c>
    </row>
    <row r="88" spans="1:14" hidden="1" x14ac:dyDescent="0.3">
      <c r="A88" s="4">
        <f t="shared" si="9"/>
        <v>2017</v>
      </c>
      <c r="B88" s="4">
        <f t="shared" si="13"/>
        <v>4</v>
      </c>
      <c r="C88" s="4">
        <v>17</v>
      </c>
      <c r="D88" s="4" t="s">
        <v>7</v>
      </c>
      <c r="E88" s="14">
        <v>42852</v>
      </c>
      <c r="F88" s="6" t="s">
        <v>45</v>
      </c>
      <c r="G88" s="12">
        <v>0</v>
      </c>
      <c r="H88" s="12" t="str">
        <f t="shared" si="8"/>
        <v>S</v>
      </c>
      <c r="I88" s="12">
        <f t="shared" si="10"/>
        <v>1</v>
      </c>
      <c r="J88" s="12" t="str">
        <f t="shared" si="11"/>
        <v/>
      </c>
      <c r="K88" s="15">
        <f t="shared" si="12"/>
        <v>1</v>
      </c>
      <c r="L88" s="15">
        <v>90</v>
      </c>
      <c r="M88" s="15">
        <v>100</v>
      </c>
      <c r="N88" s="42">
        <f>IF(COUNTIFS($A$2:A88,A88,Mains!$B$2:B88,Mains!B88)=1,Mains!L88,0)/100</f>
        <v>0</v>
      </c>
    </row>
    <row r="89" spans="1:14" hidden="1" x14ac:dyDescent="0.3">
      <c r="A89" s="4">
        <f t="shared" si="9"/>
        <v>2017</v>
      </c>
      <c r="B89" s="4">
        <f t="shared" si="13"/>
        <v>4</v>
      </c>
      <c r="C89" s="4">
        <v>17</v>
      </c>
      <c r="D89" s="4" t="s">
        <v>5</v>
      </c>
      <c r="E89" s="14">
        <v>42850</v>
      </c>
      <c r="F89" s="6" t="s">
        <v>28</v>
      </c>
      <c r="G89" s="12">
        <v>5</v>
      </c>
      <c r="H89" s="12" t="str">
        <f t="shared" si="8"/>
        <v>S</v>
      </c>
      <c r="I89" s="12">
        <f t="shared" si="10"/>
        <v>1</v>
      </c>
      <c r="J89" s="12" t="str">
        <f t="shared" si="11"/>
        <v/>
      </c>
      <c r="K89" s="15">
        <f t="shared" si="12"/>
        <v>1</v>
      </c>
      <c r="L89" s="15">
        <v>90</v>
      </c>
      <c r="M89" s="15">
        <v>100</v>
      </c>
      <c r="N89" s="42">
        <f>IF(COUNTIFS($A$2:A89,A89,Mains!$B$2:B89,Mains!B89)=1,Mains!L89,0)/100</f>
        <v>0</v>
      </c>
    </row>
    <row r="90" spans="1:14" hidden="1" x14ac:dyDescent="0.3">
      <c r="A90" s="4">
        <f t="shared" si="9"/>
        <v>2017</v>
      </c>
      <c r="B90" s="4">
        <f t="shared" si="13"/>
        <v>4</v>
      </c>
      <c r="C90" s="4">
        <v>17</v>
      </c>
      <c r="D90" s="4" t="s">
        <v>5</v>
      </c>
      <c r="E90" s="14">
        <v>42850</v>
      </c>
      <c r="F90" s="6" t="s">
        <v>29</v>
      </c>
      <c r="G90" s="12">
        <v>1</v>
      </c>
      <c r="H90" s="12" t="str">
        <f t="shared" si="8"/>
        <v>S</v>
      </c>
      <c r="I90" s="12">
        <f t="shared" si="10"/>
        <v>1</v>
      </c>
      <c r="J90" s="12" t="str">
        <f t="shared" si="11"/>
        <v/>
      </c>
      <c r="K90" s="15">
        <f t="shared" si="12"/>
        <v>1</v>
      </c>
      <c r="L90" s="15">
        <v>90</v>
      </c>
      <c r="M90" s="15">
        <v>100</v>
      </c>
      <c r="N90" s="42">
        <f>IF(COUNTIFS($A$2:A90,A90,Mains!$B$2:B90,Mains!B90)=1,Mains!L90,0)/100</f>
        <v>0</v>
      </c>
    </row>
    <row r="91" spans="1:14" hidden="1" x14ac:dyDescent="0.3">
      <c r="A91" s="4">
        <f t="shared" si="9"/>
        <v>2017</v>
      </c>
      <c r="B91" s="4">
        <f t="shared" si="13"/>
        <v>4</v>
      </c>
      <c r="C91" s="4">
        <v>17</v>
      </c>
      <c r="D91" s="4" t="s">
        <v>5</v>
      </c>
      <c r="E91" s="14">
        <v>42850</v>
      </c>
      <c r="F91" s="6" t="s">
        <v>35</v>
      </c>
      <c r="G91" s="12">
        <v>22</v>
      </c>
      <c r="H91" s="12" t="str">
        <f t="shared" si="8"/>
        <v>S</v>
      </c>
      <c r="I91" s="12">
        <f t="shared" si="10"/>
        <v>1</v>
      </c>
      <c r="J91" s="12" t="str">
        <f t="shared" si="11"/>
        <v/>
      </c>
      <c r="K91" s="15">
        <f t="shared" si="12"/>
        <v>1</v>
      </c>
      <c r="L91" s="15">
        <v>90</v>
      </c>
      <c r="M91" s="15">
        <v>100</v>
      </c>
      <c r="N91" s="42">
        <f>IF(COUNTIFS($A$2:A91,A91,Mains!$B$2:B91,Mains!B91)=1,Mains!L91,0)/100</f>
        <v>0</v>
      </c>
    </row>
    <row r="92" spans="1:14" hidden="1" x14ac:dyDescent="0.3">
      <c r="A92" s="4">
        <f t="shared" si="9"/>
        <v>2017</v>
      </c>
      <c r="B92" s="4">
        <f t="shared" si="13"/>
        <v>4</v>
      </c>
      <c r="C92" s="4">
        <v>17</v>
      </c>
      <c r="D92" s="4" t="s">
        <v>4</v>
      </c>
      <c r="E92" s="14">
        <v>42850</v>
      </c>
      <c r="F92" s="6" t="s">
        <v>26</v>
      </c>
      <c r="G92" s="12">
        <v>42</v>
      </c>
      <c r="H92" s="12" t="str">
        <f t="shared" si="8"/>
        <v>S</v>
      </c>
      <c r="I92" s="12">
        <f t="shared" si="10"/>
        <v>1</v>
      </c>
      <c r="J92" s="12" t="str">
        <f t="shared" si="11"/>
        <v/>
      </c>
      <c r="K92" s="15">
        <f t="shared" si="12"/>
        <v>1</v>
      </c>
      <c r="L92" s="15">
        <v>90</v>
      </c>
      <c r="M92" s="15">
        <v>100</v>
      </c>
      <c r="N92" s="42">
        <f>IF(COUNTIFS($A$2:A92,A92,Mains!$B$2:B92,Mains!B92)=1,Mains!L92,0)/100</f>
        <v>0</v>
      </c>
    </row>
    <row r="93" spans="1:14" hidden="1" x14ac:dyDescent="0.3">
      <c r="A93" s="4">
        <f t="shared" si="9"/>
        <v>2017</v>
      </c>
      <c r="B93" s="4">
        <f t="shared" si="13"/>
        <v>4</v>
      </c>
      <c r="C93" s="4">
        <v>17</v>
      </c>
      <c r="D93" s="4" t="s">
        <v>4</v>
      </c>
      <c r="E93" s="14">
        <v>42850</v>
      </c>
      <c r="F93" s="6" t="s">
        <v>38</v>
      </c>
      <c r="G93" s="12">
        <v>16</v>
      </c>
      <c r="H93" s="12" t="str">
        <f t="shared" si="8"/>
        <v>S</v>
      </c>
      <c r="I93" s="12">
        <f t="shared" si="10"/>
        <v>1</v>
      </c>
      <c r="J93" s="12" t="str">
        <f t="shared" si="11"/>
        <v/>
      </c>
      <c r="K93" s="15">
        <f t="shared" si="12"/>
        <v>1</v>
      </c>
      <c r="L93" s="15">
        <v>90</v>
      </c>
      <c r="M93" s="15">
        <v>100</v>
      </c>
      <c r="N93" s="42">
        <f>IF(COUNTIFS($A$2:A93,A93,Mains!$B$2:B93,Mains!B93)=1,Mains!L93,0)/100</f>
        <v>0</v>
      </c>
    </row>
    <row r="94" spans="1:14" hidden="1" x14ac:dyDescent="0.3">
      <c r="A94" s="4">
        <f>IF(E94="","",(YEAR(E94)))</f>
        <v>2018</v>
      </c>
      <c r="B94" s="4">
        <f t="shared" ref="B94:B133" si="14">IF(E94="","",(MONTH(E94)))</f>
        <v>1</v>
      </c>
      <c r="C94" s="4">
        <v>1</v>
      </c>
      <c r="D94" s="4" t="s">
        <v>7</v>
      </c>
      <c r="E94" s="14">
        <v>43103</v>
      </c>
      <c r="F94" s="6" t="s">
        <v>53</v>
      </c>
      <c r="G94" s="12">
        <v>0</v>
      </c>
      <c r="H94" s="12" t="str">
        <f t="shared" ref="H94:H143" si="15">IF(G94="","",IF(G94&lt;=50,"S","NS"))</f>
        <v>S</v>
      </c>
      <c r="I94" s="12">
        <f t="shared" ref="I94:I144" si="16">IF(H94="S",COUNTA(H94),"")</f>
        <v>1</v>
      </c>
      <c r="J94" s="12" t="str">
        <f t="shared" ref="J94:J144" si="17">IF(H94="NS",COUNTA(H94),"")</f>
        <v/>
      </c>
      <c r="K94" s="15">
        <f t="shared" ref="K94:K144" si="18">IF(COUNTA(E94)=0,"",1)</f>
        <v>1</v>
      </c>
      <c r="L94" s="15">
        <v>90</v>
      </c>
      <c r="M94" s="15">
        <v>100</v>
      </c>
      <c r="N94" s="42">
        <f>IF(COUNTIFS($A$2:A94,A94,Mains!$B$2:B94,Mains!B94)=1,Mains!L94,0)/100</f>
        <v>0.9</v>
      </c>
    </row>
    <row r="95" spans="1:14" hidden="1" x14ac:dyDescent="0.3">
      <c r="A95" s="4">
        <f t="shared" ref="A95:A150" si="19">IF(E95="","",(YEAR(E95)))</f>
        <v>2018</v>
      </c>
      <c r="B95" s="4">
        <f t="shared" si="14"/>
        <v>1</v>
      </c>
      <c r="C95" s="4">
        <v>1</v>
      </c>
      <c r="D95" s="4" t="s">
        <v>5</v>
      </c>
      <c r="E95" s="14">
        <v>43104</v>
      </c>
      <c r="F95" s="6" t="s">
        <v>37</v>
      </c>
      <c r="G95" s="12">
        <v>2</v>
      </c>
      <c r="H95" s="12" t="str">
        <f t="shared" si="15"/>
        <v>S</v>
      </c>
      <c r="I95" s="12">
        <f t="shared" si="16"/>
        <v>1</v>
      </c>
      <c r="J95" s="12" t="str">
        <f t="shared" si="17"/>
        <v/>
      </c>
      <c r="K95" s="15">
        <f t="shared" si="18"/>
        <v>1</v>
      </c>
      <c r="L95" s="15">
        <v>90</v>
      </c>
      <c r="M95" s="15">
        <v>100</v>
      </c>
      <c r="N95" s="42">
        <f>IF(COUNTIFS($A$2:A95,A95,Mains!$B$2:B95,Mains!B95)=1,Mains!L95,0)/100</f>
        <v>0</v>
      </c>
    </row>
    <row r="96" spans="1:14" hidden="1" x14ac:dyDescent="0.3">
      <c r="A96" s="4">
        <f t="shared" si="19"/>
        <v>2018</v>
      </c>
      <c r="B96" s="4">
        <f t="shared" si="14"/>
        <v>1</v>
      </c>
      <c r="C96" s="4">
        <v>1</v>
      </c>
      <c r="D96" s="4" t="s">
        <v>5</v>
      </c>
      <c r="E96" s="14">
        <v>43104</v>
      </c>
      <c r="F96" s="6" t="s">
        <v>24</v>
      </c>
      <c r="G96" s="12">
        <v>0</v>
      </c>
      <c r="H96" s="12" t="str">
        <f t="shared" si="15"/>
        <v>S</v>
      </c>
      <c r="I96" s="12">
        <f t="shared" si="16"/>
        <v>1</v>
      </c>
      <c r="J96" s="12" t="str">
        <f t="shared" si="17"/>
        <v/>
      </c>
      <c r="K96" s="15">
        <f t="shared" si="18"/>
        <v>1</v>
      </c>
      <c r="L96" s="15">
        <v>90</v>
      </c>
      <c r="M96" s="15">
        <v>100</v>
      </c>
      <c r="N96" s="42">
        <f>IF(COUNTIFS($A$2:A96,A96,Mains!$B$2:B96,Mains!B96)=1,Mains!L96,0)/100</f>
        <v>0</v>
      </c>
    </row>
    <row r="97" spans="1:14" hidden="1" x14ac:dyDescent="0.3">
      <c r="A97" s="4">
        <f t="shared" si="19"/>
        <v>2018</v>
      </c>
      <c r="B97" s="4">
        <f t="shared" si="14"/>
        <v>1</v>
      </c>
      <c r="C97" s="4">
        <v>1</v>
      </c>
      <c r="D97" s="4" t="s">
        <v>4</v>
      </c>
      <c r="E97" s="14">
        <v>43104</v>
      </c>
      <c r="F97" s="6" t="s">
        <v>43</v>
      </c>
      <c r="G97" s="12">
        <v>0</v>
      </c>
      <c r="H97" s="12" t="str">
        <f t="shared" si="15"/>
        <v>S</v>
      </c>
      <c r="I97" s="12">
        <f t="shared" si="16"/>
        <v>1</v>
      </c>
      <c r="J97" s="12" t="str">
        <f t="shared" si="17"/>
        <v/>
      </c>
      <c r="K97" s="15">
        <f t="shared" si="18"/>
        <v>1</v>
      </c>
      <c r="L97" s="15">
        <v>90</v>
      </c>
      <c r="M97" s="15">
        <v>100</v>
      </c>
      <c r="N97" s="42">
        <f>IF(COUNTIFS($A$2:A97,A97,Mains!$B$2:B97,Mains!B97)=1,Mains!L97,0)/100</f>
        <v>0</v>
      </c>
    </row>
    <row r="98" spans="1:14" hidden="1" x14ac:dyDescent="0.3">
      <c r="A98" s="4">
        <f t="shared" si="19"/>
        <v>2018</v>
      </c>
      <c r="B98" s="4">
        <f t="shared" si="14"/>
        <v>1</v>
      </c>
      <c r="C98" s="4">
        <v>1</v>
      </c>
      <c r="D98" s="4" t="s">
        <v>4</v>
      </c>
      <c r="E98" s="14">
        <v>43104</v>
      </c>
      <c r="F98" s="6" t="s">
        <v>31</v>
      </c>
      <c r="G98" s="12">
        <v>0</v>
      </c>
      <c r="H98" s="12" t="str">
        <f t="shared" si="15"/>
        <v>S</v>
      </c>
      <c r="I98" s="12">
        <f t="shared" si="16"/>
        <v>1</v>
      </c>
      <c r="J98" s="12" t="str">
        <f t="shared" si="17"/>
        <v/>
      </c>
      <c r="K98" s="15">
        <f t="shared" si="18"/>
        <v>1</v>
      </c>
      <c r="L98" s="15">
        <v>90</v>
      </c>
      <c r="M98" s="15">
        <v>100</v>
      </c>
      <c r="N98" s="42">
        <f>IF(COUNTIFS($A$2:A98,A98,Mains!$B$2:B98,Mains!B98)=1,Mains!L98,0)/100</f>
        <v>0</v>
      </c>
    </row>
    <row r="99" spans="1:14" hidden="1" x14ac:dyDescent="0.3">
      <c r="A99" s="4">
        <f t="shared" si="19"/>
        <v>2018</v>
      </c>
      <c r="B99" s="4">
        <f t="shared" si="14"/>
        <v>1</v>
      </c>
      <c r="C99" s="4">
        <v>2</v>
      </c>
      <c r="D99" s="4" t="s">
        <v>7</v>
      </c>
      <c r="E99" s="14">
        <v>43111</v>
      </c>
      <c r="F99" s="6" t="s">
        <v>55</v>
      </c>
      <c r="G99" s="12">
        <v>0</v>
      </c>
      <c r="H99" s="12" t="str">
        <f t="shared" si="15"/>
        <v>S</v>
      </c>
      <c r="I99" s="12">
        <f t="shared" si="16"/>
        <v>1</v>
      </c>
      <c r="J99" s="12" t="str">
        <f t="shared" si="17"/>
        <v/>
      </c>
      <c r="K99" s="15">
        <f t="shared" si="18"/>
        <v>1</v>
      </c>
      <c r="L99" s="15">
        <v>90</v>
      </c>
      <c r="M99" s="15">
        <v>100</v>
      </c>
      <c r="N99" s="42">
        <f>IF(COUNTIFS($A$2:A99,A99,Mains!$B$2:B99,Mains!B99)=1,Mains!L99,0)/100</f>
        <v>0</v>
      </c>
    </row>
    <row r="100" spans="1:14" hidden="1" x14ac:dyDescent="0.3">
      <c r="A100" s="4">
        <f t="shared" si="19"/>
        <v>2018</v>
      </c>
      <c r="B100" s="4">
        <f t="shared" si="14"/>
        <v>1</v>
      </c>
      <c r="C100" s="4">
        <v>2</v>
      </c>
      <c r="D100" s="4" t="s">
        <v>7</v>
      </c>
      <c r="E100" s="14">
        <v>43111</v>
      </c>
      <c r="F100" s="6" t="s">
        <v>32</v>
      </c>
      <c r="G100" s="12">
        <v>0</v>
      </c>
      <c r="H100" s="12" t="str">
        <f t="shared" si="15"/>
        <v>S</v>
      </c>
      <c r="I100" s="12">
        <f t="shared" si="16"/>
        <v>1</v>
      </c>
      <c r="J100" s="12" t="str">
        <f t="shared" si="17"/>
        <v/>
      </c>
      <c r="K100" s="15">
        <f t="shared" si="18"/>
        <v>1</v>
      </c>
      <c r="L100" s="15">
        <v>90</v>
      </c>
      <c r="M100" s="15">
        <v>100</v>
      </c>
      <c r="N100" s="42">
        <f>IF(COUNTIFS($A$2:A100,A100,Mains!$B$2:B100,Mains!B100)=1,Mains!L100,0)/100</f>
        <v>0</v>
      </c>
    </row>
    <row r="101" spans="1:14" hidden="1" x14ac:dyDescent="0.3">
      <c r="A101" s="4">
        <f t="shared" si="19"/>
        <v>2018</v>
      </c>
      <c r="B101" s="4">
        <f t="shared" si="14"/>
        <v>1</v>
      </c>
      <c r="C101" s="4">
        <v>2</v>
      </c>
      <c r="D101" s="4" t="s">
        <v>5</v>
      </c>
      <c r="E101" s="14">
        <v>43110</v>
      </c>
      <c r="F101" s="6" t="s">
        <v>54</v>
      </c>
      <c r="G101" s="12">
        <v>5</v>
      </c>
      <c r="H101" s="12" t="str">
        <f t="shared" si="15"/>
        <v>S</v>
      </c>
      <c r="I101" s="12">
        <f t="shared" si="16"/>
        <v>1</v>
      </c>
      <c r="J101" s="12" t="str">
        <f t="shared" si="17"/>
        <v/>
      </c>
      <c r="K101" s="15">
        <f t="shared" si="18"/>
        <v>1</v>
      </c>
      <c r="L101" s="15">
        <v>90</v>
      </c>
      <c r="M101" s="15">
        <v>100</v>
      </c>
      <c r="N101" s="42">
        <f>IF(COUNTIFS($A$2:A101,A101,Mains!$B$2:B101,Mains!B101)=1,Mains!L101,0)/100</f>
        <v>0</v>
      </c>
    </row>
    <row r="102" spans="1:14" hidden="1" x14ac:dyDescent="0.3">
      <c r="A102" s="4">
        <f t="shared" si="19"/>
        <v>2018</v>
      </c>
      <c r="B102" s="4">
        <f t="shared" si="14"/>
        <v>1</v>
      </c>
      <c r="C102" s="4">
        <v>2</v>
      </c>
      <c r="D102" s="4" t="s">
        <v>5</v>
      </c>
      <c r="E102" s="14">
        <v>43110</v>
      </c>
      <c r="F102" s="6" t="s">
        <v>43</v>
      </c>
      <c r="G102" s="12">
        <v>10</v>
      </c>
      <c r="H102" s="12" t="str">
        <f t="shared" si="15"/>
        <v>S</v>
      </c>
      <c r="I102" s="12">
        <f t="shared" si="16"/>
        <v>1</v>
      </c>
      <c r="J102" s="12" t="str">
        <f t="shared" si="17"/>
        <v/>
      </c>
      <c r="K102" s="15">
        <f t="shared" si="18"/>
        <v>1</v>
      </c>
      <c r="L102" s="15">
        <v>90</v>
      </c>
      <c r="M102" s="15">
        <v>100</v>
      </c>
      <c r="N102" s="42">
        <f>IF(COUNTIFS($A$2:A102,A102,Mains!$B$2:B102,Mains!B102)=1,Mains!L102,0)/100</f>
        <v>0</v>
      </c>
    </row>
    <row r="103" spans="1:14" hidden="1" x14ac:dyDescent="0.3">
      <c r="A103" s="4">
        <f t="shared" si="19"/>
        <v>2018</v>
      </c>
      <c r="B103" s="4">
        <f t="shared" si="14"/>
        <v>1</v>
      </c>
      <c r="C103" s="4">
        <v>2</v>
      </c>
      <c r="D103" s="4" t="s">
        <v>4</v>
      </c>
      <c r="E103" s="14">
        <v>43110</v>
      </c>
      <c r="F103" s="6" t="s">
        <v>47</v>
      </c>
      <c r="G103" s="12">
        <v>4</v>
      </c>
      <c r="H103" s="12" t="str">
        <f t="shared" si="15"/>
        <v>S</v>
      </c>
      <c r="I103" s="12">
        <f t="shared" si="16"/>
        <v>1</v>
      </c>
      <c r="J103" s="12" t="str">
        <f t="shared" si="17"/>
        <v/>
      </c>
      <c r="K103" s="15">
        <f t="shared" si="18"/>
        <v>1</v>
      </c>
      <c r="L103" s="15">
        <v>90</v>
      </c>
      <c r="M103" s="15">
        <v>100</v>
      </c>
      <c r="N103" s="42">
        <f>IF(COUNTIFS($A$2:A103,A103,Mains!$B$2:B103,Mains!B103)=1,Mains!L103,0)/100</f>
        <v>0</v>
      </c>
    </row>
    <row r="104" spans="1:14" hidden="1" x14ac:dyDescent="0.3">
      <c r="A104" s="4">
        <f t="shared" si="19"/>
        <v>2018</v>
      </c>
      <c r="B104" s="4">
        <f t="shared" si="14"/>
        <v>1</v>
      </c>
      <c r="C104" s="4">
        <v>2</v>
      </c>
      <c r="D104" s="4" t="s">
        <v>4</v>
      </c>
      <c r="E104" s="14">
        <v>43110</v>
      </c>
      <c r="F104" s="6" t="s">
        <v>37</v>
      </c>
      <c r="G104" s="12">
        <v>0</v>
      </c>
      <c r="H104" s="12" t="str">
        <f t="shared" si="15"/>
        <v>S</v>
      </c>
      <c r="I104" s="12">
        <f t="shared" si="16"/>
        <v>1</v>
      </c>
      <c r="J104" s="12" t="str">
        <f t="shared" si="17"/>
        <v/>
      </c>
      <c r="K104" s="15">
        <f t="shared" si="18"/>
        <v>1</v>
      </c>
      <c r="L104" s="15">
        <v>90</v>
      </c>
      <c r="M104" s="15">
        <v>100</v>
      </c>
      <c r="N104" s="42">
        <f>IF(COUNTIFS($A$2:A104,A104,Mains!$B$2:B104,Mains!B104)=1,Mains!L104,0)/100</f>
        <v>0</v>
      </c>
    </row>
    <row r="105" spans="1:14" hidden="1" x14ac:dyDescent="0.3">
      <c r="A105" s="4">
        <f t="shared" si="19"/>
        <v>2018</v>
      </c>
      <c r="B105" s="4">
        <f t="shared" si="14"/>
        <v>1</v>
      </c>
      <c r="C105" s="4">
        <v>2</v>
      </c>
      <c r="D105" s="4" t="s">
        <v>6</v>
      </c>
      <c r="E105" s="14">
        <v>43110</v>
      </c>
      <c r="F105" s="6" t="s">
        <v>52</v>
      </c>
      <c r="G105" s="12">
        <v>46</v>
      </c>
      <c r="H105" s="12" t="str">
        <f t="shared" si="15"/>
        <v>S</v>
      </c>
      <c r="I105" s="12">
        <f t="shared" si="16"/>
        <v>1</v>
      </c>
      <c r="J105" s="12" t="str">
        <f t="shared" si="17"/>
        <v/>
      </c>
      <c r="K105" s="15">
        <f t="shared" si="18"/>
        <v>1</v>
      </c>
      <c r="L105" s="15">
        <v>90</v>
      </c>
      <c r="M105" s="15">
        <v>100</v>
      </c>
      <c r="N105" s="42">
        <f>IF(COUNTIFS($A$2:A105,A105,Mains!$B$2:B105,Mains!B105)=1,Mains!L105,0)/100</f>
        <v>0</v>
      </c>
    </row>
    <row r="106" spans="1:14" hidden="1" x14ac:dyDescent="0.3">
      <c r="A106" s="4">
        <f t="shared" si="19"/>
        <v>2018</v>
      </c>
      <c r="B106" s="4">
        <f t="shared" si="14"/>
        <v>1</v>
      </c>
      <c r="C106" s="4">
        <v>3</v>
      </c>
      <c r="D106" s="4" t="s">
        <v>7</v>
      </c>
      <c r="E106" s="14">
        <v>43117</v>
      </c>
      <c r="F106" s="6" t="s">
        <v>34</v>
      </c>
      <c r="G106" s="12">
        <v>0</v>
      </c>
      <c r="H106" s="12" t="str">
        <f t="shared" si="15"/>
        <v>S</v>
      </c>
      <c r="I106" s="12">
        <f t="shared" si="16"/>
        <v>1</v>
      </c>
      <c r="J106" s="12" t="str">
        <f t="shared" si="17"/>
        <v/>
      </c>
      <c r="K106" s="15">
        <f t="shared" si="18"/>
        <v>1</v>
      </c>
      <c r="L106" s="15">
        <v>90</v>
      </c>
      <c r="M106" s="15">
        <v>100</v>
      </c>
      <c r="N106" s="42">
        <f>IF(COUNTIFS($A$2:A106,A106,Mains!$B$2:B106,Mains!B106)=1,Mains!L106,0)/100</f>
        <v>0</v>
      </c>
    </row>
    <row r="107" spans="1:14" hidden="1" x14ac:dyDescent="0.3">
      <c r="A107" s="4">
        <f t="shared" si="19"/>
        <v>2018</v>
      </c>
      <c r="B107" s="4">
        <f t="shared" si="14"/>
        <v>1</v>
      </c>
      <c r="C107" s="4">
        <v>3</v>
      </c>
      <c r="D107" s="4" t="s">
        <v>7</v>
      </c>
      <c r="E107" s="14">
        <v>43117</v>
      </c>
      <c r="F107" s="6" t="s">
        <v>51</v>
      </c>
      <c r="G107" s="12">
        <v>0</v>
      </c>
      <c r="H107" s="12" t="str">
        <f t="shared" si="15"/>
        <v>S</v>
      </c>
      <c r="I107" s="12">
        <f t="shared" si="16"/>
        <v>1</v>
      </c>
      <c r="J107" s="12" t="str">
        <f t="shared" si="17"/>
        <v/>
      </c>
      <c r="K107" s="15">
        <f t="shared" si="18"/>
        <v>1</v>
      </c>
      <c r="L107" s="15">
        <v>90</v>
      </c>
      <c r="M107" s="15">
        <v>100</v>
      </c>
      <c r="N107" s="42">
        <f>IF(COUNTIFS($A$2:A107,A107,Mains!$B$2:B107,Mains!B107)=1,Mains!L107,0)/100</f>
        <v>0</v>
      </c>
    </row>
    <row r="108" spans="1:14" hidden="1" x14ac:dyDescent="0.3">
      <c r="A108" s="4">
        <f t="shared" si="19"/>
        <v>2018</v>
      </c>
      <c r="B108" s="4">
        <f t="shared" si="14"/>
        <v>1</v>
      </c>
      <c r="C108" s="4">
        <v>3</v>
      </c>
      <c r="D108" s="4" t="s">
        <v>5</v>
      </c>
      <c r="E108" s="14">
        <v>43119</v>
      </c>
      <c r="F108" s="6" t="s">
        <v>35</v>
      </c>
      <c r="G108" s="12">
        <v>15</v>
      </c>
      <c r="H108" s="12" t="str">
        <f t="shared" si="15"/>
        <v>S</v>
      </c>
      <c r="I108" s="12">
        <f t="shared" si="16"/>
        <v>1</v>
      </c>
      <c r="J108" s="12" t="str">
        <f t="shared" si="17"/>
        <v/>
      </c>
      <c r="K108" s="15">
        <f t="shared" si="18"/>
        <v>1</v>
      </c>
      <c r="L108" s="15">
        <v>90</v>
      </c>
      <c r="M108" s="15">
        <v>100</v>
      </c>
      <c r="N108" s="42">
        <f>IF(COUNTIFS($A$2:A108,A108,Mains!$B$2:B108,Mains!B108)=1,Mains!L108,0)/100</f>
        <v>0</v>
      </c>
    </row>
    <row r="109" spans="1:14" hidden="1" x14ac:dyDescent="0.3">
      <c r="A109" s="4">
        <f t="shared" si="19"/>
        <v>2018</v>
      </c>
      <c r="B109" s="4">
        <f t="shared" si="14"/>
        <v>1</v>
      </c>
      <c r="C109" s="4">
        <v>3</v>
      </c>
      <c r="D109" s="4" t="s">
        <v>5</v>
      </c>
      <c r="E109" s="14">
        <v>43119</v>
      </c>
      <c r="F109" s="6" t="s">
        <v>41</v>
      </c>
      <c r="G109" s="12">
        <v>5</v>
      </c>
      <c r="H109" s="12" t="str">
        <f t="shared" si="15"/>
        <v>S</v>
      </c>
      <c r="I109" s="12">
        <f t="shared" si="16"/>
        <v>1</v>
      </c>
      <c r="J109" s="12" t="str">
        <f t="shared" si="17"/>
        <v/>
      </c>
      <c r="K109" s="15">
        <f t="shared" si="18"/>
        <v>1</v>
      </c>
      <c r="L109" s="15">
        <v>90</v>
      </c>
      <c r="M109" s="15">
        <v>100</v>
      </c>
      <c r="N109" s="42">
        <f>IF(COUNTIFS($A$2:A109,A109,Mains!$B$2:B109,Mains!B109)=1,Mains!L109,0)/100</f>
        <v>0</v>
      </c>
    </row>
    <row r="110" spans="1:14" hidden="1" x14ac:dyDescent="0.3">
      <c r="A110" s="4">
        <f t="shared" si="19"/>
        <v>2018</v>
      </c>
      <c r="B110" s="4">
        <f t="shared" si="14"/>
        <v>1</v>
      </c>
      <c r="C110" s="4">
        <v>3</v>
      </c>
      <c r="D110" s="4" t="s">
        <v>4</v>
      </c>
      <c r="E110" s="14">
        <v>43118</v>
      </c>
      <c r="F110" s="6" t="s">
        <v>38</v>
      </c>
      <c r="G110" s="12">
        <v>6</v>
      </c>
      <c r="H110" s="12" t="str">
        <f t="shared" si="15"/>
        <v>S</v>
      </c>
      <c r="I110" s="12">
        <f t="shared" si="16"/>
        <v>1</v>
      </c>
      <c r="J110" s="12" t="str">
        <f t="shared" si="17"/>
        <v/>
      </c>
      <c r="K110" s="15">
        <f t="shared" si="18"/>
        <v>1</v>
      </c>
      <c r="L110" s="15">
        <v>90</v>
      </c>
      <c r="M110" s="15">
        <v>100</v>
      </c>
      <c r="N110" s="42">
        <f>IF(COUNTIFS($A$2:A110,A110,Mains!$B$2:B110,Mains!B110)=1,Mains!L110,0)/100</f>
        <v>0</v>
      </c>
    </row>
    <row r="111" spans="1:14" hidden="1" x14ac:dyDescent="0.3">
      <c r="A111" s="4">
        <f t="shared" si="19"/>
        <v>2018</v>
      </c>
      <c r="B111" s="4">
        <f t="shared" si="14"/>
        <v>1</v>
      </c>
      <c r="C111" s="4">
        <v>3</v>
      </c>
      <c r="D111" s="4" t="s">
        <v>4</v>
      </c>
      <c r="E111" s="14">
        <v>43118</v>
      </c>
      <c r="F111" s="6" t="s">
        <v>31</v>
      </c>
      <c r="G111" s="12">
        <v>10</v>
      </c>
      <c r="H111" s="12" t="str">
        <f t="shared" si="15"/>
        <v>S</v>
      </c>
      <c r="I111" s="12">
        <f t="shared" si="16"/>
        <v>1</v>
      </c>
      <c r="J111" s="12" t="str">
        <f t="shared" si="17"/>
        <v/>
      </c>
      <c r="K111" s="15">
        <f t="shared" si="18"/>
        <v>1</v>
      </c>
      <c r="L111" s="15">
        <v>90</v>
      </c>
      <c r="M111" s="15">
        <v>100</v>
      </c>
      <c r="N111" s="42">
        <f>IF(COUNTIFS($A$2:A111,A111,Mains!$B$2:B111,Mains!B111)=1,Mains!L111,0)/100</f>
        <v>0</v>
      </c>
    </row>
    <row r="112" spans="1:14" hidden="1" x14ac:dyDescent="0.3">
      <c r="A112" s="4">
        <f t="shared" si="19"/>
        <v>2018</v>
      </c>
      <c r="B112" s="4">
        <f t="shared" si="14"/>
        <v>1</v>
      </c>
      <c r="C112" s="4">
        <v>4</v>
      </c>
      <c r="D112" s="4" t="s">
        <v>7</v>
      </c>
      <c r="E112" s="14">
        <v>43124</v>
      </c>
      <c r="F112" s="6" t="s">
        <v>40</v>
      </c>
      <c r="G112" s="12">
        <v>0</v>
      </c>
      <c r="H112" s="12" t="str">
        <f t="shared" si="15"/>
        <v>S</v>
      </c>
      <c r="I112" s="12">
        <f t="shared" si="16"/>
        <v>1</v>
      </c>
      <c r="J112" s="12" t="str">
        <f t="shared" si="17"/>
        <v/>
      </c>
      <c r="K112" s="15">
        <f t="shared" si="18"/>
        <v>1</v>
      </c>
      <c r="L112" s="15">
        <v>90</v>
      </c>
      <c r="M112" s="15">
        <v>100</v>
      </c>
      <c r="N112" s="42">
        <f>IF(COUNTIFS($A$2:A112,A112,Mains!$B$2:B112,Mains!B112)=1,Mains!L112,0)/100</f>
        <v>0</v>
      </c>
    </row>
    <row r="113" spans="1:14" hidden="1" x14ac:dyDescent="0.3">
      <c r="A113" s="4">
        <f t="shared" si="19"/>
        <v>2018</v>
      </c>
      <c r="B113" s="4">
        <f t="shared" si="14"/>
        <v>1</v>
      </c>
      <c r="C113" s="4">
        <v>4</v>
      </c>
      <c r="D113" s="4" t="s">
        <v>7</v>
      </c>
      <c r="E113" s="14">
        <v>43124</v>
      </c>
      <c r="F113" s="6" t="s">
        <v>44</v>
      </c>
      <c r="G113" s="12">
        <v>0</v>
      </c>
      <c r="H113" s="12" t="str">
        <f t="shared" si="15"/>
        <v>S</v>
      </c>
      <c r="I113" s="12">
        <f t="shared" si="16"/>
        <v>1</v>
      </c>
      <c r="J113" s="12" t="str">
        <f t="shared" si="17"/>
        <v/>
      </c>
      <c r="K113" s="15">
        <f t="shared" si="18"/>
        <v>1</v>
      </c>
      <c r="L113" s="15">
        <v>90</v>
      </c>
      <c r="M113" s="15">
        <v>100</v>
      </c>
      <c r="N113" s="42">
        <f>IF(COUNTIFS($A$2:A113,A113,Mains!$B$2:B113,Mains!B113)=1,Mains!L113,0)/100</f>
        <v>0</v>
      </c>
    </row>
    <row r="114" spans="1:14" hidden="1" x14ac:dyDescent="0.3">
      <c r="A114" s="4">
        <f t="shared" si="19"/>
        <v>2018</v>
      </c>
      <c r="B114" s="4">
        <f t="shared" si="14"/>
        <v>1</v>
      </c>
      <c r="C114" s="4">
        <v>4</v>
      </c>
      <c r="D114" s="4" t="s">
        <v>5</v>
      </c>
      <c r="E114" s="14">
        <v>43125</v>
      </c>
      <c r="F114" s="6" t="s">
        <v>41</v>
      </c>
      <c r="G114" s="12">
        <v>3</v>
      </c>
      <c r="H114" s="12" t="str">
        <f t="shared" si="15"/>
        <v>S</v>
      </c>
      <c r="I114" s="12">
        <f t="shared" si="16"/>
        <v>1</v>
      </c>
      <c r="J114" s="12" t="str">
        <f t="shared" si="17"/>
        <v/>
      </c>
      <c r="K114" s="15">
        <f t="shared" si="18"/>
        <v>1</v>
      </c>
      <c r="L114" s="15">
        <v>90</v>
      </c>
      <c r="M114" s="15">
        <v>100</v>
      </c>
      <c r="N114" s="42">
        <f>IF(COUNTIFS($A$2:A114,A114,Mains!$B$2:B114,Mains!B114)=1,Mains!L114,0)/100</f>
        <v>0</v>
      </c>
    </row>
    <row r="115" spans="1:14" hidden="1" x14ac:dyDescent="0.3">
      <c r="A115" s="4">
        <f t="shared" si="19"/>
        <v>2018</v>
      </c>
      <c r="B115" s="4">
        <f t="shared" si="14"/>
        <v>1</v>
      </c>
      <c r="C115" s="4">
        <v>4</v>
      </c>
      <c r="D115" s="4" t="s">
        <v>5</v>
      </c>
      <c r="E115" s="14">
        <v>43125</v>
      </c>
      <c r="F115" s="6" t="s">
        <v>36</v>
      </c>
      <c r="G115" s="12">
        <v>0</v>
      </c>
      <c r="H115" s="12" t="str">
        <f t="shared" si="15"/>
        <v>S</v>
      </c>
      <c r="I115" s="12">
        <f t="shared" si="16"/>
        <v>1</v>
      </c>
      <c r="J115" s="12" t="str">
        <f t="shared" si="17"/>
        <v/>
      </c>
      <c r="K115" s="15">
        <f t="shared" si="18"/>
        <v>1</v>
      </c>
      <c r="L115" s="15">
        <v>90</v>
      </c>
      <c r="M115" s="15">
        <v>100</v>
      </c>
      <c r="N115" s="42">
        <f>IF(COUNTIFS($A$2:A115,A115,Mains!$B$2:B115,Mains!B115)=1,Mains!L115,0)/100</f>
        <v>0</v>
      </c>
    </row>
    <row r="116" spans="1:14" hidden="1" x14ac:dyDescent="0.3">
      <c r="A116" s="4">
        <f t="shared" si="19"/>
        <v>2018</v>
      </c>
      <c r="B116" s="4">
        <f t="shared" si="14"/>
        <v>1</v>
      </c>
      <c r="C116" s="4">
        <v>4</v>
      </c>
      <c r="D116" s="4" t="s">
        <v>5</v>
      </c>
      <c r="E116" s="14">
        <v>43125</v>
      </c>
      <c r="F116" s="6" t="s">
        <v>42</v>
      </c>
      <c r="G116" s="12">
        <v>21</v>
      </c>
      <c r="H116" s="12" t="str">
        <f t="shared" si="15"/>
        <v>S</v>
      </c>
      <c r="I116" s="12">
        <f t="shared" si="16"/>
        <v>1</v>
      </c>
      <c r="J116" s="12" t="str">
        <f t="shared" si="17"/>
        <v/>
      </c>
      <c r="K116" s="15">
        <f t="shared" si="18"/>
        <v>1</v>
      </c>
      <c r="L116" s="15">
        <v>90</v>
      </c>
      <c r="M116" s="15">
        <v>100</v>
      </c>
      <c r="N116" s="42">
        <f>IF(COUNTIFS($A$2:A116,A116,Mains!$B$2:B116,Mains!B116)=1,Mains!L116,0)/100</f>
        <v>0</v>
      </c>
    </row>
    <row r="117" spans="1:14" hidden="1" x14ac:dyDescent="0.3">
      <c r="A117" s="4">
        <f t="shared" si="19"/>
        <v>2018</v>
      </c>
      <c r="B117" s="4">
        <f t="shared" si="14"/>
        <v>1</v>
      </c>
      <c r="C117" s="4">
        <v>4</v>
      </c>
      <c r="D117" s="4" t="s">
        <v>4</v>
      </c>
      <c r="E117" s="14">
        <v>43125</v>
      </c>
      <c r="F117" s="6" t="s">
        <v>43</v>
      </c>
      <c r="G117" s="12">
        <v>1</v>
      </c>
      <c r="H117" s="12" t="str">
        <f t="shared" si="15"/>
        <v>S</v>
      </c>
      <c r="I117" s="12">
        <f t="shared" si="16"/>
        <v>1</v>
      </c>
      <c r="J117" s="12" t="str">
        <f t="shared" si="17"/>
        <v/>
      </c>
      <c r="K117" s="15">
        <f t="shared" si="18"/>
        <v>1</v>
      </c>
      <c r="L117" s="15">
        <v>90</v>
      </c>
      <c r="M117" s="15">
        <v>100</v>
      </c>
      <c r="N117" s="42">
        <f>IF(COUNTIFS($A$2:A117,A117,Mains!$B$2:B117,Mains!B117)=1,Mains!L117,0)/100</f>
        <v>0</v>
      </c>
    </row>
    <row r="118" spans="1:14" hidden="1" x14ac:dyDescent="0.3">
      <c r="A118" s="4">
        <f t="shared" si="19"/>
        <v>2018</v>
      </c>
      <c r="B118" s="4">
        <f t="shared" si="14"/>
        <v>1</v>
      </c>
      <c r="C118" s="4">
        <v>4</v>
      </c>
      <c r="D118" s="4" t="s">
        <v>4</v>
      </c>
      <c r="E118" s="14">
        <v>43125</v>
      </c>
      <c r="F118" s="6" t="s">
        <v>25</v>
      </c>
      <c r="G118" s="12">
        <v>25</v>
      </c>
      <c r="H118" s="12" t="str">
        <f t="shared" si="15"/>
        <v>S</v>
      </c>
      <c r="I118" s="12">
        <f t="shared" si="16"/>
        <v>1</v>
      </c>
      <c r="J118" s="12" t="str">
        <f t="shared" si="17"/>
        <v/>
      </c>
      <c r="K118" s="15">
        <f t="shared" si="18"/>
        <v>1</v>
      </c>
      <c r="L118" s="15">
        <v>90</v>
      </c>
      <c r="M118" s="15">
        <v>100</v>
      </c>
      <c r="N118" s="42">
        <f>IF(COUNTIFS($A$2:A118,A118,Mains!$B$2:B118,Mains!B118)=1,Mains!L118,0)/100</f>
        <v>0</v>
      </c>
    </row>
    <row r="119" spans="1:14" hidden="1" x14ac:dyDescent="0.3">
      <c r="A119" s="4">
        <f t="shared" si="19"/>
        <v>2018</v>
      </c>
      <c r="B119" s="4">
        <f t="shared" si="14"/>
        <v>1</v>
      </c>
      <c r="C119" s="4">
        <v>4</v>
      </c>
      <c r="D119" s="4" t="s">
        <v>6</v>
      </c>
      <c r="E119" s="14">
        <v>43125</v>
      </c>
      <c r="F119" s="6" t="s">
        <v>39</v>
      </c>
      <c r="G119" s="12">
        <v>0</v>
      </c>
      <c r="H119" s="12" t="str">
        <f t="shared" si="15"/>
        <v>S</v>
      </c>
      <c r="I119" s="12">
        <f t="shared" si="16"/>
        <v>1</v>
      </c>
      <c r="J119" s="12" t="str">
        <f t="shared" si="17"/>
        <v/>
      </c>
      <c r="K119" s="15">
        <f t="shared" si="18"/>
        <v>1</v>
      </c>
      <c r="L119" s="15">
        <v>90</v>
      </c>
      <c r="M119" s="15">
        <v>100</v>
      </c>
      <c r="N119" s="42">
        <f>IF(COUNTIFS($A$2:A119,A119,Mains!$B$2:B119,Mains!B119)=1,Mains!L119,0)/100</f>
        <v>0</v>
      </c>
    </row>
    <row r="120" spans="1:14" x14ac:dyDescent="0.3">
      <c r="A120" s="4">
        <f t="shared" si="19"/>
        <v>2018</v>
      </c>
      <c r="B120" s="4">
        <f t="shared" si="14"/>
        <v>2</v>
      </c>
      <c r="C120" s="4">
        <v>5</v>
      </c>
      <c r="D120" s="4" t="s">
        <v>7</v>
      </c>
      <c r="E120" s="14">
        <v>43132</v>
      </c>
      <c r="F120" s="6" t="s">
        <v>44</v>
      </c>
      <c r="G120" s="12">
        <v>0</v>
      </c>
      <c r="H120" s="12" t="str">
        <f t="shared" si="15"/>
        <v>S</v>
      </c>
      <c r="I120" s="12">
        <f t="shared" si="16"/>
        <v>1</v>
      </c>
      <c r="J120" s="12" t="str">
        <f t="shared" si="17"/>
        <v/>
      </c>
      <c r="K120" s="15">
        <f t="shared" si="18"/>
        <v>1</v>
      </c>
      <c r="L120" s="15">
        <v>90</v>
      </c>
      <c r="M120" s="15">
        <v>100</v>
      </c>
      <c r="N120" s="42">
        <f>IF(COUNTIFS($A$2:A120,A120,Mains!$B$2:B120,Mains!B120)=1,Mains!L120,0)/100</f>
        <v>0.9</v>
      </c>
    </row>
    <row r="121" spans="1:14" x14ac:dyDescent="0.3">
      <c r="A121" s="4">
        <f t="shared" si="19"/>
        <v>2018</v>
      </c>
      <c r="B121" s="4">
        <f t="shared" si="14"/>
        <v>2</v>
      </c>
      <c r="C121" s="4">
        <v>5</v>
      </c>
      <c r="D121" s="4" t="s">
        <v>7</v>
      </c>
      <c r="E121" s="14">
        <v>43132</v>
      </c>
      <c r="F121" s="6" t="s">
        <v>45</v>
      </c>
      <c r="G121" s="12">
        <v>0</v>
      </c>
      <c r="H121" s="12" t="str">
        <f t="shared" si="15"/>
        <v>S</v>
      </c>
      <c r="I121" s="12">
        <f t="shared" si="16"/>
        <v>1</v>
      </c>
      <c r="J121" s="12" t="str">
        <f t="shared" si="17"/>
        <v/>
      </c>
      <c r="K121" s="15">
        <f t="shared" si="18"/>
        <v>1</v>
      </c>
      <c r="L121" s="15">
        <v>90</v>
      </c>
      <c r="M121" s="15">
        <v>100</v>
      </c>
      <c r="N121" s="42">
        <f>IF(COUNTIFS($A$2:A121,A121,Mains!$B$2:B121,Mains!B121)=1,Mains!L121,0)/100</f>
        <v>0</v>
      </c>
    </row>
    <row r="122" spans="1:14" x14ac:dyDescent="0.3">
      <c r="A122" s="4">
        <f t="shared" si="19"/>
        <v>2018</v>
      </c>
      <c r="B122" s="4">
        <f t="shared" si="14"/>
        <v>2</v>
      </c>
      <c r="C122" s="4">
        <v>5</v>
      </c>
      <c r="D122" s="4" t="s">
        <v>5</v>
      </c>
      <c r="E122" s="14">
        <v>43133</v>
      </c>
      <c r="F122" s="6" t="s">
        <v>41</v>
      </c>
      <c r="G122" s="12">
        <v>0</v>
      </c>
      <c r="H122" s="12" t="str">
        <f t="shared" si="15"/>
        <v>S</v>
      </c>
      <c r="I122" s="12">
        <f t="shared" si="16"/>
        <v>1</v>
      </c>
      <c r="J122" s="12" t="str">
        <f t="shared" si="17"/>
        <v/>
      </c>
      <c r="K122" s="15">
        <f t="shared" si="18"/>
        <v>1</v>
      </c>
      <c r="L122" s="15">
        <v>90</v>
      </c>
      <c r="M122" s="15">
        <v>100</v>
      </c>
      <c r="N122" s="42">
        <f>IF(COUNTIFS($A$2:A122,A122,Mains!$B$2:B122,Mains!B122)=1,Mains!L122,0)/100</f>
        <v>0</v>
      </c>
    </row>
    <row r="123" spans="1:14" x14ac:dyDescent="0.3">
      <c r="A123" s="4">
        <f t="shared" si="19"/>
        <v>2018</v>
      </c>
      <c r="B123" s="4">
        <f t="shared" si="14"/>
        <v>2</v>
      </c>
      <c r="C123" s="4">
        <v>5</v>
      </c>
      <c r="D123" s="4" t="s">
        <v>5</v>
      </c>
      <c r="E123" s="14">
        <v>43133</v>
      </c>
      <c r="F123" s="6" t="s">
        <v>49</v>
      </c>
      <c r="G123" s="12">
        <v>46</v>
      </c>
      <c r="H123" s="12" t="str">
        <f t="shared" si="15"/>
        <v>S</v>
      </c>
      <c r="I123" s="12">
        <f t="shared" si="16"/>
        <v>1</v>
      </c>
      <c r="J123" s="12" t="str">
        <f t="shared" si="17"/>
        <v/>
      </c>
      <c r="K123" s="15">
        <f t="shared" si="18"/>
        <v>1</v>
      </c>
      <c r="L123" s="15">
        <v>90</v>
      </c>
      <c r="M123" s="15">
        <v>100</v>
      </c>
      <c r="N123" s="42">
        <f>IF(COUNTIFS($A$2:A123,A123,Mains!$B$2:B123,Mains!B123)=1,Mains!L123,0)/100</f>
        <v>0</v>
      </c>
    </row>
    <row r="124" spans="1:14" x14ac:dyDescent="0.3">
      <c r="A124" s="4">
        <f t="shared" si="19"/>
        <v>2018</v>
      </c>
      <c r="B124" s="4">
        <f t="shared" si="14"/>
        <v>2</v>
      </c>
      <c r="C124" s="4">
        <v>5</v>
      </c>
      <c r="D124" s="4" t="s">
        <v>4</v>
      </c>
      <c r="E124" s="14">
        <v>43133</v>
      </c>
      <c r="F124" s="6" t="s">
        <v>25</v>
      </c>
      <c r="G124" s="12">
        <v>0</v>
      </c>
      <c r="H124" s="12" t="str">
        <f t="shared" si="15"/>
        <v>S</v>
      </c>
      <c r="I124" s="12">
        <f t="shared" si="16"/>
        <v>1</v>
      </c>
      <c r="J124" s="12" t="str">
        <f t="shared" si="17"/>
        <v/>
      </c>
      <c r="K124" s="15">
        <f t="shared" si="18"/>
        <v>1</v>
      </c>
      <c r="L124" s="15">
        <v>90</v>
      </c>
      <c r="M124" s="15">
        <v>100</v>
      </c>
      <c r="N124" s="42">
        <f>IF(COUNTIFS($A$2:A124,A124,Mains!$B$2:B124,Mains!B124)=1,Mains!L124,0)/100</f>
        <v>0</v>
      </c>
    </row>
    <row r="125" spans="1:14" x14ac:dyDescent="0.3">
      <c r="A125" s="4">
        <f t="shared" si="19"/>
        <v>2018</v>
      </c>
      <c r="B125" s="4">
        <f t="shared" si="14"/>
        <v>2</v>
      </c>
      <c r="C125" s="4">
        <v>5</v>
      </c>
      <c r="D125" s="4" t="s">
        <v>4</v>
      </c>
      <c r="E125" s="14">
        <v>43133</v>
      </c>
      <c r="F125" s="6" t="s">
        <v>38</v>
      </c>
      <c r="G125" s="12">
        <v>0</v>
      </c>
      <c r="H125" s="12" t="str">
        <f t="shared" si="15"/>
        <v>S</v>
      </c>
      <c r="I125" s="12">
        <f t="shared" si="16"/>
        <v>1</v>
      </c>
      <c r="J125" s="12" t="str">
        <f t="shared" si="17"/>
        <v/>
      </c>
      <c r="K125" s="15">
        <f t="shared" si="18"/>
        <v>1</v>
      </c>
      <c r="L125" s="15">
        <v>90</v>
      </c>
      <c r="M125" s="15">
        <v>100</v>
      </c>
      <c r="N125" s="42">
        <f>IF(COUNTIFS($A$2:A125,A125,Mains!$B$2:B125,Mains!B125)=1,Mains!L125,0)/100</f>
        <v>0</v>
      </c>
    </row>
    <row r="126" spans="1:14" x14ac:dyDescent="0.3">
      <c r="A126" s="4">
        <f t="shared" si="19"/>
        <v>2018</v>
      </c>
      <c r="B126" s="4">
        <f t="shared" si="14"/>
        <v>2</v>
      </c>
      <c r="C126" s="4">
        <v>6</v>
      </c>
      <c r="D126" s="4" t="s">
        <v>7</v>
      </c>
      <c r="E126" s="14">
        <v>43138</v>
      </c>
      <c r="F126" s="6" t="s">
        <v>33</v>
      </c>
      <c r="G126" s="12">
        <v>0</v>
      </c>
      <c r="H126" s="12" t="str">
        <f t="shared" si="15"/>
        <v>S</v>
      </c>
      <c r="I126" s="12">
        <f t="shared" si="16"/>
        <v>1</v>
      </c>
      <c r="J126" s="12" t="str">
        <f t="shared" si="17"/>
        <v/>
      </c>
      <c r="K126" s="15">
        <f t="shared" si="18"/>
        <v>1</v>
      </c>
      <c r="L126" s="15">
        <v>90</v>
      </c>
      <c r="M126" s="15">
        <v>100</v>
      </c>
      <c r="N126" s="42">
        <f>IF(COUNTIFS($A$2:A126,A126,Mains!$B$2:B126,Mains!B126)=1,Mains!L126,0)/100</f>
        <v>0</v>
      </c>
    </row>
    <row r="127" spans="1:14" x14ac:dyDescent="0.3">
      <c r="A127" s="4">
        <f t="shared" si="19"/>
        <v>2018</v>
      </c>
      <c r="B127" s="4">
        <f t="shared" si="14"/>
        <v>2</v>
      </c>
      <c r="C127" s="4">
        <v>6</v>
      </c>
      <c r="D127" s="4" t="s">
        <v>5</v>
      </c>
      <c r="E127" s="14">
        <v>43139</v>
      </c>
      <c r="F127" s="6" t="s">
        <v>30</v>
      </c>
      <c r="G127" s="12">
        <v>0</v>
      </c>
      <c r="H127" s="12" t="str">
        <f t="shared" si="15"/>
        <v>S</v>
      </c>
      <c r="I127" s="12">
        <f t="shared" si="16"/>
        <v>1</v>
      </c>
      <c r="J127" s="12" t="str">
        <f t="shared" si="17"/>
        <v/>
      </c>
      <c r="K127" s="15">
        <f t="shared" si="18"/>
        <v>1</v>
      </c>
      <c r="L127" s="15">
        <v>90</v>
      </c>
      <c r="M127" s="15">
        <v>100</v>
      </c>
      <c r="N127" s="42">
        <f>IF(COUNTIFS($A$2:A127,A127,Mains!$B$2:B127,Mains!B127)=1,Mains!L127,0)/100</f>
        <v>0</v>
      </c>
    </row>
    <row r="128" spans="1:14" x14ac:dyDescent="0.3">
      <c r="A128" s="4">
        <f t="shared" si="19"/>
        <v>2018</v>
      </c>
      <c r="B128" s="4">
        <f t="shared" si="14"/>
        <v>2</v>
      </c>
      <c r="C128" s="4">
        <v>6</v>
      </c>
      <c r="D128" s="4" t="s">
        <v>5</v>
      </c>
      <c r="E128" s="14">
        <v>43139</v>
      </c>
      <c r="F128" s="6" t="s">
        <v>35</v>
      </c>
      <c r="G128" s="12">
        <v>0</v>
      </c>
      <c r="H128" s="12" t="str">
        <f t="shared" si="15"/>
        <v>S</v>
      </c>
      <c r="I128" s="12">
        <f t="shared" si="16"/>
        <v>1</v>
      </c>
      <c r="J128" s="12" t="str">
        <f t="shared" si="17"/>
        <v/>
      </c>
      <c r="K128" s="15">
        <f t="shared" si="18"/>
        <v>1</v>
      </c>
      <c r="L128" s="15">
        <v>90</v>
      </c>
      <c r="M128" s="15">
        <v>100</v>
      </c>
      <c r="N128" s="42">
        <f>IF(COUNTIFS($A$2:A128,A128,Mains!$B$2:B128,Mains!B128)=1,Mains!L128,0)/100</f>
        <v>0</v>
      </c>
    </row>
    <row r="129" spans="1:14" x14ac:dyDescent="0.3">
      <c r="A129" s="4">
        <f t="shared" si="19"/>
        <v>2018</v>
      </c>
      <c r="B129" s="4">
        <f t="shared" si="14"/>
        <v>2</v>
      </c>
      <c r="C129" s="4">
        <v>6</v>
      </c>
      <c r="D129" s="4" t="s">
        <v>5</v>
      </c>
      <c r="E129" s="14">
        <v>43139</v>
      </c>
      <c r="F129" s="6" t="s">
        <v>41</v>
      </c>
      <c r="G129" s="12">
        <v>0</v>
      </c>
      <c r="H129" s="12" t="str">
        <f t="shared" si="15"/>
        <v>S</v>
      </c>
      <c r="I129" s="12">
        <f t="shared" si="16"/>
        <v>1</v>
      </c>
      <c r="J129" s="12" t="str">
        <f t="shared" si="17"/>
        <v/>
      </c>
      <c r="K129" s="15">
        <f t="shared" si="18"/>
        <v>1</v>
      </c>
      <c r="L129" s="15">
        <v>90</v>
      </c>
      <c r="M129" s="15">
        <v>100</v>
      </c>
      <c r="N129" s="42">
        <f>IF(COUNTIFS($A$2:A129,A129,Mains!$B$2:B129,Mains!B129)=1,Mains!L129,0)/100</f>
        <v>0</v>
      </c>
    </row>
    <row r="130" spans="1:14" x14ac:dyDescent="0.3">
      <c r="A130" s="4">
        <f t="shared" si="19"/>
        <v>2018</v>
      </c>
      <c r="B130" s="4">
        <f t="shared" si="14"/>
        <v>2</v>
      </c>
      <c r="C130" s="4">
        <v>6</v>
      </c>
      <c r="D130" s="4" t="s">
        <v>4</v>
      </c>
      <c r="E130" s="14">
        <v>43139</v>
      </c>
      <c r="F130" s="6" t="s">
        <v>25</v>
      </c>
      <c r="G130" s="12">
        <v>0</v>
      </c>
      <c r="H130" s="12" t="str">
        <f t="shared" si="15"/>
        <v>S</v>
      </c>
      <c r="I130" s="12">
        <f t="shared" si="16"/>
        <v>1</v>
      </c>
      <c r="J130" s="12" t="str">
        <f t="shared" si="17"/>
        <v/>
      </c>
      <c r="K130" s="15">
        <f t="shared" si="18"/>
        <v>1</v>
      </c>
      <c r="L130" s="15">
        <v>90</v>
      </c>
      <c r="M130" s="15">
        <v>100</v>
      </c>
      <c r="N130" s="42">
        <f>IF(COUNTIFS($A$2:A130,A130,Mains!$B$2:B130,Mains!B130)=1,Mains!L130,0)/100</f>
        <v>0</v>
      </c>
    </row>
    <row r="131" spans="1:14" x14ac:dyDescent="0.3">
      <c r="A131" s="4">
        <f t="shared" si="19"/>
        <v>2018</v>
      </c>
      <c r="B131" s="4">
        <f t="shared" si="14"/>
        <v>2</v>
      </c>
      <c r="C131" s="4">
        <v>6</v>
      </c>
      <c r="D131" s="4" t="s">
        <v>4</v>
      </c>
      <c r="E131" s="14">
        <v>43139</v>
      </c>
      <c r="F131" s="6" t="s">
        <v>26</v>
      </c>
      <c r="G131" s="12">
        <v>0</v>
      </c>
      <c r="H131" s="12" t="str">
        <f t="shared" si="15"/>
        <v>S</v>
      </c>
      <c r="I131" s="12">
        <f t="shared" si="16"/>
        <v>1</v>
      </c>
      <c r="J131" s="12" t="str">
        <f t="shared" si="17"/>
        <v/>
      </c>
      <c r="K131" s="15">
        <f t="shared" si="18"/>
        <v>1</v>
      </c>
      <c r="L131" s="15">
        <v>90</v>
      </c>
      <c r="M131" s="15">
        <v>100</v>
      </c>
      <c r="N131" s="42">
        <f>IF(COUNTIFS($A$2:A131,A131,Mains!$B$2:B131,Mains!B131)=1,Mains!L131,0)/100</f>
        <v>0</v>
      </c>
    </row>
    <row r="132" spans="1:14" x14ac:dyDescent="0.3">
      <c r="A132" s="4">
        <f t="shared" si="19"/>
        <v>2018</v>
      </c>
      <c r="B132" s="4">
        <f t="shared" si="14"/>
        <v>2</v>
      </c>
      <c r="C132" s="4">
        <v>6</v>
      </c>
      <c r="D132" s="4" t="s">
        <v>6</v>
      </c>
      <c r="E132" s="14">
        <v>43139</v>
      </c>
      <c r="F132" s="6" t="s">
        <v>27</v>
      </c>
      <c r="G132" s="12">
        <v>0</v>
      </c>
      <c r="H132" s="12" t="str">
        <f t="shared" si="15"/>
        <v>S</v>
      </c>
      <c r="I132" s="12">
        <f t="shared" si="16"/>
        <v>1</v>
      </c>
      <c r="J132" s="12" t="str">
        <f t="shared" si="17"/>
        <v/>
      </c>
      <c r="K132" s="15">
        <f t="shared" si="18"/>
        <v>1</v>
      </c>
      <c r="L132" s="15">
        <v>90</v>
      </c>
      <c r="M132" s="15">
        <v>100</v>
      </c>
      <c r="N132" s="42">
        <f>IF(COUNTIFS($A$2:A132,A132,Mains!$B$2:B132,Mains!B132)=1,Mains!L132,0)/100</f>
        <v>0</v>
      </c>
    </row>
    <row r="133" spans="1:14" x14ac:dyDescent="0.3">
      <c r="A133" s="4">
        <f t="shared" si="19"/>
        <v>2018</v>
      </c>
      <c r="B133" s="4">
        <f t="shared" si="14"/>
        <v>2</v>
      </c>
      <c r="C133" s="4">
        <v>7</v>
      </c>
      <c r="D133" s="4" t="s">
        <v>7</v>
      </c>
      <c r="E133" s="14">
        <v>43145</v>
      </c>
      <c r="F133" s="6" t="s">
        <v>50</v>
      </c>
      <c r="G133" s="12">
        <v>0</v>
      </c>
      <c r="H133" s="12" t="str">
        <f t="shared" si="15"/>
        <v>S</v>
      </c>
      <c r="I133" s="12">
        <f t="shared" si="16"/>
        <v>1</v>
      </c>
      <c r="J133" s="12" t="str">
        <f t="shared" si="17"/>
        <v/>
      </c>
      <c r="K133" s="15">
        <f t="shared" si="18"/>
        <v>1</v>
      </c>
      <c r="L133" s="15">
        <v>90</v>
      </c>
      <c r="M133" s="15">
        <v>100</v>
      </c>
      <c r="N133" s="42">
        <f>IF(COUNTIFS($A$2:A133,A133,Mains!$B$2:B133,Mains!B133)=1,Mains!L133,0)/100</f>
        <v>0</v>
      </c>
    </row>
    <row r="134" spans="1:14" x14ac:dyDescent="0.3">
      <c r="A134" s="4">
        <f t="shared" si="19"/>
        <v>2018</v>
      </c>
      <c r="B134" s="4">
        <f t="shared" ref="B134:B184" si="20">IF(E134="","",(MONTH(E134)))</f>
        <v>2</v>
      </c>
      <c r="C134" s="4">
        <v>7</v>
      </c>
      <c r="D134" s="4" t="s">
        <v>7</v>
      </c>
      <c r="E134" s="14">
        <v>43145</v>
      </c>
      <c r="F134" s="6" t="s">
        <v>55</v>
      </c>
      <c r="G134" s="12">
        <v>0</v>
      </c>
      <c r="H134" s="12" t="str">
        <f t="shared" si="15"/>
        <v>S</v>
      </c>
      <c r="I134" s="12">
        <f t="shared" si="16"/>
        <v>1</v>
      </c>
      <c r="J134" s="12" t="str">
        <f t="shared" si="17"/>
        <v/>
      </c>
      <c r="K134" s="15">
        <f t="shared" si="18"/>
        <v>1</v>
      </c>
      <c r="L134" s="15">
        <v>90</v>
      </c>
      <c r="M134" s="15">
        <v>100</v>
      </c>
      <c r="N134" s="42">
        <f>IF(COUNTIFS($A$2:A134,A134,Mains!$B$2:B134,Mains!B134)=1,Mains!L134,0)/100</f>
        <v>0</v>
      </c>
    </row>
    <row r="135" spans="1:14" x14ac:dyDescent="0.3">
      <c r="A135" s="4">
        <f t="shared" si="19"/>
        <v>2018</v>
      </c>
      <c r="B135" s="4">
        <f t="shared" si="20"/>
        <v>2</v>
      </c>
      <c r="C135" s="4">
        <v>7</v>
      </c>
      <c r="D135" s="4" t="s">
        <v>5</v>
      </c>
      <c r="E135" s="14">
        <v>43147</v>
      </c>
      <c r="F135" s="6" t="s">
        <v>24</v>
      </c>
      <c r="G135" s="12" t="s">
        <v>11</v>
      </c>
      <c r="H135" s="12" t="str">
        <f t="shared" si="15"/>
        <v>NS</v>
      </c>
      <c r="I135" s="12" t="str">
        <f t="shared" si="16"/>
        <v/>
      </c>
      <c r="J135" s="12">
        <f t="shared" si="17"/>
        <v>1</v>
      </c>
      <c r="K135" s="15">
        <f t="shared" si="18"/>
        <v>1</v>
      </c>
      <c r="L135" s="15">
        <v>90</v>
      </c>
      <c r="M135" s="15">
        <v>100</v>
      </c>
      <c r="N135" s="42">
        <f>IF(COUNTIFS($A$2:A135,A135,Mains!$B$2:B135,Mains!B135)=1,Mains!L135,0)/100</f>
        <v>0</v>
      </c>
    </row>
    <row r="136" spans="1:14" x14ac:dyDescent="0.3">
      <c r="A136" s="4">
        <f t="shared" si="19"/>
        <v>2018</v>
      </c>
      <c r="B136" s="4">
        <f t="shared" si="20"/>
        <v>2</v>
      </c>
      <c r="C136" s="4">
        <v>7</v>
      </c>
      <c r="D136" s="4" t="s">
        <v>5</v>
      </c>
      <c r="E136" s="14">
        <v>43147</v>
      </c>
      <c r="F136" s="6" t="s">
        <v>41</v>
      </c>
      <c r="G136" s="12">
        <v>0</v>
      </c>
      <c r="H136" s="12" t="str">
        <f t="shared" si="15"/>
        <v>S</v>
      </c>
      <c r="I136" s="12">
        <f t="shared" si="16"/>
        <v>1</v>
      </c>
      <c r="J136" s="12" t="str">
        <f t="shared" si="17"/>
        <v/>
      </c>
      <c r="K136" s="15">
        <f t="shared" si="18"/>
        <v>1</v>
      </c>
      <c r="L136" s="15">
        <v>90</v>
      </c>
      <c r="M136" s="15">
        <v>100</v>
      </c>
      <c r="N136" s="42">
        <f>IF(COUNTIFS($A$2:A136,A136,Mains!$B$2:B136,Mains!B136)=1,Mains!L136,0)/100</f>
        <v>0</v>
      </c>
    </row>
    <row r="137" spans="1:14" x14ac:dyDescent="0.3">
      <c r="A137" s="4">
        <f t="shared" si="19"/>
        <v>2018</v>
      </c>
      <c r="B137" s="4">
        <f t="shared" si="20"/>
        <v>2</v>
      </c>
      <c r="C137" s="4">
        <v>7</v>
      </c>
      <c r="D137" s="4" t="s">
        <v>4</v>
      </c>
      <c r="E137" s="14">
        <v>43146</v>
      </c>
      <c r="F137" s="6" t="s">
        <v>31</v>
      </c>
      <c r="G137" s="12" t="s">
        <v>19</v>
      </c>
      <c r="H137" s="12" t="str">
        <f t="shared" si="15"/>
        <v>NS</v>
      </c>
      <c r="I137" s="12" t="str">
        <f t="shared" si="16"/>
        <v/>
      </c>
      <c r="J137" s="12">
        <f t="shared" si="17"/>
        <v>1</v>
      </c>
      <c r="K137" s="15">
        <f t="shared" si="18"/>
        <v>1</v>
      </c>
      <c r="L137" s="15">
        <v>90</v>
      </c>
      <c r="M137" s="15">
        <v>100</v>
      </c>
      <c r="N137" s="42">
        <f>IF(COUNTIFS($A$2:A137,A137,Mains!$B$2:B137,Mains!B137)=1,Mains!L137,0)/100</f>
        <v>0</v>
      </c>
    </row>
    <row r="138" spans="1:14" x14ac:dyDescent="0.3">
      <c r="A138" s="4">
        <f t="shared" si="19"/>
        <v>2018</v>
      </c>
      <c r="B138" s="4">
        <f t="shared" si="20"/>
        <v>2</v>
      </c>
      <c r="C138" s="4">
        <v>7</v>
      </c>
      <c r="D138" s="4" t="s">
        <v>4</v>
      </c>
      <c r="E138" s="14">
        <v>43146</v>
      </c>
      <c r="F138" s="6" t="s">
        <v>26</v>
      </c>
      <c r="G138" s="12" t="s">
        <v>19</v>
      </c>
      <c r="H138" s="12" t="str">
        <f t="shared" si="15"/>
        <v>NS</v>
      </c>
      <c r="I138" s="12" t="str">
        <f t="shared" si="16"/>
        <v/>
      </c>
      <c r="J138" s="12">
        <f t="shared" si="17"/>
        <v>1</v>
      </c>
      <c r="K138" s="15">
        <f t="shared" si="18"/>
        <v>1</v>
      </c>
      <c r="L138" s="15">
        <v>90</v>
      </c>
      <c r="M138" s="15">
        <v>100</v>
      </c>
      <c r="N138" s="42">
        <f>IF(COUNTIFS($A$2:A138,A138,Mains!$B$2:B138,Mains!B138)=1,Mains!L138,0)/100</f>
        <v>0</v>
      </c>
    </row>
    <row r="139" spans="1:14" x14ac:dyDescent="0.3">
      <c r="A139" s="4">
        <f t="shared" si="19"/>
        <v>2018</v>
      </c>
      <c r="B139" s="4">
        <f t="shared" si="20"/>
        <v>2</v>
      </c>
      <c r="C139" s="4">
        <v>8</v>
      </c>
      <c r="D139" s="4" t="s">
        <v>7</v>
      </c>
      <c r="E139" s="14">
        <v>43152</v>
      </c>
      <c r="F139" s="6" t="s">
        <v>53</v>
      </c>
      <c r="G139" s="12">
        <v>0</v>
      </c>
      <c r="H139" s="12" t="str">
        <f t="shared" si="15"/>
        <v>S</v>
      </c>
      <c r="I139" s="12">
        <f t="shared" si="16"/>
        <v>1</v>
      </c>
      <c r="J139" s="12" t="str">
        <f t="shared" si="17"/>
        <v/>
      </c>
      <c r="K139" s="15">
        <f t="shared" si="18"/>
        <v>1</v>
      </c>
      <c r="L139" s="15">
        <v>90</v>
      </c>
      <c r="M139" s="15">
        <v>100</v>
      </c>
      <c r="N139" s="42">
        <f>IF(COUNTIFS($A$2:A139,A139,Mains!$B$2:B139,Mains!B139)=1,Mains!L139,0)/100</f>
        <v>0</v>
      </c>
    </row>
    <row r="140" spans="1:14" x14ac:dyDescent="0.3">
      <c r="A140" s="4">
        <f t="shared" si="19"/>
        <v>2018</v>
      </c>
      <c r="B140" s="4">
        <f t="shared" si="20"/>
        <v>2</v>
      </c>
      <c r="C140" s="4">
        <v>8</v>
      </c>
      <c r="D140" s="4" t="s">
        <v>5</v>
      </c>
      <c r="E140" s="14">
        <v>43151</v>
      </c>
      <c r="F140" s="6" t="s">
        <v>24</v>
      </c>
      <c r="G140" s="12">
        <v>0</v>
      </c>
      <c r="H140" s="12" t="str">
        <f t="shared" si="15"/>
        <v>S</v>
      </c>
      <c r="I140" s="12">
        <f t="shared" si="16"/>
        <v>1</v>
      </c>
      <c r="J140" s="12" t="str">
        <f t="shared" si="17"/>
        <v/>
      </c>
      <c r="K140" s="15">
        <f t="shared" si="18"/>
        <v>1</v>
      </c>
      <c r="L140" s="15">
        <v>90</v>
      </c>
      <c r="M140" s="15">
        <v>100</v>
      </c>
      <c r="N140" s="42">
        <f>IF(COUNTIFS($A$2:A140,A140,Mains!$B$2:B140,Mains!B140)=1,Mains!L140,0)/100</f>
        <v>0</v>
      </c>
    </row>
    <row r="141" spans="1:14" x14ac:dyDescent="0.3">
      <c r="A141" s="4">
        <f t="shared" si="19"/>
        <v>2018</v>
      </c>
      <c r="B141" s="4">
        <f t="shared" si="20"/>
        <v>2</v>
      </c>
      <c r="C141" s="4">
        <v>8</v>
      </c>
      <c r="D141" s="4" t="s">
        <v>5</v>
      </c>
      <c r="E141" s="14">
        <v>43152</v>
      </c>
      <c r="F141" s="6" t="s">
        <v>42</v>
      </c>
      <c r="G141" s="12">
        <v>5</v>
      </c>
      <c r="H141" s="12" t="str">
        <f t="shared" si="15"/>
        <v>S</v>
      </c>
      <c r="I141" s="12">
        <f t="shared" si="16"/>
        <v>1</v>
      </c>
      <c r="J141" s="12" t="str">
        <f t="shared" si="17"/>
        <v/>
      </c>
      <c r="K141" s="15">
        <f t="shared" si="18"/>
        <v>1</v>
      </c>
      <c r="L141" s="15">
        <v>90</v>
      </c>
      <c r="M141" s="15">
        <v>100</v>
      </c>
      <c r="N141" s="42">
        <f>IF(COUNTIFS($A$2:A141,A141,Mains!$B$2:B141,Mains!B141)=1,Mains!L141,0)/100</f>
        <v>0</v>
      </c>
    </row>
    <row r="142" spans="1:14" x14ac:dyDescent="0.3">
      <c r="A142" s="4">
        <f t="shared" si="19"/>
        <v>2018</v>
      </c>
      <c r="B142" s="4">
        <f t="shared" si="20"/>
        <v>2</v>
      </c>
      <c r="C142" s="5">
        <v>8</v>
      </c>
      <c r="D142" s="4" t="s">
        <v>5</v>
      </c>
      <c r="E142" s="14">
        <v>43152</v>
      </c>
      <c r="F142" s="6" t="s">
        <v>54</v>
      </c>
      <c r="G142" s="12">
        <v>0</v>
      </c>
      <c r="H142" s="12" t="str">
        <f t="shared" si="15"/>
        <v>S</v>
      </c>
      <c r="I142" s="12">
        <f t="shared" si="16"/>
        <v>1</v>
      </c>
      <c r="J142" s="12" t="str">
        <f t="shared" si="17"/>
        <v/>
      </c>
      <c r="K142" s="15">
        <f t="shared" si="18"/>
        <v>1</v>
      </c>
      <c r="L142" s="15">
        <v>90</v>
      </c>
      <c r="M142" s="15">
        <v>100</v>
      </c>
      <c r="N142" s="42">
        <f>IF(COUNTIFS($A$2:A142,A142,Mains!$B$2:B142,Mains!B142)=1,Mains!L142,0)/100</f>
        <v>0</v>
      </c>
    </row>
    <row r="143" spans="1:14" x14ac:dyDescent="0.3">
      <c r="A143" s="4">
        <f t="shared" si="19"/>
        <v>2018</v>
      </c>
      <c r="B143" s="4">
        <f t="shared" si="20"/>
        <v>2</v>
      </c>
      <c r="C143" s="5">
        <v>8</v>
      </c>
      <c r="D143" s="4" t="s">
        <v>4</v>
      </c>
      <c r="E143" s="14">
        <v>43152</v>
      </c>
      <c r="F143" s="6" t="s">
        <v>26</v>
      </c>
      <c r="G143" s="12">
        <v>0</v>
      </c>
      <c r="H143" s="12" t="str">
        <f t="shared" si="15"/>
        <v>S</v>
      </c>
      <c r="I143" s="12">
        <f t="shared" si="16"/>
        <v>1</v>
      </c>
      <c r="J143" s="12" t="str">
        <f t="shared" si="17"/>
        <v/>
      </c>
      <c r="K143" s="15">
        <f t="shared" si="18"/>
        <v>1</v>
      </c>
      <c r="L143" s="15">
        <v>90</v>
      </c>
      <c r="M143" s="15">
        <v>100</v>
      </c>
      <c r="N143" s="42">
        <f>IF(COUNTIFS($A$2:A143,A143,Mains!$B$2:B143,Mains!B143)=1,Mains!L143,0)/100</f>
        <v>0</v>
      </c>
    </row>
    <row r="144" spans="1:14" x14ac:dyDescent="0.3">
      <c r="A144" s="4">
        <f t="shared" si="19"/>
        <v>2018</v>
      </c>
      <c r="B144" s="4">
        <f t="shared" si="20"/>
        <v>2</v>
      </c>
      <c r="C144" s="5">
        <v>8</v>
      </c>
      <c r="D144" s="4" t="s">
        <v>4</v>
      </c>
      <c r="E144" s="14">
        <v>43152</v>
      </c>
      <c r="F144" s="6" t="s">
        <v>31</v>
      </c>
      <c r="G144" s="12">
        <v>0</v>
      </c>
      <c r="H144" s="12" t="str">
        <f t="shared" ref="H144:H186" si="21">IF(G144="","",IF(G144&lt;=50,"S","NS"))</f>
        <v>S</v>
      </c>
      <c r="I144" s="12">
        <f t="shared" si="16"/>
        <v>1</v>
      </c>
      <c r="J144" s="12" t="str">
        <f t="shared" si="17"/>
        <v/>
      </c>
      <c r="K144" s="15">
        <f t="shared" si="18"/>
        <v>1</v>
      </c>
      <c r="L144" s="15">
        <v>90</v>
      </c>
      <c r="M144" s="15">
        <v>100</v>
      </c>
      <c r="N144" s="42">
        <f>IF(COUNTIFS($A$2:A144,A144,Mains!$B$2:B144,Mains!B144)=1,Mains!L144,0)/100</f>
        <v>0</v>
      </c>
    </row>
    <row r="145" spans="1:14" x14ac:dyDescent="0.3">
      <c r="A145" s="4">
        <f t="shared" si="19"/>
        <v>2018</v>
      </c>
      <c r="B145" s="4">
        <f t="shared" si="20"/>
        <v>2</v>
      </c>
      <c r="C145" s="4">
        <v>8</v>
      </c>
      <c r="D145" s="4" t="s">
        <v>6</v>
      </c>
      <c r="E145" s="14">
        <v>43152</v>
      </c>
      <c r="F145" s="6" t="s">
        <v>52</v>
      </c>
      <c r="G145" s="13">
        <v>0</v>
      </c>
      <c r="H145" s="12" t="str">
        <f t="shared" si="21"/>
        <v>S</v>
      </c>
      <c r="I145" s="12">
        <f t="shared" ref="I145:I186" si="22">IF(H145="S",COUNTA(H145),"")</f>
        <v>1</v>
      </c>
      <c r="J145" s="12" t="str">
        <f t="shared" ref="J145:J186" si="23">IF(H145="NS",COUNTA(H145),"")</f>
        <v/>
      </c>
      <c r="K145" s="15">
        <f t="shared" ref="K145:K186" si="24">IF(COUNTA(E145)=0,"",1)</f>
        <v>1</v>
      </c>
      <c r="L145" s="15">
        <v>90</v>
      </c>
      <c r="M145" s="15">
        <v>100</v>
      </c>
      <c r="N145" s="42">
        <f>IF(COUNTIFS($A$2:A145,A145,Mains!$B$2:B145,Mains!B145)=1,Mains!L145,0)/100</f>
        <v>0</v>
      </c>
    </row>
    <row r="146" spans="1:14" hidden="1" x14ac:dyDescent="0.3">
      <c r="A146" s="4">
        <f t="shared" si="19"/>
        <v>2018</v>
      </c>
      <c r="B146" s="4">
        <f t="shared" si="20"/>
        <v>3</v>
      </c>
      <c r="C146" s="4">
        <v>9</v>
      </c>
      <c r="D146" s="4" t="s">
        <v>7</v>
      </c>
      <c r="E146" s="14">
        <v>43161</v>
      </c>
      <c r="F146" s="6" t="s">
        <v>45</v>
      </c>
      <c r="G146" s="12">
        <v>0</v>
      </c>
      <c r="H146" s="12" t="str">
        <f t="shared" si="21"/>
        <v>S</v>
      </c>
      <c r="I146" s="12">
        <f t="shared" si="22"/>
        <v>1</v>
      </c>
      <c r="J146" s="12" t="str">
        <f t="shared" si="23"/>
        <v/>
      </c>
      <c r="K146" s="15">
        <f t="shared" si="24"/>
        <v>1</v>
      </c>
      <c r="L146" s="15">
        <v>90</v>
      </c>
      <c r="M146" s="15">
        <v>100</v>
      </c>
      <c r="N146" s="42">
        <f>IF(COUNTIFS($A$2:A146,A146,Mains!$B$2:B146,Mains!B146)=1,Mains!L146,0)/100</f>
        <v>0.9</v>
      </c>
    </row>
    <row r="147" spans="1:14" hidden="1" x14ac:dyDescent="0.3">
      <c r="A147" s="4">
        <f t="shared" si="19"/>
        <v>2018</v>
      </c>
      <c r="B147" s="4">
        <f t="shared" si="20"/>
        <v>3</v>
      </c>
      <c r="C147" s="4">
        <v>9</v>
      </c>
      <c r="D147" s="4" t="s">
        <v>7</v>
      </c>
      <c r="E147" s="14">
        <v>43161</v>
      </c>
      <c r="F147" s="6" t="s">
        <v>32</v>
      </c>
      <c r="G147" s="12">
        <v>0</v>
      </c>
      <c r="H147" s="12" t="str">
        <f t="shared" si="21"/>
        <v>S</v>
      </c>
      <c r="I147" s="12">
        <f t="shared" si="22"/>
        <v>1</v>
      </c>
      <c r="J147" s="12" t="str">
        <f t="shared" si="23"/>
        <v/>
      </c>
      <c r="K147" s="15">
        <f t="shared" si="24"/>
        <v>1</v>
      </c>
      <c r="L147" s="15">
        <v>90</v>
      </c>
      <c r="M147" s="15">
        <v>100</v>
      </c>
      <c r="N147" s="42">
        <f>IF(COUNTIFS($A$2:A147,A147,Mains!$B$2:B147,Mains!B147)=1,Mains!L147,0)/100</f>
        <v>0</v>
      </c>
    </row>
    <row r="148" spans="1:14" hidden="1" x14ac:dyDescent="0.3">
      <c r="A148" s="4">
        <f t="shared" si="19"/>
        <v>2018</v>
      </c>
      <c r="B148" s="4">
        <f t="shared" si="20"/>
        <v>3</v>
      </c>
      <c r="C148" s="4">
        <v>9</v>
      </c>
      <c r="D148" s="4" t="s">
        <v>5</v>
      </c>
      <c r="E148" s="14">
        <v>43161</v>
      </c>
      <c r="F148" s="6" t="s">
        <v>37</v>
      </c>
      <c r="G148" s="13">
        <v>0</v>
      </c>
      <c r="H148" s="12" t="str">
        <f t="shared" si="21"/>
        <v>S</v>
      </c>
      <c r="I148" s="12">
        <f t="shared" si="22"/>
        <v>1</v>
      </c>
      <c r="J148" s="12" t="str">
        <f t="shared" si="23"/>
        <v/>
      </c>
      <c r="K148" s="15">
        <f t="shared" si="24"/>
        <v>1</v>
      </c>
      <c r="L148" s="15">
        <v>90</v>
      </c>
      <c r="M148" s="15">
        <v>100</v>
      </c>
      <c r="N148" s="42">
        <f>IF(COUNTIFS($A$2:A148,A148,Mains!$B$2:B148,Mains!B148)=1,Mains!L148,0)/100</f>
        <v>0</v>
      </c>
    </row>
    <row r="149" spans="1:14" hidden="1" x14ac:dyDescent="0.3">
      <c r="A149" s="4">
        <f t="shared" si="19"/>
        <v>2018</v>
      </c>
      <c r="B149" s="4">
        <f t="shared" si="20"/>
        <v>3</v>
      </c>
      <c r="C149" s="4">
        <v>9</v>
      </c>
      <c r="D149" s="4" t="s">
        <v>5</v>
      </c>
      <c r="E149" s="14">
        <v>43161</v>
      </c>
      <c r="F149" s="6" t="s">
        <v>35</v>
      </c>
      <c r="G149" s="13">
        <v>0</v>
      </c>
      <c r="H149" s="12" t="str">
        <f t="shared" si="21"/>
        <v>S</v>
      </c>
      <c r="I149" s="12">
        <f t="shared" si="22"/>
        <v>1</v>
      </c>
      <c r="J149" s="12" t="str">
        <f t="shared" si="23"/>
        <v/>
      </c>
      <c r="K149" s="15">
        <f t="shared" si="24"/>
        <v>1</v>
      </c>
      <c r="L149" s="15">
        <v>90</v>
      </c>
      <c r="M149" s="15">
        <v>100</v>
      </c>
      <c r="N149" s="42">
        <f>IF(COUNTIFS($A$2:A149,A149,Mains!$B$2:B149,Mains!B149)=1,Mains!L149,0)/100</f>
        <v>0</v>
      </c>
    </row>
    <row r="150" spans="1:14" hidden="1" x14ac:dyDescent="0.3">
      <c r="A150" s="4">
        <f t="shared" si="19"/>
        <v>2018</v>
      </c>
      <c r="B150" s="4">
        <f t="shared" si="20"/>
        <v>3</v>
      </c>
      <c r="C150" s="4">
        <v>9</v>
      </c>
      <c r="D150" s="4" t="s">
        <v>5</v>
      </c>
      <c r="E150" s="14">
        <v>43161</v>
      </c>
      <c r="F150" s="6" t="s">
        <v>42</v>
      </c>
      <c r="G150" s="13">
        <v>0</v>
      </c>
      <c r="H150" s="12" t="str">
        <f t="shared" si="21"/>
        <v>S</v>
      </c>
      <c r="I150" s="12">
        <f t="shared" si="22"/>
        <v>1</v>
      </c>
      <c r="J150" s="12" t="str">
        <f t="shared" si="23"/>
        <v/>
      </c>
      <c r="K150" s="15">
        <f t="shared" si="24"/>
        <v>1</v>
      </c>
      <c r="L150" s="15">
        <v>90</v>
      </c>
      <c r="M150" s="15">
        <v>100</v>
      </c>
      <c r="N150" s="42">
        <f>IF(COUNTIFS($A$2:A150,A150,Mains!$B$2:B150,Mains!B150)=1,Mains!L150,0)/100</f>
        <v>0</v>
      </c>
    </row>
    <row r="151" spans="1:14" hidden="1" x14ac:dyDescent="0.3">
      <c r="A151" s="4">
        <f t="shared" ref="A151:A186" si="25">IF(E151="","",(YEAR(E151)))</f>
        <v>2018</v>
      </c>
      <c r="B151" s="4">
        <f t="shared" si="20"/>
        <v>3</v>
      </c>
      <c r="C151" s="4">
        <v>9</v>
      </c>
      <c r="D151" s="4" t="s">
        <v>4</v>
      </c>
      <c r="E151" s="14">
        <v>43161</v>
      </c>
      <c r="F151" s="6" t="s">
        <v>38</v>
      </c>
      <c r="G151" s="12">
        <v>0</v>
      </c>
      <c r="H151" s="12" t="str">
        <f t="shared" si="21"/>
        <v>S</v>
      </c>
      <c r="I151" s="12">
        <f t="shared" si="22"/>
        <v>1</v>
      </c>
      <c r="J151" s="12" t="str">
        <f t="shared" si="23"/>
        <v/>
      </c>
      <c r="K151" s="15">
        <f t="shared" si="24"/>
        <v>1</v>
      </c>
      <c r="L151" s="15">
        <v>90</v>
      </c>
      <c r="M151" s="15">
        <v>100</v>
      </c>
      <c r="N151" s="42">
        <f>IF(COUNTIFS($A$2:A151,A151,Mains!$B$2:B151,Mains!B151)=1,Mains!L151,0)/100</f>
        <v>0</v>
      </c>
    </row>
    <row r="152" spans="1:14" hidden="1" x14ac:dyDescent="0.3">
      <c r="A152" s="4">
        <f t="shared" si="25"/>
        <v>2018</v>
      </c>
      <c r="B152" s="4">
        <f t="shared" si="20"/>
        <v>3</v>
      </c>
      <c r="C152" s="4">
        <v>9</v>
      </c>
      <c r="D152" s="4" t="s">
        <v>4</v>
      </c>
      <c r="E152" s="14">
        <v>43161</v>
      </c>
      <c r="F152" s="6" t="s">
        <v>43</v>
      </c>
      <c r="G152" s="12">
        <v>0</v>
      </c>
      <c r="H152" s="12" t="str">
        <f t="shared" si="21"/>
        <v>S</v>
      </c>
      <c r="I152" s="12">
        <f t="shared" si="22"/>
        <v>1</v>
      </c>
      <c r="J152" s="12" t="str">
        <f t="shared" si="23"/>
        <v/>
      </c>
      <c r="K152" s="15">
        <f t="shared" si="24"/>
        <v>1</v>
      </c>
      <c r="L152" s="15">
        <v>90</v>
      </c>
      <c r="M152" s="15">
        <v>100</v>
      </c>
      <c r="N152" s="42">
        <f>IF(COUNTIFS($A$2:A152,A152,Mains!$B$2:B152,Mains!B152)=1,Mains!L152,0)/100</f>
        <v>0</v>
      </c>
    </row>
    <row r="153" spans="1:14" hidden="1" x14ac:dyDescent="0.3">
      <c r="A153" s="4">
        <f t="shared" si="25"/>
        <v>2018</v>
      </c>
      <c r="B153" s="4">
        <f t="shared" si="20"/>
        <v>3</v>
      </c>
      <c r="C153" s="4">
        <v>10</v>
      </c>
      <c r="D153" s="4" t="s">
        <v>7</v>
      </c>
      <c r="E153" s="14">
        <v>43167</v>
      </c>
      <c r="F153" s="6" t="s">
        <v>51</v>
      </c>
      <c r="G153" s="13">
        <v>0</v>
      </c>
      <c r="H153" s="12" t="str">
        <f t="shared" si="21"/>
        <v>S</v>
      </c>
      <c r="I153" s="12">
        <f t="shared" si="22"/>
        <v>1</v>
      </c>
      <c r="J153" s="12" t="str">
        <f t="shared" si="23"/>
        <v/>
      </c>
      <c r="K153" s="15">
        <f t="shared" si="24"/>
        <v>1</v>
      </c>
      <c r="L153" s="15">
        <v>90</v>
      </c>
      <c r="M153" s="15">
        <v>100</v>
      </c>
      <c r="N153" s="42">
        <f>IF(COUNTIFS($A$2:A153,A153,Mains!$B$2:B153,Mains!B153)=1,Mains!L153,0)/100</f>
        <v>0</v>
      </c>
    </row>
    <row r="154" spans="1:14" hidden="1" x14ac:dyDescent="0.3">
      <c r="A154" s="4">
        <f t="shared" si="25"/>
        <v>2018</v>
      </c>
      <c r="B154" s="4">
        <f t="shared" si="20"/>
        <v>3</v>
      </c>
      <c r="C154" s="4">
        <v>10</v>
      </c>
      <c r="D154" s="4" t="s">
        <v>7</v>
      </c>
      <c r="E154" s="14">
        <v>43167</v>
      </c>
      <c r="F154" s="6" t="s">
        <v>40</v>
      </c>
      <c r="G154" s="13">
        <v>0</v>
      </c>
      <c r="H154" s="12" t="str">
        <f t="shared" si="21"/>
        <v>S</v>
      </c>
      <c r="I154" s="12">
        <f t="shared" si="22"/>
        <v>1</v>
      </c>
      <c r="J154" s="12" t="str">
        <f t="shared" si="23"/>
        <v/>
      </c>
      <c r="K154" s="15">
        <f t="shared" si="24"/>
        <v>1</v>
      </c>
      <c r="L154" s="15">
        <v>90</v>
      </c>
      <c r="M154" s="15">
        <v>100</v>
      </c>
      <c r="N154" s="42">
        <f>IF(COUNTIFS($A$2:A154,A154,Mains!$B$2:B154,Mains!B154)=1,Mains!L154,0)/100</f>
        <v>0</v>
      </c>
    </row>
    <row r="155" spans="1:14" hidden="1" x14ac:dyDescent="0.3">
      <c r="A155" s="4">
        <f t="shared" si="25"/>
        <v>2018</v>
      </c>
      <c r="B155" s="4">
        <f t="shared" si="20"/>
        <v>3</v>
      </c>
      <c r="C155" s="4">
        <v>10</v>
      </c>
      <c r="D155" s="4" t="s">
        <v>5</v>
      </c>
      <c r="E155" s="14">
        <v>43167</v>
      </c>
      <c r="F155" s="6" t="s">
        <v>49</v>
      </c>
      <c r="G155" s="13">
        <v>0</v>
      </c>
      <c r="H155" s="12" t="str">
        <f t="shared" si="21"/>
        <v>S</v>
      </c>
      <c r="I155" s="12">
        <f t="shared" si="22"/>
        <v>1</v>
      </c>
      <c r="J155" s="12" t="str">
        <f t="shared" si="23"/>
        <v/>
      </c>
      <c r="K155" s="15">
        <f t="shared" si="24"/>
        <v>1</v>
      </c>
      <c r="L155" s="15">
        <v>90</v>
      </c>
      <c r="M155" s="15">
        <v>100</v>
      </c>
      <c r="N155" s="42">
        <f>IF(COUNTIFS($A$2:A155,A155,Mains!$B$2:B155,Mains!B155)=1,Mains!L155,0)/100</f>
        <v>0</v>
      </c>
    </row>
    <row r="156" spans="1:14" hidden="1" x14ac:dyDescent="0.3">
      <c r="A156" s="4">
        <f t="shared" si="25"/>
        <v>2018</v>
      </c>
      <c r="B156" s="4">
        <f t="shared" si="20"/>
        <v>3</v>
      </c>
      <c r="C156" s="4">
        <v>10</v>
      </c>
      <c r="D156" s="4" t="s">
        <v>5</v>
      </c>
      <c r="E156" s="14">
        <v>43167</v>
      </c>
      <c r="F156" s="6" t="s">
        <v>42</v>
      </c>
      <c r="G156" s="13">
        <v>0</v>
      </c>
      <c r="H156" s="12" t="str">
        <f t="shared" si="21"/>
        <v>S</v>
      </c>
      <c r="I156" s="12">
        <f t="shared" si="22"/>
        <v>1</v>
      </c>
      <c r="J156" s="12" t="str">
        <f t="shared" si="23"/>
        <v/>
      </c>
      <c r="K156" s="15">
        <f t="shared" si="24"/>
        <v>1</v>
      </c>
      <c r="L156" s="15">
        <v>90</v>
      </c>
      <c r="M156" s="15">
        <v>100</v>
      </c>
      <c r="N156" s="42">
        <f>IF(COUNTIFS($A$2:A156,A156,Mains!$B$2:B156,Mains!B156)=1,Mains!L156,0)/100</f>
        <v>0</v>
      </c>
    </row>
    <row r="157" spans="1:14" hidden="1" x14ac:dyDescent="0.3">
      <c r="A157" s="4">
        <f t="shared" si="25"/>
        <v>2018</v>
      </c>
      <c r="B157" s="4">
        <f t="shared" si="20"/>
        <v>3</v>
      </c>
      <c r="C157" s="4">
        <v>10</v>
      </c>
      <c r="D157" s="4" t="s">
        <v>5</v>
      </c>
      <c r="E157" s="14">
        <v>43167</v>
      </c>
      <c r="F157" s="6" t="s">
        <v>35</v>
      </c>
      <c r="G157" s="13">
        <v>0</v>
      </c>
      <c r="H157" s="12" t="str">
        <f t="shared" si="21"/>
        <v>S</v>
      </c>
      <c r="I157" s="12">
        <f t="shared" si="22"/>
        <v>1</v>
      </c>
      <c r="J157" s="12" t="str">
        <f t="shared" si="23"/>
        <v/>
      </c>
      <c r="K157" s="15">
        <f t="shared" si="24"/>
        <v>1</v>
      </c>
      <c r="L157" s="15">
        <v>90</v>
      </c>
      <c r="M157" s="15">
        <v>100</v>
      </c>
      <c r="N157" s="42">
        <f>IF(COUNTIFS($A$2:A157,A157,Mains!$B$2:B157,Mains!B157)=1,Mains!L157,0)/100</f>
        <v>0</v>
      </c>
    </row>
    <row r="158" spans="1:14" hidden="1" x14ac:dyDescent="0.3">
      <c r="A158" s="4">
        <f t="shared" si="25"/>
        <v>2018</v>
      </c>
      <c r="B158" s="4">
        <f t="shared" si="20"/>
        <v>3</v>
      </c>
      <c r="C158" s="4">
        <v>10</v>
      </c>
      <c r="D158" s="4" t="s">
        <v>4</v>
      </c>
      <c r="E158" s="14">
        <v>43167</v>
      </c>
      <c r="F158" s="6" t="s">
        <v>26</v>
      </c>
      <c r="G158" s="13">
        <v>0</v>
      </c>
      <c r="H158" s="12" t="str">
        <f t="shared" si="21"/>
        <v>S</v>
      </c>
      <c r="I158" s="12">
        <f t="shared" si="22"/>
        <v>1</v>
      </c>
      <c r="J158" s="12" t="str">
        <f t="shared" si="23"/>
        <v/>
      </c>
      <c r="K158" s="15">
        <f t="shared" si="24"/>
        <v>1</v>
      </c>
      <c r="L158" s="15">
        <v>90</v>
      </c>
      <c r="M158" s="15">
        <v>100</v>
      </c>
      <c r="N158" s="42">
        <f>IF(COUNTIFS($A$2:A158,A158,Mains!$B$2:B158,Mains!B158)=1,Mains!L158,0)/100</f>
        <v>0</v>
      </c>
    </row>
    <row r="159" spans="1:14" hidden="1" x14ac:dyDescent="0.3">
      <c r="A159" s="4">
        <f t="shared" si="25"/>
        <v>2018</v>
      </c>
      <c r="B159" s="4">
        <f t="shared" si="20"/>
        <v>3</v>
      </c>
      <c r="C159" s="4">
        <v>10</v>
      </c>
      <c r="D159" s="4" t="s">
        <v>4</v>
      </c>
      <c r="E159" s="14">
        <v>43167</v>
      </c>
      <c r="F159" s="6" t="s">
        <v>31</v>
      </c>
      <c r="G159" s="13">
        <v>0</v>
      </c>
      <c r="H159" s="12" t="str">
        <f t="shared" si="21"/>
        <v>S</v>
      </c>
      <c r="I159" s="12">
        <f t="shared" si="22"/>
        <v>1</v>
      </c>
      <c r="J159" s="12" t="str">
        <f t="shared" si="23"/>
        <v/>
      </c>
      <c r="K159" s="15">
        <f t="shared" si="24"/>
        <v>1</v>
      </c>
      <c r="L159" s="15">
        <v>90</v>
      </c>
      <c r="M159" s="15">
        <v>100</v>
      </c>
      <c r="N159" s="42">
        <f>IF(COUNTIFS($A$2:A159,A159,Mains!$B$2:B159,Mains!B159)=1,Mains!L159,0)/100</f>
        <v>0</v>
      </c>
    </row>
    <row r="160" spans="1:14" hidden="1" x14ac:dyDescent="0.3">
      <c r="A160" s="4">
        <f t="shared" si="25"/>
        <v>2018</v>
      </c>
      <c r="B160" s="4">
        <f t="shared" si="20"/>
        <v>3</v>
      </c>
      <c r="C160" s="4">
        <v>11</v>
      </c>
      <c r="D160" s="4" t="s">
        <v>7</v>
      </c>
      <c r="E160" s="14">
        <v>43173</v>
      </c>
      <c r="F160" s="6" t="s">
        <v>40</v>
      </c>
      <c r="G160" s="13">
        <v>0</v>
      </c>
      <c r="H160" s="12" t="str">
        <f t="shared" si="21"/>
        <v>S</v>
      </c>
      <c r="I160" s="12">
        <f t="shared" si="22"/>
        <v>1</v>
      </c>
      <c r="J160" s="12" t="str">
        <f t="shared" si="23"/>
        <v/>
      </c>
      <c r="K160" s="15">
        <f t="shared" si="24"/>
        <v>1</v>
      </c>
      <c r="L160" s="15">
        <v>90</v>
      </c>
      <c r="M160" s="15">
        <v>100</v>
      </c>
      <c r="N160" s="42">
        <f>IF(COUNTIFS($A$2:A160,A160,Mains!$B$2:B160,Mains!B160)=1,Mains!L160,0)/100</f>
        <v>0</v>
      </c>
    </row>
    <row r="161" spans="1:14" hidden="1" x14ac:dyDescent="0.3">
      <c r="A161" s="4">
        <f t="shared" si="25"/>
        <v>2018</v>
      </c>
      <c r="B161" s="4">
        <f t="shared" si="20"/>
        <v>3</v>
      </c>
      <c r="C161" s="4">
        <v>11</v>
      </c>
      <c r="D161" s="4" t="s">
        <v>7</v>
      </c>
      <c r="E161" s="14">
        <v>43173</v>
      </c>
      <c r="F161" s="6" t="s">
        <v>44</v>
      </c>
      <c r="G161" s="13">
        <v>0</v>
      </c>
      <c r="H161" s="12" t="str">
        <f t="shared" si="21"/>
        <v>S</v>
      </c>
      <c r="I161" s="12">
        <f t="shared" si="22"/>
        <v>1</v>
      </c>
      <c r="J161" s="12" t="str">
        <f t="shared" si="23"/>
        <v/>
      </c>
      <c r="K161" s="15">
        <f t="shared" si="24"/>
        <v>1</v>
      </c>
      <c r="L161" s="15">
        <v>90</v>
      </c>
      <c r="M161" s="15">
        <v>100</v>
      </c>
      <c r="N161" s="42">
        <f>IF(COUNTIFS($A$2:A161,A161,Mains!$B$2:B161,Mains!B161)=1,Mains!L161,0)/100</f>
        <v>0</v>
      </c>
    </row>
    <row r="162" spans="1:14" hidden="1" x14ac:dyDescent="0.3">
      <c r="A162" s="4">
        <f t="shared" si="25"/>
        <v>2018</v>
      </c>
      <c r="B162" s="4">
        <f t="shared" si="20"/>
        <v>3</v>
      </c>
      <c r="C162" s="4">
        <v>11</v>
      </c>
      <c r="D162" s="4" t="s">
        <v>5</v>
      </c>
      <c r="E162" s="14">
        <v>43174</v>
      </c>
      <c r="F162" s="6" t="s">
        <v>41</v>
      </c>
      <c r="G162" s="13">
        <v>0</v>
      </c>
      <c r="H162" s="12" t="str">
        <f t="shared" si="21"/>
        <v>S</v>
      </c>
      <c r="I162" s="12">
        <f t="shared" si="22"/>
        <v>1</v>
      </c>
      <c r="J162" s="12" t="str">
        <f t="shared" si="23"/>
        <v/>
      </c>
      <c r="K162" s="15">
        <f t="shared" si="24"/>
        <v>1</v>
      </c>
      <c r="L162" s="15">
        <v>90</v>
      </c>
      <c r="M162" s="15">
        <v>100</v>
      </c>
      <c r="N162" s="42">
        <f>IF(COUNTIFS($A$2:A162,A162,Mains!$B$2:B162,Mains!B162)=1,Mains!L162,0)/100</f>
        <v>0</v>
      </c>
    </row>
    <row r="163" spans="1:14" hidden="1" x14ac:dyDescent="0.3">
      <c r="A163" s="4">
        <f t="shared" si="25"/>
        <v>2018</v>
      </c>
      <c r="B163" s="4">
        <f t="shared" si="20"/>
        <v>3</v>
      </c>
      <c r="C163" s="4">
        <v>11</v>
      </c>
      <c r="D163" s="4" t="s">
        <v>4</v>
      </c>
      <c r="E163" s="14">
        <v>43175</v>
      </c>
      <c r="F163" s="6" t="s">
        <v>38</v>
      </c>
      <c r="G163" s="13">
        <v>15</v>
      </c>
      <c r="H163" s="12" t="str">
        <f t="shared" si="21"/>
        <v>S</v>
      </c>
      <c r="I163" s="12">
        <f t="shared" si="22"/>
        <v>1</v>
      </c>
      <c r="J163" s="12" t="str">
        <f t="shared" si="23"/>
        <v/>
      </c>
      <c r="K163" s="15">
        <f t="shared" si="24"/>
        <v>1</v>
      </c>
      <c r="L163" s="15">
        <v>90</v>
      </c>
      <c r="M163" s="15">
        <v>100</v>
      </c>
      <c r="N163" s="42">
        <f>IF(COUNTIFS($A$2:A163,A163,Mains!$B$2:B163,Mains!B163)=1,Mains!L163,0)/100</f>
        <v>0</v>
      </c>
    </row>
    <row r="164" spans="1:14" hidden="1" x14ac:dyDescent="0.3">
      <c r="A164" s="4">
        <f t="shared" si="25"/>
        <v>2018</v>
      </c>
      <c r="B164" s="4">
        <f t="shared" si="20"/>
        <v>3</v>
      </c>
      <c r="C164" s="4">
        <v>11</v>
      </c>
      <c r="D164" s="4" t="s">
        <v>4</v>
      </c>
      <c r="E164" s="14">
        <v>43175</v>
      </c>
      <c r="F164" s="6" t="s">
        <v>25</v>
      </c>
      <c r="G164" s="13">
        <v>0</v>
      </c>
      <c r="H164" s="12" t="str">
        <f t="shared" si="21"/>
        <v>S</v>
      </c>
      <c r="I164" s="12">
        <f t="shared" si="22"/>
        <v>1</v>
      </c>
      <c r="J164" s="12" t="str">
        <f t="shared" si="23"/>
        <v/>
      </c>
      <c r="K164" s="15">
        <f t="shared" si="24"/>
        <v>1</v>
      </c>
      <c r="L164" s="15">
        <v>90</v>
      </c>
      <c r="M164" s="15">
        <v>100</v>
      </c>
      <c r="N164" s="42">
        <f>IF(COUNTIFS($A$2:A164,A164,Mains!$B$2:B164,Mains!B164)=1,Mains!L164,0)/100</f>
        <v>0</v>
      </c>
    </row>
    <row r="165" spans="1:14" hidden="1" x14ac:dyDescent="0.3">
      <c r="A165" s="4">
        <f t="shared" si="25"/>
        <v>2018</v>
      </c>
      <c r="B165" s="4">
        <f t="shared" si="20"/>
        <v>3</v>
      </c>
      <c r="C165" s="4">
        <v>12</v>
      </c>
      <c r="D165" s="4" t="s">
        <v>7</v>
      </c>
      <c r="E165" s="14">
        <v>43181</v>
      </c>
      <c r="F165" s="6" t="s">
        <v>48</v>
      </c>
      <c r="G165" s="12">
        <v>0</v>
      </c>
      <c r="H165" s="12" t="str">
        <f t="shared" si="21"/>
        <v>S</v>
      </c>
      <c r="I165" s="12">
        <f t="shared" si="22"/>
        <v>1</v>
      </c>
      <c r="J165" s="12" t="str">
        <f t="shared" si="23"/>
        <v/>
      </c>
      <c r="K165" s="15">
        <f t="shared" si="24"/>
        <v>1</v>
      </c>
      <c r="L165" s="15">
        <v>90</v>
      </c>
      <c r="M165" s="15">
        <v>100</v>
      </c>
      <c r="N165" s="42">
        <f>IF(COUNTIFS($A$2:A165,A165,Mains!$B$2:B165,Mains!B165)=1,Mains!L165,0)/100</f>
        <v>0</v>
      </c>
    </row>
    <row r="166" spans="1:14" hidden="1" x14ac:dyDescent="0.3">
      <c r="A166" s="4">
        <f t="shared" si="25"/>
        <v>2018</v>
      </c>
      <c r="B166" s="4">
        <f t="shared" si="20"/>
        <v>3</v>
      </c>
      <c r="C166" s="4">
        <v>12</v>
      </c>
      <c r="D166" s="4" t="s">
        <v>7</v>
      </c>
      <c r="E166" s="14">
        <v>43181</v>
      </c>
      <c r="F166" s="6" t="s">
        <v>45</v>
      </c>
      <c r="G166" s="12">
        <v>0</v>
      </c>
      <c r="H166" s="12" t="str">
        <f t="shared" si="21"/>
        <v>S</v>
      </c>
      <c r="I166" s="12">
        <f t="shared" si="22"/>
        <v>1</v>
      </c>
      <c r="J166" s="12" t="str">
        <f t="shared" si="23"/>
        <v/>
      </c>
      <c r="K166" s="15">
        <f t="shared" si="24"/>
        <v>1</v>
      </c>
      <c r="L166" s="15">
        <v>90</v>
      </c>
      <c r="M166" s="15">
        <v>100</v>
      </c>
      <c r="N166" s="42">
        <f>IF(COUNTIFS($A$2:A166,A166,Mains!$B$2:B166,Mains!B166)=1,Mains!L166,0)/100</f>
        <v>0</v>
      </c>
    </row>
    <row r="167" spans="1:14" hidden="1" x14ac:dyDescent="0.3">
      <c r="A167" s="4">
        <f t="shared" si="25"/>
        <v>2018</v>
      </c>
      <c r="B167" s="4">
        <f t="shared" si="20"/>
        <v>3</v>
      </c>
      <c r="C167" s="4">
        <v>12</v>
      </c>
      <c r="D167" s="4" t="s">
        <v>5</v>
      </c>
      <c r="E167" s="14">
        <v>43181</v>
      </c>
      <c r="F167" s="6" t="s">
        <v>47</v>
      </c>
      <c r="G167" s="12">
        <v>0</v>
      </c>
      <c r="H167" s="12" t="str">
        <f t="shared" si="21"/>
        <v>S</v>
      </c>
      <c r="I167" s="12">
        <f t="shared" si="22"/>
        <v>1</v>
      </c>
      <c r="J167" s="12" t="str">
        <f t="shared" si="23"/>
        <v/>
      </c>
      <c r="K167" s="15">
        <f t="shared" si="24"/>
        <v>1</v>
      </c>
      <c r="L167" s="15">
        <v>90</v>
      </c>
      <c r="M167" s="15">
        <v>100</v>
      </c>
      <c r="N167" s="42">
        <f>IF(COUNTIFS($A$2:A167,A167,Mains!$B$2:B167,Mains!B167)=1,Mains!L167,0)/100</f>
        <v>0</v>
      </c>
    </row>
    <row r="168" spans="1:14" hidden="1" x14ac:dyDescent="0.3">
      <c r="A168" s="4">
        <f t="shared" si="25"/>
        <v>2018</v>
      </c>
      <c r="B168" s="4">
        <f t="shared" si="20"/>
        <v>3</v>
      </c>
      <c r="C168" s="4">
        <v>12</v>
      </c>
      <c r="D168" s="4" t="s">
        <v>5</v>
      </c>
      <c r="E168" s="14">
        <v>43181</v>
      </c>
      <c r="F168" s="6" t="s">
        <v>28</v>
      </c>
      <c r="G168" s="12">
        <v>16</v>
      </c>
      <c r="H168" s="12" t="str">
        <f t="shared" si="21"/>
        <v>S</v>
      </c>
      <c r="I168" s="12">
        <f t="shared" si="22"/>
        <v>1</v>
      </c>
      <c r="J168" s="12" t="str">
        <f t="shared" si="23"/>
        <v/>
      </c>
      <c r="K168" s="15">
        <f t="shared" si="24"/>
        <v>1</v>
      </c>
      <c r="L168" s="15">
        <v>90</v>
      </c>
      <c r="M168" s="15">
        <v>100</v>
      </c>
      <c r="N168" s="42">
        <f>IF(COUNTIFS($A$2:A168,A168,Mains!$B$2:B168,Mains!B168)=1,Mains!L168,0)/100</f>
        <v>0</v>
      </c>
    </row>
    <row r="169" spans="1:14" hidden="1" x14ac:dyDescent="0.3">
      <c r="A169" s="4">
        <f t="shared" si="25"/>
        <v>2018</v>
      </c>
      <c r="B169" s="4">
        <f t="shared" si="20"/>
        <v>3</v>
      </c>
      <c r="C169" s="4">
        <v>12</v>
      </c>
      <c r="D169" s="4" t="s">
        <v>5</v>
      </c>
      <c r="E169" s="14">
        <v>43181</v>
      </c>
      <c r="F169" s="6" t="s">
        <v>35</v>
      </c>
      <c r="G169" s="12">
        <v>0</v>
      </c>
      <c r="H169" s="12" t="str">
        <f t="shared" si="21"/>
        <v>S</v>
      </c>
      <c r="I169" s="12">
        <f t="shared" si="22"/>
        <v>1</v>
      </c>
      <c r="J169" s="12" t="str">
        <f t="shared" si="23"/>
        <v/>
      </c>
      <c r="K169" s="15">
        <f t="shared" si="24"/>
        <v>1</v>
      </c>
      <c r="L169" s="15">
        <v>90</v>
      </c>
      <c r="M169" s="15">
        <v>100</v>
      </c>
      <c r="N169" s="42">
        <f>IF(COUNTIFS($A$2:A169,A169,Mains!$B$2:B169,Mains!B169)=1,Mains!L169,0)/100</f>
        <v>0</v>
      </c>
    </row>
    <row r="170" spans="1:14" hidden="1" x14ac:dyDescent="0.3">
      <c r="A170" s="4">
        <f t="shared" si="25"/>
        <v>2018</v>
      </c>
      <c r="B170" s="4">
        <f t="shared" si="20"/>
        <v>3</v>
      </c>
      <c r="C170" s="4">
        <v>12</v>
      </c>
      <c r="D170" s="4" t="s">
        <v>4</v>
      </c>
      <c r="E170" s="14">
        <v>43180</v>
      </c>
      <c r="F170" s="6" t="s">
        <v>43</v>
      </c>
      <c r="G170" s="12">
        <v>2</v>
      </c>
      <c r="H170" s="12" t="str">
        <f t="shared" si="21"/>
        <v>S</v>
      </c>
      <c r="I170" s="12">
        <f t="shared" si="22"/>
        <v>1</v>
      </c>
      <c r="J170" s="12" t="str">
        <f t="shared" si="23"/>
        <v/>
      </c>
      <c r="K170" s="15">
        <f t="shared" si="24"/>
        <v>1</v>
      </c>
      <c r="L170" s="15">
        <v>90</v>
      </c>
      <c r="M170" s="15">
        <v>100</v>
      </c>
      <c r="N170" s="42">
        <f>IF(COUNTIFS($A$2:A170,A170,Mains!$B$2:B170,Mains!B170)=1,Mains!L170,0)/100</f>
        <v>0</v>
      </c>
    </row>
    <row r="171" spans="1:14" hidden="1" x14ac:dyDescent="0.3">
      <c r="A171" s="4">
        <f t="shared" si="25"/>
        <v>2018</v>
      </c>
      <c r="B171" s="4">
        <f t="shared" si="20"/>
        <v>3</v>
      </c>
      <c r="C171" s="4">
        <v>12</v>
      </c>
      <c r="D171" s="4" t="s">
        <v>4</v>
      </c>
      <c r="E171" s="14">
        <v>43180</v>
      </c>
      <c r="F171" s="6" t="s">
        <v>31</v>
      </c>
      <c r="G171" s="12">
        <v>0</v>
      </c>
      <c r="H171" s="12" t="str">
        <f t="shared" si="21"/>
        <v>S</v>
      </c>
      <c r="I171" s="12">
        <f t="shared" si="22"/>
        <v>1</v>
      </c>
      <c r="J171" s="12" t="str">
        <f t="shared" si="23"/>
        <v/>
      </c>
      <c r="K171" s="15">
        <f t="shared" si="24"/>
        <v>1</v>
      </c>
      <c r="L171" s="15">
        <v>90</v>
      </c>
      <c r="M171" s="15">
        <v>100</v>
      </c>
      <c r="N171" s="42">
        <f>IF(COUNTIFS($A$2:A171,A171,Mains!$B$2:B171,Mains!B171)=1,Mains!L171,0)/100</f>
        <v>0</v>
      </c>
    </row>
    <row r="172" spans="1:14" hidden="1" x14ac:dyDescent="0.3">
      <c r="A172" s="4">
        <f t="shared" si="25"/>
        <v>2018</v>
      </c>
      <c r="B172" s="4">
        <f t="shared" si="20"/>
        <v>3</v>
      </c>
      <c r="C172" s="4">
        <v>12</v>
      </c>
      <c r="D172" s="4" t="s">
        <v>6</v>
      </c>
      <c r="E172" s="14">
        <v>43181</v>
      </c>
      <c r="F172" s="6" t="s">
        <v>52</v>
      </c>
      <c r="G172" s="12">
        <v>11</v>
      </c>
      <c r="H172" s="12" t="str">
        <f t="shared" si="21"/>
        <v>S</v>
      </c>
      <c r="I172" s="12">
        <f t="shared" si="22"/>
        <v>1</v>
      </c>
      <c r="J172" s="12" t="str">
        <f t="shared" si="23"/>
        <v/>
      </c>
      <c r="K172" s="15">
        <f t="shared" si="24"/>
        <v>1</v>
      </c>
      <c r="L172" s="15">
        <v>90</v>
      </c>
      <c r="M172" s="15">
        <v>100</v>
      </c>
      <c r="N172" s="42">
        <f>IF(COUNTIFS($A$2:A172,A172,Mains!$B$2:B172,Mains!B172)=1,Mains!L172,0)/100</f>
        <v>0</v>
      </c>
    </row>
    <row r="173" spans="1:14" hidden="1" x14ac:dyDescent="0.3">
      <c r="A173" s="4">
        <f t="shared" si="25"/>
        <v>2018</v>
      </c>
      <c r="B173" s="4">
        <f t="shared" si="20"/>
        <v>3</v>
      </c>
      <c r="C173" s="4">
        <v>13</v>
      </c>
      <c r="D173" s="4" t="s">
        <v>7</v>
      </c>
      <c r="E173" s="14">
        <v>43189</v>
      </c>
      <c r="F173" s="6" t="s">
        <v>34</v>
      </c>
      <c r="G173" s="12">
        <v>0</v>
      </c>
      <c r="H173" s="12" t="str">
        <f t="shared" si="21"/>
        <v>S</v>
      </c>
      <c r="I173" s="12">
        <f t="shared" si="22"/>
        <v>1</v>
      </c>
      <c r="J173" s="12" t="str">
        <f t="shared" si="23"/>
        <v/>
      </c>
      <c r="K173" s="15">
        <f t="shared" si="24"/>
        <v>1</v>
      </c>
      <c r="L173" s="15">
        <v>90</v>
      </c>
      <c r="M173" s="15">
        <v>100</v>
      </c>
      <c r="N173" s="42">
        <f>IF(COUNTIFS($A$2:A173,A173,Mains!$B$2:B173,Mains!B173)=1,Mains!L173,0)/100</f>
        <v>0</v>
      </c>
    </row>
    <row r="174" spans="1:14" hidden="1" x14ac:dyDescent="0.3">
      <c r="A174" s="4">
        <f t="shared" si="25"/>
        <v>2018</v>
      </c>
      <c r="B174" s="4">
        <f t="shared" si="20"/>
        <v>3</v>
      </c>
      <c r="C174" s="4">
        <v>13</v>
      </c>
      <c r="D174" s="4" t="s">
        <v>5</v>
      </c>
      <c r="E174" s="14">
        <v>43189</v>
      </c>
      <c r="F174" s="6" t="s">
        <v>35</v>
      </c>
      <c r="G174" s="12">
        <v>4</v>
      </c>
      <c r="H174" s="12" t="str">
        <f t="shared" si="21"/>
        <v>S</v>
      </c>
      <c r="I174" s="12">
        <f t="shared" si="22"/>
        <v>1</v>
      </c>
      <c r="J174" s="12" t="str">
        <f t="shared" si="23"/>
        <v/>
      </c>
      <c r="K174" s="15">
        <f t="shared" si="24"/>
        <v>1</v>
      </c>
      <c r="L174" s="15">
        <v>90</v>
      </c>
      <c r="M174" s="15">
        <v>100</v>
      </c>
      <c r="N174" s="42">
        <f>IF(COUNTIFS($A$2:A174,A174,Mains!$B$2:B174,Mains!B174)=1,Mains!L174,0)/100</f>
        <v>0</v>
      </c>
    </row>
    <row r="175" spans="1:14" hidden="1" x14ac:dyDescent="0.3">
      <c r="A175" s="4">
        <f t="shared" si="25"/>
        <v>2018</v>
      </c>
      <c r="B175" s="4">
        <f t="shared" si="20"/>
        <v>3</v>
      </c>
      <c r="C175" s="4">
        <v>13</v>
      </c>
      <c r="D175" s="4" t="s">
        <v>4</v>
      </c>
      <c r="E175" s="14">
        <v>43189</v>
      </c>
      <c r="F175" s="6" t="s">
        <v>25</v>
      </c>
      <c r="G175" s="12">
        <v>3</v>
      </c>
      <c r="H175" s="12" t="str">
        <f t="shared" si="21"/>
        <v>S</v>
      </c>
      <c r="I175" s="12">
        <f t="shared" si="22"/>
        <v>1</v>
      </c>
      <c r="J175" s="12" t="str">
        <f t="shared" si="23"/>
        <v/>
      </c>
      <c r="K175" s="15">
        <f t="shared" si="24"/>
        <v>1</v>
      </c>
      <c r="L175" s="15">
        <v>90</v>
      </c>
      <c r="M175" s="15">
        <v>100</v>
      </c>
      <c r="N175" s="42">
        <f>IF(COUNTIFS($A$2:A175,A175,Mains!$B$2:B175,Mains!B175)=1,Mains!L175,0)/100</f>
        <v>0</v>
      </c>
    </row>
    <row r="176" spans="1:14" hidden="1" x14ac:dyDescent="0.3">
      <c r="A176" s="4">
        <f t="shared" si="25"/>
        <v>2018</v>
      </c>
      <c r="B176" s="4">
        <f t="shared" si="20"/>
        <v>4</v>
      </c>
      <c r="C176" s="4">
        <v>14</v>
      </c>
      <c r="D176" s="4" t="s">
        <v>7</v>
      </c>
      <c r="E176" s="14">
        <v>43194</v>
      </c>
      <c r="F176" s="6" t="s">
        <v>33</v>
      </c>
      <c r="G176" s="12">
        <v>0</v>
      </c>
      <c r="H176" s="12" t="str">
        <f t="shared" si="21"/>
        <v>S</v>
      </c>
      <c r="I176" s="12">
        <f t="shared" si="22"/>
        <v>1</v>
      </c>
      <c r="J176" s="12" t="str">
        <f t="shared" si="23"/>
        <v/>
      </c>
      <c r="K176" s="15">
        <f t="shared" si="24"/>
        <v>1</v>
      </c>
      <c r="L176" s="15">
        <v>90</v>
      </c>
      <c r="M176" s="15">
        <v>100</v>
      </c>
      <c r="N176" s="42">
        <f>IF(COUNTIFS($A$2:A176,A176,Mains!$B$2:B176,Mains!B176)=1,Mains!L176,0)/100</f>
        <v>0.9</v>
      </c>
    </row>
    <row r="177" spans="1:14" hidden="1" x14ac:dyDescent="0.3">
      <c r="A177" s="4">
        <f t="shared" si="25"/>
        <v>2018</v>
      </c>
      <c r="B177" s="4">
        <f t="shared" si="20"/>
        <v>4</v>
      </c>
      <c r="C177" s="4">
        <v>14</v>
      </c>
      <c r="D177" s="4" t="s">
        <v>5</v>
      </c>
      <c r="E177" s="14">
        <v>43195</v>
      </c>
      <c r="F177" s="6" t="s">
        <v>49</v>
      </c>
      <c r="G177" s="12">
        <v>0</v>
      </c>
      <c r="H177" s="12" t="str">
        <f t="shared" si="21"/>
        <v>S</v>
      </c>
      <c r="I177" s="12">
        <f t="shared" si="22"/>
        <v>1</v>
      </c>
      <c r="J177" s="12" t="str">
        <f t="shared" si="23"/>
        <v/>
      </c>
      <c r="K177" s="15">
        <f t="shared" si="24"/>
        <v>1</v>
      </c>
      <c r="L177" s="15">
        <v>90</v>
      </c>
      <c r="M177" s="15">
        <v>100</v>
      </c>
      <c r="N177" s="42">
        <f>IF(COUNTIFS($A$2:A177,A177,Mains!$B$2:B177,Mains!B177)=1,Mains!L177,0)/100</f>
        <v>0</v>
      </c>
    </row>
    <row r="178" spans="1:14" hidden="1" x14ac:dyDescent="0.3">
      <c r="A178" s="4">
        <f t="shared" si="25"/>
        <v>2018</v>
      </c>
      <c r="B178" s="4">
        <f t="shared" si="20"/>
        <v>4</v>
      </c>
      <c r="C178" s="4">
        <v>14</v>
      </c>
      <c r="D178" s="4" t="s">
        <v>5</v>
      </c>
      <c r="E178" s="14">
        <v>43195</v>
      </c>
      <c r="F178" s="6" t="s">
        <v>54</v>
      </c>
      <c r="G178" s="12">
        <v>22</v>
      </c>
      <c r="H178" s="12" t="str">
        <f t="shared" si="21"/>
        <v>S</v>
      </c>
      <c r="I178" s="12">
        <f t="shared" si="22"/>
        <v>1</v>
      </c>
      <c r="J178" s="12" t="str">
        <f t="shared" si="23"/>
        <v/>
      </c>
      <c r="K178" s="15">
        <f t="shared" si="24"/>
        <v>1</v>
      </c>
      <c r="L178" s="15">
        <v>90</v>
      </c>
      <c r="M178" s="15">
        <v>100</v>
      </c>
      <c r="N178" s="42">
        <f>IF(COUNTIFS($A$2:A178,A178,Mains!$B$2:B178,Mains!B178)=1,Mains!L178,0)/100</f>
        <v>0</v>
      </c>
    </row>
    <row r="179" spans="1:14" hidden="1" x14ac:dyDescent="0.3">
      <c r="A179" s="4">
        <f t="shared" si="25"/>
        <v>2018</v>
      </c>
      <c r="B179" s="4">
        <f t="shared" si="20"/>
        <v>4</v>
      </c>
      <c r="C179" s="4">
        <v>14</v>
      </c>
      <c r="D179" s="4" t="s">
        <v>5</v>
      </c>
      <c r="E179" s="14">
        <v>43195</v>
      </c>
      <c r="F179" s="6" t="s">
        <v>28</v>
      </c>
      <c r="G179" s="12">
        <v>0</v>
      </c>
      <c r="H179" s="12" t="str">
        <f t="shared" si="21"/>
        <v>S</v>
      </c>
      <c r="I179" s="12">
        <f t="shared" si="22"/>
        <v>1</v>
      </c>
      <c r="J179" s="12" t="str">
        <f t="shared" si="23"/>
        <v/>
      </c>
      <c r="K179" s="15">
        <f t="shared" si="24"/>
        <v>1</v>
      </c>
      <c r="L179" s="15">
        <v>90</v>
      </c>
      <c r="M179" s="15">
        <v>100</v>
      </c>
      <c r="N179" s="42">
        <f>IF(COUNTIFS($A$2:A179,A179,Mains!$B$2:B179,Mains!B179)=1,Mains!L179,0)/100</f>
        <v>0</v>
      </c>
    </row>
    <row r="180" spans="1:14" hidden="1" x14ac:dyDescent="0.3">
      <c r="A180" s="4">
        <f t="shared" si="25"/>
        <v>2018</v>
      </c>
      <c r="B180" s="4">
        <f t="shared" si="20"/>
        <v>4</v>
      </c>
      <c r="C180" s="4">
        <v>14</v>
      </c>
      <c r="D180" s="4" t="s">
        <v>6</v>
      </c>
      <c r="E180" s="14">
        <v>43196</v>
      </c>
      <c r="F180" s="6" t="s">
        <v>39</v>
      </c>
      <c r="G180" s="12">
        <v>0</v>
      </c>
      <c r="H180" s="12" t="str">
        <f t="shared" si="21"/>
        <v>S</v>
      </c>
      <c r="I180" s="12">
        <f t="shared" si="22"/>
        <v>1</v>
      </c>
      <c r="J180" s="12" t="str">
        <f t="shared" si="23"/>
        <v/>
      </c>
      <c r="K180" s="15">
        <f t="shared" si="24"/>
        <v>1</v>
      </c>
      <c r="L180" s="15">
        <v>90</v>
      </c>
      <c r="M180" s="15">
        <v>100</v>
      </c>
      <c r="N180" s="42">
        <f>IF(COUNTIFS($A$2:A180,A180,Mains!$B$2:B180,Mains!B180)=1,Mains!L180,0)/100</f>
        <v>0</v>
      </c>
    </row>
    <row r="181" spans="1:14" hidden="1" x14ac:dyDescent="0.3">
      <c r="A181" s="4">
        <f t="shared" si="25"/>
        <v>2018</v>
      </c>
      <c r="B181" s="4">
        <f t="shared" si="20"/>
        <v>4</v>
      </c>
      <c r="C181" s="4">
        <v>15</v>
      </c>
      <c r="D181" s="4" t="s">
        <v>7</v>
      </c>
      <c r="E181" s="14">
        <v>43201</v>
      </c>
      <c r="F181" s="6" t="s">
        <v>53</v>
      </c>
      <c r="G181" s="12">
        <v>0</v>
      </c>
      <c r="H181" s="12" t="str">
        <f t="shared" si="21"/>
        <v>S</v>
      </c>
      <c r="I181" s="12">
        <f t="shared" si="22"/>
        <v>1</v>
      </c>
      <c r="J181" s="12" t="str">
        <f t="shared" si="23"/>
        <v/>
      </c>
      <c r="K181" s="15">
        <f t="shared" si="24"/>
        <v>1</v>
      </c>
      <c r="L181" s="15">
        <v>90</v>
      </c>
      <c r="M181" s="15">
        <v>100</v>
      </c>
      <c r="N181" s="42">
        <f>IF(COUNTIFS($A$2:A181,A181,Mains!$B$2:B181,Mains!B181)=1,Mains!L181,0)/100</f>
        <v>0</v>
      </c>
    </row>
    <row r="182" spans="1:14" hidden="1" x14ac:dyDescent="0.3">
      <c r="A182" s="4">
        <f t="shared" si="25"/>
        <v>2018</v>
      </c>
      <c r="B182" s="4">
        <f t="shared" si="20"/>
        <v>4</v>
      </c>
      <c r="C182" s="4">
        <v>15</v>
      </c>
      <c r="D182" s="4" t="s">
        <v>7</v>
      </c>
      <c r="E182" s="14">
        <v>43201</v>
      </c>
      <c r="F182" s="6" t="s">
        <v>50</v>
      </c>
      <c r="G182" s="12">
        <v>0</v>
      </c>
      <c r="H182" s="12" t="str">
        <f t="shared" si="21"/>
        <v>S</v>
      </c>
      <c r="I182" s="12">
        <f t="shared" si="22"/>
        <v>1</v>
      </c>
      <c r="J182" s="12" t="str">
        <f t="shared" si="23"/>
        <v/>
      </c>
      <c r="K182" s="15">
        <f t="shared" si="24"/>
        <v>1</v>
      </c>
      <c r="L182" s="15">
        <v>90</v>
      </c>
      <c r="M182" s="15">
        <v>100</v>
      </c>
      <c r="N182" s="42">
        <f>IF(COUNTIFS($A$2:A182,A182,Mains!$B$2:B182,Mains!B182)=1,Mains!L182,0)/100</f>
        <v>0</v>
      </c>
    </row>
    <row r="183" spans="1:14" hidden="1" x14ac:dyDescent="0.3">
      <c r="A183" s="4">
        <f t="shared" si="25"/>
        <v>2018</v>
      </c>
      <c r="B183" s="4">
        <f t="shared" si="20"/>
        <v>4</v>
      </c>
      <c r="C183" s="4">
        <v>15</v>
      </c>
      <c r="D183" s="4" t="s">
        <v>5</v>
      </c>
      <c r="E183" s="14">
        <v>43203</v>
      </c>
      <c r="F183" s="6" t="s">
        <v>35</v>
      </c>
      <c r="G183" s="12">
        <v>0</v>
      </c>
      <c r="H183" s="12" t="str">
        <f t="shared" si="21"/>
        <v>S</v>
      </c>
      <c r="I183" s="12">
        <f t="shared" si="22"/>
        <v>1</v>
      </c>
      <c r="J183" s="12" t="str">
        <f t="shared" si="23"/>
        <v/>
      </c>
      <c r="K183" s="15">
        <f t="shared" si="24"/>
        <v>1</v>
      </c>
      <c r="L183" s="15">
        <v>90</v>
      </c>
      <c r="M183" s="15">
        <v>100</v>
      </c>
      <c r="N183" s="42">
        <f>IF(COUNTIFS($A$2:A183,A183,Mains!$B$2:B183,Mains!B183)=1,Mains!L183,0)/100</f>
        <v>0</v>
      </c>
    </row>
    <row r="184" spans="1:14" hidden="1" x14ac:dyDescent="0.3">
      <c r="A184" s="4">
        <f t="shared" si="25"/>
        <v>2018</v>
      </c>
      <c r="B184" s="4">
        <f t="shared" si="20"/>
        <v>4</v>
      </c>
      <c r="C184" s="4">
        <v>15</v>
      </c>
      <c r="D184" s="4" t="s">
        <v>5</v>
      </c>
      <c r="E184" s="14">
        <v>43203</v>
      </c>
      <c r="F184" s="6" t="s">
        <v>49</v>
      </c>
      <c r="G184" s="12">
        <v>1</v>
      </c>
      <c r="H184" s="12" t="str">
        <f t="shared" si="21"/>
        <v>S</v>
      </c>
      <c r="I184" s="12">
        <f t="shared" si="22"/>
        <v>1</v>
      </c>
      <c r="J184" s="12" t="str">
        <f t="shared" si="23"/>
        <v/>
      </c>
      <c r="K184" s="15">
        <f t="shared" si="24"/>
        <v>1</v>
      </c>
      <c r="L184" s="15">
        <v>90</v>
      </c>
      <c r="M184" s="15">
        <v>100</v>
      </c>
      <c r="N184" s="42">
        <f>IF(COUNTIFS($A$2:A184,A184,Mains!$B$2:B184,Mains!B184)=1,Mains!L184,0)/100</f>
        <v>0</v>
      </c>
    </row>
    <row r="185" spans="1:14" hidden="1" x14ac:dyDescent="0.3">
      <c r="A185" s="4">
        <f t="shared" si="25"/>
        <v>2018</v>
      </c>
      <c r="B185" s="4">
        <f>IF(E185="","",(MONTH(E185)))</f>
        <v>4</v>
      </c>
      <c r="C185" s="4">
        <v>16</v>
      </c>
      <c r="D185" s="4" t="s">
        <v>7</v>
      </c>
      <c r="E185" s="14">
        <v>43208</v>
      </c>
      <c r="F185" s="6" t="s">
        <v>51</v>
      </c>
      <c r="G185" s="12">
        <v>0</v>
      </c>
      <c r="H185" s="12" t="str">
        <f t="shared" si="21"/>
        <v>S</v>
      </c>
      <c r="I185" s="12">
        <f t="shared" si="22"/>
        <v>1</v>
      </c>
      <c r="J185" s="12" t="str">
        <f t="shared" si="23"/>
        <v/>
      </c>
      <c r="K185" s="15">
        <f t="shared" si="24"/>
        <v>1</v>
      </c>
      <c r="L185" s="15">
        <v>90</v>
      </c>
      <c r="M185" s="15">
        <v>100</v>
      </c>
      <c r="N185" s="42">
        <f>IF(COUNTIFS($A$2:A185,A185,Mains!$B$2:B185,Mains!B185)=1,Mains!L185,0)/100</f>
        <v>0</v>
      </c>
    </row>
    <row r="186" spans="1:14" hidden="1" x14ac:dyDescent="0.3">
      <c r="A186" s="4">
        <f t="shared" si="25"/>
        <v>2018</v>
      </c>
      <c r="B186" s="4">
        <f>IF(E186="","",(MONTH(E186)))</f>
        <v>4</v>
      </c>
      <c r="C186" s="4">
        <v>16</v>
      </c>
      <c r="D186" s="4" t="s">
        <v>7</v>
      </c>
      <c r="E186" s="14">
        <v>43208</v>
      </c>
      <c r="F186" s="6" t="s">
        <v>34</v>
      </c>
      <c r="G186" s="12">
        <v>0</v>
      </c>
      <c r="H186" s="12" t="str">
        <f t="shared" si="21"/>
        <v>S</v>
      </c>
      <c r="I186" s="12">
        <f t="shared" si="22"/>
        <v>1</v>
      </c>
      <c r="J186" s="12" t="str">
        <f t="shared" si="23"/>
        <v/>
      </c>
      <c r="K186" s="15">
        <f t="shared" si="24"/>
        <v>1</v>
      </c>
      <c r="L186" s="15">
        <v>90</v>
      </c>
      <c r="M186" s="15">
        <v>100</v>
      </c>
      <c r="N186" s="42">
        <f>IF(COUNTIFS($A$2:A186,A186,Mains!$B$2:B186,Mains!B186)=1,Mains!L186,0)/100</f>
        <v>0</v>
      </c>
    </row>
  </sheetData>
  <autoFilter ref="A1:N186">
    <filterColumn colId="1">
      <filters>
        <filter val="2"/>
      </filters>
    </filterColumn>
  </autoFilter>
  <phoneticPr fontId="0" type="noConversion"/>
  <conditionalFormatting sqref="H2:J186">
    <cfRule type="cellIs" dxfId="33" priority="17" stopIfTrue="1" operator="equal">
      <formula>"NS"</formula>
    </cfRule>
  </conditionalFormatting>
  <dataValidations count="2">
    <dataValidation type="list" allowBlank="1" showInputMessage="1" showErrorMessage="1" sqref="D2:D186">
      <formula1>#REF!</formula1>
    </dataValidation>
    <dataValidation type="list" allowBlank="1" showInputMessage="1" showErrorMessage="1" sqref="F2:F186">
      <formula1>Personnel</formula1>
    </dataValidation>
  </dataValidations>
  <pageMargins left="0.23" right="0.21" top="0.35433070866141736" bottom="0.43307086614173229" header="0.19685039370078741" footer="0.27559055118110237"/>
  <pageSetup paperSize="9" scale="86" orientation="landscape" r:id="rId1"/>
  <headerFooter alignWithMargins="0"/>
  <rowBreaks count="1" manualBreakCount="1">
    <brk id="438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  <pageSetUpPr fitToPage="1"/>
  </sheetPr>
  <dimension ref="A1:N51"/>
  <sheetViews>
    <sheetView tabSelected="1" zoomScale="85" zoomScaleNormal="85" workbookViewId="0">
      <selection activeCell="Q18" sqref="Q18"/>
    </sheetView>
  </sheetViews>
  <sheetFormatPr baseColWidth="10" defaultRowHeight="12.75" x14ac:dyDescent="0.2"/>
  <sheetData>
    <row r="1" spans="1:14" ht="12.75" customHeight="1" x14ac:dyDescent="0.2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12.75" customHeight="1" x14ac:dyDescent="0.2">
      <c r="A2" s="60" t="s">
        <v>20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ht="12.75" customHeight="1" x14ac:dyDescent="0.2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4" ht="12.75" customHeight="1" x14ac:dyDescent="0.2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</row>
    <row r="5" spans="1:14" ht="12.75" customHeight="1" x14ac:dyDescent="0.2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</row>
    <row r="6" spans="1:14" ht="12.75" customHeight="1" x14ac:dyDescent="0.2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</row>
    <row r="7" spans="1:14" ht="12.75" customHeight="1" x14ac:dyDescent="0.2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</row>
    <row r="8" spans="1:14" ht="12.75" customHeight="1" x14ac:dyDescent="0.2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</row>
    <row r="9" spans="1:14" ht="12.75" customHeight="1" x14ac:dyDescent="0.2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</row>
    <row r="10" spans="1:14" ht="12.75" customHeight="1" x14ac:dyDescent="0.2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</row>
    <row r="11" spans="1:14" ht="12.75" customHeight="1" x14ac:dyDescent="0.2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</row>
    <row r="12" spans="1:14" ht="12.75" customHeight="1" x14ac:dyDescent="0.2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</row>
    <row r="13" spans="1:14" ht="12.75" customHeight="1" x14ac:dyDescent="0.2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</row>
    <row r="14" spans="1:14" ht="12.75" customHeight="1" x14ac:dyDescent="0.2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</row>
    <row r="15" spans="1:14" ht="12.75" customHeight="1" x14ac:dyDescent="0.2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</row>
    <row r="16" spans="1:14" ht="12.75" customHeight="1" x14ac:dyDescent="0.2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</row>
    <row r="17" spans="1:14" ht="12.75" customHeight="1" x14ac:dyDescent="0.2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</row>
    <row r="18" spans="1:14" ht="12.75" customHeight="1" x14ac:dyDescent="0.2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</row>
    <row r="19" spans="1:14" ht="12.75" customHeight="1" x14ac:dyDescent="0.2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</row>
    <row r="20" spans="1:14" ht="12.75" customHeight="1" x14ac:dyDescent="0.2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</row>
    <row r="21" spans="1:14" ht="12.75" customHeight="1" x14ac:dyDescent="0.2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</row>
    <row r="22" spans="1:14" ht="12.75" customHeight="1" x14ac:dyDescent="0.2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</row>
    <row r="23" spans="1:14" ht="12.75" customHeight="1" x14ac:dyDescent="0.2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</row>
    <row r="24" spans="1:14" ht="12.75" customHeight="1" x14ac:dyDescent="0.2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</row>
    <row r="25" spans="1:14" ht="12.75" customHeight="1" x14ac:dyDescent="0.2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</row>
    <row r="26" spans="1:14" ht="12.75" customHeight="1" x14ac:dyDescent="0.2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</row>
    <row r="27" spans="1:14" ht="12.75" customHeight="1" x14ac:dyDescent="0.2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</row>
    <row r="28" spans="1:14" ht="12.75" customHeight="1" x14ac:dyDescent="0.2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</row>
    <row r="29" spans="1:14" ht="12.75" customHeight="1" x14ac:dyDescent="0.2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</row>
    <row r="30" spans="1:14" ht="12.75" customHeight="1" x14ac:dyDescent="0.2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</row>
    <row r="31" spans="1:14" ht="12.75" customHeight="1" x14ac:dyDescent="0.2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</row>
    <row r="32" spans="1:14" ht="12.75" customHeight="1" x14ac:dyDescent="0.2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</row>
    <row r="33" spans="1:14" ht="12.75" customHeight="1" x14ac:dyDescent="0.2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</row>
    <row r="34" spans="1:14" ht="12.75" customHeight="1" x14ac:dyDescent="0.2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</row>
    <row r="35" spans="1:14" ht="12.75" customHeight="1" x14ac:dyDescent="0.2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</row>
    <row r="36" spans="1:14" ht="12.75" customHeight="1" x14ac:dyDescent="0.2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</row>
    <row r="37" spans="1:14" ht="12.75" customHeight="1" x14ac:dyDescent="0.2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</row>
    <row r="38" spans="1:14" ht="12.75" customHeight="1" x14ac:dyDescent="0.2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</row>
    <row r="39" spans="1:14" ht="12.75" customHeight="1" x14ac:dyDescent="0.2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</row>
    <row r="40" spans="1:14" ht="12.75" customHeight="1" x14ac:dyDescent="0.2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</row>
    <row r="41" spans="1:14" ht="12.75" customHeight="1" x14ac:dyDescent="0.2">
      <c r="A41" s="60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</row>
    <row r="42" spans="1:14" ht="12.75" customHeight="1" x14ac:dyDescent="0.2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</row>
    <row r="43" spans="1:14" ht="12.75" customHeight="1" x14ac:dyDescent="0.2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</row>
    <row r="44" spans="1:14" ht="12.75" customHeight="1" x14ac:dyDescent="0.2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</row>
    <row r="45" spans="1:14" ht="12.75" customHeight="1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</row>
    <row r="46" spans="1:14" ht="12.75" customHeight="1" x14ac:dyDescent="0.2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</row>
    <row r="47" spans="1:14" ht="12.75" customHeight="1" x14ac:dyDescent="0.2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</row>
    <row r="48" spans="1:14" ht="12.75" customHeight="1" x14ac:dyDescent="0.2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</row>
    <row r="49" spans="1:14" ht="12.75" customHeight="1" x14ac:dyDescent="0.2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</row>
    <row r="50" spans="1:14" ht="12.75" customHeight="1" x14ac:dyDescent="0.2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</row>
    <row r="51" spans="1:14" ht="12.75" customHeight="1" x14ac:dyDescent="0.2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</row>
  </sheetData>
  <mergeCells count="2">
    <mergeCell ref="A1:N1"/>
    <mergeCell ref="A2:N51"/>
  </mergeCells>
  <pageMargins left="0.19685039370078741" right="0.19685039370078741" top="0.19685039370078741" bottom="0.19685039370078741" header="0" footer="0"/>
  <pageSetup paperSize="9" scale="9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Solution 2</vt:lpstr>
      <vt:lpstr>TDC</vt:lpstr>
      <vt:lpstr>Mains</vt:lpstr>
      <vt:lpstr>GRAPH MAIN</vt:lpstr>
      <vt:lpstr>Mains!Impression_des_titres</vt:lpstr>
      <vt:lpstr>SEUILFLORE</vt:lpstr>
      <vt:lpstr>'GRAPH MAIN'!Zone_d_impression</vt:lpstr>
      <vt:lpstr>Mains!Zone_d_impression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</dc:creator>
  <cp:lastModifiedBy>CA</cp:lastModifiedBy>
  <cp:lastPrinted>2018-04-23T13:30:03Z</cp:lastPrinted>
  <dcterms:created xsi:type="dcterms:W3CDTF">2006-06-09T14:06:20Z</dcterms:created>
  <dcterms:modified xsi:type="dcterms:W3CDTF">2018-04-25T08:18:06Z</dcterms:modified>
</cp:coreProperties>
</file>