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 tabRatio="168"/>
  </bookViews>
  <sheets>
    <sheet name="Sheet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44" i="1" l="1"/>
  <c r="M7" i="1"/>
  <c r="AB8" i="1"/>
  <c r="AG43" i="1"/>
  <c r="AG41" i="1"/>
  <c r="AG37" i="1"/>
  <c r="AG29" i="1" l="1"/>
  <c r="AG28" i="1"/>
  <c r="AG26" i="1"/>
  <c r="AG20" i="1"/>
  <c r="AG19" i="1"/>
  <c r="AG15" i="1"/>
  <c r="AG5" i="1"/>
</calcChain>
</file>

<file path=xl/sharedStrings.xml><?xml version="1.0" encoding="utf-8"?>
<sst xmlns="http://schemas.openxmlformats.org/spreadsheetml/2006/main" count="268" uniqueCount="98">
  <si>
    <t>Ingredient</t>
  </si>
  <si>
    <t>Unit</t>
  </si>
  <si>
    <t>Supplier</t>
  </si>
  <si>
    <t>Price</t>
  </si>
  <si>
    <t>BASIC RECIPES</t>
  </si>
  <si>
    <t>MEATS</t>
  </si>
  <si>
    <t>FISHES</t>
  </si>
  <si>
    <t>VEGETABLES</t>
  </si>
  <si>
    <t>FRUITS</t>
  </si>
  <si>
    <t>DAIRIES</t>
  </si>
  <si>
    <t>DRY STORE</t>
  </si>
  <si>
    <t>FROZEN</t>
  </si>
  <si>
    <t>Duck Fat</t>
  </si>
  <si>
    <t>Kg</t>
  </si>
  <si>
    <t>SIAM</t>
  </si>
  <si>
    <t>Duck Leg</t>
  </si>
  <si>
    <t>Lamb Rack</t>
  </si>
  <si>
    <t>Pork Belly Kurobuta</t>
  </si>
  <si>
    <t>Salmon Whole</t>
  </si>
  <si>
    <t>Mussels Australia</t>
  </si>
  <si>
    <t>Cream Whipping</t>
  </si>
  <si>
    <t>L</t>
  </si>
  <si>
    <t>Butter</t>
  </si>
  <si>
    <t>Worcestershire Sauce</t>
  </si>
  <si>
    <t>Salt</t>
  </si>
  <si>
    <t>Sugar</t>
  </si>
  <si>
    <t>Tomato Paste</t>
  </si>
  <si>
    <t>Bread Crumbs</t>
  </si>
  <si>
    <t>Honey</t>
  </si>
  <si>
    <t>Black Peppercorn</t>
  </si>
  <si>
    <t>White Pepper Ground</t>
  </si>
  <si>
    <t>Rice Jasmin</t>
  </si>
  <si>
    <t>Rice Arborio</t>
  </si>
  <si>
    <t>Flour All Purpose</t>
  </si>
  <si>
    <t>Pasta Linguine</t>
  </si>
  <si>
    <t>Pasta Penne</t>
  </si>
  <si>
    <t>Flour Corn</t>
  </si>
  <si>
    <t xml:space="preserve">Yeast Dry  </t>
  </si>
  <si>
    <t>Cannelli Beans</t>
  </si>
  <si>
    <t>FRESH DIRECT</t>
  </si>
  <si>
    <t>Razor Clams</t>
  </si>
  <si>
    <t>Olive Oil Pomace</t>
  </si>
  <si>
    <t>INALCA</t>
  </si>
  <si>
    <t>Beef Black Angus Ribeye</t>
  </si>
  <si>
    <t>Beef Black Angus Sirloin</t>
  </si>
  <si>
    <t>Vinaigar Balsamic</t>
  </si>
  <si>
    <t>OLIVA</t>
  </si>
  <si>
    <t>Mushrooms Porcini</t>
  </si>
  <si>
    <t>Mascarpone</t>
  </si>
  <si>
    <t>Almond Whole</t>
  </si>
  <si>
    <t>A-E</t>
  </si>
  <si>
    <t>Cranberries Dried</t>
  </si>
  <si>
    <t>Cocoa Powder</t>
  </si>
  <si>
    <t>Pistachio Paste</t>
  </si>
  <si>
    <t>Walnuts</t>
  </si>
  <si>
    <t>Vinaigar Red Wine</t>
  </si>
  <si>
    <t>Strawberries</t>
  </si>
  <si>
    <t>Puree Raspberry</t>
  </si>
  <si>
    <t>Puree Strawberry</t>
  </si>
  <si>
    <t>Puree Cherry</t>
  </si>
  <si>
    <t>Olive Oil Extra Virgin</t>
  </si>
  <si>
    <t>Dark Chocolate Barry</t>
  </si>
  <si>
    <t>Milk Chocolate Barry</t>
  </si>
  <si>
    <t>Apricot Dried</t>
  </si>
  <si>
    <t>Plums Dried</t>
  </si>
  <si>
    <t>Mustard Dijon</t>
  </si>
  <si>
    <t>Hazelnut Parline</t>
  </si>
  <si>
    <t>Pumpkin Seeds</t>
  </si>
  <si>
    <t>Saffron Filaments</t>
  </si>
  <si>
    <t>Sunflower Seeds</t>
  </si>
  <si>
    <t>Blueberries</t>
  </si>
  <si>
    <t>FOOD GALLERY</t>
  </si>
  <si>
    <t>Foie Gras Whole</t>
  </si>
  <si>
    <t>Foie Gras Sliced</t>
  </si>
  <si>
    <t>Snails Burgundy</t>
  </si>
  <si>
    <t>P</t>
  </si>
  <si>
    <t>Beef Wagyu Rumpsteak</t>
  </si>
  <si>
    <t>Faisselle</t>
  </si>
  <si>
    <t>THEODORE</t>
  </si>
  <si>
    <t>Cod</t>
  </si>
  <si>
    <t>Boar Shoulder</t>
  </si>
  <si>
    <t>Olives Arbequina</t>
  </si>
  <si>
    <t>Olives Zorzalena</t>
  </si>
  <si>
    <t>Olives Cuquillo</t>
  </si>
  <si>
    <t>Clams</t>
  </si>
  <si>
    <t>Horseradish</t>
  </si>
  <si>
    <t>Porcinis Dried</t>
  </si>
  <si>
    <t>Endive</t>
  </si>
  <si>
    <t>Truffle Oil White</t>
  </si>
  <si>
    <t>Truffle Oil Black</t>
  </si>
  <si>
    <t>Buche de Chevre</t>
  </si>
  <si>
    <t>Truffle Summer +52g</t>
  </si>
  <si>
    <t>Truffle Summer +20g</t>
  </si>
  <si>
    <t>Butter Salted</t>
  </si>
  <si>
    <t>Lobster 600g</t>
  </si>
  <si>
    <t>JAGOTA</t>
  </si>
  <si>
    <t>Oyster Fine de Cancale n3</t>
  </si>
  <si>
    <t>Scallop 21-25p/kg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</si>
</sst>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THB]\ #,##0.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/>
    </xf>
    <xf numFmtId="0" fontId="0" fillId="0" borderId="0" xfId="0" applyFill="1" applyBorder="1"/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0" fillId="0" borderId="0" xfId="0" applyNumberFormat="1" applyFill="1" applyBorder="1" applyAlignment="1"/>
  </cellXfs>
  <cellStyles count="1">
    <cellStyle name="Normal" xfId="0" builtinId="0"/>
  </cellStyles>
  <dxfs count="4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[$THB]\ #,##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THB]\ 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[$THB]\ #,##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[$THB]\ #,##0.00"/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[$THB]\ #,##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[$THB]\ #,##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[$THB]\ #,##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[$THB]\ #,##0.00"/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cipes" displayName="Recipes" ref="A2:D3" totalsRowShown="0" headerRowDxfId="37" headerRowBorderDxfId="39" tableBorderDxfId="40">
  <tableColumns count="4">
    <tableColumn id="1" name="Ingredient"/>
    <tableColumn id="2" name="Unit"/>
    <tableColumn id="3" name="Price" dataDxfId="38"/>
    <tableColumn id="4" name="Supplier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3" name="Meat" displayName="Meat" ref="F2:I9" totalsRowShown="0" headerRowDxfId="32" headerRowBorderDxfId="35" tableBorderDxfId="36">
  <autoFilter ref="F2:I9"/>
  <sortState ref="F3:I9">
    <sortCondition ref="F3:F9"/>
  </sortState>
  <tableColumns count="4">
    <tableColumn id="1" name="Ingredient"/>
    <tableColumn id="2" name="Unit" dataDxfId="34"/>
    <tableColumn id="3" name="Price" dataDxfId="33"/>
    <tableColumn id="4" name="Supplier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id="4" name="Fish" displayName="Fish" ref="K2:N9" totalsRowShown="0" headerRowDxfId="27" headerRowBorderDxfId="30" tableBorderDxfId="31">
  <autoFilter ref="K2:N9"/>
  <sortState ref="K3:N9">
    <sortCondition ref="K3:K9"/>
  </sortState>
  <tableColumns count="4">
    <tableColumn id="1" name="Ingredient"/>
    <tableColumn id="2" name="Unit" dataDxfId="29"/>
    <tableColumn id="3" name="Price" dataDxfId="28"/>
    <tableColumn id="4" name="Supplier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5" name="Vegetables" displayName="Vegetables" ref="P2:S6" totalsRowShown="0" headerRowDxfId="22" headerRowBorderDxfId="25" tableBorderDxfId="26">
  <autoFilter ref="P2:S6"/>
  <tableColumns count="4">
    <tableColumn id="1" name="Ingredient"/>
    <tableColumn id="2" name="Unit" dataDxfId="24"/>
    <tableColumn id="3" name="Price" dataDxfId="23"/>
    <tableColumn id="4" name="Supplier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6" name="Fruits" displayName="Fruits" ref="U2:X4" totalsRowShown="0" headerRowDxfId="18" headerRowBorderDxfId="20" tableBorderDxfId="21">
  <autoFilter ref="U2:X4"/>
  <tableColumns count="4">
    <tableColumn id="1" name="Ingredient"/>
    <tableColumn id="2" name="Unit"/>
    <tableColumn id="3" name="Price" dataDxfId="19"/>
    <tableColumn id="4" name="Supplier"/>
  </tableColumns>
  <tableStyleInfo name="TableStyleLight19" showFirstColumn="0" showLastColumn="0" showRowStripes="1" showColumnStripes="0"/>
</table>
</file>

<file path=xl/tables/table6.xml><?xml version="1.0" encoding="utf-8"?>
<table xmlns="http://schemas.openxmlformats.org/spreadsheetml/2006/main" id="7" name="Dairies" displayName="Dairies" ref="Z2:AC8" totalsRowShown="0" headerRowDxfId="13" headerRowBorderDxfId="16" tableBorderDxfId="17">
  <autoFilter ref="Z2:AC8"/>
  <tableColumns count="4">
    <tableColumn id="1" name="Ingredient"/>
    <tableColumn id="2" name="Unit" dataDxfId="15"/>
    <tableColumn id="3" name="Price" dataDxfId="14"/>
    <tableColumn id="4" name="Supplier"/>
  </tableColumns>
  <tableStyleInfo name="TableStyleLight6" showFirstColumn="0" showLastColumn="0" showRowStripes="1" showColumnStripes="0"/>
</table>
</file>

<file path=xl/tables/table7.xml><?xml version="1.0" encoding="utf-8"?>
<table xmlns="http://schemas.openxmlformats.org/spreadsheetml/2006/main" id="8" name="DryStore" displayName="DryStore" ref="AE2:AH44" totalsRowShown="0" headerRowDxfId="10" dataDxfId="5" headerRowBorderDxfId="11" tableBorderDxfId="12">
  <autoFilter ref="AE2:AH44"/>
  <tableColumns count="4">
    <tableColumn id="1" name="Ingredient" dataDxfId="9"/>
    <tableColumn id="2" name="Unit" dataDxfId="8"/>
    <tableColumn id="3" name="Price" dataDxfId="7"/>
    <tableColumn id="4" name="Supplier" dataDxfId="6"/>
  </tableColumns>
  <tableStyleInfo name="TableStyleLight18" showFirstColumn="0" showLastColumn="0" showRowStripes="1" showColumnStripes="0"/>
</table>
</file>

<file path=xl/tables/table8.xml><?xml version="1.0" encoding="utf-8"?>
<table xmlns="http://schemas.openxmlformats.org/spreadsheetml/2006/main" id="10" name="Frozen" displayName="Frozen" ref="AJ2:AM10" totalsRowShown="0" headerRowDxfId="0" headerRowBorderDxfId="3" tableBorderDxfId="4">
  <autoFilter ref="AJ2:AM10"/>
  <tableColumns count="4">
    <tableColumn id="1" name="Ingredient"/>
    <tableColumn id="2" name="Unit" dataDxfId="2"/>
    <tableColumn id="3" name="Price" dataDxfId="1"/>
    <tableColumn id="4" name="Supplier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44"/>
  <sheetViews>
    <sheetView tabSelected="1" workbookViewId="0">
      <selection activeCell="D15" sqref="D15"/>
    </sheetView>
  </sheetViews>
  <sheetFormatPr baseColWidth="10" defaultColWidth="9.140625" defaultRowHeight="15" x14ac:dyDescent="0.25"/>
  <cols>
    <col min="1" max="1" width="25.7109375" customWidth="1"/>
    <col min="2" max="2" width="8.42578125" customWidth="1"/>
    <col min="3" max="3" width="12.28515625" style="4" customWidth="1"/>
    <col min="4" max="4" width="11.28515625" customWidth="1"/>
    <col min="5" max="5" width="1.7109375" style="3" customWidth="1"/>
    <col min="6" max="6" width="25.7109375" customWidth="1"/>
    <col min="7" max="7" width="7.28515625" customWidth="1"/>
    <col min="8" max="8" width="12.28515625" style="4" customWidth="1"/>
    <col min="9" max="9" width="14" bestFit="1" customWidth="1"/>
    <col min="10" max="10" width="1.85546875" style="1" customWidth="1"/>
    <col min="11" max="11" width="25.7109375" customWidth="1"/>
    <col min="12" max="12" width="7.28515625" customWidth="1"/>
    <col min="13" max="13" width="12.28515625" style="4" customWidth="1"/>
    <col min="14" max="14" width="13.7109375" bestFit="1" customWidth="1"/>
    <col min="15" max="15" width="2" style="1" customWidth="1"/>
    <col min="16" max="16" width="25.7109375" customWidth="1"/>
    <col min="17" max="17" width="7.28515625" customWidth="1"/>
    <col min="18" max="18" width="12.28515625" style="4" customWidth="1"/>
    <col min="19" max="19" width="11.28515625" customWidth="1"/>
    <col min="20" max="20" width="2.28515625" style="1" customWidth="1"/>
    <col min="21" max="21" width="25.7109375" customWidth="1"/>
    <col min="22" max="22" width="7.28515625" customWidth="1"/>
    <col min="23" max="23" width="12.28515625" style="4" customWidth="1"/>
    <col min="24" max="24" width="14.42578125" customWidth="1"/>
    <col min="25" max="25" width="2" style="1" customWidth="1"/>
    <col min="26" max="26" width="25.7109375" customWidth="1"/>
    <col min="27" max="27" width="7.28515625" customWidth="1"/>
    <col min="28" max="28" width="12.28515625" style="4" customWidth="1"/>
    <col min="29" max="29" width="11.28515625" customWidth="1"/>
    <col min="30" max="30" width="1.42578125" style="1" customWidth="1"/>
    <col min="31" max="31" width="25.7109375" customWidth="1"/>
    <col min="32" max="32" width="7.28515625" customWidth="1"/>
    <col min="33" max="33" width="13.140625" style="4" bestFit="1" customWidth="1"/>
    <col min="34" max="34" width="11.28515625" customWidth="1"/>
    <col min="35" max="35" width="1.85546875" style="1" customWidth="1"/>
    <col min="36" max="36" width="25.7109375" customWidth="1"/>
    <col min="37" max="37" width="7.28515625" customWidth="1"/>
    <col min="38" max="38" width="12.28515625" style="4" customWidth="1"/>
    <col min="39" max="39" width="14" bestFit="1" customWidth="1"/>
  </cols>
  <sheetData>
    <row r="1" spans="1:39" s="2" customFormat="1" ht="24" thickBot="1" x14ac:dyDescent="0.4">
      <c r="A1" s="7" t="s">
        <v>4</v>
      </c>
      <c r="B1" s="8"/>
      <c r="C1" s="9"/>
      <c r="D1" s="10"/>
      <c r="E1" s="13"/>
      <c r="F1" s="7" t="s">
        <v>5</v>
      </c>
      <c r="G1" s="8"/>
      <c r="H1" s="9"/>
      <c r="I1" s="10"/>
      <c r="J1" s="15"/>
      <c r="K1" s="7" t="s">
        <v>6</v>
      </c>
      <c r="L1" s="8"/>
      <c r="M1" s="9"/>
      <c r="N1" s="10"/>
      <c r="O1" s="15"/>
      <c r="P1" s="7" t="s">
        <v>7</v>
      </c>
      <c r="Q1" s="8"/>
      <c r="R1" s="9"/>
      <c r="S1" s="10"/>
      <c r="T1" s="15"/>
      <c r="U1" s="7" t="s">
        <v>8</v>
      </c>
      <c r="V1" s="8"/>
      <c r="W1" s="9"/>
      <c r="X1" s="10"/>
      <c r="Y1" s="15"/>
      <c r="Z1" s="7" t="s">
        <v>9</v>
      </c>
      <c r="AA1" s="8"/>
      <c r="AB1" s="9"/>
      <c r="AC1" s="10"/>
      <c r="AD1" s="15"/>
      <c r="AE1" s="7" t="s">
        <v>10</v>
      </c>
      <c r="AF1" s="8"/>
      <c r="AG1" s="9"/>
      <c r="AH1" s="10"/>
      <c r="AI1" s="15"/>
      <c r="AJ1" s="7" t="s">
        <v>11</v>
      </c>
      <c r="AK1" s="8"/>
      <c r="AL1" s="9"/>
      <c r="AM1" s="10"/>
    </row>
    <row r="2" spans="1:39" ht="16.5" thickBot="1" x14ac:dyDescent="0.3">
      <c r="A2" s="11" t="s">
        <v>0</v>
      </c>
      <c r="B2" s="11" t="s">
        <v>1</v>
      </c>
      <c r="C2" s="12" t="s">
        <v>3</v>
      </c>
      <c r="D2" s="11" t="s">
        <v>2</v>
      </c>
      <c r="E2" s="14"/>
      <c r="F2" s="11" t="s">
        <v>0</v>
      </c>
      <c r="G2" s="11" t="s">
        <v>1</v>
      </c>
      <c r="H2" s="12" t="s">
        <v>3</v>
      </c>
      <c r="I2" s="11" t="s">
        <v>2</v>
      </c>
      <c r="J2" s="16"/>
      <c r="K2" s="11" t="s">
        <v>0</v>
      </c>
      <c r="L2" s="11" t="s">
        <v>1</v>
      </c>
      <c r="M2" s="12" t="s">
        <v>3</v>
      </c>
      <c r="N2" s="11" t="s">
        <v>2</v>
      </c>
      <c r="O2" s="16"/>
      <c r="P2" s="11" t="s">
        <v>0</v>
      </c>
      <c r="Q2" s="11" t="s">
        <v>1</v>
      </c>
      <c r="R2" s="12" t="s">
        <v>3</v>
      </c>
      <c r="S2" s="11" t="s">
        <v>2</v>
      </c>
      <c r="T2" s="16"/>
      <c r="U2" s="11" t="s">
        <v>0</v>
      </c>
      <c r="V2" s="11" t="s">
        <v>1</v>
      </c>
      <c r="W2" s="12" t="s">
        <v>3</v>
      </c>
      <c r="X2" s="11" t="s">
        <v>2</v>
      </c>
      <c r="Y2" s="16"/>
      <c r="Z2" s="11" t="s">
        <v>0</v>
      </c>
      <c r="AA2" s="11" t="s">
        <v>1</v>
      </c>
      <c r="AB2" s="12" t="s">
        <v>3</v>
      </c>
      <c r="AC2" s="11" t="s">
        <v>2</v>
      </c>
      <c r="AD2" s="16"/>
      <c r="AE2" s="16" t="s">
        <v>0</v>
      </c>
      <c r="AF2" s="16" t="s">
        <v>1</v>
      </c>
      <c r="AG2" s="17" t="s">
        <v>3</v>
      </c>
      <c r="AH2" s="16" t="s">
        <v>2</v>
      </c>
      <c r="AI2" s="16"/>
      <c r="AJ2" s="11" t="s">
        <v>0</v>
      </c>
      <c r="AK2" s="11" t="s">
        <v>1</v>
      </c>
      <c r="AL2" s="12" t="s">
        <v>3</v>
      </c>
      <c r="AM2" s="11" t="s">
        <v>2</v>
      </c>
    </row>
    <row r="3" spans="1:39" x14ac:dyDescent="0.25">
      <c r="A3" s="1"/>
      <c r="B3" s="1"/>
      <c r="C3" s="5"/>
      <c r="D3" s="1"/>
      <c r="F3" s="1" t="s">
        <v>43</v>
      </c>
      <c r="G3" s="3" t="s">
        <v>13</v>
      </c>
      <c r="H3" s="5">
        <v>1320</v>
      </c>
      <c r="I3" s="1" t="s">
        <v>42</v>
      </c>
      <c r="K3" s="1" t="s">
        <v>84</v>
      </c>
      <c r="L3" s="3" t="s">
        <v>13</v>
      </c>
      <c r="M3" s="5"/>
      <c r="N3" s="1" t="s">
        <v>78</v>
      </c>
      <c r="P3" s="1" t="s">
        <v>85</v>
      </c>
      <c r="Q3" s="3" t="s">
        <v>13</v>
      </c>
      <c r="R3" s="5">
        <v>828.8</v>
      </c>
      <c r="S3" s="1" t="s">
        <v>78</v>
      </c>
      <c r="U3" s="1" t="s">
        <v>56</v>
      </c>
      <c r="V3" s="1" t="s">
        <v>13</v>
      </c>
      <c r="W3" s="5">
        <v>260</v>
      </c>
      <c r="X3" s="1" t="s">
        <v>50</v>
      </c>
      <c r="Z3" s="1" t="s">
        <v>20</v>
      </c>
      <c r="AA3" s="1" t="s">
        <v>21</v>
      </c>
      <c r="AB3" s="5">
        <v>175</v>
      </c>
      <c r="AC3" s="1" t="s">
        <v>14</v>
      </c>
      <c r="AE3" s="3" t="s">
        <v>23</v>
      </c>
      <c r="AF3" s="3" t="s">
        <v>21</v>
      </c>
      <c r="AG3" s="6"/>
      <c r="AH3" s="3" t="s">
        <v>14</v>
      </c>
      <c r="AJ3" s="1" t="s">
        <v>47</v>
      </c>
      <c r="AK3" s="3" t="s">
        <v>13</v>
      </c>
      <c r="AL3" s="5">
        <v>390</v>
      </c>
      <c r="AM3" s="1" t="s">
        <v>46</v>
      </c>
    </row>
    <row r="4" spans="1:39" x14ac:dyDescent="0.25">
      <c r="F4" s="1" t="s">
        <v>44</v>
      </c>
      <c r="G4" s="3" t="s">
        <v>13</v>
      </c>
      <c r="H4" s="5">
        <v>920</v>
      </c>
      <c r="I4" s="1" t="s">
        <v>42</v>
      </c>
      <c r="K4" s="1" t="s">
        <v>79</v>
      </c>
      <c r="L4" s="3" t="s">
        <v>13</v>
      </c>
      <c r="M4" s="5">
        <v>510</v>
      </c>
      <c r="N4" s="1" t="s">
        <v>78</v>
      </c>
      <c r="P4" s="1" t="s">
        <v>87</v>
      </c>
      <c r="Q4" s="3" t="s">
        <v>13</v>
      </c>
      <c r="R4" s="5"/>
      <c r="S4" s="1" t="s">
        <v>78</v>
      </c>
      <c r="U4" s="1" t="s">
        <v>70</v>
      </c>
      <c r="V4" s="1" t="s">
        <v>13</v>
      </c>
      <c r="W4" s="5">
        <v>450</v>
      </c>
      <c r="X4" s="1" t="s">
        <v>71</v>
      </c>
      <c r="Z4" s="1" t="s">
        <v>22</v>
      </c>
      <c r="AA4" s="1" t="s">
        <v>13</v>
      </c>
      <c r="AB4" s="5">
        <v>330</v>
      </c>
      <c r="AC4" s="1" t="s">
        <v>14</v>
      </c>
      <c r="AE4" s="3" t="s">
        <v>24</v>
      </c>
      <c r="AF4" s="3" t="s">
        <v>13</v>
      </c>
      <c r="AG4" s="6">
        <v>14</v>
      </c>
      <c r="AH4" s="3" t="s">
        <v>14</v>
      </c>
      <c r="AJ4" s="1" t="s">
        <v>58</v>
      </c>
      <c r="AK4" s="3" t="s">
        <v>13</v>
      </c>
      <c r="AL4" s="5">
        <v>295</v>
      </c>
      <c r="AM4" s="1" t="s">
        <v>50</v>
      </c>
    </row>
    <row r="5" spans="1:39" x14ac:dyDescent="0.25">
      <c r="F5" s="1" t="s">
        <v>76</v>
      </c>
      <c r="G5" s="3" t="s">
        <v>13</v>
      </c>
      <c r="H5" s="5">
        <v>700</v>
      </c>
      <c r="I5" s="1" t="s">
        <v>71</v>
      </c>
      <c r="K5" s="1" t="s">
        <v>94</v>
      </c>
      <c r="L5" s="3" t="s">
        <v>75</v>
      </c>
      <c r="M5" s="5">
        <v>426</v>
      </c>
      <c r="N5" s="1" t="s">
        <v>95</v>
      </c>
      <c r="P5" s="1" t="s">
        <v>91</v>
      </c>
      <c r="Q5" s="3" t="s">
        <v>13</v>
      </c>
      <c r="R5" s="5">
        <v>8275</v>
      </c>
      <c r="S5" s="1" t="s">
        <v>78</v>
      </c>
      <c r="Z5" s="1" t="s">
        <v>48</v>
      </c>
      <c r="AA5" s="1" t="s">
        <v>13</v>
      </c>
      <c r="AB5" s="5">
        <v>520</v>
      </c>
      <c r="AC5" s="1" t="s">
        <v>46</v>
      </c>
      <c r="AE5" s="3" t="s">
        <v>25</v>
      </c>
      <c r="AF5" s="3" t="s">
        <v>13</v>
      </c>
      <c r="AG5" s="6">
        <f>690/25</f>
        <v>27.6</v>
      </c>
      <c r="AH5" s="3" t="s">
        <v>14</v>
      </c>
      <c r="AJ5" s="1" t="s">
        <v>57</v>
      </c>
      <c r="AK5" s="3" t="s">
        <v>13</v>
      </c>
      <c r="AL5" s="5">
        <v>181.58</v>
      </c>
      <c r="AM5" s="1" t="s">
        <v>50</v>
      </c>
    </row>
    <row r="6" spans="1:39" x14ac:dyDescent="0.25">
      <c r="F6" s="1" t="s">
        <v>12</v>
      </c>
      <c r="G6" s="1" t="s">
        <v>13</v>
      </c>
      <c r="H6" s="5">
        <v>65</v>
      </c>
      <c r="I6" s="1" t="s">
        <v>14</v>
      </c>
      <c r="K6" s="1" t="s">
        <v>19</v>
      </c>
      <c r="L6" s="3" t="s">
        <v>13</v>
      </c>
      <c r="M6" s="5">
        <v>250</v>
      </c>
      <c r="N6" s="1" t="s">
        <v>14</v>
      </c>
      <c r="P6" s="1" t="s">
        <v>92</v>
      </c>
      <c r="Q6" s="3" t="s">
        <v>13</v>
      </c>
      <c r="R6" s="5">
        <v>7506</v>
      </c>
      <c r="S6" s="1" t="s">
        <v>78</v>
      </c>
      <c r="Z6" s="1" t="s">
        <v>77</v>
      </c>
      <c r="AA6" s="3" t="s">
        <v>13</v>
      </c>
      <c r="AB6" s="5">
        <v>600</v>
      </c>
      <c r="AC6" s="1" t="s">
        <v>78</v>
      </c>
      <c r="AE6" s="3" t="s">
        <v>34</v>
      </c>
      <c r="AF6" s="3" t="s">
        <v>13</v>
      </c>
      <c r="AG6" s="6"/>
      <c r="AH6" s="3" t="s">
        <v>14</v>
      </c>
      <c r="AJ6" s="1" t="s">
        <v>59</v>
      </c>
      <c r="AK6" s="3" t="s">
        <v>13</v>
      </c>
      <c r="AL6" s="5"/>
      <c r="AM6" s="1" t="s">
        <v>50</v>
      </c>
    </row>
    <row r="7" spans="1:39" x14ac:dyDescent="0.25">
      <c r="F7" s="1" t="s">
        <v>15</v>
      </c>
      <c r="G7" s="1" t="s">
        <v>13</v>
      </c>
      <c r="H7" s="5">
        <v>230</v>
      </c>
      <c r="I7" s="1" t="s">
        <v>14</v>
      </c>
      <c r="K7" s="1" t="s">
        <v>96</v>
      </c>
      <c r="L7" s="3" t="s">
        <v>75</v>
      </c>
      <c r="M7" s="5">
        <f>1400/50</f>
        <v>28</v>
      </c>
      <c r="N7" s="1" t="s">
        <v>95</v>
      </c>
      <c r="Z7" s="1" t="s">
        <v>90</v>
      </c>
      <c r="AA7" s="3" t="s">
        <v>13</v>
      </c>
      <c r="AB7" s="5">
        <v>919</v>
      </c>
      <c r="AC7" s="1" t="s">
        <v>78</v>
      </c>
      <c r="AE7" s="3" t="s">
        <v>35</v>
      </c>
      <c r="AF7" s="3" t="s">
        <v>13</v>
      </c>
      <c r="AG7" s="6"/>
      <c r="AH7" s="3" t="s">
        <v>14</v>
      </c>
      <c r="AJ7" s="1" t="s">
        <v>72</v>
      </c>
      <c r="AK7" s="3" t="s">
        <v>13</v>
      </c>
      <c r="AL7" s="5">
        <v>1900</v>
      </c>
      <c r="AM7" s="1" t="s">
        <v>71</v>
      </c>
    </row>
    <row r="8" spans="1:39" x14ac:dyDescent="0.25">
      <c r="F8" s="1" t="s">
        <v>16</v>
      </c>
      <c r="G8" s="1" t="s">
        <v>13</v>
      </c>
      <c r="H8" s="5">
        <v>840</v>
      </c>
      <c r="I8" s="1" t="s">
        <v>14</v>
      </c>
      <c r="K8" s="1" t="s">
        <v>40</v>
      </c>
      <c r="L8" s="3" t="s">
        <v>13</v>
      </c>
      <c r="M8" s="5">
        <v>650</v>
      </c>
      <c r="N8" s="1" t="s">
        <v>39</v>
      </c>
      <c r="Z8" s="1" t="s">
        <v>93</v>
      </c>
      <c r="AA8" s="3" t="s">
        <v>13</v>
      </c>
      <c r="AB8" s="5">
        <f>124*8</f>
        <v>992</v>
      </c>
      <c r="AC8" s="1" t="s">
        <v>78</v>
      </c>
      <c r="AE8" s="3" t="s">
        <v>32</v>
      </c>
      <c r="AF8" s="3" t="s">
        <v>13</v>
      </c>
      <c r="AG8" s="6">
        <v>160</v>
      </c>
      <c r="AH8" s="3" t="s">
        <v>14</v>
      </c>
      <c r="AJ8" s="1" t="s">
        <v>73</v>
      </c>
      <c r="AK8" s="3" t="s">
        <v>13</v>
      </c>
      <c r="AL8" s="5">
        <v>1419.27</v>
      </c>
      <c r="AM8" s="1" t="s">
        <v>71</v>
      </c>
    </row>
    <row r="9" spans="1:39" x14ac:dyDescent="0.25">
      <c r="F9" s="1" t="s">
        <v>17</v>
      </c>
      <c r="G9" s="3" t="s">
        <v>13</v>
      </c>
      <c r="H9" s="6">
        <v>250</v>
      </c>
      <c r="I9" s="1" t="s">
        <v>14</v>
      </c>
      <c r="K9" s="1" t="s">
        <v>18</v>
      </c>
      <c r="L9" s="3" t="s">
        <v>13</v>
      </c>
      <c r="M9" s="5">
        <v>400</v>
      </c>
      <c r="N9" s="1" t="s">
        <v>14</v>
      </c>
      <c r="AE9" s="3" t="s">
        <v>33</v>
      </c>
      <c r="AF9" s="3" t="s">
        <v>13</v>
      </c>
      <c r="AG9" s="6">
        <v>35</v>
      </c>
      <c r="AH9" s="3" t="s">
        <v>14</v>
      </c>
      <c r="AJ9" s="1" t="s">
        <v>80</v>
      </c>
      <c r="AK9" s="3" t="s">
        <v>13</v>
      </c>
      <c r="AL9" s="5">
        <v>807</v>
      </c>
      <c r="AM9" s="1" t="s">
        <v>78</v>
      </c>
    </row>
    <row r="10" spans="1:39" x14ac:dyDescent="0.25">
      <c r="AE10" s="3" t="s">
        <v>26</v>
      </c>
      <c r="AF10" s="3" t="s">
        <v>13</v>
      </c>
      <c r="AG10" s="6"/>
      <c r="AH10" s="3" t="s">
        <v>14</v>
      </c>
      <c r="AJ10" s="1" t="s">
        <v>97</v>
      </c>
      <c r="AK10" s="3" t="s">
        <v>13</v>
      </c>
      <c r="AL10" s="5">
        <v>1370</v>
      </c>
      <c r="AM10" s="1" t="s">
        <v>78</v>
      </c>
    </row>
    <row r="11" spans="1:39" x14ac:dyDescent="0.25">
      <c r="AE11" s="3" t="s">
        <v>27</v>
      </c>
      <c r="AF11" s="3" t="s">
        <v>13</v>
      </c>
      <c r="AG11" s="6">
        <v>65</v>
      </c>
      <c r="AH11" s="3" t="s">
        <v>14</v>
      </c>
    </row>
    <row r="12" spans="1:39" x14ac:dyDescent="0.25">
      <c r="AE12" s="3" t="s">
        <v>28</v>
      </c>
      <c r="AF12" s="3" t="s">
        <v>13</v>
      </c>
      <c r="AG12" s="6"/>
      <c r="AH12" s="3" t="s">
        <v>14</v>
      </c>
    </row>
    <row r="13" spans="1:39" x14ac:dyDescent="0.25">
      <c r="AE13" s="3" t="s">
        <v>29</v>
      </c>
      <c r="AF13" s="3" t="s">
        <v>13</v>
      </c>
      <c r="AG13" s="6">
        <v>630</v>
      </c>
      <c r="AH13" s="3" t="s">
        <v>14</v>
      </c>
    </row>
    <row r="14" spans="1:39" x14ac:dyDescent="0.25">
      <c r="AE14" s="3" t="s">
        <v>30</v>
      </c>
      <c r="AF14" s="3" t="s">
        <v>13</v>
      </c>
      <c r="AG14" s="6"/>
      <c r="AH14" s="3" t="s">
        <v>14</v>
      </c>
    </row>
    <row r="15" spans="1:39" x14ac:dyDescent="0.25">
      <c r="AE15" s="3" t="s">
        <v>31</v>
      </c>
      <c r="AF15" s="3" t="s">
        <v>13</v>
      </c>
      <c r="AG15" s="6">
        <f>195/5</f>
        <v>39</v>
      </c>
      <c r="AH15" s="3" t="s">
        <v>14</v>
      </c>
    </row>
    <row r="16" spans="1:39" x14ac:dyDescent="0.25">
      <c r="AE16" s="3" t="s">
        <v>36</v>
      </c>
      <c r="AF16" s="3" t="s">
        <v>13</v>
      </c>
      <c r="AG16" s="6">
        <v>45</v>
      </c>
      <c r="AH16" s="3" t="s">
        <v>14</v>
      </c>
    </row>
    <row r="17" spans="31:34" x14ac:dyDescent="0.25">
      <c r="AE17" s="3" t="s">
        <v>37</v>
      </c>
      <c r="AF17" s="3" t="s">
        <v>13</v>
      </c>
      <c r="AG17" s="6"/>
      <c r="AH17" s="3" t="s">
        <v>14</v>
      </c>
    </row>
    <row r="18" spans="31:34" x14ac:dyDescent="0.25">
      <c r="AE18" s="18" t="s">
        <v>38</v>
      </c>
      <c r="AF18" s="3" t="s">
        <v>13</v>
      </c>
      <c r="AG18" s="6">
        <v>360</v>
      </c>
      <c r="AH18" s="3" t="s">
        <v>39</v>
      </c>
    </row>
    <row r="19" spans="31:34" x14ac:dyDescent="0.25">
      <c r="AE19" s="3" t="s">
        <v>41</v>
      </c>
      <c r="AF19" s="3" t="s">
        <v>21</v>
      </c>
      <c r="AG19" s="6">
        <f>492.86/5</f>
        <v>98.572000000000003</v>
      </c>
      <c r="AH19" s="3" t="s">
        <v>42</v>
      </c>
    </row>
    <row r="20" spans="31:34" x14ac:dyDescent="0.25">
      <c r="AE20" s="3" t="s">
        <v>45</v>
      </c>
      <c r="AF20" s="3" t="s">
        <v>21</v>
      </c>
      <c r="AG20" s="6">
        <f>750/5</f>
        <v>150</v>
      </c>
      <c r="AH20" s="3" t="s">
        <v>46</v>
      </c>
    </row>
    <row r="21" spans="31:34" x14ac:dyDescent="0.25">
      <c r="AE21" s="3" t="s">
        <v>49</v>
      </c>
      <c r="AF21" s="3" t="s">
        <v>13</v>
      </c>
      <c r="AG21" s="6">
        <v>380</v>
      </c>
      <c r="AH21" s="3" t="s">
        <v>50</v>
      </c>
    </row>
    <row r="22" spans="31:34" x14ac:dyDescent="0.25">
      <c r="AE22" s="3" t="s">
        <v>51</v>
      </c>
      <c r="AF22" s="3" t="s">
        <v>13</v>
      </c>
      <c r="AG22" s="6">
        <v>380</v>
      </c>
      <c r="AH22" s="3" t="s">
        <v>50</v>
      </c>
    </row>
    <row r="23" spans="31:34" x14ac:dyDescent="0.25">
      <c r="AE23" s="3" t="s">
        <v>52</v>
      </c>
      <c r="AF23" s="3" t="s">
        <v>13</v>
      </c>
      <c r="AG23" s="6">
        <v>133.33000000000001</v>
      </c>
      <c r="AH23" s="3" t="s">
        <v>50</v>
      </c>
    </row>
    <row r="24" spans="31:34" x14ac:dyDescent="0.25">
      <c r="AE24" s="3" t="s">
        <v>53</v>
      </c>
      <c r="AF24" s="3" t="s">
        <v>13</v>
      </c>
      <c r="AG24" s="6">
        <v>804.35</v>
      </c>
      <c r="AH24" s="3" t="s">
        <v>50</v>
      </c>
    </row>
    <row r="25" spans="31:34" x14ac:dyDescent="0.25">
      <c r="AE25" s="3" t="s">
        <v>54</v>
      </c>
      <c r="AF25" s="3" t="s">
        <v>13</v>
      </c>
      <c r="AG25" s="6">
        <v>520</v>
      </c>
      <c r="AH25" s="3" t="s">
        <v>50</v>
      </c>
    </row>
    <row r="26" spans="31:34" x14ac:dyDescent="0.25">
      <c r="AE26" s="3" t="s">
        <v>55</v>
      </c>
      <c r="AF26" s="3" t="s">
        <v>21</v>
      </c>
      <c r="AG26" s="6">
        <f>490/10</f>
        <v>49</v>
      </c>
      <c r="AH26" s="3" t="s">
        <v>50</v>
      </c>
    </row>
    <row r="27" spans="31:34" x14ac:dyDescent="0.25">
      <c r="AE27" s="3" t="s">
        <v>60</v>
      </c>
      <c r="AF27" s="3" t="s">
        <v>21</v>
      </c>
      <c r="AG27" s="6">
        <v>350</v>
      </c>
      <c r="AH27" s="3" t="s">
        <v>50</v>
      </c>
    </row>
    <row r="28" spans="31:34" x14ac:dyDescent="0.25">
      <c r="AE28" s="3" t="s">
        <v>61</v>
      </c>
      <c r="AF28" s="3" t="s">
        <v>13</v>
      </c>
      <c r="AG28" s="6">
        <f>2016.67/5</f>
        <v>403.334</v>
      </c>
      <c r="AH28" s="3" t="s">
        <v>50</v>
      </c>
    </row>
    <row r="29" spans="31:34" x14ac:dyDescent="0.25">
      <c r="AE29" s="3" t="s">
        <v>62</v>
      </c>
      <c r="AF29" s="3" t="s">
        <v>13</v>
      </c>
      <c r="AG29" s="6">
        <f>2150/5</f>
        <v>430</v>
      </c>
      <c r="AH29" s="3" t="s">
        <v>50</v>
      </c>
    </row>
    <row r="30" spans="31:34" x14ac:dyDescent="0.25">
      <c r="AE30" s="3" t="s">
        <v>63</v>
      </c>
      <c r="AF30" s="3" t="s">
        <v>13</v>
      </c>
      <c r="AG30" s="6">
        <v>450</v>
      </c>
      <c r="AH30" s="3" t="s">
        <v>50</v>
      </c>
    </row>
    <row r="31" spans="31:34" x14ac:dyDescent="0.25">
      <c r="AE31" s="3" t="s">
        <v>64</v>
      </c>
      <c r="AF31" s="3" t="s">
        <v>13</v>
      </c>
      <c r="AG31" s="6">
        <v>150</v>
      </c>
      <c r="AH31" s="3" t="s">
        <v>50</v>
      </c>
    </row>
    <row r="32" spans="31:34" x14ac:dyDescent="0.25">
      <c r="AE32" s="3" t="s">
        <v>65</v>
      </c>
      <c r="AF32" s="3" t="s">
        <v>13</v>
      </c>
      <c r="AG32" s="6">
        <v>180</v>
      </c>
      <c r="AH32" s="3" t="s">
        <v>50</v>
      </c>
    </row>
    <row r="33" spans="31:35" x14ac:dyDescent="0.25">
      <c r="AE33" s="3" t="s">
        <v>66</v>
      </c>
      <c r="AF33" s="3" t="s">
        <v>13</v>
      </c>
      <c r="AG33" s="6"/>
      <c r="AH33" s="3" t="s">
        <v>50</v>
      </c>
    </row>
    <row r="34" spans="31:35" x14ac:dyDescent="0.25">
      <c r="AE34" s="3" t="s">
        <v>67</v>
      </c>
      <c r="AF34" s="3" t="s">
        <v>13</v>
      </c>
      <c r="AG34" s="6"/>
      <c r="AH34" s="3" t="s">
        <v>50</v>
      </c>
    </row>
    <row r="35" spans="31:35" x14ac:dyDescent="0.25">
      <c r="AE35" s="3" t="s">
        <v>68</v>
      </c>
      <c r="AF35" s="3" t="s">
        <v>13</v>
      </c>
      <c r="AG35" s="6">
        <v>90000</v>
      </c>
      <c r="AH35" s="3" t="s">
        <v>50</v>
      </c>
    </row>
    <row r="36" spans="31:35" x14ac:dyDescent="0.25">
      <c r="AE36" s="3" t="s">
        <v>69</v>
      </c>
      <c r="AF36" s="3" t="s">
        <v>13</v>
      </c>
      <c r="AG36" s="6">
        <v>50</v>
      </c>
      <c r="AH36" s="3" t="s">
        <v>50</v>
      </c>
    </row>
    <row r="37" spans="31:35" x14ac:dyDescent="0.25">
      <c r="AE37" s="3" t="s">
        <v>74</v>
      </c>
      <c r="AF37" s="3" t="s">
        <v>75</v>
      </c>
      <c r="AG37" s="6">
        <f>990/72</f>
        <v>13.75</v>
      </c>
      <c r="AH37" s="3" t="s">
        <v>50</v>
      </c>
    </row>
    <row r="38" spans="31:35" x14ac:dyDescent="0.25">
      <c r="AE38" s="3" t="s">
        <v>81</v>
      </c>
      <c r="AF38" s="3" t="s">
        <v>75</v>
      </c>
      <c r="AG38" s="6">
        <v>1519</v>
      </c>
      <c r="AH38" s="3" t="s">
        <v>78</v>
      </c>
      <c r="AI38" s="3"/>
    </row>
    <row r="39" spans="31:35" x14ac:dyDescent="0.25">
      <c r="AE39" s="3" t="s">
        <v>82</v>
      </c>
      <c r="AF39" s="3" t="s">
        <v>75</v>
      </c>
      <c r="AG39" s="6">
        <v>1544</v>
      </c>
      <c r="AH39" s="3" t="s">
        <v>78</v>
      </c>
      <c r="AI39" s="3"/>
    </row>
    <row r="40" spans="31:35" x14ac:dyDescent="0.25">
      <c r="AE40" s="3" t="s">
        <v>83</v>
      </c>
      <c r="AF40" s="3" t="s">
        <v>75</v>
      </c>
      <c r="AG40" s="6">
        <v>1707</v>
      </c>
      <c r="AH40" s="3" t="s">
        <v>78</v>
      </c>
      <c r="AI40" s="3"/>
    </row>
    <row r="41" spans="31:35" x14ac:dyDescent="0.25">
      <c r="AE41" s="3" t="s">
        <v>86</v>
      </c>
      <c r="AF41" s="3" t="s">
        <v>13</v>
      </c>
      <c r="AG41" s="6">
        <f>1145*2</f>
        <v>2290</v>
      </c>
      <c r="AH41" s="3" t="s">
        <v>78</v>
      </c>
      <c r="AI41" s="3"/>
    </row>
    <row r="42" spans="31:35" x14ac:dyDescent="0.25">
      <c r="AE42" s="3" t="s">
        <v>89</v>
      </c>
      <c r="AF42" s="3" t="s">
        <v>21</v>
      </c>
      <c r="AG42" s="6"/>
      <c r="AH42" s="3" t="s">
        <v>78</v>
      </c>
      <c r="AI42" s="3"/>
    </row>
    <row r="43" spans="31:35" x14ac:dyDescent="0.25">
      <c r="AE43" s="3" t="s">
        <v>88</v>
      </c>
      <c r="AF43" s="3" t="s">
        <v>21</v>
      </c>
      <c r="AG43" s="6">
        <f>486*4</f>
        <v>1944</v>
      </c>
      <c r="AH43" s="3" t="s">
        <v>78</v>
      </c>
      <c r="AI43" s="3"/>
    </row>
    <row r="44" spans="31:35" x14ac:dyDescent="0.25">
      <c r="AE44" s="3" t="s">
        <v>41</v>
      </c>
      <c r="AF44" s="3" t="s">
        <v>21</v>
      </c>
      <c r="AG44" s="6">
        <f>750/5</f>
        <v>150</v>
      </c>
      <c r="AH44" s="3" t="s">
        <v>95</v>
      </c>
      <c r="AI44" s="3"/>
    </row>
  </sheetData>
  <sortState ref="B6:C22">
    <sortCondition ref="B5"/>
  </sortState>
  <mergeCells count="8">
    <mergeCell ref="AE1:AH1"/>
    <mergeCell ref="AJ1:AM1"/>
    <mergeCell ref="A1:D1"/>
    <mergeCell ref="F1:I1"/>
    <mergeCell ref="K1:N1"/>
    <mergeCell ref="P1:S1"/>
    <mergeCell ref="U1:X1"/>
    <mergeCell ref="Z1:AC1"/>
  </mergeCells>
  <pageMargins left="0.7" right="0.7" top="0.75" bottom="0.75" header="0.3" footer="0.3"/>
  <pageSetup orientation="portrait" horizontalDpi="4294967293" verticalDpi="0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2018-06-30T15:06:27Z</dcterms:modified>
</cp:coreProperties>
</file>