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240" yWindow="30" windowWidth="20115" windowHeight="7755"/>
  </bookViews>
  <sheets>
    <sheet name="F. EDUCATIVE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22" i="1" l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L23" i="1" l="1"/>
  <c r="G4" i="1" l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5" i="1"/>
  <c r="G5" i="1"/>
  <c r="G6" i="1" s="1"/>
  <c r="F23" i="1"/>
  <c r="E23" i="1"/>
  <c r="G7" i="1" l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/>
  <c r="G25" i="1" s="1"/>
  <c r="H23" i="1" l="1"/>
  <c r="D25" i="1"/>
  <c r="I28" i="1" l="1"/>
  <c r="L28" i="1" s="1"/>
  <c r="A2" i="1"/>
</calcChain>
</file>

<file path=xl/sharedStrings.xml><?xml version="1.0" encoding="utf-8"?>
<sst xmlns="http://schemas.openxmlformats.org/spreadsheetml/2006/main" count="34" uniqueCount="31">
  <si>
    <t>Nature</t>
  </si>
  <si>
    <t>Date</t>
  </si>
  <si>
    <t>Journal</t>
  </si>
  <si>
    <t>Libellé de l'écriture</t>
  </si>
  <si>
    <t>Débit</t>
  </si>
  <si>
    <t>Crédit</t>
  </si>
  <si>
    <t>Solde</t>
  </si>
  <si>
    <t>Pièce</t>
  </si>
  <si>
    <t/>
  </si>
  <si>
    <t>FOURNITURE EDUCATIVE</t>
  </si>
  <si>
    <t>COMMENTAIRE</t>
  </si>
  <si>
    <t>BUDGET</t>
  </si>
  <si>
    <t>TOTAL DES DEPENSES</t>
  </si>
  <si>
    <t>HAC</t>
  </si>
  <si>
    <t>CAC</t>
  </si>
  <si>
    <t>02/03/2018</t>
  </si>
  <si>
    <t>AUTOCOLANT RUBAN PLUME</t>
  </si>
  <si>
    <t>17/03/2018</t>
  </si>
  <si>
    <t>GOMMETTES CRAYON GOUACHE</t>
  </si>
  <si>
    <t>12/06/2018</t>
  </si>
  <si>
    <t>AUTOCOLLANTS PATE A MODELER</t>
  </si>
  <si>
    <t>X</t>
  </si>
  <si>
    <t>FOURNISSEURS</t>
  </si>
  <si>
    <t>MONTANT</t>
  </si>
  <si>
    <t>FACTURE RECUE</t>
  </si>
  <si>
    <t>TOTAL  EN ATTENTE</t>
  </si>
  <si>
    <t>OUI</t>
  </si>
  <si>
    <t>NON</t>
  </si>
  <si>
    <t>TOTAL DES DEPENSES TENANT COMPTE DES COMMANDES</t>
  </si>
  <si>
    <t>COMMANDE NON COMPTABILISE AU SIEGE</t>
  </si>
  <si>
    <t>RECUE AU SIEGE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</si>
</sst>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4" fontId="5" fillId="3" borderId="5" xfId="0" quotePrefix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1" fillId="3" borderId="8" xfId="0" quotePrefix="1" applyFont="1" applyFill="1" applyBorder="1" applyAlignment="1" applyProtection="1">
      <alignment horizontal="center" vertical="center"/>
    </xf>
    <xf numFmtId="0" fontId="1" fillId="4" borderId="2" xfId="0" quotePrefix="1" applyFont="1" applyFill="1" applyBorder="1" applyAlignment="1" applyProtection="1">
      <alignment horizontal="center" vertical="center"/>
    </xf>
    <xf numFmtId="0" fontId="0" fillId="0" borderId="3" xfId="0" applyBorder="1" applyProtection="1">
      <protection locked="0"/>
    </xf>
    <xf numFmtId="0" fontId="0" fillId="0" borderId="13" xfId="0" applyBorder="1" applyProtection="1">
      <protection locked="0"/>
    </xf>
    <xf numFmtId="0" fontId="1" fillId="4" borderId="14" xfId="0" quotePrefix="1" applyFont="1" applyFill="1" applyBorder="1" applyAlignment="1" applyProtection="1">
      <alignment horizontal="center" vertical="center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1" fillId="4" borderId="2" xfId="0" quotePrefix="1" applyFont="1" applyFill="1" applyBorder="1" applyAlignment="1" applyProtection="1">
      <alignment horizontal="center" vertical="center" wrapText="1"/>
    </xf>
    <xf numFmtId="0" fontId="4" fillId="2" borderId="10" xfId="0" quotePrefix="1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4" fontId="0" fillId="0" borderId="4" xfId="0" applyNumberFormat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" fontId="2" fillId="2" borderId="10" xfId="0" applyNumberFormat="1" applyFont="1" applyFill="1" applyBorder="1" applyAlignment="1" applyProtection="1">
      <alignment horizontal="center" vertical="center"/>
    </xf>
    <xf numFmtId="4" fontId="2" fillId="2" borderId="11" xfId="0" applyNumberFormat="1" applyFont="1" applyFill="1" applyBorder="1" applyAlignment="1" applyProtection="1">
      <alignment horizontal="center" vertical="center"/>
    </xf>
    <xf numFmtId="4" fontId="2" fillId="2" borderId="12" xfId="0" applyNumberFormat="1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4" fontId="2" fillId="2" borderId="10" xfId="0" quotePrefix="1" applyNumberFormat="1" applyFont="1" applyFill="1" applyBorder="1" applyAlignment="1" applyProtection="1">
      <alignment horizontal="center" vertical="center"/>
    </xf>
    <xf numFmtId="4" fontId="2" fillId="2" borderId="12" xfId="0" quotePrefix="1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5" fillId="3" borderId="7" xfId="0" quotePrefix="1" applyFont="1" applyFill="1" applyBorder="1" applyAlignment="1" applyProtection="1">
      <alignment horizontal="center" vertical="center"/>
    </xf>
    <xf numFmtId="0" fontId="5" fillId="3" borderId="6" xfId="0" quotePrefix="1" applyFont="1" applyFill="1" applyBorder="1" applyAlignment="1" applyProtection="1">
      <alignment horizontal="center" vertical="center"/>
    </xf>
    <xf numFmtId="0" fontId="5" fillId="3" borderId="9" xfId="0" quotePrefix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  <protection locked="0"/>
    </xf>
    <xf numFmtId="0" fontId="4" fillId="2" borderId="18" xfId="0" quotePrefix="1" applyFont="1" applyFill="1" applyBorder="1" applyAlignment="1" applyProtection="1">
      <alignment horizontal="center" vertical="center"/>
    </xf>
    <xf numFmtId="0" fontId="4" fillId="2" borderId="16" xfId="0" quotePrefix="1" applyFont="1" applyFill="1" applyBorder="1" applyAlignment="1" applyProtection="1">
      <alignment horizontal="center" vertical="center"/>
    </xf>
    <xf numFmtId="0" fontId="4" fillId="2" borderId="19" xfId="0" quotePrefix="1" applyFont="1" applyFill="1" applyBorder="1" applyAlignment="1" applyProtection="1">
      <alignment horizontal="center" vertical="center"/>
    </xf>
    <xf numFmtId="0" fontId="4" fillId="2" borderId="20" xfId="0" quotePrefix="1" applyFont="1" applyFill="1" applyBorder="1" applyAlignment="1" applyProtection="1">
      <alignment horizontal="center" vertical="center"/>
    </xf>
    <xf numFmtId="4" fontId="4" fillId="2" borderId="20" xfId="0" applyNumberFormat="1" applyFont="1" applyFill="1" applyBorder="1" applyAlignment="1" applyProtection="1">
      <alignment horizontal="center" vertical="center"/>
    </xf>
    <xf numFmtId="4" fontId="4" fillId="2" borderId="20" xfId="0" quotePrefix="1" applyNumberFormat="1" applyFont="1" applyFill="1" applyBorder="1" applyAlignment="1" applyProtection="1">
      <alignment horizontal="center" vertical="center"/>
    </xf>
    <xf numFmtId="4" fontId="2" fillId="2" borderId="21" xfId="0" applyNumberFormat="1" applyFont="1" applyFill="1" applyBorder="1" applyAlignment="1" applyProtection="1">
      <alignment horizontal="center" vertical="center"/>
    </xf>
    <xf numFmtId="4" fontId="2" fillId="2" borderId="22" xfId="0" applyNumberFormat="1" applyFont="1" applyFill="1" applyBorder="1" applyAlignment="1" applyProtection="1">
      <alignment horizontal="center" vertical="center"/>
    </xf>
    <xf numFmtId="0" fontId="1" fillId="3" borderId="17" xfId="0" quotePrefix="1" applyFont="1" applyFill="1" applyBorder="1" applyAlignment="1" applyProtection="1">
      <alignment horizontal="center" vertical="center"/>
    </xf>
    <xf numFmtId="4" fontId="0" fillId="0" borderId="17" xfId="0" applyNumberForma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/>
      <protection locked="0"/>
    </xf>
    <xf numFmtId="0" fontId="1" fillId="3" borderId="26" xfId="0" quotePrefix="1" applyFont="1" applyFill="1" applyBorder="1" applyAlignment="1" applyProtection="1">
      <alignment horizontal="center" vertical="center"/>
      <protection locked="0"/>
    </xf>
    <xf numFmtId="0" fontId="1" fillId="3" borderId="25" xfId="0" quotePrefix="1" applyFont="1" applyFill="1" applyBorder="1" applyAlignment="1" applyProtection="1">
      <alignment horizontal="center" vertical="center"/>
    </xf>
    <xf numFmtId="0" fontId="0" fillId="0" borderId="25" xfId="0" quotePrefix="1" applyBorder="1" applyAlignment="1" applyProtection="1">
      <alignment horizontal="center"/>
    </xf>
    <xf numFmtId="0" fontId="0" fillId="0" borderId="25" xfId="0" quotePrefix="1" applyBorder="1" applyProtection="1"/>
    <xf numFmtId="4" fontId="0" fillId="0" borderId="25" xfId="0" quotePrefix="1" applyNumberFormat="1" applyBorder="1" applyAlignment="1" applyProtection="1">
      <alignment horizontal="center" vertical="center"/>
    </xf>
    <xf numFmtId="4" fontId="0" fillId="0" borderId="25" xfId="0" applyNumberFormat="1" applyBorder="1" applyAlignment="1" applyProtection="1">
      <alignment horizontal="center" vertical="center"/>
    </xf>
    <xf numFmtId="0" fontId="0" fillId="0" borderId="27" xfId="0" quotePrefix="1" applyBorder="1" applyAlignment="1" applyProtection="1">
      <alignment horizontal="center"/>
    </xf>
    <xf numFmtId="0" fontId="0" fillId="0" borderId="28" xfId="0" applyBorder="1" applyAlignment="1" applyProtection="1">
      <alignment horizontal="center"/>
      <protection locked="0"/>
    </xf>
    <xf numFmtId="2" fontId="0" fillId="0" borderId="25" xfId="0" applyNumberFormat="1" applyBorder="1" applyProtection="1"/>
    <xf numFmtId="0" fontId="0" fillId="0" borderId="25" xfId="0" quotePrefix="1" applyBorder="1" applyProtection="1">
      <protection locked="0"/>
    </xf>
    <xf numFmtId="4" fontId="0" fillId="3" borderId="25" xfId="0" quotePrefix="1" applyNumberFormat="1" applyFont="1" applyFill="1" applyBorder="1" applyAlignment="1" applyProtection="1">
      <alignment horizontal="center" vertical="center"/>
    </xf>
    <xf numFmtId="4" fontId="1" fillId="3" borderId="25" xfId="0" quotePrefix="1" applyNumberFormat="1" applyFont="1" applyFill="1" applyBorder="1" applyAlignment="1" applyProtection="1">
      <alignment horizontal="center" vertical="center"/>
    </xf>
    <xf numFmtId="0" fontId="1" fillId="3" borderId="27" xfId="0" quotePrefix="1" applyFont="1" applyFill="1" applyBorder="1" applyAlignment="1" applyProtection="1">
      <alignment horizontal="center" vertical="center"/>
    </xf>
    <xf numFmtId="0" fontId="0" fillId="0" borderId="17" xfId="0" quotePrefix="1" applyBorder="1" applyAlignment="1" applyProtection="1">
      <alignment horizontal="center"/>
    </xf>
    <xf numFmtId="0" fontId="0" fillId="0" borderId="17" xfId="0" quotePrefix="1" applyBorder="1" applyProtection="1"/>
    <xf numFmtId="1" fontId="0" fillId="0" borderId="17" xfId="0" applyNumberFormat="1" applyBorder="1" applyProtection="1"/>
    <xf numFmtId="4" fontId="0" fillId="0" borderId="17" xfId="0" quotePrefix="1" applyNumberFormat="1" applyBorder="1" applyAlignment="1" applyProtection="1">
      <alignment horizontal="center" vertical="center"/>
    </xf>
    <xf numFmtId="0" fontId="0" fillId="0" borderId="23" xfId="0" quotePrefix="1" applyBorder="1" applyAlignment="1" applyProtection="1">
      <alignment horizontal="center"/>
    </xf>
    <xf numFmtId="16" fontId="0" fillId="0" borderId="25" xfId="0" quotePrefix="1" applyNumberFormat="1" applyBorder="1" applyAlignment="1" applyProtection="1">
      <alignment horizontal="center"/>
    </xf>
  </cellXfs>
  <cellStyles count="1">
    <cellStyle name="Normal" xfId="0" builtinId="0"/>
  </cellStyles>
  <dxfs count="10"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theme="0"/>
      </font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66FF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BUDGET%20CRECH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CIG_BUDGET_F_EDUC" refersTo="='BUDGET'!$R$6" sheetId="1"/>
    </definedNames>
    <sheetDataSet>
      <sheetData sheetId="0"/>
      <sheetData sheetId="1">
        <row r="6">
          <cell r="R6">
            <v>800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8"/>
  <sheetViews>
    <sheetView tabSelected="1" zoomScaleNormal="100" workbookViewId="0">
      <selection activeCell="C12" sqref="C12"/>
    </sheetView>
  </sheetViews>
  <sheetFormatPr baseColWidth="10" defaultRowHeight="15" x14ac:dyDescent="0.25"/>
  <cols>
    <col min="1" max="1" width="16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2.7109375" style="1" customWidth="1"/>
    <col min="11" max="11" width="22.85546875" style="1" customWidth="1"/>
    <col min="12" max="12" width="10.140625" style="1" customWidth="1"/>
    <col min="13" max="13" width="10.5703125" style="1" customWidth="1"/>
    <col min="14" max="14" width="10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36" t="s">
        <v>9</v>
      </c>
      <c r="B1" s="36"/>
      <c r="C1" s="36"/>
      <c r="D1" s="36"/>
      <c r="E1" s="36"/>
      <c r="F1" s="36"/>
      <c r="G1" s="36"/>
      <c r="H1" s="36"/>
      <c r="I1" s="36"/>
      <c r="K1" s="36" t="s">
        <v>29</v>
      </c>
      <c r="L1" s="36"/>
      <c r="M1" s="36"/>
      <c r="N1" s="36"/>
    </row>
    <row r="2" spans="1:19" ht="19.5" thickBot="1" x14ac:dyDescent="0.3">
      <c r="A2" s="37" t="str">
        <f>IF(H23&gt;G4,"ATTENTION PLUS DE BUDGET","")</f>
        <v/>
      </c>
      <c r="B2" s="37"/>
      <c r="C2" s="37"/>
      <c r="D2" s="37"/>
      <c r="E2" s="37"/>
      <c r="F2" s="37"/>
      <c r="G2" s="37"/>
      <c r="H2" s="37"/>
      <c r="I2" s="37"/>
      <c r="S2" s="1" t="s">
        <v>26</v>
      </c>
    </row>
    <row r="3" spans="1:19" ht="30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3" t="s">
        <v>5</v>
      </c>
      <c r="G3" s="3" t="s">
        <v>6</v>
      </c>
      <c r="H3" s="7" t="s">
        <v>7</v>
      </c>
      <c r="I3" s="7" t="s">
        <v>10</v>
      </c>
      <c r="K3" s="10" t="s">
        <v>22</v>
      </c>
      <c r="L3" s="2" t="s">
        <v>23</v>
      </c>
      <c r="M3" s="13" t="s">
        <v>24</v>
      </c>
      <c r="N3" s="13" t="s">
        <v>30</v>
      </c>
      <c r="S3" s="1" t="s">
        <v>27</v>
      </c>
    </row>
    <row r="4" spans="1:19" ht="18.75" x14ac:dyDescent="0.25">
      <c r="A4" s="33" t="s">
        <v>11</v>
      </c>
      <c r="B4" s="34"/>
      <c r="C4" s="34"/>
      <c r="D4" s="34"/>
      <c r="E4" s="34"/>
      <c r="F4" s="35"/>
      <c r="G4" s="4">
        <f>+[1]BUDGET!CIG_BUDGET_F_EDUC</f>
        <v>800</v>
      </c>
      <c r="H4" s="6"/>
      <c r="I4" s="49"/>
      <c r="K4" s="9"/>
      <c r="L4" s="16"/>
      <c r="M4" s="15"/>
      <c r="N4" s="20" t="str">
        <f>IF(AND(K4&gt;1,O4=""),"NON",IF(AND(K4&gt;1,O4="X"),"OUI",""))</f>
        <v/>
      </c>
      <c r="O4" s="5"/>
    </row>
    <row r="5" spans="1:19" ht="15.75" thickBot="1" x14ac:dyDescent="0.3">
      <c r="A5" s="46" t="str">
        <f>IF(C5="CAC","FACTURE CAISSE","")</f>
        <v>FACTURE CAISSE</v>
      </c>
      <c r="B5" s="62" t="s">
        <v>15</v>
      </c>
      <c r="C5" s="62" t="s">
        <v>14</v>
      </c>
      <c r="D5" s="63" t="s">
        <v>16</v>
      </c>
      <c r="E5" s="64">
        <v>79</v>
      </c>
      <c r="F5" s="65" t="s">
        <v>8</v>
      </c>
      <c r="G5" s="47">
        <f>IF(E5="",G4+F5,G4-E5)</f>
        <v>721</v>
      </c>
      <c r="H5" s="66"/>
      <c r="I5" s="48"/>
      <c r="K5" s="8"/>
      <c r="L5" s="17"/>
      <c r="M5" s="15"/>
      <c r="N5" s="21" t="str">
        <f t="shared" ref="N5:N22" si="0">IF(AND(K5&gt;1,O5=""),"NON",IF(AND(K5&gt;1,O5="X"),"OUI",""))</f>
        <v/>
      </c>
      <c r="O5" s="5"/>
    </row>
    <row r="6" spans="1:19" ht="16.5" thickTop="1" thickBot="1" x14ac:dyDescent="0.3">
      <c r="A6" s="50" t="str">
        <f t="shared" ref="A6:A22" si="1">IF(C6="CAC","FACTURE CAISSE","")</f>
        <v/>
      </c>
      <c r="B6" s="51" t="s">
        <v>17</v>
      </c>
      <c r="C6" s="51" t="s">
        <v>13</v>
      </c>
      <c r="D6" s="52" t="s">
        <v>18</v>
      </c>
      <c r="E6" s="57">
        <v>95.02</v>
      </c>
      <c r="F6" s="53" t="s">
        <v>8</v>
      </c>
      <c r="G6" s="54">
        <f t="shared" ref="G6:G22" si="2">IF(E6="",G5+F6,G5-E6)</f>
        <v>625.98</v>
      </c>
      <c r="H6" s="55"/>
      <c r="I6" s="58"/>
      <c r="J6" s="12"/>
      <c r="K6" s="8"/>
      <c r="L6" s="17"/>
      <c r="M6" s="15"/>
      <c r="N6" s="21" t="str">
        <f t="shared" si="0"/>
        <v/>
      </c>
      <c r="O6" s="5"/>
    </row>
    <row r="7" spans="1:19" ht="16.5" thickTop="1" thickBot="1" x14ac:dyDescent="0.3">
      <c r="A7" s="50" t="str">
        <f t="shared" si="1"/>
        <v>FACTURE CAISSE</v>
      </c>
      <c r="B7" s="51" t="s">
        <v>19</v>
      </c>
      <c r="C7" s="51" t="s">
        <v>14</v>
      </c>
      <c r="D7" s="52" t="s">
        <v>20</v>
      </c>
      <c r="E7" s="57">
        <v>177.25</v>
      </c>
      <c r="F7" s="53" t="s">
        <v>8</v>
      </c>
      <c r="G7" s="54">
        <f t="shared" si="2"/>
        <v>448.73</v>
      </c>
      <c r="H7" s="55"/>
      <c r="I7" s="56"/>
      <c r="K7" s="8"/>
      <c r="L7" s="17"/>
      <c r="M7" s="15"/>
      <c r="N7" s="21" t="str">
        <f t="shared" si="0"/>
        <v/>
      </c>
      <c r="O7" s="5"/>
    </row>
    <row r="8" spans="1:19" ht="16.5" thickTop="1" thickBot="1" x14ac:dyDescent="0.3">
      <c r="A8" s="50" t="str">
        <f t="shared" si="1"/>
        <v/>
      </c>
      <c r="B8" s="67"/>
      <c r="C8" s="51"/>
      <c r="D8" s="51"/>
      <c r="E8" s="54">
        <v>0</v>
      </c>
      <c r="F8" s="53"/>
      <c r="G8" s="54">
        <f t="shared" si="2"/>
        <v>448.73</v>
      </c>
      <c r="H8" s="55"/>
      <c r="I8" s="56"/>
      <c r="K8" s="8"/>
      <c r="L8" s="17"/>
      <c r="M8" s="15"/>
      <c r="N8" s="21" t="str">
        <f t="shared" si="0"/>
        <v/>
      </c>
      <c r="O8" s="5"/>
      <c r="S8" s="1" t="s">
        <v>21</v>
      </c>
    </row>
    <row r="9" spans="1:19" ht="16.5" thickTop="1" thickBot="1" x14ac:dyDescent="0.3">
      <c r="A9" s="50" t="str">
        <f t="shared" si="1"/>
        <v/>
      </c>
      <c r="B9" s="67"/>
      <c r="C9" s="51"/>
      <c r="D9" s="51"/>
      <c r="E9" s="54">
        <v>0</v>
      </c>
      <c r="F9" s="53"/>
      <c r="G9" s="54">
        <f t="shared" si="2"/>
        <v>448.73</v>
      </c>
      <c r="H9" s="55"/>
      <c r="I9" s="56"/>
      <c r="K9" s="8"/>
      <c r="L9" s="17"/>
      <c r="M9" s="15"/>
      <c r="N9" s="21" t="str">
        <f t="shared" si="0"/>
        <v/>
      </c>
      <c r="O9" s="5"/>
    </row>
    <row r="10" spans="1:19" ht="16.5" thickTop="1" thickBot="1" x14ac:dyDescent="0.3">
      <c r="A10" s="50" t="str">
        <f t="shared" si="1"/>
        <v/>
      </c>
      <c r="B10" s="51"/>
      <c r="C10" s="51"/>
      <c r="D10" s="51"/>
      <c r="E10" s="54">
        <v>0</v>
      </c>
      <c r="F10" s="53"/>
      <c r="G10" s="54">
        <f t="shared" si="2"/>
        <v>448.73</v>
      </c>
      <c r="H10" s="55"/>
      <c r="I10" s="56"/>
      <c r="K10" s="8"/>
      <c r="L10" s="17"/>
      <c r="M10" s="15"/>
      <c r="N10" s="21" t="str">
        <f t="shared" si="0"/>
        <v/>
      </c>
      <c r="O10" s="5"/>
    </row>
    <row r="11" spans="1:19" ht="16.5" thickTop="1" thickBot="1" x14ac:dyDescent="0.3">
      <c r="A11" s="50" t="str">
        <f t="shared" si="1"/>
        <v/>
      </c>
      <c r="B11" s="51"/>
      <c r="C11" s="51"/>
      <c r="D11" s="51"/>
      <c r="E11" s="54">
        <v>0</v>
      </c>
      <c r="F11" s="53"/>
      <c r="G11" s="54">
        <f t="shared" si="2"/>
        <v>448.73</v>
      </c>
      <c r="H11" s="55"/>
      <c r="I11" s="56"/>
      <c r="K11" s="8"/>
      <c r="L11" s="17"/>
      <c r="M11" s="15"/>
      <c r="N11" s="21" t="str">
        <f t="shared" si="0"/>
        <v/>
      </c>
      <c r="O11" s="5"/>
    </row>
    <row r="12" spans="1:19" ht="16.5" thickTop="1" thickBot="1" x14ac:dyDescent="0.3">
      <c r="A12" s="50" t="str">
        <f t="shared" si="1"/>
        <v/>
      </c>
      <c r="B12" s="51"/>
      <c r="C12" s="51"/>
      <c r="D12" s="51"/>
      <c r="E12" s="54">
        <v>0</v>
      </c>
      <c r="F12" s="53"/>
      <c r="G12" s="54">
        <f t="shared" si="2"/>
        <v>448.73</v>
      </c>
      <c r="H12" s="55"/>
      <c r="I12" s="56"/>
      <c r="K12" s="8"/>
      <c r="L12" s="17"/>
      <c r="M12" s="15"/>
      <c r="N12" s="21" t="str">
        <f t="shared" si="0"/>
        <v/>
      </c>
      <c r="O12" s="5"/>
    </row>
    <row r="13" spans="1:19" ht="16.5" thickTop="1" thickBot="1" x14ac:dyDescent="0.3">
      <c r="A13" s="50" t="str">
        <f t="shared" si="1"/>
        <v/>
      </c>
      <c r="B13" s="51"/>
      <c r="C13" s="51"/>
      <c r="D13" s="51"/>
      <c r="E13" s="54">
        <v>0</v>
      </c>
      <c r="F13" s="53"/>
      <c r="G13" s="54">
        <f t="shared" si="2"/>
        <v>448.73</v>
      </c>
      <c r="H13" s="55"/>
      <c r="I13" s="56"/>
      <c r="K13" s="8"/>
      <c r="L13" s="17"/>
      <c r="M13" s="15"/>
      <c r="N13" s="21" t="str">
        <f t="shared" si="0"/>
        <v/>
      </c>
      <c r="O13" s="5"/>
    </row>
    <row r="14" spans="1:19" ht="16.5" thickTop="1" thickBot="1" x14ac:dyDescent="0.3">
      <c r="A14" s="50" t="str">
        <f t="shared" si="1"/>
        <v/>
      </c>
      <c r="B14" s="51"/>
      <c r="C14" s="51"/>
      <c r="D14" s="51"/>
      <c r="E14" s="54">
        <v>0</v>
      </c>
      <c r="F14" s="53"/>
      <c r="G14" s="54">
        <f t="shared" si="2"/>
        <v>448.73</v>
      </c>
      <c r="H14" s="55"/>
      <c r="I14" s="56"/>
      <c r="K14" s="8"/>
      <c r="L14" s="17"/>
      <c r="M14" s="15"/>
      <c r="N14" s="21" t="str">
        <f t="shared" si="0"/>
        <v/>
      </c>
      <c r="O14" s="5"/>
    </row>
    <row r="15" spans="1:19" ht="16.5" thickTop="1" thickBot="1" x14ac:dyDescent="0.3">
      <c r="A15" s="50" t="str">
        <f t="shared" si="1"/>
        <v/>
      </c>
      <c r="B15" s="51"/>
      <c r="C15" s="51"/>
      <c r="D15" s="51"/>
      <c r="E15" s="54">
        <v>0</v>
      </c>
      <c r="F15" s="53"/>
      <c r="G15" s="54">
        <f t="shared" si="2"/>
        <v>448.73</v>
      </c>
      <c r="H15" s="55"/>
      <c r="I15" s="56"/>
      <c r="K15" s="8"/>
      <c r="L15" s="17"/>
      <c r="M15" s="15"/>
      <c r="N15" s="21" t="str">
        <f t="shared" si="0"/>
        <v/>
      </c>
      <c r="O15" s="5"/>
    </row>
    <row r="16" spans="1:19" ht="16.5" thickTop="1" thickBot="1" x14ac:dyDescent="0.3">
      <c r="A16" s="50" t="str">
        <f t="shared" si="1"/>
        <v/>
      </c>
      <c r="B16" s="51"/>
      <c r="C16" s="51"/>
      <c r="D16" s="51"/>
      <c r="E16" s="54">
        <v>0</v>
      </c>
      <c r="F16" s="53"/>
      <c r="G16" s="54">
        <f t="shared" si="2"/>
        <v>448.73</v>
      </c>
      <c r="H16" s="55"/>
      <c r="I16" s="56"/>
      <c r="K16" s="8"/>
      <c r="L16" s="17"/>
      <c r="M16" s="15"/>
      <c r="N16" s="21" t="str">
        <f t="shared" si="0"/>
        <v/>
      </c>
      <c r="O16" s="5"/>
    </row>
    <row r="17" spans="1:15" ht="16.5" thickTop="1" thickBot="1" x14ac:dyDescent="0.3">
      <c r="A17" s="50" t="str">
        <f t="shared" si="1"/>
        <v/>
      </c>
      <c r="B17" s="51"/>
      <c r="C17" s="51"/>
      <c r="D17" s="51"/>
      <c r="E17" s="54">
        <v>0</v>
      </c>
      <c r="F17" s="53"/>
      <c r="G17" s="54">
        <f t="shared" si="2"/>
        <v>448.73</v>
      </c>
      <c r="H17" s="55"/>
      <c r="I17" s="56"/>
      <c r="K17" s="8"/>
      <c r="L17" s="17"/>
      <c r="M17" s="15"/>
      <c r="N17" s="21" t="str">
        <f t="shared" si="0"/>
        <v/>
      </c>
      <c r="O17" s="5"/>
    </row>
    <row r="18" spans="1:15" ht="16.5" thickTop="1" thickBot="1" x14ac:dyDescent="0.3">
      <c r="A18" s="50" t="str">
        <f t="shared" si="1"/>
        <v/>
      </c>
      <c r="B18" s="51"/>
      <c r="C18" s="51"/>
      <c r="D18" s="51"/>
      <c r="E18" s="54">
        <v>0</v>
      </c>
      <c r="F18" s="53"/>
      <c r="G18" s="54">
        <f t="shared" si="2"/>
        <v>448.73</v>
      </c>
      <c r="H18" s="55"/>
      <c r="I18" s="56"/>
      <c r="K18" s="8"/>
      <c r="L18" s="17"/>
      <c r="M18" s="15"/>
      <c r="N18" s="21" t="str">
        <f t="shared" si="0"/>
        <v/>
      </c>
      <c r="O18" s="5"/>
    </row>
    <row r="19" spans="1:15" ht="16.5" thickTop="1" thickBot="1" x14ac:dyDescent="0.3">
      <c r="A19" s="50" t="str">
        <f t="shared" si="1"/>
        <v/>
      </c>
      <c r="B19" s="51"/>
      <c r="C19" s="51"/>
      <c r="D19" s="51"/>
      <c r="E19" s="54">
        <v>0</v>
      </c>
      <c r="F19" s="53"/>
      <c r="G19" s="54">
        <f t="shared" si="2"/>
        <v>448.73</v>
      </c>
      <c r="H19" s="55"/>
      <c r="I19" s="56"/>
      <c r="K19" s="8"/>
      <c r="L19" s="17"/>
      <c r="M19" s="15"/>
      <c r="N19" s="21" t="str">
        <f t="shared" si="0"/>
        <v/>
      </c>
      <c r="O19" s="5"/>
    </row>
    <row r="20" spans="1:15" ht="16.5" thickTop="1" thickBot="1" x14ac:dyDescent="0.3">
      <c r="A20" s="50" t="str">
        <f t="shared" si="1"/>
        <v/>
      </c>
      <c r="B20" s="51"/>
      <c r="C20" s="51"/>
      <c r="D20" s="51"/>
      <c r="E20" s="54">
        <v>0</v>
      </c>
      <c r="F20" s="53"/>
      <c r="G20" s="54">
        <f t="shared" si="2"/>
        <v>448.73</v>
      </c>
      <c r="H20" s="55"/>
      <c r="I20" s="56"/>
      <c r="K20" s="8"/>
      <c r="L20" s="17"/>
      <c r="M20" s="15"/>
      <c r="N20" s="21" t="str">
        <f t="shared" si="0"/>
        <v/>
      </c>
      <c r="O20" s="5"/>
    </row>
    <row r="21" spans="1:15" ht="16.5" thickTop="1" thickBot="1" x14ac:dyDescent="0.3">
      <c r="A21" s="50" t="str">
        <f t="shared" si="1"/>
        <v/>
      </c>
      <c r="B21" s="51"/>
      <c r="C21" s="51"/>
      <c r="D21" s="51"/>
      <c r="E21" s="54">
        <v>0</v>
      </c>
      <c r="F21" s="53"/>
      <c r="G21" s="54">
        <f t="shared" si="2"/>
        <v>448.73</v>
      </c>
      <c r="H21" s="55"/>
      <c r="I21" s="56"/>
      <c r="K21" s="8"/>
      <c r="L21" s="17"/>
      <c r="M21" s="15"/>
      <c r="N21" s="21" t="str">
        <f t="shared" si="0"/>
        <v/>
      </c>
      <c r="O21" s="5"/>
    </row>
    <row r="22" spans="1:15" ht="16.5" thickTop="1" thickBot="1" x14ac:dyDescent="0.3">
      <c r="A22" s="50" t="str">
        <f t="shared" si="1"/>
        <v/>
      </c>
      <c r="B22" s="50"/>
      <c r="C22" s="50"/>
      <c r="D22" s="50"/>
      <c r="E22" s="59">
        <v>0</v>
      </c>
      <c r="F22" s="60"/>
      <c r="G22" s="54">
        <f t="shared" si="2"/>
        <v>448.73</v>
      </c>
      <c r="H22" s="61"/>
      <c r="I22" s="56"/>
      <c r="K22" s="11"/>
      <c r="L22" s="18"/>
      <c r="M22" s="15"/>
      <c r="N22" s="21" t="str">
        <f t="shared" si="0"/>
        <v/>
      </c>
      <c r="O22" s="5"/>
    </row>
    <row r="23" spans="1:15" ht="20.25" thickTop="1" thickBot="1" x14ac:dyDescent="0.3">
      <c r="A23" s="38"/>
      <c r="B23" s="39"/>
      <c r="C23" s="40"/>
      <c r="D23" s="41" t="s">
        <v>12</v>
      </c>
      <c r="E23" s="42">
        <f>SUM(E5:E22)</f>
        <v>351.27</v>
      </c>
      <c r="F23" s="43">
        <f>SUM(F5:F22)</f>
        <v>0</v>
      </c>
      <c r="G23" s="43">
        <f>+E23-F23</f>
        <v>351.27</v>
      </c>
      <c r="H23" s="44">
        <f>IF(G23=0,G4,G4-G23)</f>
        <v>448.73</v>
      </c>
      <c r="I23" s="45"/>
      <c r="K23" s="14" t="s">
        <v>25</v>
      </c>
      <c r="L23" s="30">
        <f>+SUMIFS(L4:L22,N4:N22,"NON")</f>
        <v>0</v>
      </c>
      <c r="M23" s="31"/>
    </row>
    <row r="25" spans="1:15" ht="18.75" x14ac:dyDescent="0.3">
      <c r="D25" s="19" t="str">
        <f>IF(G23&gt;G4,"DEPASSEMENT","")</f>
        <v/>
      </c>
      <c r="E25" s="5"/>
      <c r="F25" s="5"/>
      <c r="G25" s="32" t="str">
        <f>IF(G23&gt;G4,G23-G4,"")</f>
        <v/>
      </c>
      <c r="H25" s="32"/>
      <c r="I25" s="5"/>
    </row>
    <row r="27" spans="1:15" ht="15.75" thickBot="1" x14ac:dyDescent="0.3"/>
    <row r="28" spans="1:15" ht="21.75" thickBot="1" x14ac:dyDescent="0.3">
      <c r="D28" s="25" t="s">
        <v>28</v>
      </c>
      <c r="E28" s="26"/>
      <c r="F28" s="26"/>
      <c r="G28" s="26"/>
      <c r="H28" s="27"/>
      <c r="I28" s="22">
        <f>+H23-L23</f>
        <v>448.73</v>
      </c>
      <c r="J28" s="23"/>
      <c r="K28" s="24"/>
      <c r="L28" s="28" t="str">
        <f>IF(I28&lt;0,"DEPASSEMENT","")</f>
        <v/>
      </c>
      <c r="M28" s="29"/>
    </row>
  </sheetData>
  <mergeCells count="11">
    <mergeCell ref="A23:C23"/>
    <mergeCell ref="A4:F4"/>
    <mergeCell ref="A1:I1"/>
    <mergeCell ref="H23:I23"/>
    <mergeCell ref="K1:N1"/>
    <mergeCell ref="A2:I2"/>
    <mergeCell ref="I28:K28"/>
    <mergeCell ref="D28:H28"/>
    <mergeCell ref="L28:M28"/>
    <mergeCell ref="L23:M23"/>
    <mergeCell ref="G25:H25"/>
  </mergeCells>
  <conditionalFormatting sqref="G5:G22">
    <cfRule type="expression" dxfId="9" priority="14">
      <formula>$G5&lt;0</formula>
    </cfRule>
  </conditionalFormatting>
  <conditionalFormatting sqref="E5:E22">
    <cfRule type="expression" dxfId="8" priority="11">
      <formula>$E5=0</formula>
    </cfRule>
  </conditionalFormatting>
  <conditionalFormatting sqref="H23">
    <cfRule type="expression" dxfId="7" priority="8">
      <formula>$H$23=$G$4</formula>
    </cfRule>
    <cfRule type="expression" dxfId="6" priority="9">
      <formula>$H$23&lt;$G$4</formula>
    </cfRule>
  </conditionalFormatting>
  <conditionalFormatting sqref="H23:I23">
    <cfRule type="expression" dxfId="5" priority="7">
      <formula>$G$23&gt;$G$4</formula>
    </cfRule>
  </conditionalFormatting>
  <conditionalFormatting sqref="I28">
    <cfRule type="expression" dxfId="4" priority="4">
      <formula>$H$23=$G$4</formula>
    </cfRule>
    <cfRule type="expression" dxfId="3" priority="5">
      <formula>$H$23&lt;$G$4</formula>
    </cfRule>
  </conditionalFormatting>
  <conditionalFormatting sqref="I28">
    <cfRule type="expression" dxfId="2" priority="3">
      <formula>$G$23&gt;$G$4</formula>
    </cfRule>
  </conditionalFormatting>
  <conditionalFormatting sqref="N4:N22">
    <cfRule type="expression" dxfId="1" priority="2">
      <formula>$N4="OUI"</formula>
    </cfRule>
  </conditionalFormatting>
  <conditionalFormatting sqref="A5:I22">
    <cfRule type="expression" dxfId="0" priority="1">
      <formula>MONTH($B6)=MONTH($B5)</formula>
    </cfRule>
  </conditionalFormatting>
  <dataValidations count="2">
    <dataValidation type="list" allowBlank="1" showInputMessage="1" showErrorMessage="1" sqref="M4:M22">
      <formula1>$S$2:$S$4</formula1>
    </dataValidation>
    <dataValidation type="list" allowBlank="1" showInputMessage="1" showErrorMessage="1" sqref="O4:O22">
      <formula1>$S$8:$S$9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F. EDUCATIVE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CA</cp:lastModifiedBy>
  <dcterms:created xsi:type="dcterms:W3CDTF">2018-02-21T08:10:50Z</dcterms:created>
  <dcterms:modified xsi:type="dcterms:W3CDTF">2018-08-02T10:16:11Z</dcterms:modified>
</cp:coreProperties>
</file>