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9040" windowHeight="16440" activeTab="1"/>
  </bookViews>
  <sheets>
    <sheet name="Sheet1" sheetId="1" r:id="rId1"/>
    <sheet name="Choix" sheetId="2" r:id="rId2"/>
    <sheet name="TCD" sheetId="5" r:id="rId3"/>
    <sheet name="Technique" sheetId="3" r:id="rId4"/>
  </sheets>
  <externalReferences>
    <externalReference r:id="rId5"/>
  </externalReferences>
  <definedNames>
    <definedName name="_xlnm._FilterDatabase" localSheetId="0" hidden="1">Sheet1!$A$1:$H$89</definedName>
    <definedName name="Choix">Types[Filtre]</definedName>
    <definedName name="color1">#REF!</definedName>
    <definedName name="color10">#REF!</definedName>
    <definedName name="color11">#REF!</definedName>
    <definedName name="color12">#REF!</definedName>
    <definedName name="color13">#REF!</definedName>
    <definedName name="color14">#REF!</definedName>
    <definedName name="color15">#REF!</definedName>
    <definedName name="color16">#REF!</definedName>
    <definedName name="color2">#REF!</definedName>
    <definedName name="color3">#REF!</definedName>
    <definedName name="color4">#REF!</definedName>
    <definedName name="color5">#REF!</definedName>
    <definedName name="color6">#REF!</definedName>
    <definedName name="color7">#REF!</definedName>
    <definedName name="color8">#REF!</definedName>
    <definedName name="color9">#REF!</definedName>
    <definedName name="colors">#REF!</definedName>
    <definedName name="data">#REF!</definedName>
    <definedName name="Dial1">#REF!</definedName>
    <definedName name="Dial2">#REF!</definedName>
    <definedName name="Dial3">#REF!</definedName>
    <definedName name="Dial4">#REF!</definedName>
    <definedName name="Dispos">Personnes[Dispo]</definedName>
    <definedName name="locations">#REF!</definedName>
    <definedName name="scale11">#REF!</definedName>
    <definedName name="scale13">#REF!</definedName>
    <definedName name="scale14">#REF!</definedName>
    <definedName name="scale15">#REF!</definedName>
    <definedName name="scale16">#REF!</definedName>
    <definedName name="scales">#REF!</definedName>
    <definedName name="selector">#REF!</definedName>
    <definedName name="valuesOK">#REF!</definedName>
  </definedNames>
  <calcPr calcId="145621"/>
  <pivotCaches>
    <pivotCache cacheId="137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3" l="1"/>
  <c r="E2" i="3"/>
  <c r="C2" i="3"/>
  <c r="A2" i="3"/>
  <c r="C3" i="3" s="1"/>
  <c r="F3" i="3" l="1"/>
  <c r="E3" i="3"/>
  <c r="H2" i="1"/>
  <c r="F4" i="3" l="1"/>
  <c r="F5" i="3" s="1"/>
  <c r="E4" i="3"/>
  <c r="E5" i="3" l="1"/>
  <c r="E6" i="3"/>
  <c r="F6" i="3"/>
  <c r="F7" i="3" l="1"/>
  <c r="E7" i="3"/>
  <c r="F8" i="3" l="1"/>
  <c r="E8" i="3"/>
  <c r="E9" i="3" l="1"/>
  <c r="F9" i="3"/>
  <c r="E10" i="3" l="1"/>
  <c r="F10" i="3"/>
  <c r="F11" i="3" l="1"/>
  <c r="E11" i="3"/>
  <c r="F12" i="3" l="1"/>
  <c r="E12" i="3"/>
  <c r="F13" i="3" l="1"/>
  <c r="E13" i="3"/>
  <c r="E14" i="3" l="1"/>
  <c r="F14" i="3"/>
  <c r="F15" i="3" l="1"/>
  <c r="E15" i="3"/>
  <c r="F16" i="3" l="1"/>
  <c r="E16" i="3"/>
  <c r="E17" i="3" l="1"/>
  <c r="F17" i="3"/>
  <c r="E18" i="3" l="1"/>
  <c r="F18" i="3"/>
  <c r="F19" i="3" l="1"/>
  <c r="E19" i="3"/>
  <c r="F20" i="3" l="1"/>
  <c r="E20" i="3"/>
  <c r="F21" i="3" l="1"/>
  <c r="E21" i="3"/>
  <c r="E22" i="3" l="1"/>
  <c r="F22" i="3"/>
  <c r="F23" i="3" l="1"/>
  <c r="E23" i="3"/>
  <c r="F24" i="3" l="1"/>
  <c r="E24" i="3"/>
  <c r="E25" i="3" l="1"/>
  <c r="F25" i="3"/>
  <c r="E26" i="3" l="1"/>
  <c r="F26" i="3"/>
  <c r="F27" i="3" l="1"/>
  <c r="E27" i="3"/>
  <c r="H3" i="1" l="1"/>
  <c r="H4" i="1" l="1"/>
  <c r="H5" i="1" s="1"/>
  <c r="H6" i="1" l="1"/>
  <c r="H7" i="1" l="1"/>
  <c r="H8" i="1" l="1"/>
  <c r="H9" i="1" l="1"/>
  <c r="H10" i="1" s="1"/>
  <c r="H11" i="1" l="1"/>
  <c r="H12" i="1" l="1"/>
  <c r="H13" i="1" l="1"/>
  <c r="H14" i="1" s="1"/>
  <c r="H15" i="1" l="1"/>
  <c r="H16" i="1" s="1"/>
  <c r="H17" i="1" s="1"/>
  <c r="H18" i="1" l="1"/>
  <c r="H19" i="1" s="1"/>
  <c r="H20" i="1" s="1"/>
  <c r="H21" i="1" l="1"/>
  <c r="H22" i="1" l="1"/>
  <c r="H23" i="1" s="1"/>
  <c r="H24" i="1" s="1"/>
  <c r="H25" i="1" s="1"/>
  <c r="H26" i="1" s="1"/>
  <c r="H27" i="1" l="1"/>
  <c r="H28" i="1" s="1"/>
  <c r="H29" i="1" s="1"/>
  <c r="H30" i="1" l="1"/>
  <c r="H31" i="1" s="1"/>
  <c r="H32" i="1" s="1"/>
  <c r="H33" i="1" s="1"/>
  <c r="H34" i="1" l="1"/>
  <c r="H35" i="1" s="1"/>
  <c r="H36" i="1" s="1"/>
  <c r="H37" i="1" s="1"/>
  <c r="H38" i="1" l="1"/>
  <c r="H39" i="1" s="1"/>
  <c r="H40" i="1" s="1"/>
  <c r="H41" i="1" s="1"/>
  <c r="H42" i="1" s="1"/>
  <c r="H43" i="1" s="1"/>
  <c r="H44" i="1" l="1"/>
  <c r="H45" i="1" s="1"/>
  <c r="H46" i="1" s="1"/>
  <c r="H47" i="1" s="1"/>
  <c r="H48" i="1" s="1"/>
  <c r="H49" i="1" s="1"/>
  <c r="H50" i="1" s="1"/>
  <c r="H51" i="1" s="1"/>
  <c r="H52" i="1" l="1"/>
  <c r="H55" i="1" s="1"/>
  <c r="H56" i="1" s="1"/>
  <c r="H53" i="1"/>
  <c r="H54" i="1" s="1"/>
  <c r="H59" i="1" l="1"/>
  <c r="H60" i="1" s="1"/>
  <c r="H57" i="1"/>
  <c r="H58" i="1" s="1"/>
  <c r="H62" i="1" l="1"/>
  <c r="H61" i="1"/>
  <c r="H65" i="1" l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63" i="1"/>
  <c r="H64" i="1" s="1"/>
  <c r="H79" i="1" l="1"/>
  <c r="H80" i="1" s="1"/>
  <c r="H78" i="1"/>
  <c r="H82" i="1" l="1"/>
  <c r="H83" i="1" s="1"/>
  <c r="H84" i="1" s="1"/>
  <c r="H81" i="1"/>
  <c r="H88" i="1" l="1"/>
  <c r="H85" i="1"/>
  <c r="H86" i="1" s="1"/>
  <c r="H87" i="1" s="1"/>
  <c r="H89" i="1" l="1"/>
</calcChain>
</file>

<file path=xl/sharedStrings.xml><?xml version="1.0" encoding="utf-8"?>
<sst xmlns="http://schemas.openxmlformats.org/spreadsheetml/2006/main" count="424" uniqueCount="38">
  <si>
    <t>Owners</t>
  </si>
  <si>
    <t>Case ID</t>
  </si>
  <si>
    <t>Incoming Channel</t>
  </si>
  <si>
    <t>Created On</t>
  </si>
  <si>
    <t>Case Status</t>
  </si>
  <si>
    <t>Modified On</t>
  </si>
  <si>
    <t>Case Type</t>
  </si>
  <si>
    <t>Phone</t>
  </si>
  <si>
    <t>Active</t>
  </si>
  <si>
    <t>HW Delivery</t>
  </si>
  <si>
    <t>ADX_Case</t>
  </si>
  <si>
    <t>New</t>
  </si>
  <si>
    <t>Electronic</t>
  </si>
  <si>
    <t>Liste prédéfinie</t>
  </si>
  <si>
    <t>Adam</t>
  </si>
  <si>
    <t>Alex</t>
  </si>
  <si>
    <t>Alexandre</t>
  </si>
  <si>
    <t>Alexis</t>
  </si>
  <si>
    <t>Alexia</t>
  </si>
  <si>
    <t>Alice</t>
  </si>
  <si>
    <t>Alicia</t>
  </si>
  <si>
    <t>Amélie</t>
  </si>
  <si>
    <t>Anaïs</t>
  </si>
  <si>
    <t>Annabelle</t>
  </si>
  <si>
    <t>Arianne</t>
  </si>
  <si>
    <t>Audrey</t>
  </si>
  <si>
    <t>Aurélie</t>
  </si>
  <si>
    <t>Camille</t>
  </si>
  <si>
    <t>ü</t>
  </si>
  <si>
    <t>Dispo</t>
  </si>
  <si>
    <t>Assignation</t>
  </si>
  <si>
    <t>Type</t>
  </si>
  <si>
    <t>Filtre</t>
  </si>
  <si>
    <t>Répartition</t>
  </si>
  <si>
    <t>Dispos</t>
  </si>
  <si>
    <t>Personnes</t>
  </si>
  <si>
    <t>Lignes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</si>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</sst>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Wingdings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horizontal="center" vertical="center"/>
    </xf>
    <xf numFmtId="22" fontId="2" fillId="0" borderId="0" xfId="0" applyNumberFormat="1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/>
    <xf numFmtId="0" fontId="0" fillId="0" borderId="0" xfId="0" pivotButton="1"/>
    <xf numFmtId="49" fontId="0" fillId="0" borderId="0" xfId="0" applyNumberFormat="1"/>
    <xf numFmtId="22" fontId="0" fillId="0" borderId="0" xfId="0" applyNumberFormat="1"/>
    <xf numFmtId="0" fontId="3" fillId="0" borderId="0" xfId="0" applyFont="1"/>
  </cellXfs>
  <cellStyles count="1">
    <cellStyle name="Normal" xfId="0" builtinId="0"/>
  </cellStyles>
  <dxfs count="15">
    <dxf>
      <font>
        <b/>
      </font>
    </dxf>
    <dxf>
      <font>
        <strike val="0"/>
        <outline val="0"/>
        <shadow val="0"/>
        <u val="none"/>
        <vertAlign val="baseline"/>
        <sz val="11"/>
        <color auto="1"/>
        <name val="Wingdings"/>
        <scheme val="none"/>
      </font>
    </dxf>
    <dxf>
      <font>
        <strike val="0"/>
        <outline val="0"/>
        <shadow val="0"/>
        <u val="none"/>
        <vertAlign val="baseline"/>
        <sz val="11"/>
        <color auto="1"/>
        <name val="Wingdings"/>
        <scheme val="none"/>
      </font>
    </dxf>
    <dxf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</border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nouda/AppData/Local/Microsoft/Windows/INetCache/IE/HPL5ODUY/Case%20Advanced%20Find%20View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e Advanced Find View"/>
      <sheetName val="hiddenSheet"/>
    </sheetNames>
    <sheetDataSet>
      <sheetData sheetId="0"/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2991.671637847219" createdVersion="4" refreshedVersion="4" minRefreshableVersion="3" recordCount="88">
  <cacheSource type="worksheet">
    <worksheetSource name="Donnees"/>
  </cacheSource>
  <cacheFields count="8">
    <cacheField name="Owners" numFmtId="49">
      <sharedItems containsNonDate="0" containsString="0" containsBlank="1"/>
    </cacheField>
    <cacheField name="Case ID" numFmtId="49">
      <sharedItems containsSemiMixedTypes="0" containsString="0" containsNumber="1" containsInteger="1" minValue="9568200796" maxValue="9568200883" count="88">
        <n v="9568200796"/>
        <n v="9568200797"/>
        <n v="9568200798"/>
        <n v="9568200799"/>
        <n v="9568200800"/>
        <n v="9568200801"/>
        <n v="9568200802"/>
        <n v="9568200803"/>
        <n v="9568200804"/>
        <n v="9568200805"/>
        <n v="9568200806"/>
        <n v="9568200807"/>
        <n v="9568200808"/>
        <n v="9568200809"/>
        <n v="9568200810"/>
        <n v="9568200811"/>
        <n v="9568200812"/>
        <n v="9568200813"/>
        <n v="9568200814"/>
        <n v="9568200815"/>
        <n v="9568200816"/>
        <n v="9568200817"/>
        <n v="9568200818"/>
        <n v="9568200819"/>
        <n v="9568200820"/>
        <n v="9568200821"/>
        <n v="9568200822"/>
        <n v="9568200823"/>
        <n v="9568200824"/>
        <n v="9568200825"/>
        <n v="9568200826"/>
        <n v="9568200827"/>
        <n v="9568200828"/>
        <n v="9568200829"/>
        <n v="9568200830"/>
        <n v="9568200831"/>
        <n v="9568200832"/>
        <n v="9568200833"/>
        <n v="9568200834"/>
        <n v="9568200835"/>
        <n v="9568200836"/>
        <n v="9568200837"/>
        <n v="9568200838"/>
        <n v="9568200839"/>
        <n v="9568200840"/>
        <n v="9568200841"/>
        <n v="9568200842"/>
        <n v="9568200843"/>
        <n v="9568200844"/>
        <n v="9568200845"/>
        <n v="9568200846"/>
        <n v="9568200847"/>
        <n v="9568200848"/>
        <n v="9568200849"/>
        <n v="9568200850"/>
        <n v="9568200851"/>
        <n v="9568200852"/>
        <n v="9568200853"/>
        <n v="9568200854"/>
        <n v="9568200855"/>
        <n v="9568200856"/>
        <n v="9568200857"/>
        <n v="9568200858"/>
        <n v="9568200859"/>
        <n v="9568200860"/>
        <n v="9568200861"/>
        <n v="9568200862"/>
        <n v="9568200863"/>
        <n v="9568200864"/>
        <n v="9568200865"/>
        <n v="9568200866"/>
        <n v="9568200867"/>
        <n v="9568200868"/>
        <n v="9568200869"/>
        <n v="9568200870"/>
        <n v="9568200871"/>
        <n v="9568200872"/>
        <n v="9568200873"/>
        <n v="9568200874"/>
        <n v="9568200875"/>
        <n v="9568200876"/>
        <n v="9568200877"/>
        <n v="9568200878"/>
        <n v="9568200879"/>
        <n v="9568200880"/>
        <n v="9568200881"/>
        <n v="9568200882"/>
        <n v="9568200883"/>
      </sharedItems>
    </cacheField>
    <cacheField name="Incoming Channel" numFmtId="49">
      <sharedItems count="2">
        <s v="Phone"/>
        <s v="ADX_Case"/>
      </sharedItems>
    </cacheField>
    <cacheField name="Created On" numFmtId="22">
      <sharedItems containsSemiMixedTypes="0" containsNonDate="0" containsDate="1" containsString="0" minDate="2017-08-24T09:55:24" maxDate="2017-09-12T12:12:36" count="88">
        <d v="2017-09-11T09:55:14"/>
        <d v="2017-09-11T13:14:12"/>
        <d v="2017-09-11T13:19:33"/>
        <d v="2017-09-11T13:49:05"/>
        <d v="2017-09-11T14:12:30"/>
        <d v="2017-09-11T14:14:35"/>
        <d v="2017-09-11T11:19:31"/>
        <d v="2017-09-11T14:21:48"/>
        <d v="2017-09-11T14:24:11"/>
        <d v="2017-09-11T14:38:42"/>
        <d v="2017-09-11T14:42:47"/>
        <d v="2017-09-11T14:46:50"/>
        <d v="2017-09-11T15:07:01"/>
        <d v="2017-09-11T15:13:31"/>
        <d v="2017-08-24T09:55:24"/>
        <d v="2017-09-11T15:23:59"/>
        <d v="2017-09-11T15:30:09"/>
        <d v="2017-09-11T15:33:27"/>
        <d v="2017-09-11T15:32:42"/>
        <d v="2017-09-11T15:35:27"/>
        <d v="2017-09-11T16:21:21"/>
        <d v="2017-09-11T16:23:19"/>
        <d v="2017-09-11T15:48:00"/>
        <d v="2017-09-11T16:29:21"/>
        <d v="2017-09-11T16:31:04"/>
        <d v="2017-09-11T16:48:55"/>
        <d v="2017-09-11T17:08:38"/>
        <d v="2017-09-11T17:37:47"/>
        <d v="2017-09-12T08:38:13"/>
        <d v="2017-09-12T09:03:06"/>
        <d v="2017-09-12T08:55:04"/>
        <d v="2017-09-12T09:28:06"/>
        <d v="2017-09-12T09:27:36"/>
        <d v="2017-09-12T09:29:59"/>
        <d v="2017-09-12T09:32:57"/>
        <d v="2017-09-12T09:29:46"/>
        <d v="2017-09-12T09:35:51"/>
        <d v="2017-09-12T09:38:23"/>
        <d v="2017-09-12T09:40:16"/>
        <d v="2017-09-12T09:41:54"/>
        <d v="2017-09-12T09:42:53"/>
        <d v="2017-09-12T09:27:03"/>
        <d v="2017-09-12T09:44:59"/>
        <d v="2017-09-12T09:42:31"/>
        <d v="2017-09-12T09:47:09"/>
        <d v="2017-09-12T09:49:05"/>
        <d v="2017-09-12T09:51:07"/>
        <d v="2017-09-12T09:52:56"/>
        <d v="2017-09-12T09:55:26"/>
        <d v="2017-09-12T09:59:19"/>
        <d v="2017-09-12T10:00:48"/>
        <d v="2017-09-12T10:01:00"/>
        <d v="2017-09-12T10:04:29"/>
        <d v="2017-09-12T09:26:12"/>
        <d v="2017-09-12T09:59:23"/>
        <d v="2017-09-12T10:16:30"/>
        <d v="2017-09-12T10:21:22"/>
        <d v="2017-09-12T10:27:28"/>
        <d v="2017-09-12T10:29:08"/>
        <d v="2017-09-12T10:27:26"/>
        <d v="2017-09-12T10:30:59"/>
        <d v="2017-09-12T10:41:45"/>
        <d v="2017-09-12T10:25:26"/>
        <d v="2017-09-12T11:08:52"/>
        <d v="2017-09-12T10:52:13"/>
        <d v="2017-09-12T10:53:54"/>
        <d v="2017-09-12T10:56:06"/>
        <d v="2017-09-12T10:57:55"/>
        <d v="2017-09-12T11:00:06"/>
        <d v="2017-09-12T11:01:41"/>
        <d v="2017-09-11T16:49:46"/>
        <d v="2017-09-11T16:51:29"/>
        <d v="2017-09-11T16:53:40"/>
        <d v="2017-09-11T16:55:42"/>
        <d v="2017-09-11T16:57:33"/>
        <d v="2017-09-12T11:16:29"/>
        <d v="2017-09-12T11:25:18"/>
        <d v="2017-09-12T11:37:52"/>
        <d v="2017-09-12T11:24:24"/>
        <d v="2017-09-12T11:51:52"/>
        <d v="2017-09-12T11:55:30"/>
        <d v="2017-09-12T11:55:39"/>
        <d v="2017-09-12T12:00:21"/>
        <d v="2017-09-12T12:01:49"/>
        <d v="2017-09-08T12:17:32"/>
        <d v="2017-09-12T12:07:02"/>
        <d v="2017-09-12T10:30:56"/>
        <d v="2017-09-12T12:12:36"/>
      </sharedItems>
    </cacheField>
    <cacheField name="Case Status" numFmtId="49">
      <sharedItems count="2">
        <s v="Active"/>
        <s v="New"/>
      </sharedItems>
    </cacheField>
    <cacheField name="Modified On" numFmtId="22">
      <sharedItems containsSemiMixedTypes="0" containsNonDate="0" containsDate="1" containsString="0" minDate="2017-09-11T12:08:30" maxDate="2017-09-12T12:13:46" count="81">
        <d v="2017-09-11T12:08:30"/>
        <d v="2017-09-11T13:14:46"/>
        <d v="2017-09-11T13:20:00"/>
        <d v="2017-09-11T13:49:40"/>
        <d v="2017-09-11T14:12:57"/>
        <d v="2017-09-11T14:15:02"/>
        <d v="2017-09-11T14:15:29"/>
        <d v="2017-09-11T14:22:12"/>
        <d v="2017-09-11T14:28:47"/>
        <d v="2017-09-11T14:41:04"/>
        <d v="2017-09-11T14:43:16"/>
        <d v="2017-09-11T14:47:10"/>
        <d v="2017-09-11T15:07:22"/>
        <d v="2017-09-11T15:13:58"/>
        <d v="2017-09-11T15:21:53"/>
        <d v="2017-09-11T15:27:47"/>
        <d v="2017-09-11T15:30:40"/>
        <d v="2017-09-11T15:33:57"/>
        <d v="2017-09-11T15:34:09"/>
        <d v="2017-09-11T15:35:58"/>
        <d v="2017-09-11T16:21:46"/>
        <d v="2017-09-11T16:23:48"/>
        <d v="2017-09-11T16:25:33"/>
        <d v="2017-09-11T16:30:43"/>
        <d v="2017-09-11T16:31:31"/>
        <d v="2017-09-11T16:49:58"/>
        <d v="2017-09-11T17:09:08"/>
        <d v="2017-09-11T17:38:12"/>
        <d v="2017-09-12T08:39:40"/>
        <d v="2017-09-12T09:04:30"/>
        <d v="2017-09-12T09:08:56"/>
        <d v="2017-09-12T09:28:40"/>
        <d v="2017-09-12T09:29:10"/>
        <d v="2017-09-12T09:32:06"/>
        <d v="2017-09-12T09:34:37"/>
        <d v="2017-09-12T09:36:50"/>
        <d v="2017-09-12T09:37:39"/>
        <d v="2017-09-12T09:39:19"/>
        <d v="2017-09-12T09:41:14"/>
        <d v="2017-09-12T09:43:37"/>
        <d v="2017-09-12T09:43:49"/>
        <d v="2017-09-12T09:43:54"/>
        <d v="2017-09-12T09:45:59"/>
        <d v="2017-09-12T09:46:28"/>
        <d v="2017-09-12T09:48:35"/>
        <d v="2017-09-12T09:50:25"/>
        <d v="2017-09-12T09:52:16"/>
        <d v="2017-09-12T09:54:29"/>
        <d v="2017-09-12T09:56:35"/>
        <d v="2017-09-12T10:00:23"/>
        <d v="2017-09-12T10:01:21"/>
        <d v="2017-09-12T10:02:13"/>
        <d v="2017-09-12T10:05:45"/>
        <d v="2017-09-12T10:09:50"/>
        <d v="2017-09-12T10:13:31"/>
        <d v="2017-09-12T10:17:43"/>
        <d v="2017-09-12T10:23:59"/>
        <d v="2017-09-12T10:28:49"/>
        <d v="2017-09-12T10:29:40"/>
        <d v="2017-09-12T10:30:48"/>
        <d v="2017-09-12T10:31:33"/>
        <d v="2017-09-12T10:47:25"/>
        <d v="2017-09-12T10:53:46"/>
        <d v="2017-09-12T11:09:26"/>
        <d v="2017-09-12T11:13:52"/>
        <d v="2017-09-12T11:13:53"/>
        <d v="2017-09-12T11:13:55"/>
        <d v="2017-09-12T11:13:56"/>
        <d v="2017-09-12T11:18:30"/>
        <d v="2017-09-12T11:26:23"/>
        <d v="2017-09-12T11:38:33"/>
        <d v="2017-09-12T11:48:48"/>
        <d v="2017-09-12T11:54:20"/>
        <d v="2017-09-12T11:56:03"/>
        <d v="2017-09-12T11:56:20"/>
        <d v="2017-09-12T12:00:53"/>
        <d v="2017-09-12T12:04:07"/>
        <d v="2017-09-12T12:06:18"/>
        <d v="2017-09-12T12:08:53"/>
        <d v="2017-09-12T12:13:05"/>
        <d v="2017-09-12T12:13:46"/>
      </sharedItems>
    </cacheField>
    <cacheField name="Case Type" numFmtId="49">
      <sharedItems count="2">
        <s v="HW Delivery"/>
        <s v="Electronic"/>
      </sharedItems>
    </cacheField>
    <cacheField name="Assignation" numFmtId="0">
      <sharedItems count="12">
        <s v="-"/>
        <s v="Alexandre"/>
        <s v="Alice"/>
        <s v="Anaïs"/>
        <s v="Camille"/>
        <s v="Adam"/>
        <s v="Alicia" u="1"/>
        <s v="Arianne" u="1"/>
        <s v="Aurélie" u="1"/>
        <s v="Alexis" u="1"/>
        <s v="Annabelle" u="1"/>
        <s v="Audrey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8">
  <r>
    <m/>
    <x v="0"/>
    <x v="0"/>
    <x v="0"/>
    <x v="0"/>
    <x v="0"/>
    <x v="0"/>
    <x v="0"/>
  </r>
  <r>
    <m/>
    <x v="1"/>
    <x v="1"/>
    <x v="1"/>
    <x v="1"/>
    <x v="1"/>
    <x v="1"/>
    <x v="1"/>
  </r>
  <r>
    <m/>
    <x v="2"/>
    <x v="1"/>
    <x v="2"/>
    <x v="1"/>
    <x v="2"/>
    <x v="1"/>
    <x v="2"/>
  </r>
  <r>
    <m/>
    <x v="3"/>
    <x v="1"/>
    <x v="3"/>
    <x v="1"/>
    <x v="3"/>
    <x v="1"/>
    <x v="3"/>
  </r>
  <r>
    <m/>
    <x v="4"/>
    <x v="1"/>
    <x v="4"/>
    <x v="1"/>
    <x v="4"/>
    <x v="1"/>
    <x v="4"/>
  </r>
  <r>
    <m/>
    <x v="5"/>
    <x v="1"/>
    <x v="5"/>
    <x v="1"/>
    <x v="5"/>
    <x v="1"/>
    <x v="5"/>
  </r>
  <r>
    <m/>
    <x v="6"/>
    <x v="1"/>
    <x v="6"/>
    <x v="0"/>
    <x v="6"/>
    <x v="0"/>
    <x v="1"/>
  </r>
  <r>
    <m/>
    <x v="7"/>
    <x v="1"/>
    <x v="7"/>
    <x v="1"/>
    <x v="7"/>
    <x v="1"/>
    <x v="2"/>
  </r>
  <r>
    <m/>
    <x v="8"/>
    <x v="0"/>
    <x v="8"/>
    <x v="0"/>
    <x v="8"/>
    <x v="0"/>
    <x v="0"/>
  </r>
  <r>
    <m/>
    <x v="9"/>
    <x v="1"/>
    <x v="9"/>
    <x v="1"/>
    <x v="9"/>
    <x v="1"/>
    <x v="3"/>
  </r>
  <r>
    <m/>
    <x v="10"/>
    <x v="1"/>
    <x v="10"/>
    <x v="1"/>
    <x v="10"/>
    <x v="1"/>
    <x v="4"/>
  </r>
  <r>
    <m/>
    <x v="11"/>
    <x v="1"/>
    <x v="11"/>
    <x v="1"/>
    <x v="11"/>
    <x v="1"/>
    <x v="5"/>
  </r>
  <r>
    <m/>
    <x v="12"/>
    <x v="1"/>
    <x v="12"/>
    <x v="1"/>
    <x v="12"/>
    <x v="1"/>
    <x v="1"/>
  </r>
  <r>
    <m/>
    <x v="13"/>
    <x v="1"/>
    <x v="13"/>
    <x v="1"/>
    <x v="13"/>
    <x v="1"/>
    <x v="2"/>
  </r>
  <r>
    <m/>
    <x v="14"/>
    <x v="1"/>
    <x v="14"/>
    <x v="0"/>
    <x v="14"/>
    <x v="0"/>
    <x v="3"/>
  </r>
  <r>
    <m/>
    <x v="15"/>
    <x v="0"/>
    <x v="15"/>
    <x v="0"/>
    <x v="15"/>
    <x v="0"/>
    <x v="0"/>
  </r>
  <r>
    <m/>
    <x v="16"/>
    <x v="1"/>
    <x v="16"/>
    <x v="1"/>
    <x v="16"/>
    <x v="1"/>
    <x v="4"/>
  </r>
  <r>
    <m/>
    <x v="17"/>
    <x v="1"/>
    <x v="17"/>
    <x v="1"/>
    <x v="17"/>
    <x v="1"/>
    <x v="5"/>
  </r>
  <r>
    <m/>
    <x v="18"/>
    <x v="0"/>
    <x v="18"/>
    <x v="0"/>
    <x v="18"/>
    <x v="0"/>
    <x v="0"/>
  </r>
  <r>
    <m/>
    <x v="19"/>
    <x v="1"/>
    <x v="19"/>
    <x v="1"/>
    <x v="19"/>
    <x v="1"/>
    <x v="1"/>
  </r>
  <r>
    <m/>
    <x v="20"/>
    <x v="1"/>
    <x v="20"/>
    <x v="1"/>
    <x v="20"/>
    <x v="1"/>
    <x v="2"/>
  </r>
  <r>
    <m/>
    <x v="21"/>
    <x v="1"/>
    <x v="21"/>
    <x v="1"/>
    <x v="21"/>
    <x v="1"/>
    <x v="3"/>
  </r>
  <r>
    <m/>
    <x v="22"/>
    <x v="1"/>
    <x v="22"/>
    <x v="0"/>
    <x v="22"/>
    <x v="0"/>
    <x v="4"/>
  </r>
  <r>
    <m/>
    <x v="23"/>
    <x v="1"/>
    <x v="23"/>
    <x v="1"/>
    <x v="23"/>
    <x v="1"/>
    <x v="5"/>
  </r>
  <r>
    <m/>
    <x v="24"/>
    <x v="1"/>
    <x v="24"/>
    <x v="1"/>
    <x v="24"/>
    <x v="1"/>
    <x v="1"/>
  </r>
  <r>
    <m/>
    <x v="25"/>
    <x v="0"/>
    <x v="25"/>
    <x v="0"/>
    <x v="25"/>
    <x v="0"/>
    <x v="0"/>
  </r>
  <r>
    <m/>
    <x v="26"/>
    <x v="1"/>
    <x v="26"/>
    <x v="1"/>
    <x v="26"/>
    <x v="1"/>
    <x v="2"/>
  </r>
  <r>
    <m/>
    <x v="27"/>
    <x v="1"/>
    <x v="27"/>
    <x v="1"/>
    <x v="27"/>
    <x v="1"/>
    <x v="3"/>
  </r>
  <r>
    <m/>
    <x v="28"/>
    <x v="0"/>
    <x v="28"/>
    <x v="0"/>
    <x v="28"/>
    <x v="0"/>
    <x v="0"/>
  </r>
  <r>
    <m/>
    <x v="29"/>
    <x v="1"/>
    <x v="29"/>
    <x v="1"/>
    <x v="29"/>
    <x v="1"/>
    <x v="4"/>
  </r>
  <r>
    <m/>
    <x v="30"/>
    <x v="1"/>
    <x v="30"/>
    <x v="1"/>
    <x v="30"/>
    <x v="1"/>
    <x v="5"/>
  </r>
  <r>
    <m/>
    <x v="31"/>
    <x v="1"/>
    <x v="31"/>
    <x v="1"/>
    <x v="31"/>
    <x v="1"/>
    <x v="1"/>
  </r>
  <r>
    <m/>
    <x v="32"/>
    <x v="0"/>
    <x v="32"/>
    <x v="0"/>
    <x v="32"/>
    <x v="0"/>
    <x v="0"/>
  </r>
  <r>
    <m/>
    <x v="33"/>
    <x v="0"/>
    <x v="33"/>
    <x v="0"/>
    <x v="33"/>
    <x v="0"/>
    <x v="0"/>
  </r>
  <r>
    <m/>
    <x v="34"/>
    <x v="0"/>
    <x v="34"/>
    <x v="0"/>
    <x v="34"/>
    <x v="0"/>
    <x v="0"/>
  </r>
  <r>
    <m/>
    <x v="35"/>
    <x v="1"/>
    <x v="35"/>
    <x v="1"/>
    <x v="35"/>
    <x v="1"/>
    <x v="2"/>
  </r>
  <r>
    <m/>
    <x v="36"/>
    <x v="0"/>
    <x v="36"/>
    <x v="0"/>
    <x v="36"/>
    <x v="0"/>
    <x v="0"/>
  </r>
  <r>
    <m/>
    <x v="37"/>
    <x v="0"/>
    <x v="37"/>
    <x v="0"/>
    <x v="37"/>
    <x v="0"/>
    <x v="0"/>
  </r>
  <r>
    <m/>
    <x v="38"/>
    <x v="0"/>
    <x v="38"/>
    <x v="0"/>
    <x v="38"/>
    <x v="0"/>
    <x v="0"/>
  </r>
  <r>
    <m/>
    <x v="39"/>
    <x v="0"/>
    <x v="39"/>
    <x v="0"/>
    <x v="39"/>
    <x v="0"/>
    <x v="0"/>
  </r>
  <r>
    <m/>
    <x v="40"/>
    <x v="1"/>
    <x v="40"/>
    <x v="1"/>
    <x v="40"/>
    <x v="1"/>
    <x v="3"/>
  </r>
  <r>
    <m/>
    <x v="41"/>
    <x v="1"/>
    <x v="41"/>
    <x v="1"/>
    <x v="41"/>
    <x v="1"/>
    <x v="4"/>
  </r>
  <r>
    <m/>
    <x v="42"/>
    <x v="0"/>
    <x v="42"/>
    <x v="0"/>
    <x v="42"/>
    <x v="0"/>
    <x v="0"/>
  </r>
  <r>
    <m/>
    <x v="43"/>
    <x v="0"/>
    <x v="43"/>
    <x v="0"/>
    <x v="43"/>
    <x v="0"/>
    <x v="0"/>
  </r>
  <r>
    <m/>
    <x v="44"/>
    <x v="0"/>
    <x v="44"/>
    <x v="0"/>
    <x v="44"/>
    <x v="0"/>
    <x v="0"/>
  </r>
  <r>
    <m/>
    <x v="45"/>
    <x v="0"/>
    <x v="45"/>
    <x v="0"/>
    <x v="45"/>
    <x v="0"/>
    <x v="0"/>
  </r>
  <r>
    <m/>
    <x v="46"/>
    <x v="0"/>
    <x v="46"/>
    <x v="0"/>
    <x v="46"/>
    <x v="0"/>
    <x v="0"/>
  </r>
  <r>
    <m/>
    <x v="47"/>
    <x v="0"/>
    <x v="47"/>
    <x v="0"/>
    <x v="47"/>
    <x v="0"/>
    <x v="0"/>
  </r>
  <r>
    <m/>
    <x v="48"/>
    <x v="0"/>
    <x v="48"/>
    <x v="0"/>
    <x v="48"/>
    <x v="0"/>
    <x v="0"/>
  </r>
  <r>
    <m/>
    <x v="49"/>
    <x v="0"/>
    <x v="49"/>
    <x v="0"/>
    <x v="49"/>
    <x v="0"/>
    <x v="0"/>
  </r>
  <r>
    <m/>
    <x v="50"/>
    <x v="1"/>
    <x v="50"/>
    <x v="1"/>
    <x v="50"/>
    <x v="1"/>
    <x v="5"/>
  </r>
  <r>
    <m/>
    <x v="51"/>
    <x v="0"/>
    <x v="51"/>
    <x v="0"/>
    <x v="51"/>
    <x v="0"/>
    <x v="0"/>
  </r>
  <r>
    <m/>
    <x v="52"/>
    <x v="0"/>
    <x v="52"/>
    <x v="0"/>
    <x v="52"/>
    <x v="0"/>
    <x v="0"/>
  </r>
  <r>
    <m/>
    <x v="53"/>
    <x v="1"/>
    <x v="53"/>
    <x v="1"/>
    <x v="53"/>
    <x v="1"/>
    <x v="1"/>
  </r>
  <r>
    <m/>
    <x v="54"/>
    <x v="1"/>
    <x v="54"/>
    <x v="1"/>
    <x v="54"/>
    <x v="1"/>
    <x v="2"/>
  </r>
  <r>
    <m/>
    <x v="55"/>
    <x v="0"/>
    <x v="55"/>
    <x v="0"/>
    <x v="55"/>
    <x v="0"/>
    <x v="0"/>
  </r>
  <r>
    <m/>
    <x v="56"/>
    <x v="0"/>
    <x v="56"/>
    <x v="0"/>
    <x v="56"/>
    <x v="0"/>
    <x v="0"/>
  </r>
  <r>
    <m/>
    <x v="57"/>
    <x v="1"/>
    <x v="57"/>
    <x v="1"/>
    <x v="57"/>
    <x v="1"/>
    <x v="3"/>
  </r>
  <r>
    <m/>
    <x v="58"/>
    <x v="1"/>
    <x v="58"/>
    <x v="1"/>
    <x v="58"/>
    <x v="1"/>
    <x v="4"/>
  </r>
  <r>
    <m/>
    <x v="59"/>
    <x v="0"/>
    <x v="59"/>
    <x v="0"/>
    <x v="59"/>
    <x v="0"/>
    <x v="0"/>
  </r>
  <r>
    <m/>
    <x v="60"/>
    <x v="1"/>
    <x v="60"/>
    <x v="1"/>
    <x v="60"/>
    <x v="1"/>
    <x v="5"/>
  </r>
  <r>
    <m/>
    <x v="61"/>
    <x v="0"/>
    <x v="61"/>
    <x v="0"/>
    <x v="61"/>
    <x v="0"/>
    <x v="0"/>
  </r>
  <r>
    <m/>
    <x v="62"/>
    <x v="0"/>
    <x v="62"/>
    <x v="0"/>
    <x v="62"/>
    <x v="0"/>
    <x v="0"/>
  </r>
  <r>
    <m/>
    <x v="63"/>
    <x v="1"/>
    <x v="63"/>
    <x v="1"/>
    <x v="63"/>
    <x v="1"/>
    <x v="1"/>
  </r>
  <r>
    <m/>
    <x v="64"/>
    <x v="1"/>
    <x v="64"/>
    <x v="1"/>
    <x v="64"/>
    <x v="1"/>
    <x v="2"/>
  </r>
  <r>
    <m/>
    <x v="65"/>
    <x v="1"/>
    <x v="65"/>
    <x v="1"/>
    <x v="64"/>
    <x v="1"/>
    <x v="3"/>
  </r>
  <r>
    <m/>
    <x v="66"/>
    <x v="1"/>
    <x v="66"/>
    <x v="1"/>
    <x v="65"/>
    <x v="1"/>
    <x v="4"/>
  </r>
  <r>
    <m/>
    <x v="67"/>
    <x v="1"/>
    <x v="67"/>
    <x v="1"/>
    <x v="65"/>
    <x v="1"/>
    <x v="5"/>
  </r>
  <r>
    <m/>
    <x v="68"/>
    <x v="1"/>
    <x v="68"/>
    <x v="1"/>
    <x v="65"/>
    <x v="1"/>
    <x v="1"/>
  </r>
  <r>
    <m/>
    <x v="69"/>
    <x v="1"/>
    <x v="69"/>
    <x v="1"/>
    <x v="65"/>
    <x v="1"/>
    <x v="2"/>
  </r>
  <r>
    <m/>
    <x v="70"/>
    <x v="1"/>
    <x v="70"/>
    <x v="1"/>
    <x v="66"/>
    <x v="1"/>
    <x v="3"/>
  </r>
  <r>
    <m/>
    <x v="71"/>
    <x v="1"/>
    <x v="71"/>
    <x v="1"/>
    <x v="66"/>
    <x v="1"/>
    <x v="4"/>
  </r>
  <r>
    <m/>
    <x v="72"/>
    <x v="1"/>
    <x v="72"/>
    <x v="1"/>
    <x v="66"/>
    <x v="1"/>
    <x v="5"/>
  </r>
  <r>
    <m/>
    <x v="73"/>
    <x v="1"/>
    <x v="73"/>
    <x v="0"/>
    <x v="67"/>
    <x v="0"/>
    <x v="1"/>
  </r>
  <r>
    <m/>
    <x v="74"/>
    <x v="1"/>
    <x v="74"/>
    <x v="1"/>
    <x v="67"/>
    <x v="1"/>
    <x v="2"/>
  </r>
  <r>
    <m/>
    <x v="75"/>
    <x v="1"/>
    <x v="75"/>
    <x v="1"/>
    <x v="68"/>
    <x v="1"/>
    <x v="3"/>
  </r>
  <r>
    <m/>
    <x v="76"/>
    <x v="0"/>
    <x v="76"/>
    <x v="0"/>
    <x v="69"/>
    <x v="0"/>
    <x v="0"/>
  </r>
  <r>
    <m/>
    <x v="77"/>
    <x v="1"/>
    <x v="77"/>
    <x v="1"/>
    <x v="70"/>
    <x v="1"/>
    <x v="4"/>
  </r>
  <r>
    <m/>
    <x v="78"/>
    <x v="1"/>
    <x v="78"/>
    <x v="1"/>
    <x v="71"/>
    <x v="1"/>
    <x v="5"/>
  </r>
  <r>
    <m/>
    <x v="79"/>
    <x v="0"/>
    <x v="79"/>
    <x v="0"/>
    <x v="72"/>
    <x v="0"/>
    <x v="0"/>
  </r>
  <r>
    <m/>
    <x v="80"/>
    <x v="1"/>
    <x v="80"/>
    <x v="1"/>
    <x v="73"/>
    <x v="1"/>
    <x v="1"/>
  </r>
  <r>
    <m/>
    <x v="81"/>
    <x v="1"/>
    <x v="81"/>
    <x v="1"/>
    <x v="74"/>
    <x v="1"/>
    <x v="2"/>
  </r>
  <r>
    <m/>
    <x v="82"/>
    <x v="1"/>
    <x v="82"/>
    <x v="1"/>
    <x v="75"/>
    <x v="1"/>
    <x v="3"/>
  </r>
  <r>
    <m/>
    <x v="83"/>
    <x v="0"/>
    <x v="83"/>
    <x v="0"/>
    <x v="76"/>
    <x v="0"/>
    <x v="0"/>
  </r>
  <r>
    <m/>
    <x v="84"/>
    <x v="0"/>
    <x v="84"/>
    <x v="0"/>
    <x v="77"/>
    <x v="0"/>
    <x v="0"/>
  </r>
  <r>
    <m/>
    <x v="85"/>
    <x v="0"/>
    <x v="85"/>
    <x v="0"/>
    <x v="78"/>
    <x v="0"/>
    <x v="0"/>
  </r>
  <r>
    <m/>
    <x v="86"/>
    <x v="1"/>
    <x v="86"/>
    <x v="1"/>
    <x v="79"/>
    <x v="1"/>
    <x v="4"/>
  </r>
  <r>
    <m/>
    <x v="87"/>
    <x v="0"/>
    <x v="87"/>
    <x v="0"/>
    <x v="8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7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multipleFieldFilters="0">
  <location ref="A3:F62" firstHeaderRow="1" firstDataRow="1" firstDataCol="6" rowPageCount="1" colPageCount="1"/>
  <pivotFields count="8">
    <pivotField compact="0" outline="0" showAll="0" defaultSubtotal="0"/>
    <pivotField axis="axisRow" compact="0" numFmtId="49" outline="0" showAll="0" defaultSubtotal="0">
      <items count="8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</items>
    </pivotField>
    <pivotField axis="axisPage" compact="0" outline="0" showAll="0" defaultSubtotal="0">
      <items count="2">
        <item x="1"/>
        <item x="0"/>
      </items>
    </pivotField>
    <pivotField axis="axisRow" compact="0" numFmtId="22" outline="0" showAll="0" defaultSubtotal="0">
      <items count="88">
        <item x="14"/>
        <item x="84"/>
        <item x="0"/>
        <item x="6"/>
        <item x="1"/>
        <item x="2"/>
        <item x="3"/>
        <item x="4"/>
        <item x="5"/>
        <item x="7"/>
        <item x="8"/>
        <item x="9"/>
        <item x="10"/>
        <item x="11"/>
        <item x="12"/>
        <item x="13"/>
        <item x="15"/>
        <item x="16"/>
        <item x="18"/>
        <item x="17"/>
        <item x="19"/>
        <item x="22"/>
        <item x="20"/>
        <item x="21"/>
        <item x="23"/>
        <item x="24"/>
        <item x="25"/>
        <item x="70"/>
        <item x="71"/>
        <item x="72"/>
        <item x="73"/>
        <item x="74"/>
        <item x="26"/>
        <item x="27"/>
        <item x="28"/>
        <item x="30"/>
        <item x="29"/>
        <item x="53"/>
        <item x="41"/>
        <item x="32"/>
        <item x="31"/>
        <item x="35"/>
        <item x="33"/>
        <item x="34"/>
        <item x="36"/>
        <item x="37"/>
        <item x="38"/>
        <item x="39"/>
        <item x="43"/>
        <item x="40"/>
        <item x="42"/>
        <item x="44"/>
        <item x="45"/>
        <item x="46"/>
        <item x="47"/>
        <item x="48"/>
        <item x="49"/>
        <item x="54"/>
        <item x="50"/>
        <item x="51"/>
        <item x="52"/>
        <item x="55"/>
        <item x="56"/>
        <item x="62"/>
        <item x="59"/>
        <item x="57"/>
        <item x="58"/>
        <item x="86"/>
        <item x="60"/>
        <item x="61"/>
        <item x="64"/>
        <item x="65"/>
        <item x="66"/>
        <item x="67"/>
        <item x="68"/>
        <item x="69"/>
        <item x="63"/>
        <item x="75"/>
        <item x="78"/>
        <item x="76"/>
        <item x="77"/>
        <item x="79"/>
        <item x="80"/>
        <item x="81"/>
        <item x="82"/>
        <item x="83"/>
        <item x="85"/>
        <item x="87"/>
      </items>
    </pivotField>
    <pivotField axis="axisRow" compact="0" outline="0" showAll="0" defaultSubtotal="0">
      <items count="2">
        <item x="0"/>
        <item x="1"/>
      </items>
    </pivotField>
    <pivotField axis="axisRow" compact="0" numFmtId="22" outline="0" showAll="0" defaultSubtotal="0">
      <items count="8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insertBlankRow="1" includeNewItemsInFilter="1" sortType="ascending" defaultSubtotal="0">
      <items count="12">
        <item h="1" x="0"/>
        <item x="5"/>
        <item x="1"/>
        <item m="1" x="9"/>
        <item x="2"/>
        <item m="1" x="6"/>
        <item x="3"/>
        <item m="1" x="10"/>
        <item m="1" x="7"/>
        <item m="1" x="11"/>
        <item m="1" x="8"/>
        <item x="4"/>
      </items>
    </pivotField>
  </pivotFields>
  <rowFields count="6">
    <field x="7"/>
    <field x="1"/>
    <field x="3"/>
    <field x="4"/>
    <field x="5"/>
    <field x="6"/>
  </rowFields>
  <rowItems count="59">
    <i>
      <x v="1"/>
      <x v="5"/>
      <x v="8"/>
      <x v="1"/>
      <x v="5"/>
      <x/>
    </i>
    <i r="1">
      <x v="11"/>
      <x v="13"/>
      <x v="1"/>
      <x v="11"/>
      <x/>
    </i>
    <i r="1">
      <x v="17"/>
      <x v="19"/>
      <x v="1"/>
      <x v="17"/>
      <x/>
    </i>
    <i r="1">
      <x v="23"/>
      <x v="24"/>
      <x v="1"/>
      <x v="23"/>
      <x/>
    </i>
    <i r="1">
      <x v="30"/>
      <x v="35"/>
      <x v="1"/>
      <x v="30"/>
      <x/>
    </i>
    <i r="1">
      <x v="50"/>
      <x v="58"/>
      <x v="1"/>
      <x v="50"/>
      <x/>
    </i>
    <i r="1">
      <x v="60"/>
      <x v="68"/>
      <x v="1"/>
      <x v="60"/>
      <x/>
    </i>
    <i r="1">
      <x v="67"/>
      <x v="73"/>
      <x v="1"/>
      <x v="65"/>
      <x/>
    </i>
    <i r="1">
      <x v="72"/>
      <x v="29"/>
      <x v="1"/>
      <x v="66"/>
      <x/>
    </i>
    <i r="1">
      <x v="78"/>
      <x v="78"/>
      <x v="1"/>
      <x v="71"/>
      <x/>
    </i>
    <i t="blank">
      <x v="1"/>
    </i>
    <i>
      <x v="2"/>
      <x v="1"/>
      <x v="4"/>
      <x v="1"/>
      <x v="1"/>
      <x/>
    </i>
    <i r="1">
      <x v="6"/>
      <x v="3"/>
      <x/>
      <x v="6"/>
      <x v="1"/>
    </i>
    <i r="1">
      <x v="12"/>
      <x v="14"/>
      <x v="1"/>
      <x v="12"/>
      <x/>
    </i>
    <i r="1">
      <x v="19"/>
      <x v="20"/>
      <x v="1"/>
      <x v="19"/>
      <x/>
    </i>
    <i r="1">
      <x v="24"/>
      <x v="25"/>
      <x v="1"/>
      <x v="24"/>
      <x/>
    </i>
    <i r="1">
      <x v="31"/>
      <x v="40"/>
      <x v="1"/>
      <x v="31"/>
      <x/>
    </i>
    <i r="1">
      <x v="53"/>
      <x v="37"/>
      <x v="1"/>
      <x v="53"/>
      <x/>
    </i>
    <i r="1">
      <x v="63"/>
      <x v="76"/>
      <x v="1"/>
      <x v="63"/>
      <x/>
    </i>
    <i r="1">
      <x v="68"/>
      <x v="74"/>
      <x v="1"/>
      <x v="65"/>
      <x/>
    </i>
    <i r="1">
      <x v="73"/>
      <x v="30"/>
      <x/>
      <x v="67"/>
      <x v="1"/>
    </i>
    <i r="1">
      <x v="80"/>
      <x v="82"/>
      <x v="1"/>
      <x v="73"/>
      <x/>
    </i>
    <i t="blank">
      <x v="2"/>
    </i>
    <i>
      <x v="4"/>
      <x v="2"/>
      <x v="5"/>
      <x v="1"/>
      <x v="2"/>
      <x/>
    </i>
    <i r="1">
      <x v="7"/>
      <x v="9"/>
      <x v="1"/>
      <x v="7"/>
      <x/>
    </i>
    <i r="1">
      <x v="13"/>
      <x v="15"/>
      <x v="1"/>
      <x v="13"/>
      <x/>
    </i>
    <i r="1">
      <x v="20"/>
      <x v="22"/>
      <x v="1"/>
      <x v="20"/>
      <x/>
    </i>
    <i r="1">
      <x v="26"/>
      <x v="32"/>
      <x v="1"/>
      <x v="26"/>
      <x/>
    </i>
    <i r="1">
      <x v="35"/>
      <x v="41"/>
      <x v="1"/>
      <x v="35"/>
      <x/>
    </i>
    <i r="1">
      <x v="54"/>
      <x v="57"/>
      <x v="1"/>
      <x v="54"/>
      <x/>
    </i>
    <i r="1">
      <x v="64"/>
      <x v="70"/>
      <x v="1"/>
      <x v="64"/>
      <x/>
    </i>
    <i r="1">
      <x v="69"/>
      <x v="75"/>
      <x v="1"/>
      <x v="65"/>
      <x/>
    </i>
    <i r="1">
      <x v="74"/>
      <x v="31"/>
      <x v="1"/>
      <x v="67"/>
      <x/>
    </i>
    <i r="1">
      <x v="81"/>
      <x v="83"/>
      <x v="1"/>
      <x v="74"/>
      <x/>
    </i>
    <i t="blank">
      <x v="4"/>
    </i>
    <i>
      <x v="6"/>
      <x v="3"/>
      <x v="6"/>
      <x v="1"/>
      <x v="3"/>
      <x/>
    </i>
    <i r="1">
      <x v="9"/>
      <x v="11"/>
      <x v="1"/>
      <x v="9"/>
      <x/>
    </i>
    <i r="1">
      <x v="14"/>
      <x/>
      <x/>
      <x v="14"/>
      <x v="1"/>
    </i>
    <i r="1">
      <x v="21"/>
      <x v="23"/>
      <x v="1"/>
      <x v="21"/>
      <x/>
    </i>
    <i r="1">
      <x v="27"/>
      <x v="33"/>
      <x v="1"/>
      <x v="27"/>
      <x/>
    </i>
    <i r="1">
      <x v="40"/>
      <x v="49"/>
      <x v="1"/>
      <x v="40"/>
      <x/>
    </i>
    <i r="1">
      <x v="57"/>
      <x v="65"/>
      <x v="1"/>
      <x v="57"/>
      <x/>
    </i>
    <i r="1">
      <x v="65"/>
      <x v="71"/>
      <x v="1"/>
      <x v="64"/>
      <x/>
    </i>
    <i r="1">
      <x v="70"/>
      <x v="27"/>
      <x v="1"/>
      <x v="66"/>
      <x/>
    </i>
    <i r="1">
      <x v="75"/>
      <x v="77"/>
      <x v="1"/>
      <x v="68"/>
      <x/>
    </i>
    <i r="1">
      <x v="82"/>
      <x v="84"/>
      <x v="1"/>
      <x v="75"/>
      <x/>
    </i>
    <i t="blank">
      <x v="6"/>
    </i>
    <i>
      <x v="11"/>
      <x v="4"/>
      <x v="7"/>
      <x v="1"/>
      <x v="4"/>
      <x/>
    </i>
    <i r="1">
      <x v="10"/>
      <x v="12"/>
      <x v="1"/>
      <x v="10"/>
      <x/>
    </i>
    <i r="1">
      <x v="16"/>
      <x v="17"/>
      <x v="1"/>
      <x v="16"/>
      <x/>
    </i>
    <i r="1">
      <x v="22"/>
      <x v="21"/>
      <x/>
      <x v="22"/>
      <x v="1"/>
    </i>
    <i r="1">
      <x v="29"/>
      <x v="36"/>
      <x v="1"/>
      <x v="29"/>
      <x/>
    </i>
    <i r="1">
      <x v="41"/>
      <x v="38"/>
      <x v="1"/>
      <x v="41"/>
      <x/>
    </i>
    <i r="1">
      <x v="58"/>
      <x v="66"/>
      <x v="1"/>
      <x v="58"/>
      <x/>
    </i>
    <i r="1">
      <x v="66"/>
      <x v="72"/>
      <x v="1"/>
      <x v="65"/>
      <x/>
    </i>
    <i r="1">
      <x v="71"/>
      <x v="28"/>
      <x v="1"/>
      <x v="66"/>
      <x/>
    </i>
    <i r="1">
      <x v="77"/>
      <x v="80"/>
      <x v="1"/>
      <x v="70"/>
      <x/>
    </i>
    <i r="1">
      <x v="86"/>
      <x v="67"/>
      <x v="1"/>
      <x v="79"/>
      <x/>
    </i>
    <i t="blank">
      <x v="11"/>
    </i>
  </rowItems>
  <colItems count="1">
    <i/>
  </colItems>
  <pageFields count="1">
    <pageField fld="2" hier="-1"/>
  </pageFields>
  <formats count="1">
    <format dxfId="0">
      <pivotArea dataOnly="0" labelOnly="1" outline="0" fieldPosition="0">
        <references count="1">
          <reference field="7" count="0"/>
        </references>
      </pivotArea>
    </format>
  </formats>
  <pivotTableStyleInfo name="PivotStyleLight23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ees" displayName="Donnees" ref="A1:H89" totalsRowShown="0" headerRowDxfId="14" dataDxfId="13">
  <autoFilter ref="A1:H89"/>
  <tableColumns count="8">
    <tableColumn id="1" name="Owners" dataDxfId="12"/>
    <tableColumn id="2" name="Case ID" dataDxfId="11"/>
    <tableColumn id="3" name="Incoming Channel" dataDxfId="10"/>
    <tableColumn id="4" name="Created On" dataDxfId="9"/>
    <tableColumn id="5" name="Case Status" dataDxfId="8"/>
    <tableColumn id="6" name="Modified On" dataDxfId="7"/>
    <tableColumn id="7" name="Case Type" dataDxfId="6"/>
    <tableColumn id="8" name="Assignation" dataDxfId="5">
      <calculatedColumnFormula>IF(C2=Technique!$A$2,OFFSET(Technique!$E$1,MOD(COUNTIF($H$1:H1,"&lt;&gt;-"),Technique!$C$2)+1,0),"-")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Personnes" displayName="Personnes" ref="A1:B15" totalsRowShown="0" tableBorderDxfId="4">
  <autoFilter ref="A1:B15"/>
  <tableColumns count="2">
    <tableColumn id="1" name="Liste prédéfinie" dataDxfId="3"/>
    <tableColumn id="2" name="Dispo" dataDxfId="2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ypes" displayName="Types" ref="D1:E3" totalsRowShown="0">
  <autoFilter ref="D1:E3"/>
  <tableColumns count="2">
    <tableColumn id="1" name="Type"/>
    <tableColumn id="2" name="Filtre" dataDxfId="1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9"/>
  <sheetViews>
    <sheetView workbookViewId="0">
      <selection activeCell="F7" sqref="F7"/>
    </sheetView>
  </sheetViews>
  <sheetFormatPr baseColWidth="10" defaultColWidth="9.140625" defaultRowHeight="15" x14ac:dyDescent="0.25"/>
  <cols>
    <col min="1" max="1" width="23" style="8" customWidth="1"/>
    <col min="2" max="2" width="22.5703125" style="9" customWidth="1"/>
    <col min="3" max="7" width="22.5703125" style="8" customWidth="1"/>
    <col min="8" max="8" width="13.5703125" style="8" customWidth="1"/>
  </cols>
  <sheetData>
    <row r="1" spans="1:8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30</v>
      </c>
    </row>
    <row r="2" spans="1:8" x14ac:dyDescent="0.25">
      <c r="A2" s="5"/>
      <c r="B2" s="6">
        <v>9568200796</v>
      </c>
      <c r="C2" s="5" t="s">
        <v>7</v>
      </c>
      <c r="D2" s="7">
        <v>42989.413356481498</v>
      </c>
      <c r="E2" s="5" t="s">
        <v>8</v>
      </c>
      <c r="F2" s="7">
        <v>42989.505902777797</v>
      </c>
      <c r="G2" s="5" t="s">
        <v>9</v>
      </c>
      <c r="H2" s="8" t="str">
        <f ca="1">IF(C2=Technique!$A$2,OFFSET(Technique!$E$1,MOD(COUNTIF($H$1:H1,"&lt;&gt;-"),Technique!$C$2)+1,0),"-")</f>
        <v>-</v>
      </c>
    </row>
    <row r="3" spans="1:8" x14ac:dyDescent="0.25">
      <c r="A3" s="5"/>
      <c r="B3" s="6">
        <v>9568200797</v>
      </c>
      <c r="C3" s="5" t="s">
        <v>10</v>
      </c>
      <c r="D3" s="7">
        <v>42989.551527777803</v>
      </c>
      <c r="E3" s="5" t="s">
        <v>11</v>
      </c>
      <c r="F3" s="7">
        <v>42989.551921296297</v>
      </c>
      <c r="G3" s="5" t="s">
        <v>12</v>
      </c>
      <c r="H3" s="8" t="str">
        <f ca="1">IF(C3=Technique!$A$2,OFFSET(Technique!$E$1,MOD(COUNTIF($H$1:H2,"&lt;&gt;-"),Technique!$C$2)+1,0),"-")</f>
        <v>Alexandre</v>
      </c>
    </row>
    <row r="4" spans="1:8" x14ac:dyDescent="0.25">
      <c r="A4" s="5"/>
      <c r="B4" s="6">
        <v>9568200798</v>
      </c>
      <c r="C4" s="5" t="s">
        <v>10</v>
      </c>
      <c r="D4" s="7">
        <v>42989.555243055598</v>
      </c>
      <c r="E4" s="5" t="s">
        <v>11</v>
      </c>
      <c r="F4" s="7">
        <v>42989.555555555598</v>
      </c>
      <c r="G4" s="5" t="s">
        <v>12</v>
      </c>
      <c r="H4" s="8" t="str">
        <f ca="1">IF(C4=Technique!$A$2,OFFSET(Technique!$E$1,MOD(COUNTIF($H$1:H3,"&lt;&gt;-"),Technique!$C$2)+1,0),"-")</f>
        <v>Alice</v>
      </c>
    </row>
    <row r="5" spans="1:8" x14ac:dyDescent="0.25">
      <c r="A5" s="5"/>
      <c r="B5" s="6">
        <v>9568200799</v>
      </c>
      <c r="C5" s="5" t="s">
        <v>10</v>
      </c>
      <c r="D5" s="7">
        <v>42989.575752314799</v>
      </c>
      <c r="E5" s="5" t="s">
        <v>11</v>
      </c>
      <c r="F5" s="7">
        <v>42989.576157407399</v>
      </c>
      <c r="G5" s="5" t="s">
        <v>12</v>
      </c>
      <c r="H5" s="8" t="str">
        <f ca="1">IF(C5=Technique!$A$2,OFFSET(Technique!$E$1,MOD(COUNTIF($H$1:H4,"&lt;&gt;-"),Technique!$C$2)+1,0),"-")</f>
        <v>Anaïs</v>
      </c>
    </row>
    <row r="6" spans="1:8" x14ac:dyDescent="0.25">
      <c r="A6" s="5"/>
      <c r="B6" s="6">
        <v>9568200800</v>
      </c>
      <c r="C6" s="5" t="s">
        <v>10</v>
      </c>
      <c r="D6" s="7">
        <v>42989.592013888898</v>
      </c>
      <c r="E6" s="5" t="s">
        <v>11</v>
      </c>
      <c r="F6" s="7">
        <v>42989.592326388898</v>
      </c>
      <c r="G6" s="5" t="s">
        <v>12</v>
      </c>
      <c r="H6" s="8" t="str">
        <f ca="1">IF(C6=Technique!$A$2,OFFSET(Technique!$E$1,MOD(COUNTIF($H$1:H5,"&lt;&gt;-"),Technique!$C$2)+1,0),"-")</f>
        <v>Camille</v>
      </c>
    </row>
    <row r="7" spans="1:8" x14ac:dyDescent="0.25">
      <c r="A7" s="5"/>
      <c r="B7" s="6">
        <v>9568200801</v>
      </c>
      <c r="C7" s="5" t="s">
        <v>10</v>
      </c>
      <c r="D7" s="7">
        <v>42989.593460648102</v>
      </c>
      <c r="E7" s="5" t="s">
        <v>11</v>
      </c>
      <c r="F7" s="7">
        <v>42989.593773148103</v>
      </c>
      <c r="G7" s="5" t="s">
        <v>12</v>
      </c>
      <c r="H7" s="8" t="str">
        <f ca="1">IF(C7=Technique!$A$2,OFFSET(Technique!$E$1,MOD(COUNTIF($H$1:H6,"&lt;&gt;-"),Technique!$C$2)+1,0),"-")</f>
        <v>Adam</v>
      </c>
    </row>
    <row r="8" spans="1:8" x14ac:dyDescent="0.25">
      <c r="A8" s="5"/>
      <c r="B8" s="6">
        <v>9568200802</v>
      </c>
      <c r="C8" s="5" t="s">
        <v>10</v>
      </c>
      <c r="D8" s="7">
        <v>42989.471886574102</v>
      </c>
      <c r="E8" s="5" t="s">
        <v>8</v>
      </c>
      <c r="F8" s="7">
        <v>42989.594085648103</v>
      </c>
      <c r="G8" s="5" t="s">
        <v>9</v>
      </c>
      <c r="H8" s="8" t="str">
        <f ca="1">IF(C8=Technique!$A$2,OFFSET(Technique!$E$1,MOD(COUNTIF($H$1:H7,"&lt;&gt;-"),Technique!$C$2)+1,0),"-")</f>
        <v>Alexandre</v>
      </c>
    </row>
    <row r="9" spans="1:8" x14ac:dyDescent="0.25">
      <c r="A9" s="5"/>
      <c r="B9" s="6">
        <v>9568200803</v>
      </c>
      <c r="C9" s="5" t="s">
        <v>10</v>
      </c>
      <c r="D9" s="7">
        <v>42989.598472222198</v>
      </c>
      <c r="E9" s="5" t="s">
        <v>11</v>
      </c>
      <c r="F9" s="7">
        <v>42989.598749999997</v>
      </c>
      <c r="G9" s="5" t="s">
        <v>12</v>
      </c>
      <c r="H9" s="8" t="str">
        <f ca="1">IF(C9=Technique!$A$2,OFFSET(Technique!$E$1,MOD(COUNTIF($H$1:H8,"&lt;&gt;-"),Technique!$C$2)+1,0),"-")</f>
        <v>Alice</v>
      </c>
    </row>
    <row r="10" spans="1:8" x14ac:dyDescent="0.25">
      <c r="A10" s="5"/>
      <c r="B10" s="6">
        <v>9568200804</v>
      </c>
      <c r="C10" s="5" t="s">
        <v>7</v>
      </c>
      <c r="D10" s="7">
        <v>42989.600127314799</v>
      </c>
      <c r="E10" s="5" t="s">
        <v>8</v>
      </c>
      <c r="F10" s="7">
        <v>42989.603321759299</v>
      </c>
      <c r="G10" s="5" t="s">
        <v>9</v>
      </c>
      <c r="H10" s="8" t="str">
        <f ca="1">IF(C10=Technique!$A$2,OFFSET(Technique!$E$1,MOD(COUNTIF($H$1:H9,"&lt;&gt;-"),Technique!$C$2)+1,0),"-")</f>
        <v>-</v>
      </c>
    </row>
    <row r="11" spans="1:8" x14ac:dyDescent="0.25">
      <c r="A11" s="5"/>
      <c r="B11" s="6">
        <v>9568200805</v>
      </c>
      <c r="C11" s="5" t="s">
        <v>10</v>
      </c>
      <c r="D11" s="7">
        <v>42989.610208333303</v>
      </c>
      <c r="E11" s="5" t="s">
        <v>11</v>
      </c>
      <c r="F11" s="7">
        <v>42989.611851851798</v>
      </c>
      <c r="G11" s="5" t="s">
        <v>12</v>
      </c>
      <c r="H11" s="8" t="str">
        <f ca="1">IF(C11=Technique!$A$2,OFFSET(Technique!$E$1,MOD(COUNTIF($H$1:H10,"&lt;&gt;-"),Technique!$C$2)+1,0),"-")</f>
        <v>Anaïs</v>
      </c>
    </row>
    <row r="12" spans="1:8" x14ac:dyDescent="0.25">
      <c r="A12" s="5"/>
      <c r="B12" s="6">
        <v>9568200806</v>
      </c>
      <c r="C12" s="5" t="s">
        <v>10</v>
      </c>
      <c r="D12" s="7">
        <v>42989.613043981502</v>
      </c>
      <c r="E12" s="5" t="s">
        <v>11</v>
      </c>
      <c r="F12" s="7">
        <v>42989.613379629598</v>
      </c>
      <c r="G12" s="5" t="s">
        <v>12</v>
      </c>
      <c r="H12" s="8" t="str">
        <f ca="1">IF(C12=Technique!$A$2,OFFSET(Technique!$E$1,MOD(COUNTIF($H$1:H11,"&lt;&gt;-"),Technique!$C$2)+1,0),"-")</f>
        <v>Camille</v>
      </c>
    </row>
    <row r="13" spans="1:8" x14ac:dyDescent="0.25">
      <c r="A13" s="5"/>
      <c r="B13" s="6">
        <v>9568200807</v>
      </c>
      <c r="C13" s="5" t="s">
        <v>10</v>
      </c>
      <c r="D13" s="7">
        <v>42989.615856481498</v>
      </c>
      <c r="E13" s="5" t="s">
        <v>11</v>
      </c>
      <c r="F13" s="7">
        <v>42989.616087962997</v>
      </c>
      <c r="G13" s="5" t="s">
        <v>12</v>
      </c>
      <c r="H13" s="8" t="str">
        <f ca="1">IF(C13=Technique!$A$2,OFFSET(Technique!$E$1,MOD(COUNTIF($H$1:H12,"&lt;&gt;-"),Technique!$C$2)+1,0),"-")</f>
        <v>Adam</v>
      </c>
    </row>
    <row r="14" spans="1:8" x14ac:dyDescent="0.25">
      <c r="A14" s="5"/>
      <c r="B14" s="6">
        <v>9568200808</v>
      </c>
      <c r="C14" s="5" t="s">
        <v>10</v>
      </c>
      <c r="D14" s="7">
        <v>42989.629872685196</v>
      </c>
      <c r="E14" s="5" t="s">
        <v>11</v>
      </c>
      <c r="F14" s="7">
        <v>42989.6301157407</v>
      </c>
      <c r="G14" s="5" t="s">
        <v>12</v>
      </c>
      <c r="H14" s="8" t="str">
        <f ca="1">IF(C14=Technique!$A$2,OFFSET(Technique!$E$1,MOD(COUNTIF($H$1:H13,"&lt;&gt;-"),Technique!$C$2)+1,0),"-")</f>
        <v>Alexandre</v>
      </c>
    </row>
    <row r="15" spans="1:8" x14ac:dyDescent="0.25">
      <c r="A15" s="5"/>
      <c r="B15" s="6">
        <v>9568200809</v>
      </c>
      <c r="C15" s="5" t="s">
        <v>10</v>
      </c>
      <c r="D15" s="7">
        <v>42989.6343865741</v>
      </c>
      <c r="E15" s="5" t="s">
        <v>11</v>
      </c>
      <c r="F15" s="7">
        <v>42989.6346990741</v>
      </c>
      <c r="G15" s="5" t="s">
        <v>12</v>
      </c>
      <c r="H15" s="8" t="str">
        <f ca="1">IF(C15=Technique!$A$2,OFFSET(Technique!$E$1,MOD(COUNTIF($H$1:H14,"&lt;&gt;-"),Technique!$C$2)+1,0),"-")</f>
        <v>Alice</v>
      </c>
    </row>
    <row r="16" spans="1:8" x14ac:dyDescent="0.25">
      <c r="A16" s="5"/>
      <c r="B16" s="6">
        <v>9568200810</v>
      </c>
      <c r="C16" s="5" t="s">
        <v>10</v>
      </c>
      <c r="D16" s="7">
        <v>42971.413472222201</v>
      </c>
      <c r="E16" s="5" t="s">
        <v>8</v>
      </c>
      <c r="F16" s="7">
        <v>42989.640196759297</v>
      </c>
      <c r="G16" s="5" t="s">
        <v>9</v>
      </c>
      <c r="H16" s="8" t="str">
        <f ca="1">IF(C16=Technique!$A$2,OFFSET(Technique!$E$1,MOD(COUNTIF($H$1:H15,"&lt;&gt;-"),Technique!$C$2)+1,0),"-")</f>
        <v>Anaïs</v>
      </c>
    </row>
    <row r="17" spans="1:8" x14ac:dyDescent="0.25">
      <c r="A17" s="5"/>
      <c r="B17" s="6">
        <v>9568200811</v>
      </c>
      <c r="C17" s="5" t="s">
        <v>7</v>
      </c>
      <c r="D17" s="7">
        <v>42989.641655092601</v>
      </c>
      <c r="E17" s="5" t="s">
        <v>8</v>
      </c>
      <c r="F17" s="7">
        <v>42989.644293981502</v>
      </c>
      <c r="G17" s="5" t="s">
        <v>9</v>
      </c>
      <c r="H17" s="8" t="str">
        <f ca="1">IF(C17=Technique!$A$2,OFFSET(Technique!$E$1,MOD(COUNTIF($H$1:H16,"&lt;&gt;-"),Technique!$C$2)+1,0),"-")</f>
        <v>-</v>
      </c>
    </row>
    <row r="18" spans="1:8" x14ac:dyDescent="0.25">
      <c r="A18" s="5"/>
      <c r="B18" s="6">
        <v>9568200812</v>
      </c>
      <c r="C18" s="5" t="s">
        <v>10</v>
      </c>
      <c r="D18" s="7">
        <v>42989.645937499998</v>
      </c>
      <c r="E18" s="5" t="s">
        <v>11</v>
      </c>
      <c r="F18" s="7">
        <v>42989.646296296298</v>
      </c>
      <c r="G18" s="5" t="s">
        <v>12</v>
      </c>
      <c r="H18" s="8" t="str">
        <f ca="1">IF(C18=Technique!$A$2,OFFSET(Technique!$E$1,MOD(COUNTIF($H$1:H17,"&lt;&gt;-"),Technique!$C$2)+1,0),"-")</f>
        <v>Camille</v>
      </c>
    </row>
    <row r="19" spans="1:8" x14ac:dyDescent="0.25">
      <c r="A19" s="5"/>
      <c r="B19" s="6">
        <v>9568200813</v>
      </c>
      <c r="C19" s="5" t="s">
        <v>10</v>
      </c>
      <c r="D19" s="7">
        <v>42989.648229166698</v>
      </c>
      <c r="E19" s="5" t="s">
        <v>11</v>
      </c>
      <c r="F19" s="7">
        <v>42989.6485763889</v>
      </c>
      <c r="G19" s="5" t="s">
        <v>12</v>
      </c>
      <c r="H19" s="8" t="str">
        <f ca="1">IF(C19=Technique!$A$2,OFFSET(Technique!$E$1,MOD(COUNTIF($H$1:H18,"&lt;&gt;-"),Technique!$C$2)+1,0),"-")</f>
        <v>Adam</v>
      </c>
    </row>
    <row r="20" spans="1:8" x14ac:dyDescent="0.25">
      <c r="A20" s="5"/>
      <c r="B20" s="6">
        <v>9568200814</v>
      </c>
      <c r="C20" s="5" t="s">
        <v>7</v>
      </c>
      <c r="D20" s="7">
        <v>42989.647708333301</v>
      </c>
      <c r="E20" s="5" t="s">
        <v>8</v>
      </c>
      <c r="F20" s="7">
        <v>42989.648715277799</v>
      </c>
      <c r="G20" s="5" t="s">
        <v>9</v>
      </c>
      <c r="H20" s="8" t="str">
        <f ca="1">IF(C20=Technique!$A$2,OFFSET(Technique!$E$1,MOD(COUNTIF($H$1:H19,"&lt;&gt;-"),Technique!$C$2)+1,0),"-")</f>
        <v>-</v>
      </c>
    </row>
    <row r="21" spans="1:8" x14ac:dyDescent="0.25">
      <c r="A21" s="5"/>
      <c r="B21" s="6">
        <v>9568200815</v>
      </c>
      <c r="C21" s="5" t="s">
        <v>10</v>
      </c>
      <c r="D21" s="7">
        <v>42989.649618055599</v>
      </c>
      <c r="E21" s="5" t="s">
        <v>11</v>
      </c>
      <c r="F21" s="7">
        <v>42989.649976851899</v>
      </c>
      <c r="G21" s="5" t="s">
        <v>12</v>
      </c>
      <c r="H21" s="8" t="str">
        <f ca="1">IF(C21=Technique!$A$2,OFFSET(Technique!$E$1,MOD(COUNTIF($H$1:H20,"&lt;&gt;-"),Technique!$C$2)+1,0),"-")</f>
        <v>Alexandre</v>
      </c>
    </row>
    <row r="22" spans="1:8" x14ac:dyDescent="0.25">
      <c r="A22" s="5"/>
      <c r="B22" s="6">
        <v>9568200816</v>
      </c>
      <c r="C22" s="5" t="s">
        <v>10</v>
      </c>
      <c r="D22" s="7">
        <v>42989.681493055599</v>
      </c>
      <c r="E22" s="5" t="s">
        <v>11</v>
      </c>
      <c r="F22" s="7">
        <v>42989.681782407402</v>
      </c>
      <c r="G22" s="5" t="s">
        <v>12</v>
      </c>
      <c r="H22" s="8" t="str">
        <f ca="1">IF(C22=Technique!$A$2,OFFSET(Technique!$E$1,MOD(COUNTIF($H$1:H21,"&lt;&gt;-"),Technique!$C$2)+1,0),"-")</f>
        <v>Alice</v>
      </c>
    </row>
    <row r="23" spans="1:8" x14ac:dyDescent="0.25">
      <c r="A23" s="5"/>
      <c r="B23" s="6">
        <v>9568200817</v>
      </c>
      <c r="C23" s="5" t="s">
        <v>10</v>
      </c>
      <c r="D23" s="7">
        <v>42989.682858796303</v>
      </c>
      <c r="E23" s="5" t="s">
        <v>11</v>
      </c>
      <c r="F23" s="7">
        <v>42989.683194444398</v>
      </c>
      <c r="G23" s="5" t="s">
        <v>12</v>
      </c>
      <c r="H23" s="8" t="str">
        <f ca="1">IF(C23=Technique!$A$2,OFFSET(Technique!$E$1,MOD(COUNTIF($H$1:H22,"&lt;&gt;-"),Technique!$C$2)+1,0),"-")</f>
        <v>Anaïs</v>
      </c>
    </row>
    <row r="24" spans="1:8" x14ac:dyDescent="0.25">
      <c r="A24" s="5"/>
      <c r="B24" s="6">
        <v>9568200818</v>
      </c>
      <c r="C24" s="5" t="s">
        <v>10</v>
      </c>
      <c r="D24" s="7">
        <v>42989.658333333296</v>
      </c>
      <c r="E24" s="5" t="s">
        <v>8</v>
      </c>
      <c r="F24" s="7">
        <v>42989.684409722198</v>
      </c>
      <c r="G24" s="5" t="s">
        <v>9</v>
      </c>
      <c r="H24" s="8" t="str">
        <f ca="1">IF(C24=Technique!$A$2,OFFSET(Technique!$E$1,MOD(COUNTIF($H$1:H23,"&lt;&gt;-"),Technique!$C$2)+1,0),"-")</f>
        <v>Camille</v>
      </c>
    </row>
    <row r="25" spans="1:8" x14ac:dyDescent="0.25">
      <c r="A25" s="5"/>
      <c r="B25" s="6">
        <v>9568200819</v>
      </c>
      <c r="C25" s="5" t="s">
        <v>10</v>
      </c>
      <c r="D25" s="7">
        <v>42989.6870486111</v>
      </c>
      <c r="E25" s="5" t="s">
        <v>11</v>
      </c>
      <c r="F25" s="7">
        <v>42989.6879976852</v>
      </c>
      <c r="G25" s="5" t="s">
        <v>12</v>
      </c>
      <c r="H25" s="8" t="str">
        <f ca="1">IF(C25=Technique!$A$2,OFFSET(Technique!$E$1,MOD(COUNTIF($H$1:H24,"&lt;&gt;-"),Technique!$C$2)+1,0),"-")</f>
        <v>Adam</v>
      </c>
    </row>
    <row r="26" spans="1:8" x14ac:dyDescent="0.25">
      <c r="A26" s="5"/>
      <c r="B26" s="6">
        <v>9568200820</v>
      </c>
      <c r="C26" s="5" t="s">
        <v>10</v>
      </c>
      <c r="D26" s="7">
        <v>42989.688240740703</v>
      </c>
      <c r="E26" s="5" t="s">
        <v>11</v>
      </c>
      <c r="F26" s="7">
        <v>42989.688553240703</v>
      </c>
      <c r="G26" s="5" t="s">
        <v>12</v>
      </c>
      <c r="H26" s="8" t="str">
        <f ca="1">IF(C26=Technique!$A$2,OFFSET(Technique!$E$1,MOD(COUNTIF($H$1:H25,"&lt;&gt;-"),Technique!$C$2)+1,0),"-")</f>
        <v>Alexandre</v>
      </c>
    </row>
    <row r="27" spans="1:8" x14ac:dyDescent="0.25">
      <c r="A27" s="5"/>
      <c r="B27" s="6">
        <v>9568200821</v>
      </c>
      <c r="C27" s="5" t="s">
        <v>7</v>
      </c>
      <c r="D27" s="7">
        <v>42989.700636574104</v>
      </c>
      <c r="E27" s="5" t="s">
        <v>8</v>
      </c>
      <c r="F27" s="7">
        <v>42989.701365740701</v>
      </c>
      <c r="G27" s="5" t="s">
        <v>9</v>
      </c>
      <c r="H27" s="8" t="str">
        <f ca="1">IF(C27=Technique!$A$2,OFFSET(Technique!$E$1,MOD(COUNTIF($H$1:H26,"&lt;&gt;-"),Technique!$C$2)+1,0),"-")</f>
        <v>-</v>
      </c>
    </row>
    <row r="28" spans="1:8" x14ac:dyDescent="0.25">
      <c r="A28" s="5"/>
      <c r="B28" s="6">
        <v>9568200822</v>
      </c>
      <c r="C28" s="5" t="s">
        <v>10</v>
      </c>
      <c r="D28" s="7">
        <v>42989.714328703703</v>
      </c>
      <c r="E28" s="5" t="s">
        <v>11</v>
      </c>
      <c r="F28" s="7">
        <v>42989.714675925898</v>
      </c>
      <c r="G28" s="5" t="s">
        <v>12</v>
      </c>
      <c r="H28" s="8" t="str">
        <f ca="1">IF(C28=Technique!$A$2,OFFSET(Technique!$E$1,MOD(COUNTIF($H$1:H27,"&lt;&gt;-"),Technique!$C$2)+1,0),"-")</f>
        <v>Alice</v>
      </c>
    </row>
    <row r="29" spans="1:8" x14ac:dyDescent="0.25">
      <c r="A29" s="5"/>
      <c r="B29" s="6">
        <v>9568200823</v>
      </c>
      <c r="C29" s="5" t="s">
        <v>10</v>
      </c>
      <c r="D29" s="7">
        <v>42989.734571759298</v>
      </c>
      <c r="E29" s="5" t="s">
        <v>11</v>
      </c>
      <c r="F29" s="7">
        <v>42989.734861111101</v>
      </c>
      <c r="G29" s="5" t="s">
        <v>12</v>
      </c>
      <c r="H29" s="8" t="str">
        <f ca="1">IF(C29=Technique!$A$2,OFFSET(Technique!$E$1,MOD(COUNTIF($H$1:H28,"&lt;&gt;-"),Technique!$C$2)+1,0),"-")</f>
        <v>Anaïs</v>
      </c>
    </row>
    <row r="30" spans="1:8" x14ac:dyDescent="0.25">
      <c r="A30" s="5"/>
      <c r="B30" s="6">
        <v>9568200824</v>
      </c>
      <c r="C30" s="5" t="s">
        <v>7</v>
      </c>
      <c r="D30" s="7">
        <v>42990.3598726852</v>
      </c>
      <c r="E30" s="5" t="s">
        <v>8</v>
      </c>
      <c r="F30" s="7">
        <v>42990.360879629603</v>
      </c>
      <c r="G30" s="5" t="s">
        <v>9</v>
      </c>
      <c r="H30" s="8" t="str">
        <f ca="1">IF(C30=Technique!$A$2,OFFSET(Technique!$E$1,MOD(COUNTIF($H$1:H29,"&lt;&gt;-"),Technique!$C$2)+1,0),"-")</f>
        <v>-</v>
      </c>
    </row>
    <row r="31" spans="1:8" x14ac:dyDescent="0.25">
      <c r="A31" s="5"/>
      <c r="B31" s="6">
        <v>9568200825</v>
      </c>
      <c r="C31" s="5" t="s">
        <v>10</v>
      </c>
      <c r="D31" s="7">
        <v>42990.377152777801</v>
      </c>
      <c r="E31" s="5" t="s">
        <v>11</v>
      </c>
      <c r="F31" s="7">
        <v>42990.378125000003</v>
      </c>
      <c r="G31" s="5" t="s">
        <v>12</v>
      </c>
      <c r="H31" s="8" t="str">
        <f ca="1">IF(C31=Technique!$A$2,OFFSET(Technique!$E$1,MOD(COUNTIF($H$1:H30,"&lt;&gt;-"),Technique!$C$2)+1,0),"-")</f>
        <v>Camille</v>
      </c>
    </row>
    <row r="32" spans="1:8" x14ac:dyDescent="0.25">
      <c r="A32" s="5"/>
      <c r="B32" s="6">
        <v>9568200826</v>
      </c>
      <c r="C32" s="5" t="s">
        <v>10</v>
      </c>
      <c r="D32" s="7">
        <v>42990.371574074103</v>
      </c>
      <c r="E32" s="5" t="s">
        <v>11</v>
      </c>
      <c r="F32" s="7">
        <v>42990.381203703699</v>
      </c>
      <c r="G32" s="5" t="s">
        <v>12</v>
      </c>
      <c r="H32" s="8" t="str">
        <f ca="1">IF(C32=Technique!$A$2,OFFSET(Technique!$E$1,MOD(COUNTIF($H$1:H31,"&lt;&gt;-"),Technique!$C$2)+1,0),"-")</f>
        <v>Adam</v>
      </c>
    </row>
    <row r="33" spans="1:8" x14ac:dyDescent="0.25">
      <c r="A33" s="5"/>
      <c r="B33" s="6">
        <v>9568200827</v>
      </c>
      <c r="C33" s="5" t="s">
        <v>10</v>
      </c>
      <c r="D33" s="7">
        <v>42990.394513888903</v>
      </c>
      <c r="E33" s="5" t="s">
        <v>11</v>
      </c>
      <c r="F33" s="7">
        <v>42990.394907407397</v>
      </c>
      <c r="G33" s="5" t="s">
        <v>12</v>
      </c>
      <c r="H33" s="8" t="str">
        <f ca="1">IF(C33=Technique!$A$2,OFFSET(Technique!$E$1,MOD(COUNTIF($H$1:H32,"&lt;&gt;-"),Technique!$C$2)+1,0),"-")</f>
        <v>Alexandre</v>
      </c>
    </row>
    <row r="34" spans="1:8" x14ac:dyDescent="0.25">
      <c r="A34" s="5"/>
      <c r="B34" s="6">
        <v>9568200828</v>
      </c>
      <c r="C34" s="5" t="s">
        <v>7</v>
      </c>
      <c r="D34" s="7">
        <v>42990.394166666701</v>
      </c>
      <c r="E34" s="5" t="s">
        <v>8</v>
      </c>
      <c r="F34" s="7">
        <v>42990.395254629599</v>
      </c>
      <c r="G34" s="5" t="s">
        <v>9</v>
      </c>
      <c r="H34" s="8" t="str">
        <f ca="1">IF(C34=Technique!$A$2,OFFSET(Technique!$E$1,MOD(COUNTIF($H$1:H33,"&lt;&gt;-"),Technique!$C$2)+1,0),"-")</f>
        <v>-</v>
      </c>
    </row>
    <row r="35" spans="1:8" x14ac:dyDescent="0.25">
      <c r="A35" s="5"/>
      <c r="B35" s="6">
        <v>9568200829</v>
      </c>
      <c r="C35" s="5" t="s">
        <v>7</v>
      </c>
      <c r="D35" s="7">
        <v>42990.395821759303</v>
      </c>
      <c r="E35" s="5" t="s">
        <v>8</v>
      </c>
      <c r="F35" s="7">
        <v>42990.397291666697</v>
      </c>
      <c r="G35" s="5" t="s">
        <v>9</v>
      </c>
      <c r="H35" s="8" t="str">
        <f ca="1">IF(C35=Technique!$A$2,OFFSET(Technique!$E$1,MOD(COUNTIF($H$1:H34,"&lt;&gt;-"),Technique!$C$2)+1,0),"-")</f>
        <v>-</v>
      </c>
    </row>
    <row r="36" spans="1:8" x14ac:dyDescent="0.25">
      <c r="A36" s="5"/>
      <c r="B36" s="6">
        <v>9568200830</v>
      </c>
      <c r="C36" s="5" t="s">
        <v>7</v>
      </c>
      <c r="D36" s="7">
        <v>42990.397881944402</v>
      </c>
      <c r="E36" s="5" t="s">
        <v>8</v>
      </c>
      <c r="F36" s="7">
        <v>42990.399039351898</v>
      </c>
      <c r="G36" s="5" t="s">
        <v>9</v>
      </c>
      <c r="H36" s="8" t="str">
        <f ca="1">IF(C36=Technique!$A$2,OFFSET(Technique!$E$1,MOD(COUNTIF($H$1:H35,"&lt;&gt;-"),Technique!$C$2)+1,0),"-")</f>
        <v>-</v>
      </c>
    </row>
    <row r="37" spans="1:8" x14ac:dyDescent="0.25">
      <c r="A37" s="5"/>
      <c r="B37" s="6">
        <v>9568200831</v>
      </c>
      <c r="C37" s="5" t="s">
        <v>10</v>
      </c>
      <c r="D37" s="7">
        <v>42990.395671296297</v>
      </c>
      <c r="E37" s="5" t="s">
        <v>11</v>
      </c>
      <c r="F37" s="7">
        <v>42990.400578703702</v>
      </c>
      <c r="G37" s="5" t="s">
        <v>12</v>
      </c>
      <c r="H37" s="8" t="str">
        <f ca="1">IF(C37=Technique!$A$2,OFFSET(Technique!$E$1,MOD(COUNTIF($H$1:H36,"&lt;&gt;-"),Technique!$C$2)+1,0),"-")</f>
        <v>Alice</v>
      </c>
    </row>
    <row r="38" spans="1:8" x14ac:dyDescent="0.25">
      <c r="A38" s="5"/>
      <c r="B38" s="6">
        <v>9568200832</v>
      </c>
      <c r="C38" s="5" t="s">
        <v>7</v>
      </c>
      <c r="D38" s="7">
        <v>42990.399895833303</v>
      </c>
      <c r="E38" s="5" t="s">
        <v>8</v>
      </c>
      <c r="F38" s="7">
        <v>42990.401145833297</v>
      </c>
      <c r="G38" s="5" t="s">
        <v>9</v>
      </c>
      <c r="H38" s="8" t="str">
        <f ca="1">IF(C38=Technique!$A$2,OFFSET(Technique!$E$1,MOD(COUNTIF($H$1:H37,"&lt;&gt;-"),Technique!$C$2)+1,0),"-")</f>
        <v>-</v>
      </c>
    </row>
    <row r="39" spans="1:8" x14ac:dyDescent="0.25">
      <c r="A39" s="5"/>
      <c r="B39" s="6">
        <v>9568200833</v>
      </c>
      <c r="C39" s="5" t="s">
        <v>7</v>
      </c>
      <c r="D39" s="7">
        <v>42990.401655092603</v>
      </c>
      <c r="E39" s="5" t="s">
        <v>8</v>
      </c>
      <c r="F39" s="7">
        <v>42990.402303240699</v>
      </c>
      <c r="G39" s="5" t="s">
        <v>9</v>
      </c>
      <c r="H39" s="8" t="str">
        <f ca="1">IF(C39=Technique!$A$2,OFFSET(Technique!$E$1,MOD(COUNTIF($H$1:H38,"&lt;&gt;-"),Technique!$C$2)+1,0),"-")</f>
        <v>-</v>
      </c>
    </row>
    <row r="40" spans="1:8" x14ac:dyDescent="0.25">
      <c r="A40" s="5"/>
      <c r="B40" s="6">
        <v>9568200834</v>
      </c>
      <c r="C40" s="5" t="s">
        <v>7</v>
      </c>
      <c r="D40" s="7">
        <v>42990.402962963002</v>
      </c>
      <c r="E40" s="5" t="s">
        <v>8</v>
      </c>
      <c r="F40" s="7">
        <v>42990.403634259303</v>
      </c>
      <c r="G40" s="5" t="s">
        <v>9</v>
      </c>
      <c r="H40" s="8" t="str">
        <f ca="1">IF(C40=Technique!$A$2,OFFSET(Technique!$E$1,MOD(COUNTIF($H$1:H39,"&lt;&gt;-"),Technique!$C$2)+1,0),"-")</f>
        <v>-</v>
      </c>
    </row>
    <row r="41" spans="1:8" x14ac:dyDescent="0.25">
      <c r="A41" s="5"/>
      <c r="B41" s="6">
        <v>9568200835</v>
      </c>
      <c r="C41" s="5" t="s">
        <v>7</v>
      </c>
      <c r="D41" s="7">
        <v>42990.404097222199</v>
      </c>
      <c r="E41" s="5" t="s">
        <v>8</v>
      </c>
      <c r="F41" s="7">
        <v>42990.405289351896</v>
      </c>
      <c r="G41" s="5" t="s">
        <v>9</v>
      </c>
      <c r="H41" s="8" t="str">
        <f ca="1">IF(C41=Technique!$A$2,OFFSET(Technique!$E$1,MOD(COUNTIF($H$1:H40,"&lt;&gt;-"),Technique!$C$2)+1,0),"-")</f>
        <v>-</v>
      </c>
    </row>
    <row r="42" spans="1:8" x14ac:dyDescent="0.25">
      <c r="A42" s="5"/>
      <c r="B42" s="6">
        <v>9568200836</v>
      </c>
      <c r="C42" s="5" t="s">
        <v>10</v>
      </c>
      <c r="D42" s="7">
        <v>42990.404780092598</v>
      </c>
      <c r="E42" s="5" t="s">
        <v>11</v>
      </c>
      <c r="F42" s="7">
        <v>42990.405428240701</v>
      </c>
      <c r="G42" s="5" t="s">
        <v>12</v>
      </c>
      <c r="H42" s="8" t="str">
        <f ca="1">IF(C42=Technique!$A$2,OFFSET(Technique!$E$1,MOD(COUNTIF($H$1:H41,"&lt;&gt;-"),Technique!$C$2)+1,0),"-")</f>
        <v>Anaïs</v>
      </c>
    </row>
    <row r="43" spans="1:8" x14ac:dyDescent="0.25">
      <c r="A43" s="5"/>
      <c r="B43" s="6">
        <v>9568200837</v>
      </c>
      <c r="C43" s="5" t="s">
        <v>10</v>
      </c>
      <c r="D43" s="7">
        <v>42990.393784722197</v>
      </c>
      <c r="E43" s="5" t="s">
        <v>11</v>
      </c>
      <c r="F43" s="7">
        <v>42990.4054861111</v>
      </c>
      <c r="G43" s="5" t="s">
        <v>12</v>
      </c>
      <c r="H43" s="8" t="str">
        <f ca="1">IF(C43=Technique!$A$2,OFFSET(Technique!$E$1,MOD(COUNTIF($H$1:H42,"&lt;&gt;-"),Technique!$C$2)+1,0),"-")</f>
        <v>Camille</v>
      </c>
    </row>
    <row r="44" spans="1:8" x14ac:dyDescent="0.25">
      <c r="A44" s="5"/>
      <c r="B44" s="6">
        <v>9568200838</v>
      </c>
      <c r="C44" s="5" t="s">
        <v>7</v>
      </c>
      <c r="D44" s="7">
        <v>42990.406238425901</v>
      </c>
      <c r="E44" s="5" t="s">
        <v>8</v>
      </c>
      <c r="F44" s="7">
        <v>42990.406932870399</v>
      </c>
      <c r="G44" s="5" t="s">
        <v>9</v>
      </c>
      <c r="H44" s="8" t="str">
        <f ca="1">IF(C44=Technique!$A$2,OFFSET(Technique!$E$1,MOD(COUNTIF($H$1:H43,"&lt;&gt;-"),Technique!$C$2)+1,0),"-")</f>
        <v>-</v>
      </c>
    </row>
    <row r="45" spans="1:8" x14ac:dyDescent="0.25">
      <c r="A45" s="5"/>
      <c r="B45" s="6">
        <v>9568200839</v>
      </c>
      <c r="C45" s="5" t="s">
        <v>7</v>
      </c>
      <c r="D45" s="7">
        <v>42990.404525462996</v>
      </c>
      <c r="E45" s="5" t="s">
        <v>8</v>
      </c>
      <c r="F45" s="7">
        <v>42990.407268518502</v>
      </c>
      <c r="G45" s="5" t="s">
        <v>9</v>
      </c>
      <c r="H45" s="8" t="str">
        <f ca="1">IF(C45=Technique!$A$2,OFFSET(Technique!$E$1,MOD(COUNTIF($H$1:H44,"&lt;&gt;-"),Technique!$C$2)+1,0),"-")</f>
        <v>-</v>
      </c>
    </row>
    <row r="46" spans="1:8" x14ac:dyDescent="0.25">
      <c r="A46" s="5"/>
      <c r="B46" s="6">
        <v>9568200840</v>
      </c>
      <c r="C46" s="5" t="s">
        <v>7</v>
      </c>
      <c r="D46" s="7">
        <v>42990.407743055599</v>
      </c>
      <c r="E46" s="5" t="s">
        <v>8</v>
      </c>
      <c r="F46" s="7">
        <v>42990.408738425896</v>
      </c>
      <c r="G46" s="5" t="s">
        <v>9</v>
      </c>
      <c r="H46" s="8" t="str">
        <f ca="1">IF(C46=Technique!$A$2,OFFSET(Technique!$E$1,MOD(COUNTIF($H$1:H45,"&lt;&gt;-"),Technique!$C$2)+1,0),"-")</f>
        <v>-</v>
      </c>
    </row>
    <row r="47" spans="1:8" x14ac:dyDescent="0.25">
      <c r="A47" s="5"/>
      <c r="B47" s="6">
        <v>9568200841</v>
      </c>
      <c r="C47" s="5" t="s">
        <v>7</v>
      </c>
      <c r="D47" s="7">
        <v>42990.409085648098</v>
      </c>
      <c r="E47" s="5" t="s">
        <v>8</v>
      </c>
      <c r="F47" s="7">
        <v>42990.410011574102</v>
      </c>
      <c r="G47" s="5" t="s">
        <v>9</v>
      </c>
      <c r="H47" s="8" t="str">
        <f ca="1">IF(C47=Technique!$A$2,OFFSET(Technique!$E$1,MOD(COUNTIF($H$1:H46,"&lt;&gt;-"),Technique!$C$2)+1,0),"-")</f>
        <v>-</v>
      </c>
    </row>
    <row r="48" spans="1:8" x14ac:dyDescent="0.25">
      <c r="A48" s="5"/>
      <c r="B48" s="6">
        <v>9568200842</v>
      </c>
      <c r="C48" s="5" t="s">
        <v>7</v>
      </c>
      <c r="D48" s="7">
        <v>42990.410497685203</v>
      </c>
      <c r="E48" s="5" t="s">
        <v>8</v>
      </c>
      <c r="F48" s="7">
        <v>42990.411296296297</v>
      </c>
      <c r="G48" s="5" t="s">
        <v>9</v>
      </c>
      <c r="H48" s="8" t="str">
        <f ca="1">IF(C48=Technique!$A$2,OFFSET(Technique!$E$1,MOD(COUNTIF($H$1:H47,"&lt;&gt;-"),Technique!$C$2)+1,0),"-")</f>
        <v>-</v>
      </c>
    </row>
    <row r="49" spans="1:8" x14ac:dyDescent="0.25">
      <c r="A49" s="5"/>
      <c r="B49" s="6">
        <v>9568200843</v>
      </c>
      <c r="C49" s="5" t="s">
        <v>7</v>
      </c>
      <c r="D49" s="7">
        <v>42990.411759259303</v>
      </c>
      <c r="E49" s="5" t="s">
        <v>8</v>
      </c>
      <c r="F49" s="7">
        <v>42990.412835648101</v>
      </c>
      <c r="G49" s="5" t="s">
        <v>9</v>
      </c>
      <c r="H49" s="8" t="str">
        <f ca="1">IF(C49=Technique!$A$2,OFFSET(Technique!$E$1,MOD(COUNTIF($H$1:H48,"&lt;&gt;-"),Technique!$C$2)+1,0),"-")</f>
        <v>-</v>
      </c>
    </row>
    <row r="50" spans="1:8" x14ac:dyDescent="0.25">
      <c r="A50" s="5"/>
      <c r="B50" s="6">
        <v>9568200844</v>
      </c>
      <c r="C50" s="5" t="s">
        <v>7</v>
      </c>
      <c r="D50" s="7">
        <v>42990.413495370398</v>
      </c>
      <c r="E50" s="5" t="s">
        <v>8</v>
      </c>
      <c r="F50" s="7">
        <v>42990.414293981499</v>
      </c>
      <c r="G50" s="5" t="s">
        <v>9</v>
      </c>
      <c r="H50" s="8" t="str">
        <f ca="1">IF(C50=Technique!$A$2,OFFSET(Technique!$E$1,MOD(COUNTIF($H$1:H49,"&lt;&gt;-"),Technique!$C$2)+1,0),"-")</f>
        <v>-</v>
      </c>
    </row>
    <row r="51" spans="1:8" x14ac:dyDescent="0.25">
      <c r="A51" s="5"/>
      <c r="B51" s="6">
        <v>9568200845</v>
      </c>
      <c r="C51" s="5" t="s">
        <v>7</v>
      </c>
      <c r="D51" s="7">
        <v>42990.416192129604</v>
      </c>
      <c r="E51" s="5" t="s">
        <v>8</v>
      </c>
      <c r="F51" s="7">
        <v>42990.416932870401</v>
      </c>
      <c r="G51" s="5" t="s">
        <v>9</v>
      </c>
      <c r="H51" s="8" t="str">
        <f ca="1">IF(C51=Technique!$A$2,OFFSET(Technique!$E$1,MOD(COUNTIF($H$1:H50,"&lt;&gt;-"),Technique!$C$2)+1,0),"-")</f>
        <v>-</v>
      </c>
    </row>
    <row r="52" spans="1:8" x14ac:dyDescent="0.25">
      <c r="A52" s="5"/>
      <c r="B52" s="6">
        <v>9568200846</v>
      </c>
      <c r="C52" s="5" t="s">
        <v>10</v>
      </c>
      <c r="D52" s="7">
        <v>42990.417222222197</v>
      </c>
      <c r="E52" s="5" t="s">
        <v>11</v>
      </c>
      <c r="F52" s="7">
        <v>42990.417604166701</v>
      </c>
      <c r="G52" s="5" t="s">
        <v>12</v>
      </c>
      <c r="H52" s="8" t="str">
        <f ca="1">IF(C52=Technique!$A$2,OFFSET(Technique!$E$1,MOD(COUNTIF($H$1:H51,"&lt;&gt;-"),Technique!$C$2)+1,0),"-")</f>
        <v>Adam</v>
      </c>
    </row>
    <row r="53" spans="1:8" x14ac:dyDescent="0.25">
      <c r="A53" s="5"/>
      <c r="B53" s="6">
        <v>9568200847</v>
      </c>
      <c r="C53" s="5" t="s">
        <v>7</v>
      </c>
      <c r="D53" s="7">
        <v>42990.417361111096</v>
      </c>
      <c r="E53" s="5" t="s">
        <v>8</v>
      </c>
      <c r="F53" s="7">
        <v>42990.418206018498</v>
      </c>
      <c r="G53" s="5" t="s">
        <v>9</v>
      </c>
      <c r="H53" s="8" t="str">
        <f ca="1">IF(C53=Technique!$A$2,OFFSET(Technique!$E$1,MOD(COUNTIF($H$1:H52,"&lt;&gt;-"),Technique!$C$2)+1,0),"-")</f>
        <v>-</v>
      </c>
    </row>
    <row r="54" spans="1:8" x14ac:dyDescent="0.25">
      <c r="A54" s="5"/>
      <c r="B54" s="6">
        <v>9568200848</v>
      </c>
      <c r="C54" s="5" t="s">
        <v>7</v>
      </c>
      <c r="D54" s="7">
        <v>42990.419780092598</v>
      </c>
      <c r="E54" s="5" t="s">
        <v>8</v>
      </c>
      <c r="F54" s="7">
        <v>42990.4206597222</v>
      </c>
      <c r="G54" s="5" t="s">
        <v>9</v>
      </c>
      <c r="H54" s="8" t="str">
        <f ca="1">IF(C54=Technique!$A$2,OFFSET(Technique!$E$1,MOD(COUNTIF($H$1:H53,"&lt;&gt;-"),Technique!$C$2)+1,0),"-")</f>
        <v>-</v>
      </c>
    </row>
    <row r="55" spans="1:8" x14ac:dyDescent="0.25">
      <c r="A55" s="5"/>
      <c r="B55" s="6">
        <v>9568200849</v>
      </c>
      <c r="C55" s="5" t="s">
        <v>10</v>
      </c>
      <c r="D55" s="7">
        <v>42990.393194444398</v>
      </c>
      <c r="E55" s="5" t="s">
        <v>11</v>
      </c>
      <c r="F55" s="7">
        <v>42990.4234953704</v>
      </c>
      <c r="G55" s="5" t="s">
        <v>12</v>
      </c>
      <c r="H55" s="8" t="str">
        <f ca="1">IF(C55=Technique!$A$2,OFFSET(Technique!$E$1,MOD(COUNTIF($H$1:H54,"&lt;&gt;-"),Technique!$C$2)+1,0),"-")</f>
        <v>Alexandre</v>
      </c>
    </row>
    <row r="56" spans="1:8" x14ac:dyDescent="0.25">
      <c r="A56" s="5"/>
      <c r="B56" s="6">
        <v>9568200850</v>
      </c>
      <c r="C56" s="5" t="s">
        <v>10</v>
      </c>
      <c r="D56" s="7">
        <v>42990.416238425903</v>
      </c>
      <c r="E56" s="5" t="s">
        <v>11</v>
      </c>
      <c r="F56" s="7">
        <v>42990.426053240699</v>
      </c>
      <c r="G56" s="5" t="s">
        <v>12</v>
      </c>
      <c r="H56" s="8" t="str">
        <f ca="1">IF(C56=Technique!$A$2,OFFSET(Technique!$E$1,MOD(COUNTIF($H$1:H55,"&lt;&gt;-"),Technique!$C$2)+1,0),"-")</f>
        <v>Alice</v>
      </c>
    </row>
    <row r="57" spans="1:8" x14ac:dyDescent="0.25">
      <c r="A57" s="5"/>
      <c r="B57" s="6">
        <v>9568200851</v>
      </c>
      <c r="C57" s="5" t="s">
        <v>7</v>
      </c>
      <c r="D57" s="7">
        <v>42990.428124999999</v>
      </c>
      <c r="E57" s="5" t="s">
        <v>8</v>
      </c>
      <c r="F57" s="7">
        <v>42990.4289699074</v>
      </c>
      <c r="G57" s="5" t="s">
        <v>9</v>
      </c>
      <c r="H57" s="8" t="str">
        <f ca="1">IF(C57=Technique!$A$2,OFFSET(Technique!$E$1,MOD(COUNTIF($H$1:H56,"&lt;&gt;-"),Technique!$C$2)+1,0),"-")</f>
        <v>-</v>
      </c>
    </row>
    <row r="58" spans="1:8" x14ac:dyDescent="0.25">
      <c r="A58" s="5"/>
      <c r="B58" s="6">
        <v>9568200852</v>
      </c>
      <c r="C58" s="5" t="s">
        <v>7</v>
      </c>
      <c r="D58" s="7">
        <v>42990.431504629603</v>
      </c>
      <c r="E58" s="5" t="s">
        <v>8</v>
      </c>
      <c r="F58" s="7">
        <v>42990.433321759301</v>
      </c>
      <c r="G58" s="5" t="s">
        <v>9</v>
      </c>
      <c r="H58" s="8" t="str">
        <f ca="1">IF(C58=Technique!$A$2,OFFSET(Technique!$E$1,MOD(COUNTIF($H$1:H57,"&lt;&gt;-"),Technique!$C$2)+1,0),"-")</f>
        <v>-</v>
      </c>
    </row>
    <row r="59" spans="1:8" x14ac:dyDescent="0.25">
      <c r="A59" s="5"/>
      <c r="B59" s="6">
        <v>9568200853</v>
      </c>
      <c r="C59" s="5" t="s">
        <v>10</v>
      </c>
      <c r="D59" s="7">
        <v>42990.435740740701</v>
      </c>
      <c r="E59" s="5" t="s">
        <v>11</v>
      </c>
      <c r="F59" s="7">
        <v>42990.436678240701</v>
      </c>
      <c r="G59" s="5" t="s">
        <v>12</v>
      </c>
      <c r="H59" s="8" t="str">
        <f ca="1">IF(C59=Technique!$A$2,OFFSET(Technique!$E$1,MOD(COUNTIF($H$1:H58,"&lt;&gt;-"),Technique!$C$2)+1,0),"-")</f>
        <v>Anaïs</v>
      </c>
    </row>
    <row r="60" spans="1:8" x14ac:dyDescent="0.25">
      <c r="A60" s="5"/>
      <c r="B60" s="6">
        <v>9568200854</v>
      </c>
      <c r="C60" s="5" t="s">
        <v>10</v>
      </c>
      <c r="D60" s="7">
        <v>42990.436898148102</v>
      </c>
      <c r="E60" s="5" t="s">
        <v>11</v>
      </c>
      <c r="F60" s="7">
        <v>42990.437268518501</v>
      </c>
      <c r="G60" s="5" t="s">
        <v>12</v>
      </c>
      <c r="H60" s="8" t="str">
        <f ca="1">IF(C60=Technique!$A$2,OFFSET(Technique!$E$1,MOD(COUNTIF($H$1:H59,"&lt;&gt;-"),Technique!$C$2)+1,0),"-")</f>
        <v>Camille</v>
      </c>
    </row>
    <row r="61" spans="1:8" x14ac:dyDescent="0.25">
      <c r="A61" s="5"/>
      <c r="B61" s="6">
        <v>9568200855</v>
      </c>
      <c r="C61" s="5" t="s">
        <v>7</v>
      </c>
      <c r="D61" s="7">
        <v>42990.435717592598</v>
      </c>
      <c r="E61" s="5" t="s">
        <v>8</v>
      </c>
      <c r="F61" s="7">
        <v>42990.438055555598</v>
      </c>
      <c r="G61" s="5" t="s">
        <v>9</v>
      </c>
      <c r="H61" s="8" t="str">
        <f ca="1">IF(C61=Technique!$A$2,OFFSET(Technique!$E$1,MOD(COUNTIF($H$1:H60,"&lt;&gt;-"),Technique!$C$2)+1,0),"-")</f>
        <v>-</v>
      </c>
    </row>
    <row r="62" spans="1:8" x14ac:dyDescent="0.25">
      <c r="A62" s="5"/>
      <c r="B62" s="6">
        <v>9568200856</v>
      </c>
      <c r="C62" s="5" t="s">
        <v>10</v>
      </c>
      <c r="D62" s="7">
        <v>42990.438182870399</v>
      </c>
      <c r="E62" s="5" t="s">
        <v>11</v>
      </c>
      <c r="F62" s="7">
        <v>42990.4385763889</v>
      </c>
      <c r="G62" s="5" t="s">
        <v>12</v>
      </c>
      <c r="H62" s="8" t="str">
        <f ca="1">IF(C62=Technique!$A$2,OFFSET(Technique!$E$1,MOD(COUNTIF($H$1:H61,"&lt;&gt;-"),Technique!$C$2)+1,0),"-")</f>
        <v>Adam</v>
      </c>
    </row>
    <row r="63" spans="1:8" x14ac:dyDescent="0.25">
      <c r="A63" s="5"/>
      <c r="B63" s="6">
        <v>9568200857</v>
      </c>
      <c r="C63" s="5" t="s">
        <v>7</v>
      </c>
      <c r="D63" s="7">
        <v>42990.445659722202</v>
      </c>
      <c r="E63" s="5" t="s">
        <v>8</v>
      </c>
      <c r="F63" s="7">
        <v>42990.449594907397</v>
      </c>
      <c r="G63" s="5" t="s">
        <v>9</v>
      </c>
      <c r="H63" s="8" t="str">
        <f ca="1">IF(C63=Technique!$A$2,OFFSET(Technique!$E$1,MOD(COUNTIF($H$1:H62,"&lt;&gt;-"),Technique!$C$2)+1,0),"-")</f>
        <v>-</v>
      </c>
    </row>
    <row r="64" spans="1:8" x14ac:dyDescent="0.25">
      <c r="A64" s="5"/>
      <c r="B64" s="6">
        <v>9568200858</v>
      </c>
      <c r="C64" s="5" t="s">
        <v>7</v>
      </c>
      <c r="D64" s="7">
        <v>42990.434328703697</v>
      </c>
      <c r="E64" s="5" t="s">
        <v>8</v>
      </c>
      <c r="F64" s="7">
        <v>42990.454004629602</v>
      </c>
      <c r="G64" s="5" t="s">
        <v>9</v>
      </c>
      <c r="H64" s="8" t="str">
        <f ca="1">IF(C64=Technique!$A$2,OFFSET(Technique!$E$1,MOD(COUNTIF($H$1:H63,"&lt;&gt;-"),Technique!$C$2)+1,0),"-")</f>
        <v>-</v>
      </c>
    </row>
    <row r="65" spans="1:8" x14ac:dyDescent="0.25">
      <c r="A65" s="5"/>
      <c r="B65" s="6">
        <v>9568200859</v>
      </c>
      <c r="C65" s="5" t="s">
        <v>10</v>
      </c>
      <c r="D65" s="7">
        <v>42990.464490740698</v>
      </c>
      <c r="E65" s="5" t="s">
        <v>11</v>
      </c>
      <c r="F65" s="7">
        <v>42990.464884259301</v>
      </c>
      <c r="G65" s="5" t="s">
        <v>12</v>
      </c>
      <c r="H65" s="8" t="str">
        <f ca="1">IF(C65=Technique!$A$2,OFFSET(Technique!$E$1,MOD(COUNTIF($H$1:H64,"&lt;&gt;-"),Technique!$C$2)+1,0),"-")</f>
        <v>Alexandre</v>
      </c>
    </row>
    <row r="66" spans="1:8" x14ac:dyDescent="0.25">
      <c r="A66" s="5"/>
      <c r="B66" s="6">
        <v>9568200860</v>
      </c>
      <c r="C66" s="5" t="s">
        <v>10</v>
      </c>
      <c r="D66" s="7">
        <v>42990.452928240702</v>
      </c>
      <c r="E66" s="5" t="s">
        <v>11</v>
      </c>
      <c r="F66" s="7">
        <v>42990.467962962997</v>
      </c>
      <c r="G66" s="5" t="s">
        <v>12</v>
      </c>
      <c r="H66" s="8" t="str">
        <f ca="1">IF(C66=Technique!$A$2,OFFSET(Technique!$E$1,MOD(COUNTIF($H$1:H65,"&lt;&gt;-"),Technique!$C$2)+1,0),"-")</f>
        <v>Alice</v>
      </c>
    </row>
    <row r="67" spans="1:8" x14ac:dyDescent="0.25">
      <c r="A67" s="5"/>
      <c r="B67" s="6">
        <v>9568200861</v>
      </c>
      <c r="C67" s="5" t="s">
        <v>10</v>
      </c>
      <c r="D67" s="7">
        <v>42990.454097222202</v>
      </c>
      <c r="E67" s="5" t="s">
        <v>11</v>
      </c>
      <c r="F67" s="7">
        <v>42990.467962962997</v>
      </c>
      <c r="G67" s="5" t="s">
        <v>12</v>
      </c>
      <c r="H67" s="8" t="str">
        <f ca="1">IF(C67=Technique!$A$2,OFFSET(Technique!$E$1,MOD(COUNTIF($H$1:H66,"&lt;&gt;-"),Technique!$C$2)+1,0),"-")</f>
        <v>Anaïs</v>
      </c>
    </row>
    <row r="68" spans="1:8" x14ac:dyDescent="0.25">
      <c r="A68" s="5"/>
      <c r="B68" s="6">
        <v>9568200862</v>
      </c>
      <c r="C68" s="5" t="s">
        <v>10</v>
      </c>
      <c r="D68" s="7">
        <v>42990.455625000002</v>
      </c>
      <c r="E68" s="5" t="s">
        <v>11</v>
      </c>
      <c r="F68" s="7">
        <v>42990.467974537001</v>
      </c>
      <c r="G68" s="5" t="s">
        <v>12</v>
      </c>
      <c r="H68" s="8" t="str">
        <f ca="1">IF(C68=Technique!$A$2,OFFSET(Technique!$E$1,MOD(COUNTIF($H$1:H67,"&lt;&gt;-"),Technique!$C$2)+1,0),"-")</f>
        <v>Camille</v>
      </c>
    </row>
    <row r="69" spans="1:8" x14ac:dyDescent="0.25">
      <c r="A69" s="5"/>
      <c r="B69" s="6">
        <v>9568200863</v>
      </c>
      <c r="C69" s="5" t="s">
        <v>10</v>
      </c>
      <c r="D69" s="7">
        <v>42990.456886574102</v>
      </c>
      <c r="E69" s="5" t="s">
        <v>11</v>
      </c>
      <c r="F69" s="7">
        <v>42990.467974537001</v>
      </c>
      <c r="G69" s="5" t="s">
        <v>12</v>
      </c>
      <c r="H69" s="8" t="str">
        <f ca="1">IF(C69=Technique!$A$2,OFFSET(Technique!$E$1,MOD(COUNTIF($H$1:H68,"&lt;&gt;-"),Technique!$C$2)+1,0),"-")</f>
        <v>Adam</v>
      </c>
    </row>
    <row r="70" spans="1:8" x14ac:dyDescent="0.25">
      <c r="A70" s="5"/>
      <c r="B70" s="6">
        <v>9568200864</v>
      </c>
      <c r="C70" s="5" t="s">
        <v>10</v>
      </c>
      <c r="D70" s="7">
        <v>42990.458402777796</v>
      </c>
      <c r="E70" s="5" t="s">
        <v>11</v>
      </c>
      <c r="F70" s="7">
        <v>42990.467974537001</v>
      </c>
      <c r="G70" s="5" t="s">
        <v>12</v>
      </c>
      <c r="H70" s="8" t="str">
        <f ca="1">IF(C70=Technique!$A$2,OFFSET(Technique!$E$1,MOD(COUNTIF($H$1:H69,"&lt;&gt;-"),Technique!$C$2)+1,0),"-")</f>
        <v>Alexandre</v>
      </c>
    </row>
    <row r="71" spans="1:8" x14ac:dyDescent="0.25">
      <c r="A71" s="5"/>
      <c r="B71" s="6">
        <v>9568200865</v>
      </c>
      <c r="C71" s="5" t="s">
        <v>10</v>
      </c>
      <c r="D71" s="7">
        <v>42990.459502314799</v>
      </c>
      <c r="E71" s="5" t="s">
        <v>11</v>
      </c>
      <c r="F71" s="7">
        <v>42990.467974537001</v>
      </c>
      <c r="G71" s="5" t="s">
        <v>12</v>
      </c>
      <c r="H71" s="8" t="str">
        <f ca="1">IF(C71=Technique!$A$2,OFFSET(Technique!$E$1,MOD(COUNTIF($H$1:H70,"&lt;&gt;-"),Technique!$C$2)+1,0),"-")</f>
        <v>Alice</v>
      </c>
    </row>
    <row r="72" spans="1:8" x14ac:dyDescent="0.25">
      <c r="A72" s="5"/>
      <c r="B72" s="6">
        <v>9568200866</v>
      </c>
      <c r="C72" s="5" t="s">
        <v>10</v>
      </c>
      <c r="D72" s="7">
        <v>42989.701226851903</v>
      </c>
      <c r="E72" s="5" t="s">
        <v>11</v>
      </c>
      <c r="F72" s="7">
        <v>42990.467997685198</v>
      </c>
      <c r="G72" s="5" t="s">
        <v>12</v>
      </c>
      <c r="H72" s="8" t="str">
        <f ca="1">IF(C72=Technique!$A$2,OFFSET(Technique!$E$1,MOD(COUNTIF($H$1:H71,"&lt;&gt;-"),Technique!$C$2)+1,0),"-")</f>
        <v>Anaïs</v>
      </c>
    </row>
    <row r="73" spans="1:8" x14ac:dyDescent="0.25">
      <c r="A73" s="5"/>
      <c r="B73" s="6">
        <v>9568200867</v>
      </c>
      <c r="C73" s="5" t="s">
        <v>10</v>
      </c>
      <c r="D73" s="7">
        <v>42989.702418981498</v>
      </c>
      <c r="E73" s="5" t="s">
        <v>11</v>
      </c>
      <c r="F73" s="7">
        <v>42990.467997685198</v>
      </c>
      <c r="G73" s="5" t="s">
        <v>12</v>
      </c>
      <c r="H73" s="8" t="str">
        <f ca="1">IF(C73=Technique!$A$2,OFFSET(Technique!$E$1,MOD(COUNTIF($H$1:H72,"&lt;&gt;-"),Technique!$C$2)+1,0),"-")</f>
        <v>Camille</v>
      </c>
    </row>
    <row r="74" spans="1:8" x14ac:dyDescent="0.25">
      <c r="A74" s="5"/>
      <c r="B74" s="6">
        <v>9568200868</v>
      </c>
      <c r="C74" s="5" t="s">
        <v>10</v>
      </c>
      <c r="D74" s="7">
        <v>42989.7039351852</v>
      </c>
      <c r="E74" s="5" t="s">
        <v>11</v>
      </c>
      <c r="F74" s="7">
        <v>42990.467997685198</v>
      </c>
      <c r="G74" s="5" t="s">
        <v>12</v>
      </c>
      <c r="H74" s="8" t="str">
        <f ca="1">IF(C74=Technique!$A$2,OFFSET(Technique!$E$1,MOD(COUNTIF($H$1:H73,"&lt;&gt;-"),Technique!$C$2)+1,0),"-")</f>
        <v>Adam</v>
      </c>
    </row>
    <row r="75" spans="1:8" x14ac:dyDescent="0.25">
      <c r="A75" s="5"/>
      <c r="B75" s="6">
        <v>9568200869</v>
      </c>
      <c r="C75" s="5" t="s">
        <v>10</v>
      </c>
      <c r="D75" s="7">
        <v>42989.705347222203</v>
      </c>
      <c r="E75" s="5" t="s">
        <v>8</v>
      </c>
      <c r="F75" s="7">
        <v>42990.468009259297</v>
      </c>
      <c r="G75" s="5" t="s">
        <v>9</v>
      </c>
      <c r="H75" s="8" t="str">
        <f ca="1">IF(C75=Technique!$A$2,OFFSET(Technique!$E$1,MOD(COUNTIF($H$1:H74,"&lt;&gt;-"),Technique!$C$2)+1,0),"-")</f>
        <v>Alexandre</v>
      </c>
    </row>
    <row r="76" spans="1:8" x14ac:dyDescent="0.25">
      <c r="A76" s="5"/>
      <c r="B76" s="6">
        <v>9568200870</v>
      </c>
      <c r="C76" s="5" t="s">
        <v>10</v>
      </c>
      <c r="D76" s="7">
        <v>42989.706631944398</v>
      </c>
      <c r="E76" s="5" t="s">
        <v>11</v>
      </c>
      <c r="F76" s="7">
        <v>42990.468009259297</v>
      </c>
      <c r="G76" s="5" t="s">
        <v>12</v>
      </c>
      <c r="H76" s="8" t="str">
        <f ca="1">IF(C76=Technique!$A$2,OFFSET(Technique!$E$1,MOD(COUNTIF($H$1:H75,"&lt;&gt;-"),Technique!$C$2)+1,0),"-")</f>
        <v>Alice</v>
      </c>
    </row>
    <row r="77" spans="1:8" x14ac:dyDescent="0.25">
      <c r="A77" s="5"/>
      <c r="B77" s="6">
        <v>9568200871</v>
      </c>
      <c r="C77" s="5" t="s">
        <v>10</v>
      </c>
      <c r="D77" s="7">
        <v>42990.469780092601</v>
      </c>
      <c r="E77" s="5" t="s">
        <v>11</v>
      </c>
      <c r="F77" s="7">
        <v>42990.4711805556</v>
      </c>
      <c r="G77" s="5" t="s">
        <v>12</v>
      </c>
      <c r="H77" s="8" t="str">
        <f ca="1">IF(C77=Technique!$A$2,OFFSET(Technique!$E$1,MOD(COUNTIF($H$1:H76,"&lt;&gt;-"),Technique!$C$2)+1,0),"-")</f>
        <v>Anaïs</v>
      </c>
    </row>
    <row r="78" spans="1:8" x14ac:dyDescent="0.25">
      <c r="A78" s="5"/>
      <c r="B78" s="6">
        <v>9568200872</v>
      </c>
      <c r="C78" s="5" t="s">
        <v>7</v>
      </c>
      <c r="D78" s="7">
        <v>42990.475902777798</v>
      </c>
      <c r="E78" s="5" t="s">
        <v>8</v>
      </c>
      <c r="F78" s="7">
        <v>42990.4766550926</v>
      </c>
      <c r="G78" s="5" t="s">
        <v>9</v>
      </c>
      <c r="H78" s="8" t="str">
        <f ca="1">IF(C78=Technique!$A$2,OFFSET(Technique!$E$1,MOD(COUNTIF($H$1:H77,"&lt;&gt;-"),Technique!$C$2)+1,0),"-")</f>
        <v>-</v>
      </c>
    </row>
    <row r="79" spans="1:8" x14ac:dyDescent="0.25">
      <c r="A79" s="5"/>
      <c r="B79" s="6">
        <v>9568200873</v>
      </c>
      <c r="C79" s="5" t="s">
        <v>10</v>
      </c>
      <c r="D79" s="7">
        <v>42990.484629629602</v>
      </c>
      <c r="E79" s="5" t="s">
        <v>11</v>
      </c>
      <c r="F79" s="7">
        <v>42990.485104166699</v>
      </c>
      <c r="G79" s="5" t="s">
        <v>12</v>
      </c>
      <c r="H79" s="8" t="str">
        <f ca="1">IF(C79=Technique!$A$2,OFFSET(Technique!$E$1,MOD(COUNTIF($H$1:H78,"&lt;&gt;-"),Technique!$C$2)+1,0),"-")</f>
        <v>Camille</v>
      </c>
    </row>
    <row r="80" spans="1:8" x14ac:dyDescent="0.25">
      <c r="A80" s="5"/>
      <c r="B80" s="6">
        <v>9568200874</v>
      </c>
      <c r="C80" s="5" t="s">
        <v>10</v>
      </c>
      <c r="D80" s="7">
        <v>42990.475277777798</v>
      </c>
      <c r="E80" s="5" t="s">
        <v>11</v>
      </c>
      <c r="F80" s="7">
        <v>42990.492222222201</v>
      </c>
      <c r="G80" s="5" t="s">
        <v>12</v>
      </c>
      <c r="H80" s="8" t="str">
        <f ca="1">IF(C80=Technique!$A$2,OFFSET(Technique!$E$1,MOD(COUNTIF($H$1:H79,"&lt;&gt;-"),Technique!$C$2)+1,0),"-")</f>
        <v>Adam</v>
      </c>
    </row>
    <row r="81" spans="1:8" x14ac:dyDescent="0.25">
      <c r="A81" s="5"/>
      <c r="B81" s="6">
        <v>9568200875</v>
      </c>
      <c r="C81" s="5" t="s">
        <v>7</v>
      </c>
      <c r="D81" s="7">
        <v>42990.494351851798</v>
      </c>
      <c r="E81" s="5" t="s">
        <v>8</v>
      </c>
      <c r="F81" s="7">
        <v>42990.496064814797</v>
      </c>
      <c r="G81" s="5" t="s">
        <v>9</v>
      </c>
      <c r="H81" s="8" t="str">
        <f ca="1">IF(C81=Technique!$A$2,OFFSET(Technique!$E$1,MOD(COUNTIF($H$1:H80,"&lt;&gt;-"),Technique!$C$2)+1,0),"-")</f>
        <v>-</v>
      </c>
    </row>
    <row r="82" spans="1:8" x14ac:dyDescent="0.25">
      <c r="A82" s="5"/>
      <c r="B82" s="6">
        <v>9568200876</v>
      </c>
      <c r="C82" s="5" t="s">
        <v>10</v>
      </c>
      <c r="D82" s="7">
        <v>42990.496874999997</v>
      </c>
      <c r="E82" s="5" t="s">
        <v>11</v>
      </c>
      <c r="F82" s="7">
        <v>42990.4972569444</v>
      </c>
      <c r="G82" s="5" t="s">
        <v>12</v>
      </c>
      <c r="H82" s="8" t="str">
        <f ca="1">IF(C82=Technique!$A$2,OFFSET(Technique!$E$1,MOD(COUNTIF($H$1:H81,"&lt;&gt;-"),Technique!$C$2)+1,0),"-")</f>
        <v>Alexandre</v>
      </c>
    </row>
    <row r="83" spans="1:8" x14ac:dyDescent="0.25">
      <c r="A83" s="5"/>
      <c r="B83" s="6">
        <v>9568200877</v>
      </c>
      <c r="C83" s="5" t="s">
        <v>10</v>
      </c>
      <c r="D83" s="7">
        <v>42990.496979166703</v>
      </c>
      <c r="E83" s="5" t="s">
        <v>11</v>
      </c>
      <c r="F83" s="7">
        <v>42990.497453703698</v>
      </c>
      <c r="G83" s="5" t="s">
        <v>12</v>
      </c>
      <c r="H83" s="8" t="str">
        <f ca="1">IF(C83=Technique!$A$2,OFFSET(Technique!$E$1,MOD(COUNTIF($H$1:H82,"&lt;&gt;-"),Technique!$C$2)+1,0),"-")</f>
        <v>Alice</v>
      </c>
    </row>
    <row r="84" spans="1:8" x14ac:dyDescent="0.25">
      <c r="A84" s="5"/>
      <c r="B84" s="6">
        <v>9568200878</v>
      </c>
      <c r="C84" s="5" t="s">
        <v>10</v>
      </c>
      <c r="D84" s="7">
        <v>42990.500243055598</v>
      </c>
      <c r="E84" s="5" t="s">
        <v>11</v>
      </c>
      <c r="F84" s="7">
        <v>42990.500613425902</v>
      </c>
      <c r="G84" s="5" t="s">
        <v>12</v>
      </c>
      <c r="H84" s="8" t="str">
        <f ca="1">IF(C84=Technique!$A$2,OFFSET(Technique!$E$1,MOD(COUNTIF($H$1:H83,"&lt;&gt;-"),Technique!$C$2)+1,0),"-")</f>
        <v>Anaïs</v>
      </c>
    </row>
    <row r="85" spans="1:8" x14ac:dyDescent="0.25">
      <c r="A85" s="5"/>
      <c r="B85" s="6">
        <v>9568200879</v>
      </c>
      <c r="C85" s="5" t="s">
        <v>7</v>
      </c>
      <c r="D85" s="7">
        <v>42990.5012615741</v>
      </c>
      <c r="E85" s="5" t="s">
        <v>8</v>
      </c>
      <c r="F85" s="7">
        <v>42990.502858796302</v>
      </c>
      <c r="G85" s="5" t="s">
        <v>9</v>
      </c>
      <c r="H85" s="8" t="str">
        <f ca="1">IF(C85=Technique!$A$2,OFFSET(Technique!$E$1,MOD(COUNTIF($H$1:H84,"&lt;&gt;-"),Technique!$C$2)+1,0),"-")</f>
        <v>-</v>
      </c>
    </row>
    <row r="86" spans="1:8" x14ac:dyDescent="0.25">
      <c r="A86" s="5"/>
      <c r="B86" s="6">
        <v>9568200880</v>
      </c>
      <c r="C86" s="5" t="s">
        <v>7</v>
      </c>
      <c r="D86" s="7">
        <v>42986.512175925898</v>
      </c>
      <c r="E86" s="5" t="s">
        <v>8</v>
      </c>
      <c r="F86" s="7">
        <v>42990.504374999997</v>
      </c>
      <c r="G86" s="5" t="s">
        <v>9</v>
      </c>
      <c r="H86" s="8" t="str">
        <f ca="1">IF(C86=Technique!$A$2,OFFSET(Technique!$E$1,MOD(COUNTIF($H$1:H85,"&lt;&gt;-"),Technique!$C$2)+1,0),"-")</f>
        <v>-</v>
      </c>
    </row>
    <row r="87" spans="1:8" x14ac:dyDescent="0.25">
      <c r="A87" s="5"/>
      <c r="B87" s="6">
        <v>9568200881</v>
      </c>
      <c r="C87" s="5" t="s">
        <v>7</v>
      </c>
      <c r="D87" s="7">
        <v>42990.504884259302</v>
      </c>
      <c r="E87" s="5" t="s">
        <v>8</v>
      </c>
      <c r="F87" s="7">
        <v>42990.506168981497</v>
      </c>
      <c r="G87" s="5" t="s">
        <v>9</v>
      </c>
      <c r="H87" s="8" t="str">
        <f ca="1">IF(C87=Technique!$A$2,OFFSET(Technique!$E$1,MOD(COUNTIF($H$1:H86,"&lt;&gt;-"),Technique!$C$2)+1,0),"-")</f>
        <v>-</v>
      </c>
    </row>
    <row r="88" spans="1:8" x14ac:dyDescent="0.25">
      <c r="A88" s="5"/>
      <c r="B88" s="6">
        <v>9568200882</v>
      </c>
      <c r="C88" s="5" t="s">
        <v>10</v>
      </c>
      <c r="D88" s="7">
        <v>42990.438148148103</v>
      </c>
      <c r="E88" s="5" t="s">
        <v>11</v>
      </c>
      <c r="F88" s="7">
        <v>42990.509085648097</v>
      </c>
      <c r="G88" s="5" t="s">
        <v>12</v>
      </c>
      <c r="H88" s="8" t="str">
        <f ca="1">IF(C88=Technique!$A$2,OFFSET(Technique!$E$1,MOD(COUNTIF($H$1:H87,"&lt;&gt;-"),Technique!$C$2)+1,0),"-")</f>
        <v>Camille</v>
      </c>
    </row>
    <row r="89" spans="1:8" x14ac:dyDescent="0.25">
      <c r="A89" s="5"/>
      <c r="B89" s="6">
        <v>9568200883</v>
      </c>
      <c r="C89" s="5" t="s">
        <v>7</v>
      </c>
      <c r="D89" s="7">
        <v>42990.508750000001</v>
      </c>
      <c r="E89" s="5" t="s">
        <v>8</v>
      </c>
      <c r="F89" s="7">
        <v>42990.509560185201</v>
      </c>
      <c r="G89" s="5" t="s">
        <v>9</v>
      </c>
      <c r="H89" s="8" t="str">
        <f ca="1">IF(C89=Technique!$A$2,OFFSET(Technique!$E$1,MOD(COUNTIF($H$1:H88,"&lt;&gt;-"),Technique!$C$2)+1,0),"-")</f>
        <v>-</v>
      </c>
    </row>
  </sheetData>
  <dataValidations count="5">
    <dataValidation allowBlank="1" showInputMessage="1" showErrorMessage="1" error=" " promptTitle="Lookup" prompt="This Queue record must already exist in Microsoft Dynamics CRM or in this source file." sqref="A2:A89"/>
    <dataValidation type="textLength" operator="lessThanOrEqual" allowBlank="1" showInputMessage="1" showErrorMessage="1" errorTitle="Length Exceeded" error="This value must be less than or equal to 10 characters long." promptTitle="Text" prompt="Maximum Length: 10 characters." sqref="B2:B89">
      <formula1>10</formula1>
    </dataValidation>
    <dataValidation type="date" operator="greaterThanOrEqual" allowBlank="1" showInputMessage="1" showErrorMessage="1" errorTitle="Invalid Date" error="Created On must be in the correct date and time format." promptTitle="Date and time" prompt=" " sqref="D2:D89">
      <formula1>1</formula1>
    </dataValidation>
    <dataValidation type="date" operator="greaterThanOrEqual" allowBlank="1" showInputMessage="1" showErrorMessage="1" errorTitle="Invalid Date" error="Modified On must be in the correct date and time format." promptTitle="Date and time" prompt=" " sqref="F2:F89">
      <formula1>1</formula1>
    </dataValidation>
    <dataValidation allowBlank="1" showInputMessage="1" showErrorMessage="1" error=" " promptTitle="Lookup" prompt="This Case Type record must already exist in Microsoft Dynamics CRM or in this source file." sqref="G2:G89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List Value" error="Incoming Channel must be selected from the drop-down list." promptTitle="Option set" prompt="Select a value from the drop-down list.">
          <x14:formula1>
            <xm:f>[1]hiddenSheet!#REF!</xm:f>
          </x14:formula1>
          <xm:sqref>C2:C89</xm:sqref>
        </x14:dataValidation>
        <x14:dataValidation type="list" allowBlank="1" showInputMessage="1" showErrorMessage="1" errorTitle="List Value" error="Case Status must be selected from the drop-down list." promptTitle="Option set" prompt="Select a value from the drop-down list.">
          <x14:formula1>
            <xm:f>[1]hiddenSheet!#REF!</xm:f>
          </x14:formula1>
          <xm:sqref>E2:E89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5"/>
  <sheetViews>
    <sheetView tabSelected="1" workbookViewId="0">
      <selection activeCell="D10" sqref="D10"/>
    </sheetView>
  </sheetViews>
  <sheetFormatPr baseColWidth="10" defaultColWidth="9.140625" defaultRowHeight="15" x14ac:dyDescent="0.25"/>
  <cols>
    <col min="1" max="1" width="19" style="1" customWidth="1"/>
    <col min="4" max="4" width="12.42578125" customWidth="1"/>
    <col min="16" max="25" width="12.7109375" customWidth="1"/>
  </cols>
  <sheetData>
    <row r="1" spans="1:5" x14ac:dyDescent="0.25">
      <c r="A1" s="11" t="s">
        <v>13</v>
      </c>
      <c r="B1" t="s">
        <v>29</v>
      </c>
      <c r="D1" t="s">
        <v>31</v>
      </c>
      <c r="E1" t="s">
        <v>32</v>
      </c>
    </row>
    <row r="2" spans="1:5" x14ac:dyDescent="0.25">
      <c r="A2" s="12" t="s">
        <v>14</v>
      </c>
      <c r="B2" s="13" t="s">
        <v>28</v>
      </c>
      <c r="D2" t="s">
        <v>7</v>
      </c>
      <c r="E2" s="2"/>
    </row>
    <row r="3" spans="1:5" x14ac:dyDescent="0.25">
      <c r="A3" s="12" t="s">
        <v>15</v>
      </c>
      <c r="B3" s="13"/>
      <c r="D3" t="s">
        <v>10</v>
      </c>
      <c r="E3" s="2" t="s">
        <v>28</v>
      </c>
    </row>
    <row r="4" spans="1:5" x14ac:dyDescent="0.25">
      <c r="A4" s="12" t="s">
        <v>16</v>
      </c>
      <c r="B4" s="13" t="s">
        <v>28</v>
      </c>
    </row>
    <row r="5" spans="1:5" x14ac:dyDescent="0.25">
      <c r="A5" s="12" t="s">
        <v>17</v>
      </c>
      <c r="B5" s="13"/>
    </row>
    <row r="6" spans="1:5" x14ac:dyDescent="0.25">
      <c r="A6" s="12" t="s">
        <v>18</v>
      </c>
      <c r="B6" s="13"/>
    </row>
    <row r="7" spans="1:5" x14ac:dyDescent="0.25">
      <c r="A7" s="12" t="s">
        <v>19</v>
      </c>
      <c r="B7" s="13" t="s">
        <v>28</v>
      </c>
    </row>
    <row r="8" spans="1:5" x14ac:dyDescent="0.25">
      <c r="A8" s="12" t="s">
        <v>20</v>
      </c>
      <c r="B8" s="13"/>
    </row>
    <row r="9" spans="1:5" x14ac:dyDescent="0.25">
      <c r="A9" s="12" t="s">
        <v>21</v>
      </c>
      <c r="B9" s="13"/>
    </row>
    <row r="10" spans="1:5" x14ac:dyDescent="0.25">
      <c r="A10" s="12" t="s">
        <v>22</v>
      </c>
      <c r="B10" s="13" t="s">
        <v>28</v>
      </c>
    </row>
    <row r="11" spans="1:5" x14ac:dyDescent="0.25">
      <c r="A11" s="12" t="s">
        <v>23</v>
      </c>
      <c r="B11" s="13"/>
    </row>
    <row r="12" spans="1:5" x14ac:dyDescent="0.25">
      <c r="A12" s="12" t="s">
        <v>24</v>
      </c>
      <c r="B12" s="13"/>
    </row>
    <row r="13" spans="1:5" x14ac:dyDescent="0.25">
      <c r="A13" s="12" t="s">
        <v>25</v>
      </c>
      <c r="B13" s="13"/>
    </row>
    <row r="14" spans="1:5" x14ac:dyDescent="0.25">
      <c r="A14" s="12" t="s">
        <v>26</v>
      </c>
      <c r="B14" s="13"/>
    </row>
    <row r="15" spans="1:5" x14ac:dyDescent="0.25">
      <c r="A15" s="12" t="s">
        <v>27</v>
      </c>
      <c r="B15" s="13" t="s">
        <v>28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61"/>
  <sheetViews>
    <sheetView workbookViewId="0">
      <selection activeCell="A3" sqref="A3"/>
    </sheetView>
  </sheetViews>
  <sheetFormatPr baseColWidth="10" defaultRowHeight="15" x14ac:dyDescent="0.25"/>
  <cols>
    <col min="1" max="1" width="23.28515625" bestFit="1" customWidth="1"/>
    <col min="2" max="2" width="11" bestFit="1" customWidth="1"/>
    <col min="3" max="3" width="17.5703125" bestFit="1" customWidth="1"/>
    <col min="4" max="4" width="15.7109375" customWidth="1"/>
    <col min="5" max="5" width="15.7109375" bestFit="1" customWidth="1"/>
    <col min="6" max="6" width="12.140625" customWidth="1"/>
    <col min="7" max="8" width="13.5703125" bestFit="1" customWidth="1"/>
    <col min="9" max="9" width="12.5703125" bestFit="1" customWidth="1"/>
  </cols>
  <sheetData>
    <row r="1" spans="1:6" x14ac:dyDescent="0.25">
      <c r="A1" s="14" t="s">
        <v>2</v>
      </c>
      <c r="B1" t="s">
        <v>37</v>
      </c>
    </row>
    <row r="3" spans="1:6" x14ac:dyDescent="0.25">
      <c r="A3" s="14" t="s">
        <v>30</v>
      </c>
      <c r="B3" s="14" t="s">
        <v>1</v>
      </c>
      <c r="C3" s="14" t="s">
        <v>3</v>
      </c>
      <c r="D3" s="14" t="s">
        <v>4</v>
      </c>
      <c r="E3" s="14" t="s">
        <v>5</v>
      </c>
      <c r="F3" s="14" t="s">
        <v>6</v>
      </c>
    </row>
    <row r="4" spans="1:6" x14ac:dyDescent="0.25">
      <c r="A4" s="17" t="s">
        <v>14</v>
      </c>
      <c r="B4" s="15">
        <v>9568200801</v>
      </c>
      <c r="C4" s="16">
        <v>42989.593460648146</v>
      </c>
      <c r="D4" t="s">
        <v>11</v>
      </c>
      <c r="E4" s="16">
        <v>42989.593773148146</v>
      </c>
      <c r="F4" t="s">
        <v>12</v>
      </c>
    </row>
    <row r="5" spans="1:6" x14ac:dyDescent="0.25">
      <c r="A5" s="17"/>
      <c r="B5" s="15">
        <v>9568200807</v>
      </c>
      <c r="C5" s="16">
        <v>42989.615856481483</v>
      </c>
      <c r="D5" t="s">
        <v>11</v>
      </c>
      <c r="E5" s="16">
        <v>42989.616087962961</v>
      </c>
      <c r="F5" t="s">
        <v>12</v>
      </c>
    </row>
    <row r="6" spans="1:6" x14ac:dyDescent="0.25">
      <c r="A6" s="17"/>
      <c r="B6" s="15">
        <v>9568200813</v>
      </c>
      <c r="C6" s="16">
        <v>42989.648229166669</v>
      </c>
      <c r="D6" t="s">
        <v>11</v>
      </c>
      <c r="E6" s="16">
        <v>42989.648576388892</v>
      </c>
      <c r="F6" t="s">
        <v>12</v>
      </c>
    </row>
    <row r="7" spans="1:6" x14ac:dyDescent="0.25">
      <c r="A7" s="17"/>
      <c r="B7" s="15">
        <v>9568200819</v>
      </c>
      <c r="C7" s="16">
        <v>42989.687048611115</v>
      </c>
      <c r="D7" t="s">
        <v>11</v>
      </c>
      <c r="E7" s="16">
        <v>42989.687997685185</v>
      </c>
      <c r="F7" t="s">
        <v>12</v>
      </c>
    </row>
    <row r="8" spans="1:6" x14ac:dyDescent="0.25">
      <c r="A8" s="17"/>
      <c r="B8" s="15">
        <v>9568200826</v>
      </c>
      <c r="C8" s="16">
        <v>42990.371574074074</v>
      </c>
      <c r="D8" t="s">
        <v>11</v>
      </c>
      <c r="E8" s="16">
        <v>42990.381203703706</v>
      </c>
      <c r="F8" t="s">
        <v>12</v>
      </c>
    </row>
    <row r="9" spans="1:6" x14ac:dyDescent="0.25">
      <c r="A9" s="17"/>
      <c r="B9" s="15">
        <v>9568200846</v>
      </c>
      <c r="C9" s="16">
        <v>42990.417222222219</v>
      </c>
      <c r="D9" t="s">
        <v>11</v>
      </c>
      <c r="E9" s="16">
        <v>42990.417604166665</v>
      </c>
      <c r="F9" t="s">
        <v>12</v>
      </c>
    </row>
    <row r="10" spans="1:6" x14ac:dyDescent="0.25">
      <c r="A10" s="17"/>
      <c r="B10" s="15">
        <v>9568200856</v>
      </c>
      <c r="C10" s="16">
        <v>42990.43818287037</v>
      </c>
      <c r="D10" t="s">
        <v>11</v>
      </c>
      <c r="E10" s="16">
        <v>42990.438576388886</v>
      </c>
      <c r="F10" t="s">
        <v>12</v>
      </c>
    </row>
    <row r="11" spans="1:6" x14ac:dyDescent="0.25">
      <c r="A11" s="17"/>
      <c r="B11" s="15">
        <v>9568200863</v>
      </c>
      <c r="C11" s="16">
        <v>42990.456886574073</v>
      </c>
      <c r="D11" t="s">
        <v>11</v>
      </c>
      <c r="E11" s="16">
        <v>42990.467974537038</v>
      </c>
      <c r="F11" t="s">
        <v>12</v>
      </c>
    </row>
    <row r="12" spans="1:6" x14ac:dyDescent="0.25">
      <c r="A12" s="17"/>
      <c r="B12" s="15">
        <v>9568200868</v>
      </c>
      <c r="C12" s="16">
        <v>42989.703935185185</v>
      </c>
      <c r="D12" t="s">
        <v>11</v>
      </c>
      <c r="E12" s="16">
        <v>42990.467997685184</v>
      </c>
      <c r="F12" t="s">
        <v>12</v>
      </c>
    </row>
    <row r="13" spans="1:6" x14ac:dyDescent="0.25">
      <c r="A13" s="17"/>
      <c r="B13" s="15">
        <v>9568200874</v>
      </c>
      <c r="C13" s="16">
        <v>42990.475277777776</v>
      </c>
      <c r="D13" t="s">
        <v>11</v>
      </c>
      <c r="E13" s="16">
        <v>42990.492222222223</v>
      </c>
      <c r="F13" t="s">
        <v>12</v>
      </c>
    </row>
    <row r="15" spans="1:6" x14ac:dyDescent="0.25">
      <c r="A15" s="17" t="s">
        <v>16</v>
      </c>
      <c r="B15" s="15">
        <v>9568200797</v>
      </c>
      <c r="C15" s="16">
        <v>42989.551527777781</v>
      </c>
      <c r="D15" t="s">
        <v>11</v>
      </c>
      <c r="E15" s="16">
        <v>42989.551921296297</v>
      </c>
      <c r="F15" t="s">
        <v>12</v>
      </c>
    </row>
    <row r="16" spans="1:6" x14ac:dyDescent="0.25">
      <c r="A16" s="17"/>
      <c r="B16" s="15">
        <v>9568200802</v>
      </c>
      <c r="C16" s="16">
        <v>42989.471886574072</v>
      </c>
      <c r="D16" t="s">
        <v>8</v>
      </c>
      <c r="E16" s="16">
        <v>42989.594085648147</v>
      </c>
      <c r="F16" t="s">
        <v>9</v>
      </c>
    </row>
    <row r="17" spans="1:6" x14ac:dyDescent="0.25">
      <c r="A17" s="17"/>
      <c r="B17" s="15">
        <v>9568200808</v>
      </c>
      <c r="C17" s="16">
        <v>42989.629872685182</v>
      </c>
      <c r="D17" t="s">
        <v>11</v>
      </c>
      <c r="E17" s="16">
        <v>42989.630115740743</v>
      </c>
      <c r="F17" t="s">
        <v>12</v>
      </c>
    </row>
    <row r="18" spans="1:6" x14ac:dyDescent="0.25">
      <c r="A18" s="17"/>
      <c r="B18" s="15">
        <v>9568200815</v>
      </c>
      <c r="C18" s="16">
        <v>42989.649618055555</v>
      </c>
      <c r="D18" t="s">
        <v>11</v>
      </c>
      <c r="E18" s="16">
        <v>42989.649976851855</v>
      </c>
      <c r="F18" t="s">
        <v>12</v>
      </c>
    </row>
    <row r="19" spans="1:6" x14ac:dyDescent="0.25">
      <c r="A19" s="17"/>
      <c r="B19" s="15">
        <v>9568200820</v>
      </c>
      <c r="C19" s="16">
        <v>42989.688240740739</v>
      </c>
      <c r="D19" t="s">
        <v>11</v>
      </c>
      <c r="E19" s="16">
        <v>42989.68855324074</v>
      </c>
      <c r="F19" t="s">
        <v>12</v>
      </c>
    </row>
    <row r="20" spans="1:6" x14ac:dyDescent="0.25">
      <c r="A20" s="17"/>
      <c r="B20" s="15">
        <v>9568200827</v>
      </c>
      <c r="C20" s="16">
        <v>42990.394513888888</v>
      </c>
      <c r="D20" t="s">
        <v>11</v>
      </c>
      <c r="E20" s="16">
        <v>42990.394907407404</v>
      </c>
      <c r="F20" t="s">
        <v>12</v>
      </c>
    </row>
    <row r="21" spans="1:6" x14ac:dyDescent="0.25">
      <c r="A21" s="17"/>
      <c r="B21" s="15">
        <v>9568200849</v>
      </c>
      <c r="C21" s="16">
        <v>42990.393194444441</v>
      </c>
      <c r="D21" t="s">
        <v>11</v>
      </c>
      <c r="E21" s="16">
        <v>42990.423495370371</v>
      </c>
      <c r="F21" t="s">
        <v>12</v>
      </c>
    </row>
    <row r="22" spans="1:6" x14ac:dyDescent="0.25">
      <c r="A22" s="17"/>
      <c r="B22" s="15">
        <v>9568200859</v>
      </c>
      <c r="C22" s="16">
        <v>42990.464490740742</v>
      </c>
      <c r="D22" t="s">
        <v>11</v>
      </c>
      <c r="E22" s="16">
        <v>42990.464884259258</v>
      </c>
      <c r="F22" t="s">
        <v>12</v>
      </c>
    </row>
    <row r="23" spans="1:6" x14ac:dyDescent="0.25">
      <c r="A23" s="17"/>
      <c r="B23" s="15">
        <v>9568200864</v>
      </c>
      <c r="C23" s="16">
        <v>42990.458402777775</v>
      </c>
      <c r="D23" t="s">
        <v>11</v>
      </c>
      <c r="E23" s="16">
        <v>42990.467974537038</v>
      </c>
      <c r="F23" t="s">
        <v>12</v>
      </c>
    </row>
    <row r="24" spans="1:6" x14ac:dyDescent="0.25">
      <c r="A24" s="17"/>
      <c r="B24" s="15">
        <v>9568200869</v>
      </c>
      <c r="C24" s="16">
        <v>42989.705347222225</v>
      </c>
      <c r="D24" t="s">
        <v>8</v>
      </c>
      <c r="E24" s="16">
        <v>42990.468009259261</v>
      </c>
      <c r="F24" t="s">
        <v>9</v>
      </c>
    </row>
    <row r="25" spans="1:6" x14ac:dyDescent="0.25">
      <c r="A25" s="17"/>
      <c r="B25" s="15">
        <v>9568200876</v>
      </c>
      <c r="C25" s="16">
        <v>42990.496874999997</v>
      </c>
      <c r="D25" t="s">
        <v>11</v>
      </c>
      <c r="E25" s="16">
        <v>42990.497256944444</v>
      </c>
      <c r="F25" t="s">
        <v>12</v>
      </c>
    </row>
    <row r="27" spans="1:6" x14ac:dyDescent="0.25">
      <c r="A27" s="17" t="s">
        <v>19</v>
      </c>
      <c r="B27" s="15">
        <v>9568200798</v>
      </c>
      <c r="C27" s="16">
        <v>42989.555243055554</v>
      </c>
      <c r="D27" t="s">
        <v>11</v>
      </c>
      <c r="E27" s="16">
        <v>42989.555555555555</v>
      </c>
      <c r="F27" t="s">
        <v>12</v>
      </c>
    </row>
    <row r="28" spans="1:6" x14ac:dyDescent="0.25">
      <c r="A28" s="17"/>
      <c r="B28" s="15">
        <v>9568200803</v>
      </c>
      <c r="C28" s="16">
        <v>42989.59847222222</v>
      </c>
      <c r="D28" t="s">
        <v>11</v>
      </c>
      <c r="E28" s="16">
        <v>42989.598749999997</v>
      </c>
      <c r="F28" t="s">
        <v>12</v>
      </c>
    </row>
    <row r="29" spans="1:6" x14ac:dyDescent="0.25">
      <c r="A29" s="17"/>
      <c r="B29" s="15">
        <v>9568200809</v>
      </c>
      <c r="C29" s="16">
        <v>42989.634386574071</v>
      </c>
      <c r="D29" t="s">
        <v>11</v>
      </c>
      <c r="E29" s="16">
        <v>42989.634699074071</v>
      </c>
      <c r="F29" t="s">
        <v>12</v>
      </c>
    </row>
    <row r="30" spans="1:6" x14ac:dyDescent="0.25">
      <c r="A30" s="17"/>
      <c r="B30" s="15">
        <v>9568200816</v>
      </c>
      <c r="C30" s="16">
        <v>42989.681493055556</v>
      </c>
      <c r="D30" t="s">
        <v>11</v>
      </c>
      <c r="E30" s="16">
        <v>42989.68178240741</v>
      </c>
      <c r="F30" t="s">
        <v>12</v>
      </c>
    </row>
    <row r="31" spans="1:6" x14ac:dyDescent="0.25">
      <c r="A31" s="17"/>
      <c r="B31" s="15">
        <v>9568200822</v>
      </c>
      <c r="C31" s="16">
        <v>42989.714328703703</v>
      </c>
      <c r="D31" t="s">
        <v>11</v>
      </c>
      <c r="E31" s="16">
        <v>42989.714675925927</v>
      </c>
      <c r="F31" t="s">
        <v>12</v>
      </c>
    </row>
    <row r="32" spans="1:6" x14ac:dyDescent="0.25">
      <c r="A32" s="17"/>
      <c r="B32" s="15">
        <v>9568200831</v>
      </c>
      <c r="C32" s="16">
        <v>42990.395671296297</v>
      </c>
      <c r="D32" t="s">
        <v>11</v>
      </c>
      <c r="E32" s="16">
        <v>42990.400578703702</v>
      </c>
      <c r="F32" t="s">
        <v>12</v>
      </c>
    </row>
    <row r="33" spans="1:6" x14ac:dyDescent="0.25">
      <c r="A33" s="17"/>
      <c r="B33" s="15">
        <v>9568200850</v>
      </c>
      <c r="C33" s="16">
        <v>42990.416238425925</v>
      </c>
      <c r="D33" t="s">
        <v>11</v>
      </c>
      <c r="E33" s="16">
        <v>42990.426053240742</v>
      </c>
      <c r="F33" t="s">
        <v>12</v>
      </c>
    </row>
    <row r="34" spans="1:6" x14ac:dyDescent="0.25">
      <c r="A34" s="17"/>
      <c r="B34" s="15">
        <v>9568200860</v>
      </c>
      <c r="C34" s="16">
        <v>42990.452928240738</v>
      </c>
      <c r="D34" t="s">
        <v>11</v>
      </c>
      <c r="E34" s="16">
        <v>42990.467962962961</v>
      </c>
      <c r="F34" t="s">
        <v>12</v>
      </c>
    </row>
    <row r="35" spans="1:6" x14ac:dyDescent="0.25">
      <c r="A35" s="17"/>
      <c r="B35" s="15">
        <v>9568200865</v>
      </c>
      <c r="C35" s="16">
        <v>42990.459502314814</v>
      </c>
      <c r="D35" t="s">
        <v>11</v>
      </c>
      <c r="E35" s="16">
        <v>42990.467974537038</v>
      </c>
      <c r="F35" t="s">
        <v>12</v>
      </c>
    </row>
    <row r="36" spans="1:6" x14ac:dyDescent="0.25">
      <c r="A36" s="17"/>
      <c r="B36" s="15">
        <v>9568200870</v>
      </c>
      <c r="C36" s="16">
        <v>42989.706631944442</v>
      </c>
      <c r="D36" t="s">
        <v>11</v>
      </c>
      <c r="E36" s="16">
        <v>42990.468009259261</v>
      </c>
      <c r="F36" t="s">
        <v>12</v>
      </c>
    </row>
    <row r="37" spans="1:6" x14ac:dyDescent="0.25">
      <c r="A37" s="17"/>
      <c r="B37" s="15">
        <v>9568200877</v>
      </c>
      <c r="C37" s="16">
        <v>42990.496979166666</v>
      </c>
      <c r="D37" t="s">
        <v>11</v>
      </c>
      <c r="E37" s="16">
        <v>42990.497453703705</v>
      </c>
      <c r="F37" t="s">
        <v>12</v>
      </c>
    </row>
    <row r="39" spans="1:6" x14ac:dyDescent="0.25">
      <c r="A39" s="17" t="s">
        <v>22</v>
      </c>
      <c r="B39" s="15">
        <v>9568200799</v>
      </c>
      <c r="C39" s="16">
        <v>42989.575752314813</v>
      </c>
      <c r="D39" t="s">
        <v>11</v>
      </c>
      <c r="E39" s="16">
        <v>42989.576157407406</v>
      </c>
      <c r="F39" t="s">
        <v>12</v>
      </c>
    </row>
    <row r="40" spans="1:6" x14ac:dyDescent="0.25">
      <c r="A40" s="17"/>
      <c r="B40" s="15">
        <v>9568200805</v>
      </c>
      <c r="C40" s="16">
        <v>42989.610208333332</v>
      </c>
      <c r="D40" t="s">
        <v>11</v>
      </c>
      <c r="E40" s="16">
        <v>42989.611851851849</v>
      </c>
      <c r="F40" t="s">
        <v>12</v>
      </c>
    </row>
    <row r="41" spans="1:6" x14ac:dyDescent="0.25">
      <c r="A41" s="17"/>
      <c r="B41" s="15">
        <v>9568200810</v>
      </c>
      <c r="C41" s="16">
        <v>42971.413472222222</v>
      </c>
      <c r="D41" t="s">
        <v>8</v>
      </c>
      <c r="E41" s="16">
        <v>42989.640196759261</v>
      </c>
      <c r="F41" t="s">
        <v>9</v>
      </c>
    </row>
    <row r="42" spans="1:6" x14ac:dyDescent="0.25">
      <c r="A42" s="17"/>
      <c r="B42" s="15">
        <v>9568200817</v>
      </c>
      <c r="C42" s="16">
        <v>42989.682858796295</v>
      </c>
      <c r="D42" t="s">
        <v>11</v>
      </c>
      <c r="E42" s="16">
        <v>42989.683194444442</v>
      </c>
      <c r="F42" t="s">
        <v>12</v>
      </c>
    </row>
    <row r="43" spans="1:6" x14ac:dyDescent="0.25">
      <c r="A43" s="17"/>
      <c r="B43" s="15">
        <v>9568200823</v>
      </c>
      <c r="C43" s="16">
        <v>42989.734571759262</v>
      </c>
      <c r="D43" t="s">
        <v>11</v>
      </c>
      <c r="E43" s="16">
        <v>42989.734861111108</v>
      </c>
      <c r="F43" t="s">
        <v>12</v>
      </c>
    </row>
    <row r="44" spans="1:6" x14ac:dyDescent="0.25">
      <c r="A44" s="17"/>
      <c r="B44" s="15">
        <v>9568200836</v>
      </c>
      <c r="C44" s="16">
        <v>42990.404780092591</v>
      </c>
      <c r="D44" t="s">
        <v>11</v>
      </c>
      <c r="E44" s="16">
        <v>42990.405428240738</v>
      </c>
      <c r="F44" t="s">
        <v>12</v>
      </c>
    </row>
    <row r="45" spans="1:6" x14ac:dyDescent="0.25">
      <c r="A45" s="17"/>
      <c r="B45" s="15">
        <v>9568200853</v>
      </c>
      <c r="C45" s="16">
        <v>42990.435740740744</v>
      </c>
      <c r="D45" t="s">
        <v>11</v>
      </c>
      <c r="E45" s="16">
        <v>42990.436678240738</v>
      </c>
      <c r="F45" t="s">
        <v>12</v>
      </c>
    </row>
    <row r="46" spans="1:6" x14ac:dyDescent="0.25">
      <c r="A46" s="17"/>
      <c r="B46" s="15">
        <v>9568200861</v>
      </c>
      <c r="C46" s="16">
        <v>42990.454097222224</v>
      </c>
      <c r="D46" t="s">
        <v>11</v>
      </c>
      <c r="E46" s="16">
        <v>42990.467962962961</v>
      </c>
      <c r="F46" t="s">
        <v>12</v>
      </c>
    </row>
    <row r="47" spans="1:6" x14ac:dyDescent="0.25">
      <c r="A47" s="17"/>
      <c r="B47" s="15">
        <v>9568200866</v>
      </c>
      <c r="C47" s="16">
        <v>42989.701226851852</v>
      </c>
      <c r="D47" t="s">
        <v>11</v>
      </c>
      <c r="E47" s="16">
        <v>42990.467997685184</v>
      </c>
      <c r="F47" t="s">
        <v>12</v>
      </c>
    </row>
    <row r="48" spans="1:6" x14ac:dyDescent="0.25">
      <c r="A48" s="17"/>
      <c r="B48" s="15">
        <v>9568200871</v>
      </c>
      <c r="C48" s="16">
        <v>42990.469780092593</v>
      </c>
      <c r="D48" t="s">
        <v>11</v>
      </c>
      <c r="E48" s="16">
        <v>42990.471180555556</v>
      </c>
      <c r="F48" t="s">
        <v>12</v>
      </c>
    </row>
    <row r="49" spans="1:6" x14ac:dyDescent="0.25">
      <c r="A49" s="17"/>
      <c r="B49" s="15">
        <v>9568200878</v>
      </c>
      <c r="C49" s="16">
        <v>42990.500243055554</v>
      </c>
      <c r="D49" t="s">
        <v>11</v>
      </c>
      <c r="E49" s="16">
        <v>42990.500613425924</v>
      </c>
      <c r="F49" t="s">
        <v>12</v>
      </c>
    </row>
    <row r="51" spans="1:6" x14ac:dyDescent="0.25">
      <c r="A51" s="17" t="s">
        <v>27</v>
      </c>
      <c r="B51" s="15">
        <v>9568200800</v>
      </c>
      <c r="C51" s="16">
        <v>42989.592013888891</v>
      </c>
      <c r="D51" t="s">
        <v>11</v>
      </c>
      <c r="E51" s="16">
        <v>42989.592326388891</v>
      </c>
      <c r="F51" t="s">
        <v>12</v>
      </c>
    </row>
    <row r="52" spans="1:6" x14ac:dyDescent="0.25">
      <c r="A52" s="17"/>
      <c r="B52" s="15">
        <v>9568200806</v>
      </c>
      <c r="C52" s="16">
        <v>42989.613043981481</v>
      </c>
      <c r="D52" t="s">
        <v>11</v>
      </c>
      <c r="E52" s="16">
        <v>42989.613379629627</v>
      </c>
      <c r="F52" t="s">
        <v>12</v>
      </c>
    </row>
    <row r="53" spans="1:6" x14ac:dyDescent="0.25">
      <c r="A53" s="17"/>
      <c r="B53" s="15">
        <v>9568200812</v>
      </c>
      <c r="C53" s="16">
        <v>42989.645937499998</v>
      </c>
      <c r="D53" t="s">
        <v>11</v>
      </c>
      <c r="E53" s="16">
        <v>42989.646296296298</v>
      </c>
      <c r="F53" t="s">
        <v>12</v>
      </c>
    </row>
    <row r="54" spans="1:6" x14ac:dyDescent="0.25">
      <c r="A54" s="17"/>
      <c r="B54" s="15">
        <v>9568200818</v>
      </c>
      <c r="C54" s="16">
        <v>42989.658333333333</v>
      </c>
      <c r="D54" t="s">
        <v>8</v>
      </c>
      <c r="E54" s="16">
        <v>42989.68440972222</v>
      </c>
      <c r="F54" t="s">
        <v>9</v>
      </c>
    </row>
    <row r="55" spans="1:6" x14ac:dyDescent="0.25">
      <c r="A55" s="17"/>
      <c r="B55" s="15">
        <v>9568200825</v>
      </c>
      <c r="C55" s="16">
        <v>42990.377152777779</v>
      </c>
      <c r="D55" t="s">
        <v>11</v>
      </c>
      <c r="E55" s="16">
        <v>42990.378125000003</v>
      </c>
      <c r="F55" t="s">
        <v>12</v>
      </c>
    </row>
    <row r="56" spans="1:6" x14ac:dyDescent="0.25">
      <c r="A56" s="17"/>
      <c r="B56" s="15">
        <v>9568200837</v>
      </c>
      <c r="C56" s="16">
        <v>42990.393784722219</v>
      </c>
      <c r="D56" t="s">
        <v>11</v>
      </c>
      <c r="E56" s="16">
        <v>42990.405486111114</v>
      </c>
      <c r="F56" t="s">
        <v>12</v>
      </c>
    </row>
    <row r="57" spans="1:6" x14ac:dyDescent="0.25">
      <c r="A57" s="17"/>
      <c r="B57" s="15">
        <v>9568200854</v>
      </c>
      <c r="C57" s="16">
        <v>42990.436898148146</v>
      </c>
      <c r="D57" t="s">
        <v>11</v>
      </c>
      <c r="E57" s="16">
        <v>42990.437268518515</v>
      </c>
      <c r="F57" t="s">
        <v>12</v>
      </c>
    </row>
    <row r="58" spans="1:6" x14ac:dyDescent="0.25">
      <c r="A58" s="17"/>
      <c r="B58" s="15">
        <v>9568200862</v>
      </c>
      <c r="C58" s="16">
        <v>42990.455625000002</v>
      </c>
      <c r="D58" t="s">
        <v>11</v>
      </c>
      <c r="E58" s="16">
        <v>42990.467974537038</v>
      </c>
      <c r="F58" t="s">
        <v>12</v>
      </c>
    </row>
    <row r="59" spans="1:6" x14ac:dyDescent="0.25">
      <c r="A59" s="17"/>
      <c r="B59" s="15">
        <v>9568200867</v>
      </c>
      <c r="C59" s="16">
        <v>42989.702418981484</v>
      </c>
      <c r="D59" t="s">
        <v>11</v>
      </c>
      <c r="E59" s="16">
        <v>42990.467997685184</v>
      </c>
      <c r="F59" t="s">
        <v>12</v>
      </c>
    </row>
    <row r="60" spans="1:6" x14ac:dyDescent="0.25">
      <c r="A60" s="17"/>
      <c r="B60" s="15">
        <v>9568200873</v>
      </c>
      <c r="C60" s="16">
        <v>42990.484629629631</v>
      </c>
      <c r="D60" t="s">
        <v>11</v>
      </c>
      <c r="E60" s="16">
        <v>42990.48510416667</v>
      </c>
      <c r="F60" t="s">
        <v>12</v>
      </c>
    </row>
    <row r="61" spans="1:6" x14ac:dyDescent="0.25">
      <c r="A61" s="17"/>
      <c r="B61" s="15">
        <v>9568200882</v>
      </c>
      <c r="C61" s="16">
        <v>42990.438148148147</v>
      </c>
      <c r="D61" t="s">
        <v>11</v>
      </c>
      <c r="E61" s="16">
        <v>42990.509085648147</v>
      </c>
      <c r="F61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7"/>
  <sheetViews>
    <sheetView workbookViewId="0">
      <selection activeCell="H11" sqref="H11"/>
    </sheetView>
  </sheetViews>
  <sheetFormatPr baseColWidth="10" defaultRowHeight="15" x14ac:dyDescent="0.25"/>
  <cols>
    <col min="1" max="2" width="12.7109375" customWidth="1"/>
    <col min="3" max="3" width="4.42578125" customWidth="1"/>
    <col min="4" max="6" width="12.7109375" customWidth="1"/>
    <col min="8" max="8" width="13.28515625" customWidth="1"/>
  </cols>
  <sheetData>
    <row r="1" spans="1:6" x14ac:dyDescent="0.25">
      <c r="A1" t="s">
        <v>31</v>
      </c>
      <c r="B1" s="10" t="s">
        <v>33</v>
      </c>
      <c r="C1" s="10"/>
      <c r="E1" t="s">
        <v>34</v>
      </c>
    </row>
    <row r="2" spans="1:6" x14ac:dyDescent="0.25">
      <c r="A2" t="str">
        <f ca="1">OFFSET(Choix!$D$1,MATCH("ü",Choix!$E$2:$E$3,0),0)</f>
        <v>ADX_Case</v>
      </c>
      <c r="B2" t="s">
        <v>35</v>
      </c>
      <c r="C2">
        <f>COUNTIF(Choix!B2:B15,"&lt;&gt;")</f>
        <v>5</v>
      </c>
      <c r="E2" t="str">
        <f ca="1">IFERROR(OFFSET(Choix!$A$1,MATCH("ü",OFFSET(Choix!$B$2:$B$15,F1,0),0)+F1,0),"")</f>
        <v>Adam</v>
      </c>
      <c r="F2">
        <f ca="1">IFERROR(MATCH("ü",OFFSET(Choix!$B$2:$B$15,F1,0),0)+F1,"")</f>
        <v>1</v>
      </c>
    </row>
    <row r="3" spans="1:6" x14ac:dyDescent="0.25">
      <c r="B3" t="s">
        <v>36</v>
      </c>
      <c r="C3">
        <f ca="1">ROUND(COUNTIF(Donnees[Incoming Channel],Technique!A2)/COUNTIF(Choix!B2:B15,"&lt;&gt;"),0)</f>
        <v>11</v>
      </c>
      <c r="E3" t="str">
        <f ca="1">IFERROR(OFFSET(Choix!$A$1,MATCH("ü",OFFSET(Choix!$B$2:$B$15,F2,0),0)+F2,0),"")</f>
        <v>Alexandre</v>
      </c>
      <c r="F3">
        <f ca="1">IFERROR(MATCH("ü",OFFSET(Choix!$B$2:$B$15,F2,0),0)+F2,"")</f>
        <v>3</v>
      </c>
    </row>
    <row r="4" spans="1:6" x14ac:dyDescent="0.25">
      <c r="E4" t="str">
        <f ca="1">IFERROR(OFFSET(Choix!$A$1,MATCH("ü",OFFSET(Choix!$B$2:$B$15,F3,0),0)+F3,0),"")</f>
        <v>Alice</v>
      </c>
      <c r="F4">
        <f ca="1">IFERROR(MATCH("ü",OFFSET(Choix!$B$2:$B$15,F3,0),0)+F3,"")</f>
        <v>6</v>
      </c>
    </row>
    <row r="5" spans="1:6" x14ac:dyDescent="0.25">
      <c r="E5" t="str">
        <f ca="1">IFERROR(OFFSET(Choix!$A$1,MATCH("ü",OFFSET(Choix!$B$2:$B$15,F4,0),0)+F4,0),"")</f>
        <v>Anaïs</v>
      </c>
      <c r="F5">
        <f ca="1">IFERROR(MATCH("ü",OFFSET(Choix!$B$2:$B$15,F4,0),0)+F4,"")</f>
        <v>9</v>
      </c>
    </row>
    <row r="6" spans="1:6" x14ac:dyDescent="0.25">
      <c r="E6" t="str">
        <f ca="1">IFERROR(OFFSET(Choix!$A$1,MATCH("ü",OFFSET(Choix!$B$2:$B$15,F5,0),0)+F5,0),"")</f>
        <v>Camille</v>
      </c>
      <c r="F6">
        <f ca="1">IFERROR(MATCH("ü",OFFSET(Choix!$B$2:$B$15,F5,0),0)+F5,"")</f>
        <v>14</v>
      </c>
    </row>
    <row r="7" spans="1:6" x14ac:dyDescent="0.25">
      <c r="E7" t="str">
        <f ca="1">IFERROR(OFFSET(Choix!$A$1,MATCH("ü",OFFSET(Choix!$B$2:$B$15,F6,0),0)+F6,0),"")</f>
        <v/>
      </c>
      <c r="F7" t="str">
        <f ca="1">IFERROR(MATCH("ü",OFFSET(Choix!$B$2:$B$15,F6,0),0)+F6,"")</f>
        <v/>
      </c>
    </row>
    <row r="8" spans="1:6" x14ac:dyDescent="0.25">
      <c r="E8" t="str">
        <f ca="1">IFERROR(OFFSET(Choix!$A$1,MATCH("ü",OFFSET(Choix!$B$2:$B$15,F7,0),0)+F7,0),"")</f>
        <v/>
      </c>
      <c r="F8" t="str">
        <f ca="1">IFERROR(MATCH("ü",OFFSET(Choix!$B$2:$B$15,F7,0),0)+F7,"")</f>
        <v/>
      </c>
    </row>
    <row r="9" spans="1:6" x14ac:dyDescent="0.25">
      <c r="E9" t="str">
        <f ca="1">IFERROR(OFFSET(Choix!$A$1,MATCH("ü",OFFSET(Choix!$B$2:$B$15,F8,0),0)+F8,0),"")</f>
        <v/>
      </c>
      <c r="F9" t="str">
        <f ca="1">IFERROR(MATCH("ü",OFFSET(Choix!$B$2:$B$15,F8,0),0)+F8,"")</f>
        <v/>
      </c>
    </row>
    <row r="10" spans="1:6" x14ac:dyDescent="0.25">
      <c r="E10" t="str">
        <f ca="1">IFERROR(OFFSET(Choix!$A$1,MATCH("ü",OFFSET(Choix!$B$2:$B$15,F9,0),0)+F9,0),"")</f>
        <v/>
      </c>
      <c r="F10" t="str">
        <f ca="1">IFERROR(MATCH("ü",OFFSET(Choix!$B$2:$B$15,F9,0),0)+F9,"")</f>
        <v/>
      </c>
    </row>
    <row r="11" spans="1:6" x14ac:dyDescent="0.25">
      <c r="E11" t="str">
        <f ca="1">IFERROR(OFFSET(Choix!$A$1,MATCH("ü",OFFSET(Choix!$B$2:$B$15,F10,0),0)+F10,0),"")</f>
        <v/>
      </c>
      <c r="F11" t="str">
        <f ca="1">IFERROR(MATCH("ü",OFFSET(Choix!$B$2:$B$15,F10,0),0)+F10,"")</f>
        <v/>
      </c>
    </row>
    <row r="12" spans="1:6" x14ac:dyDescent="0.25">
      <c r="E12" t="str">
        <f ca="1">IFERROR(OFFSET(Choix!$A$1,MATCH("ü",OFFSET(Choix!$B$2:$B$15,F11,0),0)+F11,0),"")</f>
        <v/>
      </c>
      <c r="F12" t="str">
        <f ca="1">IFERROR(MATCH("ü",OFFSET(Choix!$B$2:$B$15,F11,0),0)+F11,"")</f>
        <v/>
      </c>
    </row>
    <row r="13" spans="1:6" x14ac:dyDescent="0.25">
      <c r="E13" t="str">
        <f ca="1">IFERROR(OFFSET(Choix!$A$1,MATCH("ü",OFFSET(Choix!$B$2:$B$15,F12,0),0)+F12,0),"")</f>
        <v/>
      </c>
      <c r="F13" t="str">
        <f ca="1">IFERROR(MATCH("ü",OFFSET(Choix!$B$2:$B$15,F12,0),0)+F12,"")</f>
        <v/>
      </c>
    </row>
    <row r="14" spans="1:6" x14ac:dyDescent="0.25">
      <c r="E14" t="str">
        <f ca="1">IFERROR(OFFSET(Choix!$A$1,MATCH("ü",OFFSET(Choix!$B$2:$B$15,F13,0),0)+F13,0),"")</f>
        <v/>
      </c>
      <c r="F14" t="str">
        <f ca="1">IFERROR(MATCH("ü",OFFSET(Choix!$B$2:$B$15,F13,0),0)+F13,"")</f>
        <v/>
      </c>
    </row>
    <row r="15" spans="1:6" x14ac:dyDescent="0.25">
      <c r="E15" t="str">
        <f ca="1">IFERROR(OFFSET(Choix!$A$1,MATCH("ü",OFFSET(Choix!$B$2:$B$15,F14,0),0)+F14,0),"")</f>
        <v/>
      </c>
      <c r="F15" t="str">
        <f ca="1">IFERROR(MATCH("ü",OFFSET(Choix!$B$2:$B$15,F14,0),0)+F14,"")</f>
        <v/>
      </c>
    </row>
    <row r="16" spans="1:6" x14ac:dyDescent="0.25">
      <c r="E16" t="str">
        <f ca="1">IFERROR(OFFSET(Choix!$A$1,MATCH("ü",OFFSET(Choix!$B$2:$B$15,F15,0),0)+F15,0),"")</f>
        <v/>
      </c>
      <c r="F16" t="str">
        <f ca="1">IFERROR(MATCH("ü",OFFSET(Choix!$B$2:$B$15,F15,0),0)+F15,"")</f>
        <v/>
      </c>
    </row>
    <row r="17" spans="5:6" x14ac:dyDescent="0.25">
      <c r="E17" t="str">
        <f ca="1">IFERROR(OFFSET(Choix!$A$1,MATCH("ü",OFFSET(Choix!$B$2:$B$15,F16,0),0)+F16,0),"")</f>
        <v/>
      </c>
      <c r="F17" t="str">
        <f ca="1">IFERROR(MATCH("ü",OFFSET(Choix!$B$2:$B$15,F16,0),0)+F16,"")</f>
        <v/>
      </c>
    </row>
    <row r="18" spans="5:6" x14ac:dyDescent="0.25">
      <c r="E18" t="str">
        <f ca="1">IFERROR(OFFSET(Choix!$A$1,MATCH("ü",OFFSET(Choix!$B$2:$B$15,F17,0),0)+F17,0),"")</f>
        <v/>
      </c>
      <c r="F18" t="str">
        <f ca="1">IFERROR(MATCH("ü",OFFSET(Choix!$B$2:$B$15,F17,0),0)+F17,"")</f>
        <v/>
      </c>
    </row>
    <row r="19" spans="5:6" x14ac:dyDescent="0.25">
      <c r="E19" t="str">
        <f ca="1">IFERROR(OFFSET(Choix!$A$1,MATCH("ü",OFFSET(Choix!$B$2:$B$15,F18,0),0)+F18,0),"")</f>
        <v/>
      </c>
      <c r="F19" t="str">
        <f ca="1">IFERROR(MATCH("ü",OFFSET(Choix!$B$2:$B$15,F18,0),0)+F18,"")</f>
        <v/>
      </c>
    </row>
    <row r="20" spans="5:6" x14ac:dyDescent="0.25">
      <c r="E20" t="str">
        <f ca="1">IFERROR(OFFSET(Choix!$A$1,MATCH("ü",OFFSET(Choix!$B$2:$B$15,F19,0),0)+F19,0),"")</f>
        <v/>
      </c>
      <c r="F20" t="str">
        <f ca="1">IFERROR(MATCH("ü",OFFSET(Choix!$B$2:$B$15,F19,0),0)+F19,"")</f>
        <v/>
      </c>
    </row>
    <row r="21" spans="5:6" x14ac:dyDescent="0.25">
      <c r="E21" t="str">
        <f ca="1">IFERROR(OFFSET(Choix!$A$1,MATCH("ü",OFFSET(Choix!$B$2:$B$15,F20,0),0)+F20,0),"")</f>
        <v/>
      </c>
      <c r="F21" t="str">
        <f ca="1">IFERROR(MATCH("ü",OFFSET(Choix!$B$2:$B$15,F20,0),0)+F20,"")</f>
        <v/>
      </c>
    </row>
    <row r="22" spans="5:6" x14ac:dyDescent="0.25">
      <c r="E22" t="str">
        <f ca="1">IFERROR(OFFSET(Choix!$A$1,MATCH("ü",OFFSET(Choix!$B$2:$B$15,F21,0),0)+F21,0),"")</f>
        <v/>
      </c>
      <c r="F22" t="str">
        <f ca="1">IFERROR(MATCH("ü",OFFSET(Choix!$B$2:$B$15,F21,0),0)+F21,"")</f>
        <v/>
      </c>
    </row>
    <row r="23" spans="5:6" x14ac:dyDescent="0.25">
      <c r="E23" t="str">
        <f ca="1">IFERROR(OFFSET(Choix!$A$1,MATCH("ü",OFFSET(Choix!$B$2:$B$15,F22,0),0)+F22,0),"")</f>
        <v/>
      </c>
      <c r="F23" t="str">
        <f ca="1">IFERROR(MATCH("ü",OFFSET(Choix!$B$2:$B$15,F22,0),0)+F22,"")</f>
        <v/>
      </c>
    </row>
    <row r="24" spans="5:6" x14ac:dyDescent="0.25">
      <c r="E24" t="str">
        <f ca="1">IFERROR(OFFSET(Choix!$A$1,MATCH("ü",OFFSET(Choix!$B$2:$B$15,F23,0),0)+F23,0),"")</f>
        <v/>
      </c>
      <c r="F24" t="str">
        <f ca="1">IFERROR(MATCH("ü",OFFSET(Choix!$B$2:$B$15,F23,0),0)+F23,"")</f>
        <v/>
      </c>
    </row>
    <row r="25" spans="5:6" x14ac:dyDescent="0.25">
      <c r="E25" t="str">
        <f ca="1">IFERROR(OFFSET(Choix!$A$1,MATCH("ü",OFFSET(Choix!$B$2:$B$15,F24,0),0)+F24,0),"")</f>
        <v/>
      </c>
      <c r="F25" t="str">
        <f ca="1">IFERROR(MATCH("ü",OFFSET(Choix!$B$2:$B$15,F24,0),0)+F24,"")</f>
        <v/>
      </c>
    </row>
    <row r="26" spans="5:6" x14ac:dyDescent="0.25">
      <c r="E26" t="str">
        <f ca="1">IFERROR(OFFSET(Choix!$A$1,MATCH("ü",OFFSET(Choix!$B$2:$B$15,F25,0),0)+F25,0),"")</f>
        <v/>
      </c>
      <c r="F26" t="str">
        <f ca="1">IFERROR(MATCH("ü",OFFSET(Choix!$B$2:$B$15,F25,0),0)+F25,"")</f>
        <v/>
      </c>
    </row>
    <row r="27" spans="5:6" x14ac:dyDescent="0.25">
      <c r="E27" t="str">
        <f ca="1">IFERROR(OFFSET(Choix!$A$1,MATCH("ü",OFFSET(Choix!$B$2:$B$15,F26,0),0)+F26,0),"")</f>
        <v/>
      </c>
      <c r="F27" t="str">
        <f ca="1">IFERROR(MATCH("ü",OFFSET(Choix!$B$2:$B$15,F26,0),0)+F26,"")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Sheet1</vt:lpstr>
      <vt:lpstr>Choix</vt:lpstr>
      <vt:lpstr>TCD</vt:lpstr>
      <vt:lpstr>Technique</vt:lpstr>
      <vt:lpstr>Choix</vt:lpstr>
      <vt:lpstr>Dispos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Hichem Znouda</dc:creator>
  <cp:lastModifiedBy>CA</cp:lastModifiedBy>
  <dcterms:created xsi:type="dcterms:W3CDTF">2017-09-12T10:20:25Z</dcterms:created>
  <dcterms:modified xsi:type="dcterms:W3CDTF">2017-09-13T14:07:17Z</dcterms:modified>
</cp:coreProperties>
</file>