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9870" windowHeight="6435" activeTab="3"/>
  </bookViews>
  <sheets>
    <sheet name="EOE" sheetId="1" r:id="rId1"/>
    <sheet name="SAP" sheetId="2" r:id="rId2"/>
    <sheet name="Total" sheetId="3" r:id="rId3"/>
    <sheet name="PROJET" sheetId="8" r:id="rId4"/>
  </sheets>
  <definedNames>
    <definedName name="_xlnm._FilterDatabase" localSheetId="2" hidden="1">Total!$A$1:$D$115</definedName>
  </definedNames>
  <calcPr calcId="145621"/>
  <pivotCaches>
    <pivotCache cacheId="0" r:id="rId5"/>
    <pivotCache cacheId="1" r:id="rId6"/>
    <pivotCache cacheId="5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4" i="8" l="1"/>
  <c r="I4" i="8"/>
  <c r="H4" i="8"/>
  <c r="J1" i="8"/>
  <c r="C56" i="3" l="1"/>
  <c r="C8" i="3"/>
  <c r="C54" i="3"/>
  <c r="C9" i="3"/>
  <c r="C51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5" i="3"/>
  <c r="C33" i="3"/>
  <c r="C34" i="3"/>
  <c r="C53" i="3"/>
  <c r="C52" i="3"/>
  <c r="C35" i="3"/>
  <c r="C6" i="3"/>
  <c r="C36" i="3"/>
  <c r="C2" i="3"/>
  <c r="C37" i="3"/>
  <c r="C38" i="3"/>
  <c r="C39" i="3"/>
  <c r="C40" i="3"/>
  <c r="C41" i="3"/>
  <c r="C42" i="3"/>
  <c r="C43" i="3"/>
  <c r="C44" i="3"/>
  <c r="C45" i="3"/>
  <c r="C55" i="3"/>
  <c r="C46" i="3"/>
  <c r="C47" i="3"/>
  <c r="C48" i="3"/>
  <c r="C49" i="3"/>
  <c r="C3" i="3"/>
  <c r="C4" i="3"/>
  <c r="C50" i="3"/>
  <c r="C57" i="3"/>
  <c r="C58" i="3"/>
  <c r="C59" i="3"/>
  <c r="C60" i="3"/>
  <c r="C7" i="3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2" i="1"/>
  <c r="B56" i="3"/>
  <c r="B8" i="3"/>
  <c r="B54" i="3"/>
  <c r="D54" i="3" s="1"/>
  <c r="B9" i="3"/>
  <c r="D9" i="3" s="1"/>
  <c r="B51" i="3"/>
  <c r="D51" i="3" s="1"/>
  <c r="B10" i="3"/>
  <c r="B11" i="3"/>
  <c r="B12" i="3"/>
  <c r="B13" i="3"/>
  <c r="B14" i="3"/>
  <c r="B15" i="3"/>
  <c r="D15" i="3" s="1"/>
  <c r="B16" i="3"/>
  <c r="D16" i="3" s="1"/>
  <c r="B17" i="3"/>
  <c r="D17" i="3" s="1"/>
  <c r="B18" i="3"/>
  <c r="B19" i="3"/>
  <c r="B20" i="3"/>
  <c r="B21" i="3"/>
  <c r="B22" i="3"/>
  <c r="B23" i="3"/>
  <c r="D23" i="3" s="1"/>
  <c r="B24" i="3"/>
  <c r="D24" i="3" s="1"/>
  <c r="B25" i="3"/>
  <c r="D25" i="3" s="1"/>
  <c r="B26" i="3"/>
  <c r="B27" i="3"/>
  <c r="B28" i="3"/>
  <c r="B29" i="3"/>
  <c r="B30" i="3"/>
  <c r="B31" i="3"/>
  <c r="D31" i="3" s="1"/>
  <c r="B32" i="3"/>
  <c r="D32" i="3" s="1"/>
  <c r="B5" i="3"/>
  <c r="D5" i="3" s="1"/>
  <c r="B33" i="3"/>
  <c r="B34" i="3"/>
  <c r="B53" i="3"/>
  <c r="B52" i="3"/>
  <c r="B35" i="3"/>
  <c r="B6" i="3"/>
  <c r="D6" i="3" s="1"/>
  <c r="B36" i="3"/>
  <c r="D36" i="3" s="1"/>
  <c r="B2" i="3"/>
  <c r="D2" i="3" s="1"/>
  <c r="B37" i="3"/>
  <c r="B38" i="3"/>
  <c r="B39" i="3"/>
  <c r="B40" i="3"/>
  <c r="B41" i="3"/>
  <c r="B42" i="3"/>
  <c r="D42" i="3" s="1"/>
  <c r="B43" i="3"/>
  <c r="D43" i="3" s="1"/>
  <c r="B44" i="3"/>
  <c r="D44" i="3" s="1"/>
  <c r="B45" i="3"/>
  <c r="B55" i="3"/>
  <c r="B46" i="3"/>
  <c r="B47" i="3"/>
  <c r="B48" i="3"/>
  <c r="B49" i="3"/>
  <c r="D49" i="3" s="1"/>
  <c r="B3" i="3"/>
  <c r="D3" i="3" s="1"/>
  <c r="B4" i="3"/>
  <c r="D4" i="3" s="1"/>
  <c r="B50" i="3"/>
  <c r="B57" i="3"/>
  <c r="B58" i="3"/>
  <c r="B59" i="3"/>
  <c r="B60" i="3"/>
  <c r="B7" i="3"/>
  <c r="D7" i="3" s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3" i="2"/>
  <c r="D38" i="3" l="1"/>
  <c r="D27" i="3"/>
  <c r="D19" i="3"/>
  <c r="D11" i="3"/>
  <c r="D57" i="3"/>
  <c r="D55" i="3"/>
  <c r="D34" i="3"/>
  <c r="D50" i="3"/>
  <c r="D45" i="3"/>
  <c r="D37" i="3"/>
  <c r="D33" i="3"/>
  <c r="D26" i="3"/>
  <c r="D18" i="3"/>
  <c r="D10" i="3"/>
  <c r="D48" i="3"/>
  <c r="D30" i="3"/>
  <c r="D8" i="3"/>
  <c r="D59" i="3"/>
  <c r="D47" i="3"/>
  <c r="D40" i="3"/>
  <c r="D52" i="3"/>
  <c r="D29" i="3"/>
  <c r="D21" i="3"/>
  <c r="D13" i="3"/>
  <c r="D56" i="3"/>
  <c r="D60" i="3"/>
  <c r="D41" i="3"/>
  <c r="D14" i="3"/>
  <c r="D58" i="3"/>
  <c r="D46" i="3"/>
  <c r="D39" i="3"/>
  <c r="D53" i="3"/>
  <c r="D28" i="3"/>
  <c r="D20" i="3"/>
  <c r="D12" i="3"/>
  <c r="D22" i="3"/>
  <c r="D35" i="3"/>
</calcChain>
</file>

<file path=xl/connections.xml><?xml version="1.0" encoding="utf-8"?>
<connections xmlns="http://schemas.openxmlformats.org/spreadsheetml/2006/main">
  <connection id="1" sourceFile="C:\Users\LAMBVIC\Documents\Fin de mois\EOE\avril.xlsx" keepAlive="1" name="avril" type="5" refreshedVersion="6">
    <dbPr connection="Provider=Microsoft.ACE.OLEDB.12.0;User ID=Admin;Data Source=C:\Users\LAMBVIC\Documents\Fin de mois\EOE\avril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Easy Order Entry PDB$'" commandType="3"/>
  </connection>
  <connection id="2" name="Requête - EOE" description="Connexion à la requête « EOE » dans le classeur." type="5" refreshedVersion="0" background="1">
    <dbPr connection="provider=Microsoft.Mashup.OleDb.1;data source=$EmbeddedMashup(d180985f-75d8-41e7-8d4a-6b83218ea482)$;location=EOE;extended properties=&quot;UEsDBBQAAgAIAN1Ni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dTY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U2JUEAVp9D9AAAA9QEAABMAHABGb3JtdWxhcy9TZWN0aW9uMS5tIKIYACigFAAAAAAAAAAAAAAAAAAAAAAAAAAAAH2QTWrDMBCF9wbfYVA3NphA1yGL4HjblrrQRchClgeiRNYE/UDB+EA9Ry/WoSK1W9poo2GG+d6b51EFTRba9N+v8yzP/FE67KF5bGADBkOeAb+WolPIneZNoVnV0Tm04ZXcuSM6F+W4f5ADbgSvicO0r8kGnh+qtH0ntjE49KDIkLVc+Hi5OD18vKMXTH2RncFVi4ad1GTiYH2RJKtRKOoRlNEMFFP5jdxR7Ji2YC1QO+2DtioUt6Vn2hM6z3NptOcJyBPFwMVM3PZ9clb8LV2BSI65QqmO8JXFLFBf9Tk4Gn5d/oyW47te/r+bavwZB4vWy3SmMs+0vSW5/gRQSwECLQAUAAIACADdTYlQmjlgf6sAAAD6AAAAEgAAAAAAAAAAAAAAAAAAAAAAQ29uZmlnL1BhY2thZ2UueG1sUEsBAi0AFAACAAgA3U2JUA/K6aukAAAA6QAAABMAAAAAAAAAAAAAAAAA9wAAAFtDb250ZW50X1R5cGVzXS54bWxQSwECLQAUAAIACADdTYlQQBWn0P0AAAD1AQAAEwAAAAAAAAAAAAAAAADoAQAARm9ybXVsYXMvU2VjdGlvbjEubVBLBQYAAAAAAwADAMIAAAAyAwAAAAA=&quot;" command="SELECT * FROM [EOE]"/>
  </connection>
  <connection id="3" name="Requête - SAP" description="Connexion à la requête « SAP » dans le classeur." type="5" refreshedVersion="0" background="1">
    <dbPr connection="provider=Microsoft.Mashup.OleDb.1;data source=$EmbeddedMashup(d180985f-75d8-41e7-8d4a-6b83218ea482)$;location=SAP;extended properties=&quot;UEsDBBQAAgAIAN1Ni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dTY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U2JUDLS/6UAAQAA6QEAABMAHABGb3JtdWxhcy9TZWN0aW9uMS5tIKIYACigFAAAAAAAAAAAAAAAAAAAAAAAAAAAAIXQzUrDQBAH8Hsg7zCslw2EgudaIaTeRIoRPJQeNpvRrt3slP1AofSBfA5fzKkRk0Oxe9llh/n9hwmooyEHzXBfz/Msz8JWeeygqVawAIsxz4BPQ8lr5J+7D412Vifv0cVn8ruWaCeLw/pB9bgQ3CY2x3VNLnJ9Uw7dV+LevDoM8GJs9F+fGARTT6q1OGvQcvwjvQc5hJSASm9BMtIhaGtOENzcgkvWFsUfWaXomdRkyZ3skPZ7b/pzek029S7IM3OUBzHJEcfRX1JqmZ7AE3dpQjROR/n/HKO2Qh+4rqwJXAH1RinyYxSrrhvGlOejSxDDfsTvgn52XeSZcZcy5t9QSwECLQAUAAIACADdTYlQmjlgf6sAAAD6AAAAEgAAAAAAAAAAAAAAAAAAAAAAQ29uZmlnL1BhY2thZ2UueG1sUEsBAi0AFAACAAgA3U2JUA/K6aukAAAA6QAAABMAAAAAAAAAAAAAAAAA9wAAAFtDb250ZW50X1R5cGVzXS54bWxQSwECLQAUAAIACADdTYlQMtL/pQABAADpAQAAEwAAAAAAAAAAAAAAAADoAQAARm9ybXVsYXMvU2VjdGlvbjEubVBLBQYAAAAAAwADAMIAAAA1AwAAAAA=&quot;" command="SELECT * FROM [SAP]"/>
  </connection>
  <connection id="4" name="Requête - Tout" description="Connexion à la requête « Tout » dans le classeur." type="5" refreshedVersion="4">
    <dbPr connection="provider=Microsoft.Mashup.OleDb.1;data source=$EmbeddedMashup(d180985f-75d8-41e7-8d4a-6b83218ea482)$;location=Tout;extended properties=UEsDBBQAAgAIAN1Ni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dTY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U2JUF0ne0cwAgAATAcAABMAHABGb3JtdWxhcy9TZWN0aW9uMS5tIKIYACigFAAAAAAAAAAAAAAAAAAAAAAAAAAAANVUy27bMBC8G/A/EOxFAgQDPbspYChuLkESxEZ7MIxAltY2E4pr8IGkEPRB/Y7+WFeWJUuyEgfJqb6YIrkzw5klDcRWoGKz8v/reDgYDsw20pCw6e2UXTAJdjhg9Juh0zHQzPQlBjkKndag7C/UTyvEJ8/PFjdRChecyvgyX4SoLK0vg7L6C584q8GwGCUqRQPjdjst0r9/wHBCnUcrCaMZSFISonSpMl5JGWQ8xgRYLAUB8tyvIS/RrQitgdWAuhTGChVb723qI9odaEPrkRSGVlj0iM7S4Ig4SZJSmddPHTBeKqYRRPGW7b04EoQVPxmHaefk96DIvurkr6sJsrYdRBo23cn94UCotyibGc8mdx/JmMp6M74Wm4JsLaTVfcHe43OdammRt2ioX7Jv35lyUvr+Z9qmRwf1UPif9lDhdSvT1ziauc5prjfYUkWI6Uoo8DJq0KBogoYhB+82Gt2u7fJVMVXH13GUJjJ+Q7i6ln5obHwO0SnrPfgBs793QAmnK9BFBS+2VNsfDsu2KMvzD5p6In9/QdLUqbasQ8Gi+FoGlemNxvsZSXDaMHixOhK2acRcR8qsUafvuK57n1r0BFgHcE0NdoTzyIL98g+NKbnFx7zyzNJ0fvKUUDuqRBQvtwIpz1lzeqLaG1OpE+tKoLKRoKMtyg3LUg2zW1DHIgbSAKu2fPLSnjtT5w43tJ92r9WiQ4b63C0uXtY2wa1OQI8mJgZSpDadt7VDNf4HUEsBAi0AFAACAAgA3U2JUJo5YH+rAAAA+gAAABIAAAAAAAAAAAAAAAAAAAAAAENvbmZpZy9QYWNrYWdlLnhtbFBLAQItABQAAgAIAN1NiVAPyumrpAAAAOkAAAATAAAAAAAAAAAAAAAAAPcAAABbQ29udGVudF9UeXBlc10ueG1sUEsBAi0AFAACAAgA3U2JUF0ne0cwAgAATAcAABMAAAAAAAAAAAAAAAAA6AEAAEZvcm11bGFzL1NlY3Rpb24xLm1QSwUGAAAAAAMAAwDCAAAAZQQAAAAA" command="SELECT * FROM [Tout]"/>
  </connection>
</connections>
</file>

<file path=xl/sharedStrings.xml><?xml version="1.0" encoding="utf-8"?>
<sst xmlns="http://schemas.openxmlformats.org/spreadsheetml/2006/main" count="1033" uniqueCount="327">
  <si>
    <t>Numéro</t>
  </si>
  <si>
    <t>Date</t>
  </si>
  <si>
    <t>Code carte</t>
  </si>
  <si>
    <t>Client</t>
  </si>
  <si>
    <t>Désignation</t>
  </si>
  <si>
    <t>Article PDB</t>
  </si>
  <si>
    <t>Qty PDB</t>
  </si>
  <si>
    <t>Prix PDB</t>
  </si>
  <si>
    <t>Article SAP</t>
  </si>
  <si>
    <t>Qty SAP</t>
  </si>
  <si>
    <t>Prix SAP</t>
  </si>
  <si>
    <t>Division</t>
  </si>
  <si>
    <t>Commentaire</t>
  </si>
  <si>
    <t>31/03/2020</t>
  </si>
  <si>
    <t>DEMIRAY</t>
  </si>
  <si>
    <t>AC-D SP 125X1,6 (MP25)</t>
  </si>
  <si>
    <t>26/03/2020</t>
  </si>
  <si>
    <t>LETELLIER SEBASTIEN</t>
  </si>
  <si>
    <t>CHEVILLE HILTI HRD C 10 X 140  10</t>
  </si>
  <si>
    <t>CHEVILLE HILTI HRD H 10 X 100  10</t>
  </si>
  <si>
    <t>MECHE DE FORAGE HILTI  TE CX 8 170</t>
  </si>
  <si>
    <t>24/03/2020</t>
  </si>
  <si>
    <t>BATI SERVICES RENO</t>
  </si>
  <si>
    <t>KIT JR MARS - TE 50 AVR + BURINS</t>
  </si>
  <si>
    <t>PERFO-BURINEUR TE 50-AVR (COFFRET)</t>
  </si>
  <si>
    <t>DJL COUVERTURE</t>
  </si>
  <si>
    <t>VIS PLATRE S DS01B 35X25M 1000P</t>
  </si>
  <si>
    <t>JLA BATIMENT</t>
  </si>
  <si>
    <t>CHEVILLE UNIV  HUD 1 5X25 500P</t>
  </si>
  <si>
    <t>23/03/2020</t>
  </si>
  <si>
    <t>SUDRON JEAN PAUL</t>
  </si>
  <si>
    <t>SAC A DOS ROUGE</t>
  </si>
  <si>
    <t>20/03/2020</t>
  </si>
  <si>
    <t>17/03/2020</t>
  </si>
  <si>
    <t>POMBA FERNANDES SARL</t>
  </si>
  <si>
    <t>HPS-1 6/10X35(X400 2 SACHETS 200)</t>
  </si>
  <si>
    <t>16/03/2020</t>
  </si>
  <si>
    <t>CENTRE CONSEIL DE LA CUISINE</t>
  </si>
  <si>
    <t>COJE</t>
  </si>
  <si>
    <t>MOUSSE ISOLANTE (X3) CF-I 65  ECO</t>
  </si>
  <si>
    <t>HMC</t>
  </si>
  <si>
    <t>MOUSSE DE COLMATAGE CF-F ECO (X3)</t>
  </si>
  <si>
    <t>MADEC</t>
  </si>
  <si>
    <t>PROMO 2020 HUD 8X 40 (X400)</t>
  </si>
  <si>
    <t>NLC DECO</t>
  </si>
  <si>
    <t>MOUSSE PU CF F CT3 CLEANTEC</t>
  </si>
  <si>
    <t>14/03/2020</t>
  </si>
  <si>
    <t>EBS ELECTRICITE BATIMENT SERVICE</t>
  </si>
  <si>
    <t>KIT SCIE CLOCHE</t>
  </si>
  <si>
    <t>Saisie la veille via EOE</t>
  </si>
  <si>
    <t>SCIE CLOCHE BIMETAL 76MM-3" MULTI</t>
  </si>
  <si>
    <t>GROLLIER CLAUDE</t>
  </si>
  <si>
    <t>SAC A OUTIL GRAND</t>
  </si>
  <si>
    <t>SAC A OUTIL PETIT</t>
  </si>
  <si>
    <t>13/03/2020</t>
  </si>
  <si>
    <t>CHEVILLE UNIV  HUD 1 8X40 400P HILT</t>
  </si>
  <si>
    <t>HOMAN MUSTAPHA</t>
  </si>
  <si>
    <t>LDM</t>
  </si>
  <si>
    <t>SPECHILTI CONSO MEUL  ET PONC  DIAM</t>
  </si>
  <si>
    <t>MAHO BAT</t>
  </si>
  <si>
    <t>AC-D SP 125X1,0 (MP25)</t>
  </si>
  <si>
    <t>NORMANDIE SECURITE</t>
  </si>
  <si>
    <t>BOITE DEMBOUT S-BSC UNI 50/2" T (6)</t>
  </si>
  <si>
    <t>JEU DE MECHE DE FORAGE TE-CX (X6)</t>
  </si>
  <si>
    <t>PASCHINI</t>
  </si>
  <si>
    <t>KIT 3 CARTOUCHES HILTI HIT-1</t>
  </si>
  <si>
    <t>CLIENTS HILTI ROUEN</t>
  </si>
  <si>
    <t>REPARATION   HILTI</t>
  </si>
  <si>
    <t>CHARGEUR DE VIS SD-M 1</t>
  </si>
  <si>
    <t>OFFRE FLASH SD 5000A COF</t>
  </si>
  <si>
    <t>GROUP 76</t>
  </si>
  <si>
    <t>MECHES HELICOIDALE HSS CO 1-10(X19)</t>
  </si>
  <si>
    <t>KERA SERVICE SAS</t>
  </si>
  <si>
    <t>COLLIER SERRAGE ECT F 265 9  100</t>
  </si>
  <si>
    <t>6HC</t>
  </si>
  <si>
    <t>2 X B22/5,2 + C4 + CM 22V</t>
  </si>
  <si>
    <t>ACCU HILTI B12 2 6 AH LI ION</t>
  </si>
  <si>
    <t>AG 125 A22 SEULE</t>
  </si>
  <si>
    <t>CHARGEUR HILTI C 4 36 350 LI</t>
  </si>
  <si>
    <t>KIT JR MARS - 2 X B22/5.2 AH</t>
  </si>
  <si>
    <t>KIT JR MARS - PR 30-HVS A12 EQUIPE</t>
  </si>
  <si>
    <t>ACTIONS MULTI SERVICES 276</t>
  </si>
  <si>
    <t>MECHES HELICOIDALE HSS 2-8 (X6)</t>
  </si>
  <si>
    <t>AITBATI</t>
  </si>
  <si>
    <t>EMBOUTS VISSAGE HILTI S SY PH2  5</t>
  </si>
  <si>
    <t>MECHE DE FORAGE TE-CX 6/17 (X8)</t>
  </si>
  <si>
    <t>MEULEUSE D'ANGLE AG 125-8SE 230V</t>
  </si>
  <si>
    <t>CEGCE</t>
  </si>
  <si>
    <t>2 X B22 3.0 AH</t>
  </si>
  <si>
    <t>CONDORCET TRAVAUX</t>
  </si>
  <si>
    <t>KIT PM30-MG BATTERIE + CHARGEUR</t>
  </si>
  <si>
    <t>SD 5000A + SD M 1 + VIS</t>
  </si>
  <si>
    <t>KARDINE PRESTATIONS</t>
  </si>
  <si>
    <t>LEGREIN DAVID</t>
  </si>
  <si>
    <t>VIS UNI TETE FRAIS HDS C PZ 4 5X40</t>
  </si>
  <si>
    <t>MOREL INNOVATION RENOVATION</t>
  </si>
  <si>
    <t>CODE SPECIFIQUE HILTI MACHINE LASER</t>
  </si>
  <si>
    <t>Mousse de colmatage CF-F CT3</t>
  </si>
  <si>
    <t>RENOVATION DADES</t>
  </si>
  <si>
    <t>AC-D SPX 125X1.0 (MP25)</t>
  </si>
  <si>
    <t>BOITE D'EMBOUT (X10)</t>
  </si>
  <si>
    <t>PERCEUSE COMPACTE HILTI SFC 22-A</t>
  </si>
  <si>
    <t>TE 4-A CARTON</t>
  </si>
  <si>
    <t>SADJI HILAL</t>
  </si>
  <si>
    <t>SD CREATION</t>
  </si>
  <si>
    <t>KIT JR MARS OFFRE FLASH VC 5 SEUL</t>
  </si>
  <si>
    <t>SOCIETE DE CONSTRUCTION TECHNIQUE</t>
  </si>
  <si>
    <t>TRAVAUX ET FINITIONS EUGENE</t>
  </si>
  <si>
    <t>ZERROUALI ETS</t>
  </si>
  <si>
    <t>ATEM PLUS</t>
  </si>
  <si>
    <t>ELEC CYR</t>
  </si>
  <si>
    <t>MECHE FORAGE HILTI TE CX 5 17</t>
  </si>
  <si>
    <t>FM TERRASSEMENT BATIMENT</t>
  </si>
  <si>
    <t>ZEN RENOV NORMANDIE SARL</t>
  </si>
  <si>
    <t>DISQUE DIAMANT HILTI DC-D 230 SP-S</t>
  </si>
  <si>
    <t>Barrois kevin</t>
  </si>
  <si>
    <t>Kit PROMO 2020 - TE-YX 28/52</t>
  </si>
  <si>
    <t>CAPS</t>
  </si>
  <si>
    <t>BOITE EMB (X10) +JEU DE MECHES TE-C</t>
  </si>
  <si>
    <t>CODE SPECIFIQUE HILTI AUTRE CONSOMM</t>
  </si>
  <si>
    <t>HM COUVERTURE</t>
  </si>
  <si>
    <t>HUD-1 6X30 (X500)</t>
  </si>
  <si>
    <t>Kit PROMO 2020 - 2 DISQUES 230/22 SP-S</t>
  </si>
  <si>
    <t>AEC NORMANDIE PLOMBERIE</t>
  </si>
  <si>
    <t>MECHE POUR CARRELAGE M14 KIT</t>
  </si>
  <si>
    <t>PD-S</t>
  </si>
  <si>
    <t>LEPILLER</t>
  </si>
  <si>
    <t>A L EAU QUI FUIT</t>
  </si>
  <si>
    <t>ANTHONY RENOV</t>
  </si>
  <si>
    <t>2 BOITES DE CLOU BETON X-C 20 B3 MX</t>
  </si>
  <si>
    <t>VIS PLATRE S-DS01 B(3,5X25) M1</t>
  </si>
  <si>
    <t>Embout-tournevis S-SY PH2 81/3 1/4" (5)</t>
  </si>
  <si>
    <t>4005392 voir tel fich client</t>
  </si>
  <si>
    <t>BARROIS KEVIN</t>
  </si>
  <si>
    <t>À revalider suite bug</t>
  </si>
  <si>
    <t>MECHE DE FORAGE TE-YX 32/57</t>
  </si>
  <si>
    <t>DEMO BAT</t>
  </si>
  <si>
    <t>2 DISQUES 230/22 SP</t>
  </si>
  <si>
    <t>ESCLIM</t>
  </si>
  <si>
    <t>SN CUISINE</t>
  </si>
  <si>
    <t>SCIE CLOCHE BIMETAL 92MM MULTICUT</t>
  </si>
  <si>
    <t>LANVIN LAURENT EURL</t>
  </si>
  <si>
    <t>Scie cloche bimétal 92mm-3 5/8" MultiCut</t>
  </si>
  <si>
    <t>Clou pour béton X-C 20 B3 MX</t>
  </si>
  <si>
    <t>DISQUES HILTI DC-D 125 SPX  (PAR 2)</t>
  </si>
  <si>
    <t>Fermoir</t>
  </si>
  <si>
    <t>H2O GAZ</t>
  </si>
  <si>
    <t>JEU DE MECHE BOIS PLATES</t>
  </si>
  <si>
    <t>PIERRAT NICOLAS</t>
  </si>
  <si>
    <t>CLOU GAZ CRANTE HILTI GX WF 51X2 8</t>
  </si>
  <si>
    <t>RENOV AVENIR</t>
  </si>
  <si>
    <t>ALIEV MAKHIR</t>
  </si>
  <si>
    <t>CODE SPECIFIQUE HILTI CONSO CLOUEUR</t>
  </si>
  <si>
    <t>BARIL PHILIPPE</t>
  </si>
  <si>
    <t>LAME SCIE SAUTEUSE SJB BC 10 JEU</t>
  </si>
  <si>
    <t>Disques à tronç. EQD SPX-SL125 (2) univ.</t>
  </si>
  <si>
    <t>MARC</t>
  </si>
  <si>
    <t>THERON BAT</t>
  </si>
  <si>
    <t>JR MARS - Cadeau client Niveau à bulles</t>
  </si>
  <si>
    <t>KIT JR MARS - PM 40 MG EQUIPE</t>
  </si>
  <si>
    <t>Donneur d'ordre</t>
  </si>
  <si>
    <t>Date du document</t>
  </si>
  <si>
    <t>Créé par</t>
  </si>
  <si>
    <t>Nº commande d'achat</t>
  </si>
  <si>
    <t>Type document vente</t>
  </si>
  <si>
    <t>Document commercial</t>
  </si>
  <si>
    <t>Valeur nette</t>
  </si>
  <si>
    <t>Devise document</t>
  </si>
  <si>
    <t/>
  </si>
  <si>
    <t>EUR</t>
  </si>
  <si>
    <t>15542856</t>
  </si>
  <si>
    <t>OPS_DFUE_PI</t>
  </si>
  <si>
    <t>40005881</t>
  </si>
  <si>
    <t>CS</t>
  </si>
  <si>
    <t>537411629</t>
  </si>
  <si>
    <t>40006438</t>
  </si>
  <si>
    <t>Z001</t>
  </si>
  <si>
    <t>637577154</t>
  </si>
  <si>
    <t>40006074</t>
  </si>
  <si>
    <t>637577435</t>
  </si>
  <si>
    <t>40005981</t>
  </si>
  <si>
    <t>637577679</t>
  </si>
  <si>
    <t>40005877</t>
  </si>
  <si>
    <t>637577843</t>
  </si>
  <si>
    <t>537415534</t>
  </si>
  <si>
    <t>40000674</t>
  </si>
  <si>
    <t>637578953</t>
  </si>
  <si>
    <t>40000712</t>
  </si>
  <si>
    <t>637578954</t>
  </si>
  <si>
    <t>40010134</t>
  </si>
  <si>
    <t>637579775</t>
  </si>
  <si>
    <t>40005171</t>
  </si>
  <si>
    <t>637579776</t>
  </si>
  <si>
    <t>40004663</t>
  </si>
  <si>
    <t>637579778</t>
  </si>
  <si>
    <t>40006530</t>
  </si>
  <si>
    <t>637579779</t>
  </si>
  <si>
    <t>40001278</t>
  </si>
  <si>
    <t>537417744</t>
  </si>
  <si>
    <t>28000955</t>
  </si>
  <si>
    <t>637580822</t>
  </si>
  <si>
    <t>40006464</t>
  </si>
  <si>
    <t>537414036</t>
  </si>
  <si>
    <t>MICHEALI</t>
  </si>
  <si>
    <t>40005392</t>
  </si>
  <si>
    <t>637584278</t>
  </si>
  <si>
    <t>40005408</t>
  </si>
  <si>
    <t>637584284</t>
  </si>
  <si>
    <t>13010284</t>
  </si>
  <si>
    <t>637584288</t>
  </si>
  <si>
    <t>637584290</t>
  </si>
  <si>
    <t>40000347</t>
  </si>
  <si>
    <t>637585518</t>
  </si>
  <si>
    <t>637585519</t>
  </si>
  <si>
    <t>40006603</t>
  </si>
  <si>
    <t>637585520</t>
  </si>
  <si>
    <t>537424406</t>
  </si>
  <si>
    <t>40004803</t>
  </si>
  <si>
    <t>637585866</t>
  </si>
  <si>
    <t>40006604</t>
  </si>
  <si>
    <t>637585868</t>
  </si>
  <si>
    <t>40003774</t>
  </si>
  <si>
    <t>637588234</t>
  </si>
  <si>
    <t>40005101</t>
  </si>
  <si>
    <t>637588235</t>
  </si>
  <si>
    <t>40003413</t>
  </si>
  <si>
    <t>637589102</t>
  </si>
  <si>
    <t>40003873</t>
  </si>
  <si>
    <t>637589103</t>
  </si>
  <si>
    <t>40006394</t>
  </si>
  <si>
    <t>637589105</t>
  </si>
  <si>
    <t>537419940</t>
  </si>
  <si>
    <t>537424188</t>
  </si>
  <si>
    <t>40001035</t>
  </si>
  <si>
    <t>537431505</t>
  </si>
  <si>
    <t>637591315</t>
  </si>
  <si>
    <t>40000089</t>
  </si>
  <si>
    <t>637591316</t>
  </si>
  <si>
    <t>40006610</t>
  </si>
  <si>
    <t>537432531</t>
  </si>
  <si>
    <t>40006611</t>
  </si>
  <si>
    <t>537432532</t>
  </si>
  <si>
    <t>40005017</t>
  </si>
  <si>
    <t>537432693</t>
  </si>
  <si>
    <t>25007438</t>
  </si>
  <si>
    <t>537432736</t>
  </si>
  <si>
    <t>537432975</t>
  </si>
  <si>
    <t>40005175</t>
  </si>
  <si>
    <t>637592071</t>
  </si>
  <si>
    <t>40005235</t>
  </si>
  <si>
    <t>637592072</t>
  </si>
  <si>
    <t>637592073</t>
  </si>
  <si>
    <t>40006408</t>
  </si>
  <si>
    <t>637592076</t>
  </si>
  <si>
    <t>637592201</t>
  </si>
  <si>
    <t>637592204</t>
  </si>
  <si>
    <t>637592240</t>
  </si>
  <si>
    <t>637592241</t>
  </si>
  <si>
    <t>40005734</t>
  </si>
  <si>
    <t>637592245</t>
  </si>
  <si>
    <t>537438820</t>
  </si>
  <si>
    <t>40004621</t>
  </si>
  <si>
    <t>537438821</t>
  </si>
  <si>
    <t>25004324</t>
  </si>
  <si>
    <t>637595567</t>
  </si>
  <si>
    <t>40001429</t>
  </si>
  <si>
    <t>637595568</t>
  </si>
  <si>
    <t>40000423</t>
  </si>
  <si>
    <t>637595569</t>
  </si>
  <si>
    <t>637595570</t>
  </si>
  <si>
    <t>637595571</t>
  </si>
  <si>
    <t>40006369</t>
  </si>
  <si>
    <t>637595572</t>
  </si>
  <si>
    <t>637595573</t>
  </si>
  <si>
    <t>637595576</t>
  </si>
  <si>
    <t>40005568</t>
  </si>
  <si>
    <t>637595577</t>
  </si>
  <si>
    <t>31007175</t>
  </si>
  <si>
    <t>637595578</t>
  </si>
  <si>
    <t>637595691</t>
  </si>
  <si>
    <t>637595972</t>
  </si>
  <si>
    <t>40000607</t>
  </si>
  <si>
    <t>637598323</t>
  </si>
  <si>
    <t>40001024</t>
  </si>
  <si>
    <t>637598324</t>
  </si>
  <si>
    <t>40004857</t>
  </si>
  <si>
    <t>637598326</t>
  </si>
  <si>
    <t>40006075</t>
  </si>
  <si>
    <t>637598328</t>
  </si>
  <si>
    <t>40006437</t>
  </si>
  <si>
    <t>637598330</t>
  </si>
  <si>
    <t>40005919</t>
  </si>
  <si>
    <t>637598352</t>
  </si>
  <si>
    <t>1029459</t>
  </si>
  <si>
    <t>637598422</t>
  </si>
  <si>
    <t>637598806</t>
  </si>
  <si>
    <t>40004676</t>
  </si>
  <si>
    <t>637598807</t>
  </si>
  <si>
    <t>637598808</t>
  </si>
  <si>
    <t>40006589</t>
  </si>
  <si>
    <t>637598809</t>
  </si>
  <si>
    <t>40003142</t>
  </si>
  <si>
    <t>637598817</t>
  </si>
  <si>
    <t>40003735</t>
  </si>
  <si>
    <t>637598818</t>
  </si>
  <si>
    <t>40006433</t>
  </si>
  <si>
    <t>637599325</t>
  </si>
  <si>
    <t>Étiquettes de lignes</t>
  </si>
  <si>
    <t>(vide)</t>
  </si>
  <si>
    <t>Total général</t>
  </si>
  <si>
    <t>Somme de Valeur nette</t>
  </si>
  <si>
    <t>Somme de Prix PDB</t>
  </si>
  <si>
    <t>Code client</t>
  </si>
  <si>
    <t>SAP</t>
  </si>
  <si>
    <t>Diff</t>
  </si>
  <si>
    <t>code client</t>
  </si>
  <si>
    <t>40002962</t>
  </si>
  <si>
    <t>40004800</t>
  </si>
  <si>
    <t>40005019</t>
  </si>
  <si>
    <t>eoe</t>
  </si>
  <si>
    <t>EOE</t>
  </si>
  <si>
    <t>DIFF</t>
  </si>
  <si>
    <t>diff</t>
  </si>
  <si>
    <t>etiquettes ligne (deux colonnes)</t>
  </si>
  <si>
    <t>Communs</t>
  </si>
  <si>
    <t xml:space="preserve">Communs </t>
  </si>
  <si>
    <t>TCD Source PowerQuery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</si>
</sst>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&quot;X&quot;"/>
  </numFmts>
  <fonts count="6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4" borderId="0" xfId="0" applyFill="1"/>
    <xf numFmtId="164" fontId="0" fillId="0" borderId="0" xfId="0" applyNumberFormat="1"/>
    <xf numFmtId="0" fontId="0" fillId="5" borderId="0" xfId="0" applyFill="1"/>
    <xf numFmtId="0" fontId="1" fillId="5" borderId="0" xfId="0" applyFont="1" applyFill="1"/>
    <xf numFmtId="0" fontId="2" fillId="5" borderId="0" xfId="0" applyFont="1" applyFill="1" applyAlignment="1">
      <alignment vertical="center"/>
    </xf>
    <xf numFmtId="164" fontId="0" fillId="5" borderId="0" xfId="0" applyNumberFormat="1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2" xfId="0" applyFill="1" applyBorder="1" applyAlignment="1">
      <alignment vertical="top"/>
    </xf>
    <xf numFmtId="0" fontId="0" fillId="2" borderId="2" xfId="0" applyFill="1" applyBorder="1" applyAlignment="1">
      <alignment vertical="top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21">
    <dxf>
      <alignment horizontal="center" readingOrder="0"/>
    </dxf>
    <dxf>
      <numFmt numFmtId="165" formatCode="&quot;X&quot;"/>
    </dxf>
    <dxf>
      <alignment horizontal="center" readingOrder="0"/>
    </dxf>
    <dxf>
      <numFmt numFmtId="165" formatCode="&quot;X&quot;"/>
    </dxf>
    <dxf>
      <numFmt numFmtId="165" formatCode="&quot;X&quot;"/>
    </dxf>
    <dxf>
      <alignment horizontal="center" readingOrder="0"/>
    </dxf>
    <dxf>
      <alignment horizontal="center" readingOrder="0"/>
    </dxf>
    <dxf>
      <fill>
        <patternFill patternType="solid">
          <fgColor indexed="64"/>
          <bgColor indexed="2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mbert, Victorien" refreshedDate="43928.473355902781" createdVersion="6" refreshedVersion="6" minRefreshableVersion="3" recordCount="79">
  <cacheSource type="worksheet">
    <worksheetSource ref="A1:I1048576" sheet="SAP"/>
  </cacheSource>
  <cacheFields count="9">
    <cacheField name="Donneur d'ordre" numFmtId="0">
      <sharedItems containsBlank="1"/>
    </cacheField>
    <cacheField name="Date du document" numFmtId="0">
      <sharedItems containsNonDate="0" containsDate="1" containsString="0" containsBlank="1" minDate="2020-03-02T00:00:00" maxDate="2020-03-28T00:00:00" count="16">
        <m/>
        <d v="2020-03-02T00:00:00"/>
        <d v="2020-03-03T00:00:00"/>
        <d v="2020-03-04T00:00:00"/>
        <d v="2020-03-06T00:00:00"/>
        <d v="2020-03-07T00:00:00"/>
        <d v="2020-03-09T00:00:00"/>
        <d v="2020-03-10T00:00:00"/>
        <d v="2020-03-11T00:00:00"/>
        <d v="2020-03-12T00:00:00"/>
        <d v="2020-03-14T00:00:00"/>
        <d v="2020-03-16T00:00:00"/>
        <d v="2020-03-20T00:00:00"/>
        <d v="2020-03-23T00:00:00"/>
        <d v="2020-03-25T00:00:00"/>
        <d v="2020-03-27T00:00:00"/>
      </sharedItems>
    </cacheField>
    <cacheField name="Créé par" numFmtId="0">
      <sharedItems containsBlank="1"/>
    </cacheField>
    <cacheField name="Nº commande d'achat" numFmtId="0">
      <sharedItems containsBlank="1"/>
    </cacheField>
    <cacheField name="Code client" numFmtId="0">
      <sharedItems containsBlank="1" count="56">
        <m/>
        <s v="40005881"/>
        <s v="40006438"/>
        <s v="40006074"/>
        <s v="40005981"/>
        <s v="40005877"/>
        <s v="40000674"/>
        <s v="40000712"/>
        <s v="40010134"/>
        <s v="40005171"/>
        <s v="40004663"/>
        <s v="40006530"/>
        <s v="40001278"/>
        <s v="28000955"/>
        <s v="40006464"/>
        <s v="40005392"/>
        <s v="40005408"/>
        <s v="13010284"/>
        <s v="40000347"/>
        <s v="40006603"/>
        <s v="40004803"/>
        <s v="40006604"/>
        <s v="40003774"/>
        <s v="40005101"/>
        <s v="40003413"/>
        <s v="40003873"/>
        <s v="40006394"/>
        <s v="40001035"/>
        <s v="40000089"/>
        <s v="40006610"/>
        <s v="40006611"/>
        <s v="40005017"/>
        <s v="25007438"/>
        <s v="40005175"/>
        <s v="40005235"/>
        <s v="40006408"/>
        <s v="40005734"/>
        <s v="40004621"/>
        <s v="25004324"/>
        <s v="40001429"/>
        <s v="40000423"/>
        <s v="40006369"/>
        <s v="40005568"/>
        <s v="31007175"/>
        <s v="40000607"/>
        <s v="40001024"/>
        <s v="40004857"/>
        <s v="40006075"/>
        <s v="40006437"/>
        <s v="40005919"/>
        <s v="1029459"/>
        <s v="40004676"/>
        <s v="40006589"/>
        <s v="40003142"/>
        <s v="40003735"/>
        <s v="40006433"/>
      </sharedItems>
    </cacheField>
    <cacheField name="Type document vente" numFmtId="0">
      <sharedItems containsBlank="1"/>
    </cacheField>
    <cacheField name="Document commercial" numFmtId="0">
      <sharedItems containsBlank="1"/>
    </cacheField>
    <cacheField name="Valeur nette" numFmtId="0">
      <sharedItems containsString="0" containsBlank="1" containsNumber="1" minValue="3.16" maxValue="20066.47"/>
    </cacheField>
    <cacheField name="Devise docu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mbert, Victorien" refreshedDate="43928.479218287037" createdVersion="6" refreshedVersion="6" minRefreshableVersion="3" recordCount="116">
  <cacheSource type="worksheet">
    <worksheetSource ref="C1:M1048576" sheet="EOE"/>
  </cacheSource>
  <cacheFields count="11">
    <cacheField name="Code carte" numFmtId="0">
      <sharedItems containsString="0" containsBlank="1" containsNumber="1" containsInteger="1" minValue="1029459" maxValue="40010134"/>
    </cacheField>
    <cacheField name="code client" numFmtId="0">
      <sharedItems containsBlank="1" count="59">
        <s v="40004800"/>
        <s v="40006433"/>
        <s v="40005877"/>
        <s v="1029459"/>
        <s v="40006589"/>
        <s v="40004676"/>
        <s v="40006075"/>
        <s v="40001024"/>
        <s v="40006437"/>
        <s v="40004857"/>
        <s v="40000607"/>
        <s v="40001035"/>
        <s v="40006074"/>
        <s v="40000089"/>
        <s v="40006369"/>
        <s v="40004621"/>
        <s v="25004324"/>
        <s v="40000423"/>
        <s v="40001429"/>
        <s v="40006464"/>
        <s v="40005881"/>
        <s v="40010134"/>
        <s v="40005017"/>
        <s v="40005235"/>
        <s v="40005392"/>
        <s v="40005019"/>
        <s v="13010284"/>
        <s v="40005175"/>
        <s v="40006408"/>
        <s v="40006611"/>
        <s v="25007438"/>
        <s v="40005568"/>
        <s v="40005734"/>
        <s v="40005919"/>
        <s v="31007175"/>
        <s v="40006610"/>
        <s v="40003873"/>
        <s v="40003413"/>
        <s v="40006394"/>
        <s v="40006530"/>
        <s v="40005408"/>
        <s v="40003774"/>
        <s v="40005101"/>
        <s v="40006604"/>
        <s v="40004803"/>
        <s v="40000347"/>
        <s v="40006603"/>
        <s v="40005981"/>
        <s v="40003735"/>
        <s v="40001278"/>
        <s v="28000955"/>
        <s v="40005171"/>
        <s v="40004663"/>
        <s v="40003142"/>
        <s v="40002962"/>
        <s v="40000674"/>
        <s v="40000712"/>
        <s v="40006438"/>
        <m/>
      </sharedItems>
    </cacheField>
    <cacheField name="Client" numFmtId="0">
      <sharedItems containsBlank="1"/>
    </cacheField>
    <cacheField name="Désignation" numFmtId="0">
      <sharedItems containsBlank="1"/>
    </cacheField>
    <cacheField name="Article PDB" numFmtId="0">
      <sharedItems containsString="0" containsBlank="1" containsNumber="1" containsInteger="1" minValue="13011" maxValue="115983"/>
    </cacheField>
    <cacheField name="Qty PDB" numFmtId="0">
      <sharedItems containsString="0" containsBlank="1" containsNumber="1" containsInteger="1" minValue="-1" maxValue="2000"/>
    </cacheField>
    <cacheField name="Prix PDB" numFmtId="0">
      <sharedItems containsString="0" containsBlank="1" containsNumber="1" minValue="-957" maxValue="1619"/>
    </cacheField>
    <cacheField name="Article SAP" numFmtId="0">
      <sharedItems containsString="0" containsBlank="1" containsNumber="1" containsInteger="1" minValue="331615" maxValue="3665562"/>
    </cacheField>
    <cacheField name="Qty SAP" numFmtId="0">
      <sharedItems containsString="0" containsBlank="1" containsNumber="1" containsInteger="1" minValue="-1" maxValue="5000"/>
    </cacheField>
    <cacheField name="Prix SAP" numFmtId="0">
      <sharedItems containsString="0" containsBlank="1" containsNumber="1" minValue="-957" maxValue="1619"/>
    </cacheField>
    <cacheField name="Division" numFmtId="0">
      <sharedItems containsString="0" containsBlank="1" containsNumber="1" containsInteger="1" minValue="900" maxValue="81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A" refreshedDate="43930.409605208333" createdVersion="4" refreshedVersion="4" minRefreshableVersion="3" recordCount="58">
  <cacheSource type="external" connectionId="4"/>
  <cacheFields count="2">
    <cacheField name="Code client" numFmtId="0">
      <sharedItems count="58">
        <s v="1029459"/>
        <s v="13010284"/>
        <s v="25004324"/>
        <s v="25007438"/>
        <s v="28000955"/>
        <s v="31007175"/>
        <s v="40000089"/>
        <s v="40000347"/>
        <s v="40000423"/>
        <s v="40000607"/>
        <s v="40000674"/>
        <s v="40000712"/>
        <s v="40001024"/>
        <s v="40001035"/>
        <s v="40001278"/>
        <s v="40001429"/>
        <s v="40002962"/>
        <s v="40003142"/>
        <s v="40003413"/>
        <s v="40003735"/>
        <s v="40003774"/>
        <s v="40003873"/>
        <s v="40004621"/>
        <s v="40004663"/>
        <s v="40004676"/>
        <s v="40004800"/>
        <s v="40004803"/>
        <s v="40004857"/>
        <s v="40005017"/>
        <s v="40005019"/>
        <s v="40005101"/>
        <s v="40005171"/>
        <s v="40005175"/>
        <s v="40005235"/>
        <s v="40005392"/>
        <s v="40005408"/>
        <s v="40005568"/>
        <s v="40005734"/>
        <s v="40005877"/>
        <s v="40005881"/>
        <s v="40005919"/>
        <s v="40005981"/>
        <s v="40006074"/>
        <s v="40006075"/>
        <s v="40006369"/>
        <s v="40006394"/>
        <s v="40006408"/>
        <s v="40006433"/>
        <s v="40006437"/>
        <s v="40006438"/>
        <s v="40006464"/>
        <s v="40006530"/>
        <s v="40006589"/>
        <s v="40006603"/>
        <s v="40006604"/>
        <s v="40006610"/>
        <s v="40006611"/>
        <s v="40010134"/>
      </sharedItems>
    </cacheField>
    <cacheField name="Communs" numFmtId="0">
      <sharedItems count="2">
        <s v="Communs"/>
        <s v="EO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s v=""/>
    <x v="0"/>
    <s v=""/>
    <s v=""/>
    <x v="0"/>
    <s v=""/>
    <s v=""/>
    <n v="20066.47"/>
    <s v="EUR"/>
  </r>
  <r>
    <s v="15542856"/>
    <x v="1"/>
    <s v="OPS_DFUE_PI"/>
    <s v="40005881"/>
    <x v="1"/>
    <s v="CS"/>
    <s v="537411629"/>
    <n v="220"/>
    <s v="EUR"/>
  </r>
  <r>
    <s v="15542856"/>
    <x v="1"/>
    <s v="OPS_DFUE_PI"/>
    <s v="40006438"/>
    <x v="2"/>
    <s v="Z001"/>
    <s v="637577154"/>
    <n v="1190.5"/>
    <s v="EUR"/>
  </r>
  <r>
    <s v="15542856"/>
    <x v="1"/>
    <s v="OPS_DFUE_PI"/>
    <s v="40006074"/>
    <x v="3"/>
    <s v="Z001"/>
    <s v="637577435"/>
    <n v="119"/>
    <s v="EUR"/>
  </r>
  <r>
    <s v="15542856"/>
    <x v="1"/>
    <s v="OPS_DFUE_PI"/>
    <s v="40005981"/>
    <x v="4"/>
    <s v="Z001"/>
    <s v="637577679"/>
    <n v="119"/>
    <s v="EUR"/>
  </r>
  <r>
    <s v="15542856"/>
    <x v="1"/>
    <s v="OPS_DFUE_PI"/>
    <s v="40005877"/>
    <x v="5"/>
    <s v="Z001"/>
    <s v="637577843"/>
    <n v="638"/>
    <s v="EUR"/>
  </r>
  <r>
    <s v="15542856"/>
    <x v="2"/>
    <s v="OPS_DFUE_PI"/>
    <s v="40005881"/>
    <x v="1"/>
    <s v="CS"/>
    <s v="537415534"/>
    <n v="3.16"/>
    <s v="EUR"/>
  </r>
  <r>
    <s v="15542856"/>
    <x v="2"/>
    <s v="OPS_DFUE_PI"/>
    <s v="40000674"/>
    <x v="6"/>
    <s v="Z001"/>
    <s v="637578953"/>
    <n v="40.130000000000003"/>
    <s v="EUR"/>
  </r>
  <r>
    <s v="15542856"/>
    <x v="2"/>
    <s v="OPS_DFUE_PI"/>
    <s v="40000712"/>
    <x v="7"/>
    <s v="Z001"/>
    <s v="637578954"/>
    <n v="15.2"/>
    <s v="EUR"/>
  </r>
  <r>
    <s v="15542856"/>
    <x v="2"/>
    <s v="OPS_DFUE_PI"/>
    <s v="40010134"/>
    <x v="8"/>
    <s v="Z001"/>
    <s v="637579775"/>
    <n v="15.4"/>
    <s v="EUR"/>
  </r>
  <r>
    <s v="15542856"/>
    <x v="2"/>
    <s v="OPS_DFUE_PI"/>
    <s v="40005171"/>
    <x v="9"/>
    <s v="Z001"/>
    <s v="637579776"/>
    <n v="29"/>
    <s v="EUR"/>
  </r>
  <r>
    <s v="15542856"/>
    <x v="2"/>
    <s v="OPS_DFUE_PI"/>
    <s v="40004663"/>
    <x v="10"/>
    <s v="Z001"/>
    <s v="637579778"/>
    <n v="72.599999999999994"/>
    <s v="EUR"/>
  </r>
  <r>
    <s v="15542856"/>
    <x v="2"/>
    <s v="OPS_DFUE_PI"/>
    <s v="40006530"/>
    <x v="11"/>
    <s v="Z001"/>
    <s v="637579779"/>
    <n v="32"/>
    <s v="EUR"/>
  </r>
  <r>
    <s v="15542856"/>
    <x v="3"/>
    <s v="OPS_DFUE_PI"/>
    <s v="40001278"/>
    <x v="12"/>
    <s v="CS"/>
    <s v="537417744"/>
    <n v="64.7"/>
    <s v="EUR"/>
  </r>
  <r>
    <s v="15542856"/>
    <x v="3"/>
    <s v="OPS_DFUE_PI"/>
    <s v="28000955"/>
    <x v="13"/>
    <s v="Z001"/>
    <s v="637580822"/>
    <n v="379"/>
    <s v="EUR"/>
  </r>
  <r>
    <s v="15542856"/>
    <x v="4"/>
    <s v="OPS_DFUE_PI"/>
    <s v="40006464"/>
    <x v="14"/>
    <s v="CS"/>
    <s v="537414036"/>
    <n v="424"/>
    <s v="EUR"/>
  </r>
  <r>
    <s v="15542856"/>
    <x v="4"/>
    <s v="MICHEALI"/>
    <s v="40005392"/>
    <x v="15"/>
    <s v="Z001"/>
    <s v="637584278"/>
    <n v="30.4"/>
    <s v="EUR"/>
  </r>
  <r>
    <s v="15542856"/>
    <x v="4"/>
    <s v="MICHEALI"/>
    <s v="40005408"/>
    <x v="16"/>
    <s v="Z001"/>
    <s v="637584284"/>
    <n v="627"/>
    <s v="EUR"/>
  </r>
  <r>
    <s v="15542856"/>
    <x v="4"/>
    <s v="MICHEALI"/>
    <s v="13010284"/>
    <x v="17"/>
    <s v="Z001"/>
    <s v="637584288"/>
    <n v="12.5"/>
    <s v="EUR"/>
  </r>
  <r>
    <s v="15542856"/>
    <x v="4"/>
    <s v="MICHEALI"/>
    <s v="40005981"/>
    <x v="4"/>
    <s v="Z001"/>
    <s v="637584290"/>
    <n v="119"/>
    <s v="EUR"/>
  </r>
  <r>
    <s v="15542856"/>
    <x v="5"/>
    <s v="OPS_DFUE_PI"/>
    <s v="40000347"/>
    <x v="18"/>
    <s v="Z001"/>
    <s v="637585518"/>
    <n v="29"/>
    <s v="EUR"/>
  </r>
  <r>
    <s v="15542856"/>
    <x v="5"/>
    <s v="OPS_DFUE_PI"/>
    <s v="40006074"/>
    <x v="3"/>
    <s v="Z001"/>
    <s v="637585519"/>
    <n v="12.5"/>
    <s v="EUR"/>
  </r>
  <r>
    <s v="15542856"/>
    <x v="5"/>
    <s v="OPS_DFUE_PI"/>
    <s v="40006603"/>
    <x v="19"/>
    <s v="Z001"/>
    <s v="637585520"/>
    <n v="299"/>
    <s v="EUR"/>
  </r>
  <r>
    <s v="15542856"/>
    <x v="6"/>
    <s v="OPS_DFUE_PI"/>
    <s v="40005408"/>
    <x v="16"/>
    <s v="CS"/>
    <s v="537424406"/>
    <n v="129"/>
    <s v="EUR"/>
  </r>
  <r>
    <s v="15542856"/>
    <x v="6"/>
    <s v="OPS_DFUE_PI"/>
    <s v="40004803"/>
    <x v="20"/>
    <s v="Z001"/>
    <s v="637585866"/>
    <n v="65"/>
    <s v="EUR"/>
  </r>
  <r>
    <s v="15542856"/>
    <x v="6"/>
    <s v="OPS_DFUE_PI"/>
    <s v="40006604"/>
    <x v="21"/>
    <s v="Z001"/>
    <s v="637585868"/>
    <n v="528"/>
    <s v="EUR"/>
  </r>
  <r>
    <s v="15542856"/>
    <x v="7"/>
    <s v="OPS_DFUE_PI"/>
    <s v="40003774"/>
    <x v="22"/>
    <s v="Z001"/>
    <s v="637588234"/>
    <n v="49"/>
    <s v="EUR"/>
  </r>
  <r>
    <s v="15542856"/>
    <x v="7"/>
    <s v="OPS_DFUE_PI"/>
    <s v="40005101"/>
    <x v="23"/>
    <s v="Z001"/>
    <s v="637588235"/>
    <n v="33"/>
    <s v="EUR"/>
  </r>
  <r>
    <s v="15542856"/>
    <x v="7"/>
    <s v="OPS_DFUE_PI"/>
    <s v="40003413"/>
    <x v="24"/>
    <s v="Z001"/>
    <s v="637589102"/>
    <n v="36.200000000000003"/>
    <s v="EUR"/>
  </r>
  <r>
    <s v="15542856"/>
    <x v="7"/>
    <s v="OPS_DFUE_PI"/>
    <s v="40003873"/>
    <x v="25"/>
    <s v="Z001"/>
    <s v="637589103"/>
    <n v="33"/>
    <s v="EUR"/>
  </r>
  <r>
    <s v="15542856"/>
    <x v="7"/>
    <s v="OPS_DFUE_PI"/>
    <s v="40006394"/>
    <x v="26"/>
    <s v="Z001"/>
    <s v="637589105"/>
    <n v="32"/>
    <s v="EUR"/>
  </r>
  <r>
    <s v="15542856"/>
    <x v="8"/>
    <s v="OPS_DFUE_PI"/>
    <s v="40005392"/>
    <x v="15"/>
    <s v="CS"/>
    <s v="537419940"/>
    <n v="27.26"/>
    <s v="EUR"/>
  </r>
  <r>
    <s v="15542856"/>
    <x v="8"/>
    <s v="OPS_DFUE_PI"/>
    <s v="40006530"/>
    <x v="11"/>
    <s v="CS"/>
    <s v="537424188"/>
    <n v="119"/>
    <s v="EUR"/>
  </r>
  <r>
    <s v="15542856"/>
    <x v="8"/>
    <s v="OPS_DFUE_PI"/>
    <s v="40001035"/>
    <x v="27"/>
    <s v="CS"/>
    <s v="537431505"/>
    <n v="87"/>
    <s v="EUR"/>
  </r>
  <r>
    <s v="15542856"/>
    <x v="8"/>
    <s v="OPS_DFUE_PI"/>
    <s v="40005881"/>
    <x v="1"/>
    <s v="Z001"/>
    <s v="637591315"/>
    <n v="25.87"/>
    <s v="EUR"/>
  </r>
  <r>
    <s v="15542856"/>
    <x v="8"/>
    <s v="OPS_DFUE_PI"/>
    <s v="40000089"/>
    <x v="28"/>
    <s v="Z001"/>
    <s v="637591316"/>
    <n v="49"/>
    <s v="EUR"/>
  </r>
  <r>
    <s v="15542856"/>
    <x v="9"/>
    <s v="MICHEALI"/>
    <s v="40006610"/>
    <x v="29"/>
    <s v="CS"/>
    <s v="537432531"/>
    <n v="1331.13"/>
    <s v="EUR"/>
  </r>
  <r>
    <s v="15542856"/>
    <x v="9"/>
    <s v="MICHEALI"/>
    <s v="40006611"/>
    <x v="30"/>
    <s v="CS"/>
    <s v="537432532"/>
    <n v="1331.13"/>
    <s v="EUR"/>
  </r>
  <r>
    <s v="15542856"/>
    <x v="9"/>
    <s v="OPS_DFUE_PI"/>
    <s v="40005017"/>
    <x v="31"/>
    <s v="CS"/>
    <s v="537432693"/>
    <n v="1908"/>
    <s v="EUR"/>
  </r>
  <r>
    <s v="15542856"/>
    <x v="9"/>
    <s v="OPS_DFUE_PI"/>
    <s v="25007438"/>
    <x v="32"/>
    <s v="CS"/>
    <s v="537432736"/>
    <n v="38.28"/>
    <s v="EUR"/>
  </r>
  <r>
    <s v="15542856"/>
    <x v="9"/>
    <s v="MICHEALI"/>
    <s v="13010284"/>
    <x v="17"/>
    <s v="CS"/>
    <s v="537432975"/>
    <n v="1908.68"/>
    <s v="EUR"/>
  </r>
  <r>
    <s v="15542856"/>
    <x v="9"/>
    <s v="OPS_DFUE_PI"/>
    <s v="40005175"/>
    <x v="33"/>
    <s v="Z001"/>
    <s v="637592071"/>
    <n v="499"/>
    <s v="EUR"/>
  </r>
  <r>
    <s v="15542856"/>
    <x v="9"/>
    <s v="OPS_DFUE_PI"/>
    <s v="40005235"/>
    <x v="34"/>
    <s v="Z001"/>
    <s v="637592072"/>
    <n v="13"/>
    <s v="EUR"/>
  </r>
  <r>
    <s v="15542856"/>
    <x v="9"/>
    <s v="OPS_DFUE_PI"/>
    <s v="40005392"/>
    <x v="15"/>
    <s v="Z001"/>
    <s v="637592073"/>
    <n v="59"/>
    <s v="EUR"/>
  </r>
  <r>
    <s v="15542856"/>
    <x v="9"/>
    <s v="OPS_DFUE_PI"/>
    <s v="40006408"/>
    <x v="35"/>
    <s v="Z001"/>
    <s v="637592076"/>
    <n v="10.039999999999999"/>
    <s v="EUR"/>
  </r>
  <r>
    <s v="15542856"/>
    <x v="9"/>
    <s v="OPS_DFUE_PI"/>
    <s v="40005017"/>
    <x v="31"/>
    <s v="Z001"/>
    <s v="637592201"/>
    <n v="1143.7"/>
    <s v="EUR"/>
  </r>
  <r>
    <s v="15542856"/>
    <x v="9"/>
    <s v="OPS_DFUE_PI"/>
    <s v="40005877"/>
    <x v="5"/>
    <s v="Z001"/>
    <s v="637592204"/>
    <n v="103.85"/>
    <s v="EUR"/>
  </r>
  <r>
    <s v="15542856"/>
    <x v="9"/>
    <s v="OPS_DFUE_PI"/>
    <s v="40006074"/>
    <x v="3"/>
    <s v="Z001"/>
    <s v="637592240"/>
    <n v="568"/>
    <s v="EUR"/>
  </r>
  <r>
    <s v="15542856"/>
    <x v="9"/>
    <s v="OPS_DFUE_PI"/>
    <s v="25007438"/>
    <x v="32"/>
    <s v="Z001"/>
    <s v="637592241"/>
    <n v="527"/>
    <s v="EUR"/>
  </r>
  <r>
    <s v="15542856"/>
    <x v="9"/>
    <s v="OPS_DFUE_PI"/>
    <s v="40005734"/>
    <x v="36"/>
    <s v="Z001"/>
    <s v="637592245"/>
    <n v="848"/>
    <s v="EUR"/>
  </r>
  <r>
    <s v="15542856"/>
    <x v="10"/>
    <s v="OPS_DFUE_PI"/>
    <s v="40006074"/>
    <x v="3"/>
    <s v="CS"/>
    <s v="537438820"/>
    <n v="48.3"/>
    <s v="EUR"/>
  </r>
  <r>
    <s v="15542856"/>
    <x v="10"/>
    <s v="MICHEALI"/>
    <s v="40004621"/>
    <x v="37"/>
    <s v="CS"/>
    <s v="537438821"/>
    <n v="9"/>
    <s v="EUR"/>
  </r>
  <r>
    <s v="15542856"/>
    <x v="10"/>
    <s v="OPS_DFUE_PI"/>
    <s v="25004324"/>
    <x v="38"/>
    <s v="Z001"/>
    <s v="637595567"/>
    <n v="58.87"/>
    <s v="EUR"/>
  </r>
  <r>
    <s v="15542856"/>
    <x v="10"/>
    <s v="OPS_DFUE_PI"/>
    <s v="40001429"/>
    <x v="39"/>
    <s v="Z001"/>
    <s v="637595568"/>
    <n v="35.5"/>
    <s v="EUR"/>
  </r>
  <r>
    <s v="15542856"/>
    <x v="10"/>
    <s v="OPS_DFUE_PI"/>
    <s v="40000423"/>
    <x v="40"/>
    <s v="Z001"/>
    <s v="637595569"/>
    <n v="59"/>
    <s v="EUR"/>
  </r>
  <r>
    <s v="15542856"/>
    <x v="10"/>
    <s v="OPS_DFUE_PI"/>
    <s v="40005877"/>
    <x v="5"/>
    <s v="Z001"/>
    <s v="637595570"/>
    <n v="29"/>
    <s v="EUR"/>
  </r>
  <r>
    <s v="15542856"/>
    <x v="10"/>
    <s v="OPS_DFUE_PI"/>
    <s v="40005881"/>
    <x v="1"/>
    <s v="Z001"/>
    <s v="637595571"/>
    <n v="69"/>
    <s v="EUR"/>
  </r>
  <r>
    <s v="15542856"/>
    <x v="10"/>
    <s v="OPS_DFUE_PI"/>
    <s v="40006369"/>
    <x v="41"/>
    <s v="Z001"/>
    <s v="637595572"/>
    <n v="29"/>
    <s v="EUR"/>
  </r>
  <r>
    <s v="15542856"/>
    <x v="10"/>
    <s v="OPS_DFUE_PI"/>
    <s v="40010134"/>
    <x v="8"/>
    <s v="Z001"/>
    <s v="637595573"/>
    <n v="15.4"/>
    <s v="EUR"/>
  </r>
  <r>
    <s v="15542856"/>
    <x v="10"/>
    <s v="OPS_DFUE_PI"/>
    <s v="25007438"/>
    <x v="32"/>
    <s v="Z001"/>
    <s v="637595576"/>
    <n v="678"/>
    <s v="EUR"/>
  </r>
  <r>
    <s v="15542856"/>
    <x v="10"/>
    <s v="OPS_DFUE_PI"/>
    <s v="40005568"/>
    <x v="42"/>
    <s v="Z001"/>
    <s v="637595577"/>
    <n v="289"/>
    <s v="EUR"/>
  </r>
  <r>
    <s v="15542856"/>
    <x v="10"/>
    <s v="OPS_DFUE_PI"/>
    <s v="31007175"/>
    <x v="43"/>
    <s v="Z001"/>
    <s v="637595578"/>
    <n v="103.85"/>
    <s v="EUR"/>
  </r>
  <r>
    <s v="15542856"/>
    <x v="10"/>
    <s v="OPS_DFUE_PI"/>
    <s v="40006074"/>
    <x v="3"/>
    <s v="Z001"/>
    <s v="637595691"/>
    <n v="109"/>
    <s v="EUR"/>
  </r>
  <r>
    <s v="15542856"/>
    <x v="11"/>
    <s v="OPS_DFUE_PI"/>
    <s v="40000089"/>
    <x v="28"/>
    <s v="Z001"/>
    <s v="637595972"/>
    <n v="128.6"/>
    <s v="EUR"/>
  </r>
  <r>
    <s v="15542856"/>
    <x v="12"/>
    <s v="OPS_DFUE_PI"/>
    <s v="40000607"/>
    <x v="44"/>
    <s v="Z001"/>
    <s v="637598323"/>
    <n v="29"/>
    <s v="EUR"/>
  </r>
  <r>
    <s v="15542856"/>
    <x v="12"/>
    <s v="OPS_DFUE_PI"/>
    <s v="40001024"/>
    <x v="45"/>
    <s v="Z001"/>
    <s v="637598324"/>
    <n v="26.93"/>
    <s v="EUR"/>
  </r>
  <r>
    <s v="15542856"/>
    <x v="12"/>
    <s v="OPS_DFUE_PI"/>
    <s v="40004857"/>
    <x v="46"/>
    <s v="Z001"/>
    <s v="637598326"/>
    <n v="64"/>
    <s v="EUR"/>
  </r>
  <r>
    <s v="15542856"/>
    <x v="12"/>
    <s v="OPS_DFUE_PI"/>
    <s v="40006075"/>
    <x v="47"/>
    <s v="Z001"/>
    <s v="637598328"/>
    <n v="33"/>
    <s v="EUR"/>
  </r>
  <r>
    <s v="15542856"/>
    <x v="12"/>
    <s v="OPS_DFUE_PI"/>
    <s v="40006437"/>
    <x v="48"/>
    <s v="Z001"/>
    <s v="637598330"/>
    <n v="120"/>
    <s v="EUR"/>
  </r>
  <r>
    <s v="15542856"/>
    <x v="12"/>
    <s v="OPS_DFUE_PI"/>
    <s v="40005919"/>
    <x v="49"/>
    <s v="Z001"/>
    <s v="637598352"/>
    <n v="949.68"/>
    <s v="EUR"/>
  </r>
  <r>
    <s v="15542856"/>
    <x v="13"/>
    <s v="OPS_DFUE_PI"/>
    <s v="1029459"/>
    <x v="50"/>
    <s v="Z001"/>
    <s v="637598422"/>
    <n v="45.6"/>
    <s v="EUR"/>
  </r>
  <r>
    <s v="15542856"/>
    <x v="14"/>
    <s v="OPS_DFUE_PI"/>
    <s v="1029459"/>
    <x v="50"/>
    <s v="Z001"/>
    <s v="637598806"/>
    <n v="45.6"/>
    <s v="EUR"/>
  </r>
  <r>
    <s v="15542856"/>
    <x v="14"/>
    <s v="OPS_DFUE_PI"/>
    <s v="40004676"/>
    <x v="51"/>
    <s v="Z001"/>
    <s v="637598807"/>
    <n v="49"/>
    <s v="EUR"/>
  </r>
  <r>
    <s v="15542856"/>
    <x v="14"/>
    <s v="OPS_DFUE_PI"/>
    <s v="40005877"/>
    <x v="5"/>
    <s v="Z001"/>
    <s v="637598808"/>
    <n v="899"/>
    <s v="EUR"/>
  </r>
  <r>
    <s v="15542856"/>
    <x v="14"/>
    <s v="OPS_DFUE_PI"/>
    <s v="40006589"/>
    <x v="52"/>
    <s v="Z001"/>
    <s v="637598809"/>
    <n v="35.94"/>
    <s v="EUR"/>
  </r>
  <r>
    <s v="15542856"/>
    <x v="14"/>
    <s v="OPS_DFUE_PI"/>
    <s v="40003142"/>
    <x v="53"/>
    <s v="Z001"/>
    <s v="637598817"/>
    <n v="13"/>
    <s v="EUR"/>
  </r>
  <r>
    <s v="15542856"/>
    <x v="14"/>
    <s v="OPS_DFUE_PI"/>
    <s v="40003735"/>
    <x v="54"/>
    <s v="Z001"/>
    <s v="637598818"/>
    <n v="25.87"/>
    <s v="EUR"/>
  </r>
  <r>
    <s v="15542856"/>
    <x v="15"/>
    <s v="OPS_DFUE_PI"/>
    <s v="40006433"/>
    <x v="55"/>
    <s v="Z001"/>
    <s v="637599325"/>
    <n v="75.099999999999994"/>
    <s v="EUR"/>
  </r>
  <r>
    <m/>
    <x v="0"/>
    <m/>
    <m/>
    <x v="0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">
  <r>
    <n v="40004800"/>
    <x v="0"/>
    <s v="DEMIRAY"/>
    <s v="AC-D SP 125X1,6 (MP25)"/>
    <n v="95877"/>
    <n v="1"/>
    <n v="26.93"/>
    <n v="2150706"/>
    <n v="25"/>
    <n v="26.93"/>
    <n v="1238"/>
  </r>
  <r>
    <n v="40006433"/>
    <x v="1"/>
    <s v="LETELLIER SEBASTIEN"/>
    <s v="CHEVILLE HILTI HRD C 10 X 140  10"/>
    <n v="58374"/>
    <n v="1"/>
    <n v="20.8"/>
    <n v="423919"/>
    <n v="10"/>
    <n v="20.8"/>
    <n v="1238"/>
  </r>
  <r>
    <n v="40006433"/>
    <x v="1"/>
    <s v="LETELLIER SEBASTIEN"/>
    <s v="CHEVILLE HILTI HRD H 10 X 100  10"/>
    <n v="58376"/>
    <n v="1"/>
    <n v="15.1"/>
    <n v="423918"/>
    <n v="10"/>
    <n v="15.1"/>
    <n v="1238"/>
  </r>
  <r>
    <n v="40006433"/>
    <x v="1"/>
    <s v="LETELLIER SEBASTIEN"/>
    <s v="MECHE DE FORAGE HILTI  TE CX 8 170"/>
    <n v="39006"/>
    <n v="2"/>
    <n v="39.200000000000003"/>
    <n v="409176"/>
    <n v="2"/>
    <n v="39.200000000000003"/>
    <n v="1238"/>
  </r>
  <r>
    <n v="40005877"/>
    <x v="2"/>
    <s v="BATI SERVICES RENO"/>
    <s v="KIT JR MARS - TE 50 AVR + BURINS"/>
    <n v="115676"/>
    <n v="1"/>
    <n v="899"/>
    <n v="3658780"/>
    <n v="1"/>
    <n v="899"/>
    <n v="1238"/>
  </r>
  <r>
    <n v="40005877"/>
    <x v="2"/>
    <s v="BATI SERVICES RENO"/>
    <s v="PERFO-BURINEUR TE 50-AVR (COFFRET)"/>
    <n v="81017"/>
    <n v="-1"/>
    <n v="-957"/>
    <n v="2126350"/>
    <n v="-1"/>
    <n v="-957"/>
    <n v="1238"/>
  </r>
  <r>
    <n v="1029459"/>
    <x v="3"/>
    <s v="DJL COUVERTURE"/>
    <s v="VIS PLATRE S DS01B 35X25M 1000P"/>
    <n v="58947"/>
    <n v="3"/>
    <n v="45.6"/>
    <n v="2007779"/>
    <n v="3000"/>
    <n v="45.6"/>
    <n v="1238"/>
  </r>
  <r>
    <n v="40006589"/>
    <x v="4"/>
    <s v="JLA BATIMENT"/>
    <s v="CHEVILLE UNIV  HUD 1 5X25 500P"/>
    <n v="23770"/>
    <n v="1"/>
    <n v="35.94"/>
    <n v="331615"/>
    <n v="500"/>
    <n v="35.94"/>
    <n v="1238"/>
  </r>
  <r>
    <n v="40005877"/>
    <x v="2"/>
    <s v="BATI SERVICES RENO"/>
    <s v="PERFO-BURINEUR TE 50-AVR (COFFRET)"/>
    <n v="81017"/>
    <n v="1"/>
    <n v="957"/>
    <n v="2126350"/>
    <n v="1"/>
    <n v="957"/>
    <n v="1238"/>
  </r>
  <r>
    <n v="40004676"/>
    <x v="5"/>
    <s v="SUDRON JEAN PAUL"/>
    <s v="SAC A DOS ROUGE"/>
    <n v="115272"/>
    <n v="1"/>
    <n v="49"/>
    <n v="3656111"/>
    <n v="1"/>
    <n v="49"/>
    <n v="1238"/>
  </r>
  <r>
    <n v="1029459"/>
    <x v="3"/>
    <s v="DJL COUVERTURE"/>
    <s v="VIS PLATRE S DS01B 35X25M 1000P"/>
    <n v="58947"/>
    <n v="3"/>
    <n v="45.6"/>
    <n v="2007779"/>
    <n v="3000"/>
    <n v="45.6"/>
    <n v="1238"/>
  </r>
  <r>
    <n v="40006075"/>
    <x v="6"/>
    <s v="POMBA FERNANDES SARL"/>
    <s v="HPS-1 6/10X35(X400 2 SACHETS 200)"/>
    <n v="115220"/>
    <n v="1"/>
    <n v="33"/>
    <n v="3656056"/>
    <n v="1"/>
    <n v="33"/>
    <n v="1238"/>
  </r>
  <r>
    <n v="40001024"/>
    <x v="7"/>
    <s v="CENTRE CONSEIL DE LA CUISINE"/>
    <s v="AC-D SP 125X1,6 (MP25)"/>
    <n v="95877"/>
    <n v="1"/>
    <n v="26.93"/>
    <n v="2150706"/>
    <n v="25"/>
    <n v="26.93"/>
    <n v="1238"/>
  </r>
  <r>
    <n v="40006437"/>
    <x v="8"/>
    <s v="COJE"/>
    <s v="HPS-1 6/10X35(X400 2 SACHETS 200)"/>
    <n v="115220"/>
    <n v="1"/>
    <n v="33"/>
    <n v="3656056"/>
    <n v="1"/>
    <n v="33"/>
    <n v="1238"/>
  </r>
  <r>
    <n v="40006437"/>
    <x v="8"/>
    <s v="COJE"/>
    <s v="MOUSSE ISOLANTE (X3) CF-I 65  ECO"/>
    <n v="115215"/>
    <n v="3"/>
    <n v="87"/>
    <n v="3656051"/>
    <n v="3"/>
    <n v="87"/>
    <n v="1238"/>
  </r>
  <r>
    <n v="40004857"/>
    <x v="9"/>
    <s v="HMC"/>
    <s v="MOUSSE DE COLMATAGE CF-F ECO (X3)"/>
    <n v="115212"/>
    <n v="2"/>
    <n v="64"/>
    <n v="3656048"/>
    <n v="2"/>
    <n v="64"/>
    <n v="1238"/>
  </r>
  <r>
    <n v="40000607"/>
    <x v="10"/>
    <s v="MADEC"/>
    <s v="PROMO 2020 HUD 8X 40 (X400)"/>
    <n v="115223"/>
    <n v="1"/>
    <n v="29"/>
    <n v="3656059"/>
    <n v="1"/>
    <n v="29"/>
    <n v="1238"/>
  </r>
  <r>
    <n v="40001035"/>
    <x v="11"/>
    <s v="NLC DECO"/>
    <s v="MOUSSE PU CF F CT3 CLEANTEC"/>
    <n v="66635"/>
    <n v="6"/>
    <n v="87"/>
    <n v="2053602"/>
    <n v="6"/>
    <n v="87"/>
    <n v="1238"/>
  </r>
  <r>
    <n v="40006074"/>
    <x v="12"/>
    <s v="EBS ELECTRICITE BATIMENT SERVICE"/>
    <s v="KIT SCIE CLOCHE"/>
    <n v="115227"/>
    <n v="1"/>
    <n v="109"/>
    <n v="3656063"/>
    <n v="1"/>
    <n v="109"/>
    <n v="1238"/>
  </r>
  <r>
    <n v="40006074"/>
    <x v="12"/>
    <s v="EBS ELECTRICITE BATIMENT SERVICE"/>
    <s v="SCIE CLOCHE BIMETAL 76MM-3&quot; MULTI"/>
    <n v="75740"/>
    <n v="1"/>
    <n v="48.3"/>
    <n v="417631"/>
    <n v="1"/>
    <n v="48.3"/>
    <n v="900"/>
  </r>
  <r>
    <n v="40000089"/>
    <x v="13"/>
    <s v="GROLLIER CLAUDE"/>
    <s v="SAC A OUTIL GRAND"/>
    <n v="76729"/>
    <n v="1"/>
    <n v="77.3"/>
    <n v="2008518"/>
    <n v="1"/>
    <n v="77.3"/>
    <n v="1238"/>
  </r>
  <r>
    <n v="40000089"/>
    <x v="13"/>
    <s v="GROLLIER CLAUDE"/>
    <s v="SAC A OUTIL PETIT"/>
    <n v="76788"/>
    <n v="1"/>
    <n v="51.3"/>
    <n v="434910"/>
    <n v="1"/>
    <n v="51.3"/>
    <n v="1238"/>
  </r>
  <r>
    <n v="40005877"/>
    <x v="2"/>
    <s v="BATI SERVICES RENO"/>
    <s v="CHEVILLE UNIV  HUD 1 8X40 400P HILT"/>
    <n v="20090"/>
    <n v="1"/>
    <n v="29"/>
    <n v="3656059"/>
    <n v="1"/>
    <n v="29"/>
    <n v="1238"/>
  </r>
  <r>
    <n v="40006369"/>
    <x v="14"/>
    <s v="HOMAN MUSTAPHA"/>
    <s v="MOUSSE ISOLANTE (X3) CF-I 65  ECO"/>
    <n v="115215"/>
    <n v="1"/>
    <n v="29"/>
    <n v="3656051"/>
    <n v="1"/>
    <n v="29"/>
    <n v="1238"/>
  </r>
  <r>
    <n v="40004621"/>
    <x v="15"/>
    <s v="LDM"/>
    <s v="SPECHILTI CONSO MEUL  ET PONC  DIAM"/>
    <n v="48090"/>
    <n v="1"/>
    <n v="9"/>
    <m/>
    <n v="1"/>
    <n v="0"/>
    <n v="1238"/>
  </r>
  <r>
    <n v="25004324"/>
    <x v="16"/>
    <s v="MAHO BAT"/>
    <s v="AC-D SP 125X1,0 (MP25)"/>
    <n v="95876"/>
    <n v="1"/>
    <n v="25.87"/>
    <n v="2150704"/>
    <n v="25"/>
    <n v="25.87"/>
    <n v="1238"/>
  </r>
  <r>
    <n v="25004324"/>
    <x v="16"/>
    <s v="MAHO BAT"/>
    <s v="HPS-1 6/10X35(X400 2 SACHETS 200)"/>
    <n v="115220"/>
    <n v="1"/>
    <n v="33"/>
    <n v="3656056"/>
    <n v="1"/>
    <n v="33"/>
    <n v="1238"/>
  </r>
  <r>
    <n v="40000423"/>
    <x v="17"/>
    <s v="NORMANDIE SECURITE"/>
    <s v="BOITE DEMBOUT S-BSC UNI 50/2&quot; T (6)"/>
    <n v="97854"/>
    <n v="1"/>
    <n v="14"/>
    <n v="2057803"/>
    <n v="1"/>
    <n v="14"/>
    <n v="1238"/>
  </r>
  <r>
    <n v="40000423"/>
    <x v="17"/>
    <s v="NORMANDIE SECURITE"/>
    <s v="JEU DE MECHE DE FORAGE TE-CX (X6)"/>
    <n v="115233"/>
    <n v="1"/>
    <n v="45"/>
    <n v="3656069"/>
    <n v="1"/>
    <n v="45"/>
    <n v="1238"/>
  </r>
  <r>
    <n v="40001429"/>
    <x v="18"/>
    <s v="PASCHINI"/>
    <s v="KIT 3 CARTOUCHES HILTI HIT-1"/>
    <n v="90027"/>
    <n v="1"/>
    <n v="35.5"/>
    <n v="3560123"/>
    <n v="1"/>
    <n v="35.5"/>
    <n v="1238"/>
  </r>
  <r>
    <n v="40006464"/>
    <x v="19"/>
    <s v="CLIENTS HILTI ROUEN"/>
    <s v="REPARATION   HILTI"/>
    <n v="13011"/>
    <n v="1"/>
    <n v="160.33000000000001"/>
    <m/>
    <n v="1"/>
    <n v="0"/>
    <n v="1238"/>
  </r>
  <r>
    <n v="40006074"/>
    <x v="12"/>
    <s v="EBS ELECTRICITE BATIMENT SERVICE"/>
    <s v="CHARGEUR DE VIS SD-M 1"/>
    <n v="101223"/>
    <n v="1"/>
    <n v="279"/>
    <n v="2208484"/>
    <n v="1"/>
    <n v="279"/>
    <n v="1238"/>
  </r>
  <r>
    <n v="40006074"/>
    <x v="12"/>
    <s v="EBS ELECTRICITE BATIMENT SERVICE"/>
    <s v="OFFRE FLASH SD 5000A COF"/>
    <n v="115708"/>
    <n v="1"/>
    <n v="289"/>
    <n v="3659387"/>
    <n v="1"/>
    <n v="289"/>
    <n v="1238"/>
  </r>
  <r>
    <n v="40005881"/>
    <x v="20"/>
    <s v="GROUP 76"/>
    <s v="MECHES HELICOIDALE HSS CO 1-10(X19)"/>
    <n v="115246"/>
    <n v="1"/>
    <n v="69"/>
    <n v="3656082"/>
    <n v="1"/>
    <n v="69"/>
    <n v="1238"/>
  </r>
  <r>
    <n v="40010134"/>
    <x v="21"/>
    <s v="KERA SERVICE SAS"/>
    <s v="COLLIER SERRAGE ECT F 265 9  100"/>
    <n v="67231"/>
    <n v="1"/>
    <n v="15.4"/>
    <n v="409409"/>
    <n v="100"/>
    <n v="15.4"/>
    <n v="1238"/>
  </r>
  <r>
    <n v="40005017"/>
    <x v="22"/>
    <s v="6HC"/>
    <s v="2 X B22/5,2 + C4 + CM 22V"/>
    <n v="115614"/>
    <n v="1"/>
    <n v="499"/>
    <n v="3657578"/>
    <n v="1"/>
    <n v="499"/>
    <n v="1238"/>
  </r>
  <r>
    <n v="40005017"/>
    <x v="22"/>
    <s v="6HC"/>
    <s v="ACCU HILTI B12 2 6 AH LI ION"/>
    <n v="74040"/>
    <n v="1"/>
    <n v="60.7"/>
    <n v="2077976"/>
    <n v="1"/>
    <n v="60.7"/>
    <n v="1238"/>
  </r>
  <r>
    <n v="40005017"/>
    <x v="22"/>
    <s v="6HC"/>
    <s v="AG 125 A22 SEULE"/>
    <n v="115710"/>
    <n v="1"/>
    <n v="289"/>
    <n v="3659389"/>
    <n v="1"/>
    <n v="289"/>
    <n v="900"/>
  </r>
  <r>
    <n v="40005017"/>
    <x v="22"/>
    <s v="6HC"/>
    <s v="CHARGEUR HILTI C 4 36 350 LI"/>
    <n v="63822"/>
    <n v="1"/>
    <n v="205"/>
    <n v="2028875"/>
    <n v="1"/>
    <n v="205"/>
    <n v="1238"/>
  </r>
  <r>
    <n v="40005017"/>
    <x v="22"/>
    <s v="6HC"/>
    <s v="KIT JR MARS - 2 X B22/5.2 AH"/>
    <n v="115619"/>
    <n v="1"/>
    <n v="379"/>
    <n v="3665562"/>
    <n v="1"/>
    <n v="379"/>
    <n v="1238"/>
  </r>
  <r>
    <n v="40005017"/>
    <x v="22"/>
    <s v="6HC"/>
    <s v="KIT JR MARS - PR 30-HVS A12 EQUIPE"/>
    <n v="115694"/>
    <n v="1"/>
    <n v="1619"/>
    <n v="3658798"/>
    <n v="1"/>
    <n v="1619"/>
    <n v="900"/>
  </r>
  <r>
    <n v="40005235"/>
    <x v="23"/>
    <s v="ACTIONS MULTI SERVICES 276"/>
    <s v="MECHES HELICOIDALE HSS 2-8 (X6)"/>
    <n v="115244"/>
    <n v="1"/>
    <n v="13"/>
    <n v="3656080"/>
    <n v="1"/>
    <n v="13"/>
    <n v="1238"/>
  </r>
  <r>
    <n v="40005392"/>
    <x v="24"/>
    <s v="AITBATI"/>
    <s v="EMBOUTS VISSAGE HILTI S SY PH2  5"/>
    <n v="73930"/>
    <n v="1"/>
    <n v="27.26"/>
    <n v="2039290"/>
    <n v="5"/>
    <n v="27.26"/>
    <n v="1238"/>
  </r>
  <r>
    <n v="40005392"/>
    <x v="24"/>
    <s v="AITBATI"/>
    <s v="MECHE DE FORAGE TE-CX 6/17 (X8)"/>
    <n v="115235"/>
    <n v="1"/>
    <n v="59"/>
    <n v="3656071"/>
    <n v="1"/>
    <n v="59"/>
    <n v="1238"/>
  </r>
  <r>
    <n v="40005877"/>
    <x v="2"/>
    <s v="BATI SERVICES RENO"/>
    <s v="MEULEUSE D'ANGLE AG 125-8SE 230V"/>
    <n v="98061"/>
    <n v="1"/>
    <n v="104"/>
    <n v="2164256"/>
    <n v="1"/>
    <n v="103.85"/>
    <n v="1238"/>
  </r>
  <r>
    <n v="40005019"/>
    <x v="25"/>
    <s v="CEGCE"/>
    <s v="2 X B22 3.0 AH"/>
    <n v="115621"/>
    <n v="1"/>
    <n v="414"/>
    <n v="3657836"/>
    <n v="1"/>
    <n v="259"/>
    <n v="1238"/>
  </r>
  <r>
    <n v="13010284"/>
    <x v="26"/>
    <s v="CONDORCET TRAVAUX"/>
    <s v="KIT PM30-MG BATTERIE + CHARGEUR"/>
    <n v="115316"/>
    <n v="1"/>
    <n v="955"/>
    <n v="3655513"/>
    <n v="1"/>
    <n v="949.68"/>
    <n v="1238"/>
  </r>
  <r>
    <n v="13010284"/>
    <x v="26"/>
    <s v="CONDORCET TRAVAUX"/>
    <s v="SD 5000A + SD M 1 + VIS"/>
    <n v="115672"/>
    <n v="1"/>
    <n v="545"/>
    <n v="3658776"/>
    <n v="1"/>
    <n v="700"/>
    <n v="1238"/>
  </r>
  <r>
    <n v="40000089"/>
    <x v="13"/>
    <s v="GROLLIER CLAUDE"/>
    <s v="SAC A DOS ROUGE"/>
    <n v="115272"/>
    <n v="1"/>
    <n v="49"/>
    <n v="3656111"/>
    <n v="1"/>
    <n v="49"/>
    <n v="1238"/>
  </r>
  <r>
    <n v="40005881"/>
    <x v="20"/>
    <s v="GROUP 76"/>
    <s v="AC-D SP 125X1,0 (MP25)"/>
    <n v="95876"/>
    <n v="1"/>
    <n v="25.87"/>
    <n v="2150704"/>
    <n v="25"/>
    <n v="25.87"/>
    <n v="1238"/>
  </r>
  <r>
    <n v="40005175"/>
    <x v="27"/>
    <s v="KARDINE PRESTATIONS"/>
    <s v="2 X B22/5,2 + C4 + CM 22V"/>
    <n v="115614"/>
    <n v="1"/>
    <n v="499"/>
    <n v="3657578"/>
    <n v="1"/>
    <n v="499"/>
    <n v="1238"/>
  </r>
  <r>
    <n v="40005175"/>
    <x v="27"/>
    <s v="KARDINE PRESTATIONS"/>
    <s v="REPARATION   HILTI"/>
    <n v="13011"/>
    <n v="1"/>
    <n v="15.81"/>
    <m/>
    <n v="1"/>
    <n v="0"/>
    <n v="1238"/>
  </r>
  <r>
    <n v="40006408"/>
    <x v="28"/>
    <s v="LEGREIN DAVID"/>
    <s v="VIS UNI TETE FRAIS HDS C PZ 4 5X40"/>
    <n v="69379"/>
    <n v="1"/>
    <n v="10.039999999999999"/>
    <n v="2054136"/>
    <n v="200"/>
    <n v="10.039999999999999"/>
    <n v="1238"/>
  </r>
  <r>
    <n v="40006611"/>
    <x v="29"/>
    <s v="MOREL INNOVATION RENOVATION"/>
    <s v="CODE SPECIFIQUE HILTI MACHINE LASER"/>
    <n v="37226"/>
    <n v="1"/>
    <n v="1352"/>
    <m/>
    <n v="1"/>
    <n v="0"/>
    <n v="1238"/>
  </r>
  <r>
    <n v="40001035"/>
    <x v="11"/>
    <s v="NLC DECO"/>
    <s v="Mousse de colmatage CF-F CT3"/>
    <n v="66635"/>
    <n v="6"/>
    <n v="0"/>
    <n v="2053602"/>
    <n v="6"/>
    <n v="87"/>
    <n v="900"/>
  </r>
  <r>
    <n v="25007438"/>
    <x v="30"/>
    <s v="RENOVATION DADES"/>
    <s v="AC-D SPX 125X1.0 (MP25)"/>
    <n v="96820"/>
    <n v="1"/>
    <n v="38.28"/>
    <n v="2150705"/>
    <n v="25"/>
    <n v="38.28"/>
    <n v="900"/>
  </r>
  <r>
    <n v="25007438"/>
    <x v="30"/>
    <s v="RENOVATION DADES"/>
    <s v="AG 125 A22 SEULE"/>
    <n v="115710"/>
    <n v="1"/>
    <n v="289"/>
    <n v="3659389"/>
    <n v="1"/>
    <n v="289"/>
    <n v="1238"/>
  </r>
  <r>
    <n v="25007438"/>
    <x v="30"/>
    <s v="RENOVATION DADES"/>
    <s v="BOITE D'EMBOUT (X10)"/>
    <n v="115229"/>
    <n v="1"/>
    <n v="29"/>
    <n v="3656065"/>
    <n v="1"/>
    <n v="29"/>
    <n v="1238"/>
  </r>
  <r>
    <n v="25007438"/>
    <x v="30"/>
    <s v="RENOVATION DADES"/>
    <s v="MECHES HELICOIDALE HSS 2-8 (X6)"/>
    <n v="115244"/>
    <n v="1"/>
    <n v="13"/>
    <n v="3656080"/>
    <n v="1"/>
    <n v="13"/>
    <n v="1238"/>
  </r>
  <r>
    <n v="25007438"/>
    <x v="30"/>
    <s v="RENOVATION DADES"/>
    <s v="PERCEUSE COMPACTE HILTI SFC 22-A"/>
    <n v="78325"/>
    <n v="1"/>
    <n v="196"/>
    <n v="435849"/>
    <n v="1"/>
    <n v="196"/>
    <n v="1238"/>
  </r>
  <r>
    <n v="25007438"/>
    <x v="30"/>
    <s v="RENOVATION DADES"/>
    <s v="TE 4-A CARTON"/>
    <n v="96948"/>
    <n v="1"/>
    <n v="460"/>
    <n v="2162910"/>
    <n v="1"/>
    <n v="678"/>
    <n v="1238"/>
  </r>
  <r>
    <n v="40005568"/>
    <x v="31"/>
    <s v="SADJI HILAL"/>
    <s v="AG 125 A22 SEULE"/>
    <n v="115710"/>
    <n v="1"/>
    <n v="259"/>
    <n v="3659389"/>
    <n v="1"/>
    <n v="289"/>
    <n v="1238"/>
  </r>
  <r>
    <n v="40005734"/>
    <x v="32"/>
    <s v="SD CREATION"/>
    <s v="2 X B22/5,2 + C4 + CM 22V"/>
    <n v="115614"/>
    <n v="1"/>
    <n v="499"/>
    <n v="3657578"/>
    <n v="1"/>
    <n v="499"/>
    <n v="1238"/>
  </r>
  <r>
    <n v="40005734"/>
    <x v="32"/>
    <s v="SD CREATION"/>
    <s v="KIT JR MARS OFFRE FLASH VC 5 SEUL"/>
    <n v="115706"/>
    <n v="1"/>
    <n v="349"/>
    <n v="3659385"/>
    <n v="1"/>
    <n v="349"/>
    <n v="1238"/>
  </r>
  <r>
    <n v="40005919"/>
    <x v="33"/>
    <s v="SOCIETE DE CONSTRUCTION TECHNIQUE"/>
    <s v="CODE SPECIFIQUE HILTI MACHINE LASER"/>
    <n v="37226"/>
    <n v="1"/>
    <n v="1000"/>
    <n v="3655513"/>
    <n v="1"/>
    <n v="949.68"/>
    <n v="1238"/>
  </r>
  <r>
    <n v="31007175"/>
    <x v="34"/>
    <s v="TRAVAUX ET FINITIONS EUGENE"/>
    <s v="MEULEUSE D'ANGLE AG 125-8SE 230V"/>
    <n v="98061"/>
    <n v="1"/>
    <n v="99"/>
    <n v="2164256"/>
    <n v="1"/>
    <n v="103.85"/>
    <n v="1238"/>
  </r>
  <r>
    <n v="40006610"/>
    <x v="35"/>
    <s v="ZERROUALI ETS"/>
    <s v="CODE SPECIFIQUE HILTI MACHINE LASER"/>
    <n v="37226"/>
    <n v="1"/>
    <n v="1352"/>
    <m/>
    <n v="1"/>
    <n v="0"/>
    <n v="1238"/>
  </r>
  <r>
    <n v="40003873"/>
    <x v="36"/>
    <s v="ATEM PLUS"/>
    <s v="HPS-1 6/10X35(X400 2 SACHETS 200)"/>
    <n v="115220"/>
    <n v="1"/>
    <n v="33"/>
    <n v="3656056"/>
    <n v="1"/>
    <n v="33"/>
    <n v="1238"/>
  </r>
  <r>
    <n v="40003413"/>
    <x v="37"/>
    <s v="ELEC CYR"/>
    <s v="MECHE FORAGE HILTI TE CX 5 17"/>
    <n v="56470"/>
    <n v="2"/>
    <n v="36.200000000000003"/>
    <n v="433786"/>
    <n v="2"/>
    <n v="36.200000000000003"/>
    <n v="1238"/>
  </r>
  <r>
    <n v="40006394"/>
    <x v="38"/>
    <s v="FM TERRASSEMENT BATIMENT"/>
    <s v="MOUSSE DE COLMATAGE CF-F ECO (X3)"/>
    <n v="115212"/>
    <n v="1"/>
    <n v="32"/>
    <n v="3656048"/>
    <n v="1"/>
    <n v="32"/>
    <n v="1238"/>
  </r>
  <r>
    <n v="40006530"/>
    <x v="39"/>
    <s v="ZEN RENOV NORMANDIE SARL"/>
    <s v="DISQUE DIAMANT HILTI DC-D 230 SP-S"/>
    <n v="77091"/>
    <n v="2"/>
    <n v="119"/>
    <n v="2117876"/>
    <n v="2"/>
    <n v="149.4"/>
    <n v="1238"/>
  </r>
  <r>
    <n v="40005408"/>
    <x v="40"/>
    <s v="Barrois kevin"/>
    <s v="Kit PROMO 2020 - TE-YX 28/52"/>
    <n v="115241"/>
    <n v="1"/>
    <n v="0"/>
    <n v="3656077"/>
    <n v="1"/>
    <n v="129"/>
    <n v="900"/>
  </r>
  <r>
    <n v="40003774"/>
    <x v="41"/>
    <s v="CAPS"/>
    <s v="BOITE EMB (X10) +JEU DE MECHES TE-C"/>
    <n v="115230"/>
    <n v="1"/>
    <n v="49"/>
    <n v="3656066"/>
    <n v="1"/>
    <n v="49"/>
    <n v="1238"/>
  </r>
  <r>
    <n v="40005881"/>
    <x v="20"/>
    <s v="GROUP 76"/>
    <s v="CODE SPECIFIQUE HILTI AUTRE CONSOMM"/>
    <n v="48086"/>
    <n v="1"/>
    <n v="3.16"/>
    <m/>
    <n v="1"/>
    <n v="0"/>
    <n v="1238"/>
  </r>
  <r>
    <n v="40005101"/>
    <x v="42"/>
    <s v="HM COUVERTURE"/>
    <s v="HUD-1 6X30 (X500)"/>
    <n v="115222"/>
    <n v="1"/>
    <n v="33"/>
    <n v="3656058"/>
    <n v="1"/>
    <n v="33"/>
    <n v="1238"/>
  </r>
  <r>
    <n v="40006530"/>
    <x v="39"/>
    <s v="ZEN RENOV NORMANDIE SARL"/>
    <s v="Kit PROMO 2020 - 2 DISQUES 230/22 SP-S"/>
    <n v="77091"/>
    <n v="1"/>
    <n v="0"/>
    <n v="3655749"/>
    <n v="1"/>
    <n v="119"/>
    <n v="900"/>
  </r>
  <r>
    <n v="40006604"/>
    <x v="43"/>
    <s v="AEC NORMANDIE PLOMBERIE"/>
    <s v="MECHE POUR CARRELAGE M14 KIT"/>
    <n v="114393"/>
    <n v="1"/>
    <n v="409"/>
    <n v="2233865"/>
    <n v="1"/>
    <n v="409"/>
    <n v="1238"/>
  </r>
  <r>
    <n v="40006604"/>
    <x v="43"/>
    <s v="AEC NORMANDIE PLOMBERIE"/>
    <s v="PD-S"/>
    <n v="115983"/>
    <n v="1"/>
    <n v="119"/>
    <n v="3664266"/>
    <n v="1"/>
    <n v="119"/>
    <n v="1238"/>
  </r>
  <r>
    <n v="40004803"/>
    <x v="44"/>
    <s v="LEPILLER"/>
    <s v="HPS-1 6/10X35(X400 2 SACHETS 200)"/>
    <n v="115220"/>
    <n v="1"/>
    <n v="33"/>
    <n v="3656056"/>
    <n v="1"/>
    <n v="33"/>
    <n v="1238"/>
  </r>
  <r>
    <n v="40004803"/>
    <x v="44"/>
    <s v="LEPILLER"/>
    <s v="MOUSSE DE COLMATAGE CF-F ECO (X3)"/>
    <n v="115212"/>
    <n v="1"/>
    <n v="32"/>
    <n v="3656048"/>
    <n v="1"/>
    <n v="32"/>
    <n v="1238"/>
  </r>
  <r>
    <n v="40000347"/>
    <x v="45"/>
    <s v="A L EAU QUI FUIT"/>
    <s v="MOUSSE ISOLANTE (X3) CF-I 65  ECO"/>
    <n v="115215"/>
    <n v="1"/>
    <n v="29"/>
    <n v="3656051"/>
    <n v="1"/>
    <n v="29"/>
    <n v="1238"/>
  </r>
  <r>
    <n v="40006603"/>
    <x v="46"/>
    <s v="ANTHONY RENOV"/>
    <s v="2 BOITES DE CLOU BETON X-C 20 B3 MX"/>
    <n v="115270"/>
    <n v="1"/>
    <n v="299"/>
    <n v="3656109"/>
    <n v="1"/>
    <n v="299"/>
    <n v="1238"/>
  </r>
  <r>
    <n v="40006074"/>
    <x v="12"/>
    <s v="EBS ELECTRICITE BATIMENT SERVICE"/>
    <s v="VIS PLATRE S-DS01 B(3,5X25) M1"/>
    <n v="80060"/>
    <n v="1"/>
    <n v="12.5"/>
    <n v="2134608"/>
    <n v="1000"/>
    <n v="12.5"/>
    <n v="1238"/>
  </r>
  <r>
    <n v="40005392"/>
    <x v="24"/>
    <s v="AITBATI"/>
    <s v="Embout-tournevis S-SY PH2 81/3 1/4&quot; (5)"/>
    <n v="73930"/>
    <n v="5"/>
    <n v="0"/>
    <n v="2039290"/>
    <n v="5"/>
    <n v="27.26"/>
    <n v="900"/>
  </r>
  <r>
    <n v="40005392"/>
    <x v="24"/>
    <s v="AITBATI"/>
    <s v="VIS PLATRE S DS01B 35X25M 1000P"/>
    <n v="58947"/>
    <n v="2"/>
    <n v="30.4"/>
    <n v="2007779"/>
    <n v="2000"/>
    <n v="30.4"/>
    <n v="1238"/>
  </r>
  <r>
    <n v="40005408"/>
    <x v="40"/>
    <s v="BARROIS KEVIN"/>
    <s v="KIT JR MARS - 2 X B22/5.2 AH"/>
    <n v="115619"/>
    <n v="1"/>
    <n v="379"/>
    <n v="3665562"/>
    <n v="1"/>
    <n v="379"/>
    <n v="1238"/>
  </r>
  <r>
    <n v="40005408"/>
    <x v="40"/>
    <s v="BARROIS KEVIN"/>
    <s v="KIT SCIE CLOCHE"/>
    <n v="115227"/>
    <n v="1"/>
    <n v="109"/>
    <n v="3656063"/>
    <n v="1"/>
    <n v="109"/>
    <n v="1238"/>
  </r>
  <r>
    <n v="40005408"/>
    <x v="40"/>
    <s v="BARROIS KEVIN"/>
    <s v="MECHE DE FORAGE TE-YX 32/57"/>
    <n v="115242"/>
    <n v="1"/>
    <n v="139"/>
    <n v="3656078"/>
    <n v="1"/>
    <n v="139"/>
    <n v="900"/>
  </r>
  <r>
    <n v="13010284"/>
    <x v="26"/>
    <s v="CONDORCET TRAVAUX"/>
    <s v="VIS PLATRE S-DS01 B(3,5X25) M1"/>
    <n v="80060"/>
    <n v="1"/>
    <n v="12.5"/>
    <n v="2134608"/>
    <n v="1000"/>
    <n v="12.5"/>
    <n v="1238"/>
  </r>
  <r>
    <n v="40005981"/>
    <x v="47"/>
    <s v="DEMO BAT"/>
    <s v="2 DISQUES 230/22 SP"/>
    <n v="115260"/>
    <n v="1"/>
    <n v="119"/>
    <n v="3655749"/>
    <n v="1"/>
    <n v="119"/>
    <n v="1238"/>
  </r>
  <r>
    <n v="40003735"/>
    <x v="48"/>
    <s v="ESCLIM"/>
    <s v="AC-D SP 125X1,0 (MP25)"/>
    <n v="95876"/>
    <n v="1"/>
    <n v="25.87"/>
    <n v="2150704"/>
    <n v="25"/>
    <n v="25.87"/>
    <n v="1238"/>
  </r>
  <r>
    <n v="40001278"/>
    <x v="49"/>
    <s v="SN CUISINE"/>
    <s v="SCIE CLOCHE BIMETAL 92MM MULTICUT"/>
    <n v="61507"/>
    <n v="1"/>
    <n v="64.7"/>
    <n v="417636"/>
    <n v="1"/>
    <n v="64.7"/>
    <n v="1238"/>
  </r>
  <r>
    <n v="28000955"/>
    <x v="50"/>
    <s v="LANVIN LAURENT EURL"/>
    <s v="KIT JR MARS - 2 X B22/5.2 AH"/>
    <n v="115619"/>
    <n v="1"/>
    <n v="379"/>
    <n v="3665562"/>
    <n v="1"/>
    <n v="379"/>
    <n v="1238"/>
  </r>
  <r>
    <n v="40001278"/>
    <x v="49"/>
    <s v="SN CUISINE"/>
    <s v="Scie cloche bimétal 92mm-3 5/8&quot; MultiCut"/>
    <n v="61507"/>
    <n v="1"/>
    <n v="0"/>
    <n v="417636"/>
    <n v="1"/>
    <n v="64.7"/>
    <n v="900"/>
  </r>
  <r>
    <n v="40006464"/>
    <x v="19"/>
    <s v="CLIENTS HILTI ROUEN"/>
    <s v="Clou pour béton X-C 20 B3 MX"/>
    <n v="78461"/>
    <n v="2000"/>
    <n v="0"/>
    <n v="2123993"/>
    <n v="2000"/>
    <n v="424"/>
    <n v="900"/>
  </r>
  <r>
    <n v="40005881"/>
    <x v="20"/>
    <s v="GROUP 76"/>
    <s v="DISQUES HILTI DC-D 125 SPX  (PAR 2)"/>
    <n v="77124"/>
    <n v="1"/>
    <n v="220"/>
    <n v="2118046"/>
    <n v="2"/>
    <n v="220"/>
    <n v="1238"/>
  </r>
  <r>
    <n v="40005881"/>
    <x v="20"/>
    <s v="GROUP 76"/>
    <s v="Fermoir"/>
    <n v="48086"/>
    <n v="2"/>
    <n v="0"/>
    <n v="377419"/>
    <n v="2"/>
    <n v="3.16"/>
    <n v="8170"/>
  </r>
  <r>
    <n v="40005171"/>
    <x v="51"/>
    <s v="H2O GAZ"/>
    <s v="JEU DE MECHE BOIS PLATES"/>
    <n v="115232"/>
    <n v="1"/>
    <n v="29"/>
    <n v="3656068"/>
    <n v="1"/>
    <n v="29"/>
    <n v="1238"/>
  </r>
  <r>
    <n v="40010134"/>
    <x v="21"/>
    <s v="KERA SERVICE SAS"/>
    <s v="COLLIER SERRAGE ECT F 265 9  100"/>
    <n v="67231"/>
    <n v="1"/>
    <n v="15.4"/>
    <n v="409409"/>
    <n v="100"/>
    <n v="15.4"/>
    <n v="1238"/>
  </r>
  <r>
    <n v="40004663"/>
    <x v="52"/>
    <s v="PIERRAT NICOLAS"/>
    <s v="CLOU GAZ CRANTE HILTI GX WF 51X2 8"/>
    <n v="67988"/>
    <n v="1"/>
    <n v="72.599999999999994"/>
    <n v="2083755"/>
    <n v="3000"/>
    <n v="72.599999999999994"/>
    <n v="1238"/>
  </r>
  <r>
    <n v="40003142"/>
    <x v="53"/>
    <s v="RENOV AVENIR"/>
    <s v="MECHES HELICOIDALE HSS 2-8 (X6)"/>
    <n v="115244"/>
    <n v="1"/>
    <n v="13"/>
    <n v="3656080"/>
    <n v="1"/>
    <n v="13"/>
    <n v="1238"/>
  </r>
  <r>
    <n v="40006530"/>
    <x v="39"/>
    <s v="ZEN RENOV NORMANDIE SARL"/>
    <s v="MOUSSE DE COLMATAGE CF-F ECO (X3)"/>
    <n v="115212"/>
    <n v="1"/>
    <n v="32"/>
    <n v="3656048"/>
    <n v="1"/>
    <n v="32"/>
    <n v="1238"/>
  </r>
  <r>
    <n v="40002962"/>
    <x v="54"/>
    <s v="ALIEV MAKHIR"/>
    <s v="CODE SPECIFIQUE HILTI CONSO CLOUEUR"/>
    <n v="48283"/>
    <n v="1"/>
    <n v="1.5"/>
    <m/>
    <n v="1"/>
    <n v="0"/>
    <n v="1238"/>
  </r>
  <r>
    <n v="40000674"/>
    <x v="55"/>
    <s v="BARIL PHILIPPE"/>
    <s v="AC-D SP 125X1,6 (MP25)"/>
    <n v="95877"/>
    <n v="1"/>
    <n v="26.93"/>
    <n v="2150706"/>
    <n v="25"/>
    <n v="26.93"/>
    <n v="1238"/>
  </r>
  <r>
    <n v="40000674"/>
    <x v="55"/>
    <s v="BARIL PHILIPPE"/>
    <s v="LAME SCIE SAUTEUSE SJB BC 10 JEU"/>
    <n v="98182"/>
    <n v="1"/>
    <n v="13.2"/>
    <n v="2186209"/>
    <n v="1"/>
    <n v="13.2"/>
    <n v="1238"/>
  </r>
  <r>
    <n v="40005877"/>
    <x v="2"/>
    <s v="BATI SERVICES RENO"/>
    <s v="2 X B22 3.0 AH"/>
    <n v="115621"/>
    <n v="1"/>
    <n v="259"/>
    <n v="3657836"/>
    <n v="1"/>
    <n v="259"/>
    <n v="1238"/>
  </r>
  <r>
    <n v="40005877"/>
    <x v="2"/>
    <s v="BATI SERVICES RENO"/>
    <s v="KIT JR MARS - 2 X B22/5.2 AH"/>
    <n v="115619"/>
    <n v="1"/>
    <n v="379"/>
    <n v="3665562"/>
    <n v="1"/>
    <n v="379"/>
    <n v="1238"/>
  </r>
  <r>
    <n v="40005981"/>
    <x v="47"/>
    <s v="DEMO BAT"/>
    <s v="PD-S"/>
    <n v="115983"/>
    <n v="1"/>
    <n v="119"/>
    <n v="3664266"/>
    <n v="1"/>
    <n v="119"/>
    <n v="1238"/>
  </r>
  <r>
    <n v="40006074"/>
    <x v="12"/>
    <s v="EBS ELECTRICITE BATIMENT SERVICE"/>
    <s v="PD-S"/>
    <n v="115983"/>
    <n v="1"/>
    <n v="119"/>
    <n v="3664266"/>
    <n v="1"/>
    <n v="119"/>
    <n v="1238"/>
  </r>
  <r>
    <n v="40005881"/>
    <x v="20"/>
    <s v="GROUP 76"/>
    <s v="Disques à tronç. EQD SPX-SL125 (2) univ."/>
    <n v="77124"/>
    <n v="2"/>
    <n v="0"/>
    <n v="2118046"/>
    <n v="2"/>
    <n v="220"/>
    <n v="900"/>
  </r>
  <r>
    <n v="40000712"/>
    <x v="56"/>
    <s v="MARC"/>
    <s v="VIS PLATRE S DS01B 35X25M 1000P"/>
    <n v="58947"/>
    <n v="1"/>
    <n v="15.2"/>
    <n v="2007779"/>
    <n v="1000"/>
    <n v="15.2"/>
    <n v="1238"/>
  </r>
  <r>
    <n v="40006438"/>
    <x v="57"/>
    <s v="THERON BAT"/>
    <s v="CHARGEUR DE VIS SD-M 1"/>
    <n v="101223"/>
    <n v="1"/>
    <n v="279"/>
    <n v="2208484"/>
    <n v="1"/>
    <n v="279"/>
    <n v="1238"/>
  </r>
  <r>
    <n v="40006438"/>
    <x v="57"/>
    <s v="THERON BAT"/>
    <s v="JR MARS - Cadeau client Niveau à bulles"/>
    <n v="48086"/>
    <n v="1"/>
    <n v="0"/>
    <n v="3661178"/>
    <n v="1"/>
    <n v="0"/>
    <n v="1238"/>
  </r>
  <r>
    <n v="40006438"/>
    <x v="57"/>
    <s v="THERON BAT"/>
    <s v="KIT JR MARS - PM 40 MG EQUIPE"/>
    <n v="115695"/>
    <n v="1"/>
    <n v="849"/>
    <n v="3658799"/>
    <n v="1"/>
    <n v="849"/>
    <n v="1238"/>
  </r>
  <r>
    <n v="40006438"/>
    <x v="57"/>
    <s v="THERON BAT"/>
    <s v="VIS PLATRE S-DS01 B(3,5X25) M1"/>
    <n v="80060"/>
    <n v="5"/>
    <n v="62.5"/>
    <n v="2134608"/>
    <n v="5000"/>
    <n v="62.5"/>
    <n v="1238"/>
  </r>
  <r>
    <m/>
    <x v="58"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8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1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1"/>
  </r>
  <r>
    <x v="26"/>
    <x v="0"/>
  </r>
  <r>
    <x v="27"/>
    <x v="0"/>
  </r>
  <r>
    <x v="28"/>
    <x v="0"/>
  </r>
  <r>
    <x v="29"/>
    <x v="1"/>
  </r>
  <r>
    <x v="30"/>
    <x v="0"/>
  </r>
  <r>
    <x v="31"/>
    <x v="0"/>
  </r>
  <r>
    <x v="32"/>
    <x v="0"/>
  </r>
  <r>
    <x v="33"/>
    <x v="0"/>
  </r>
  <r>
    <x v="34"/>
    <x v="0"/>
  </r>
  <r>
    <x v="35"/>
    <x v="0"/>
  </r>
  <r>
    <x v="36"/>
    <x v="0"/>
  </r>
  <r>
    <x v="37"/>
    <x v="0"/>
  </r>
  <r>
    <x v="38"/>
    <x v="0"/>
  </r>
  <r>
    <x v="39"/>
    <x v="0"/>
  </r>
  <r>
    <x v="40"/>
    <x v="0"/>
  </r>
  <r>
    <x v="41"/>
    <x v="0"/>
  </r>
  <r>
    <x v="42"/>
    <x v="0"/>
  </r>
  <r>
    <x v="43"/>
    <x v="0"/>
  </r>
  <r>
    <x v="44"/>
    <x v="0"/>
  </r>
  <r>
    <x v="45"/>
    <x v="0"/>
  </r>
  <r>
    <x v="46"/>
    <x v="0"/>
  </r>
  <r>
    <x v="47"/>
    <x v="0"/>
  </r>
  <r>
    <x v="48"/>
    <x v="0"/>
  </r>
  <r>
    <x v="49"/>
    <x v="0"/>
  </r>
  <r>
    <x v="50"/>
    <x v="0"/>
  </r>
  <r>
    <x v="51"/>
    <x v="0"/>
  </r>
  <r>
    <x v="52"/>
    <x v="0"/>
  </r>
  <r>
    <x v="53"/>
    <x v="0"/>
  </r>
  <r>
    <x v="54"/>
    <x v="0"/>
  </r>
  <r>
    <x v="55"/>
    <x v="0"/>
  </r>
  <r>
    <x v="56"/>
    <x v="0"/>
  </r>
  <r>
    <x v="5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 fieldListSortAscending="1">
  <location ref="M3:O62" firstHeaderRow="1" firstDataRow="2" firstDataCol="1"/>
  <pivotFields count="2">
    <pivotField axis="axisRow" compact="0" showAll="0" sortType="ascending">
      <items count="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t="default"/>
      </items>
    </pivotField>
    <pivotField axis="axisCol" dataField="1" compact="0" showAll="0">
      <items count="3">
        <item x="0"/>
        <item x="1"/>
        <item t="default"/>
      </items>
    </pivotField>
  </pivotFields>
  <rowFields count="1">
    <field x="0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</rowItems>
  <colFields count="1">
    <field x="1"/>
  </colFields>
  <colItems count="2">
    <i>
      <x/>
    </i>
    <i>
      <x v="1"/>
    </i>
  </colItems>
  <dataFields count="1">
    <dataField name="Communs " fld="1" subtotal="count" baseField="0" baseItem="5" numFmtId="165"/>
  </dataFields>
  <formats count="2">
    <format dxfId="6">
      <pivotArea dataOnly="0" outline="0" fieldPosition="0">
        <references count="1">
          <reference field="1" count="0"/>
        </references>
      </pivotArea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3:E63" firstHeaderRow="1" firstDataRow="1" firstDataCol="1"/>
  <pivotFields count="11">
    <pivotField showAll="0"/>
    <pivotField axis="axisRow" showAll="0">
      <items count="60">
        <item x="3"/>
        <item x="26"/>
        <item x="16"/>
        <item x="30"/>
        <item x="50"/>
        <item x="34"/>
        <item x="13"/>
        <item x="45"/>
        <item x="17"/>
        <item x="10"/>
        <item x="55"/>
        <item x="56"/>
        <item x="7"/>
        <item x="11"/>
        <item x="49"/>
        <item x="18"/>
        <item x="54"/>
        <item x="53"/>
        <item x="37"/>
        <item x="48"/>
        <item x="41"/>
        <item x="36"/>
        <item x="15"/>
        <item x="52"/>
        <item x="5"/>
        <item x="0"/>
        <item x="44"/>
        <item x="9"/>
        <item x="22"/>
        <item x="25"/>
        <item x="42"/>
        <item x="51"/>
        <item x="27"/>
        <item x="23"/>
        <item x="24"/>
        <item x="40"/>
        <item x="31"/>
        <item x="32"/>
        <item x="2"/>
        <item x="20"/>
        <item x="33"/>
        <item x="47"/>
        <item x="12"/>
        <item x="6"/>
        <item x="14"/>
        <item x="38"/>
        <item x="28"/>
        <item x="1"/>
        <item x="8"/>
        <item x="57"/>
        <item x="19"/>
        <item x="39"/>
        <item x="4"/>
        <item x="46"/>
        <item x="43"/>
        <item x="35"/>
        <item x="29"/>
        <item x="21"/>
        <item x="58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1"/>
  </rowFields>
  <rowItems count="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 t="grand">
      <x/>
    </i>
  </rowItems>
  <colItems count="1">
    <i/>
  </colItems>
  <dataFields count="1">
    <dataField name="Somme de Prix PDB" fld="6" baseField="1" baseItem="0" numFmtId="164"/>
  </dataField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0" firstHeaderRow="1" firstDataRow="1" firstDataCol="1"/>
  <pivotFields count="9">
    <pivotField showAll="0"/>
    <pivotField showAll="0">
      <items count="17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0"/>
        <item t="default"/>
      </items>
    </pivotField>
    <pivotField showAll="0"/>
    <pivotField showAll="0"/>
    <pivotField axis="axisRow" showAll="0" maxSubtotal="1" minSubtotal="1">
      <items count="58">
        <item x="50"/>
        <item x="17"/>
        <item x="38"/>
        <item x="32"/>
        <item x="13"/>
        <item x="43"/>
        <item x="28"/>
        <item x="18"/>
        <item x="40"/>
        <item x="44"/>
        <item x="6"/>
        <item x="7"/>
        <item x="45"/>
        <item x="27"/>
        <item x="12"/>
        <item x="39"/>
        <item x="53"/>
        <item x="24"/>
        <item x="54"/>
        <item x="22"/>
        <item x="25"/>
        <item x="37"/>
        <item x="10"/>
        <item x="51"/>
        <item x="20"/>
        <item x="46"/>
        <item x="31"/>
        <item x="23"/>
        <item x="9"/>
        <item x="33"/>
        <item x="34"/>
        <item x="15"/>
        <item x="16"/>
        <item x="42"/>
        <item x="36"/>
        <item x="5"/>
        <item x="1"/>
        <item x="49"/>
        <item x="4"/>
        <item x="3"/>
        <item x="47"/>
        <item x="41"/>
        <item x="26"/>
        <item x="35"/>
        <item x="55"/>
        <item x="48"/>
        <item x="2"/>
        <item x="14"/>
        <item x="11"/>
        <item x="52"/>
        <item x="19"/>
        <item x="21"/>
        <item x="29"/>
        <item x="30"/>
        <item x="8"/>
        <item x="0"/>
        <item t="max"/>
        <item t="min"/>
      </items>
    </pivotField>
    <pivotField showAll="0"/>
    <pivotField showAll="0"/>
    <pivotField dataField="1" showAll="0"/>
    <pivotField showAl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dataFields count="1">
    <dataField name="Somme de Valeur nette" fld="7" baseField="4" baseItem="0" numFmtId="164"/>
  </dataField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EOE" displayName="EOE" ref="A1:N116" totalsRowShown="0">
  <autoFilter ref="A1:N116"/>
  <tableColumns count="14">
    <tableColumn id="1" name="Numéro"/>
    <tableColumn id="2" name="Date" dataDxfId="20"/>
    <tableColumn id="3" name="Code carte"/>
    <tableColumn id="4" name="code client">
      <calculatedColumnFormula>CONCATENATE(C2)</calculatedColumnFormula>
    </tableColumn>
    <tableColumn id="5" name="Client"/>
    <tableColumn id="6" name="Désignation"/>
    <tableColumn id="7" name="Article PDB"/>
    <tableColumn id="8" name="Qty PDB"/>
    <tableColumn id="9" name="Prix PDB"/>
    <tableColumn id="10" name="Article SAP"/>
    <tableColumn id="11" name="Qty SAP"/>
    <tableColumn id="12" name="Prix SAP"/>
    <tableColumn id="13" name="Division"/>
    <tableColumn id="14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SAP" displayName="SAP" ref="A1:I79" totalsRowShown="0" headerRowDxfId="7" dataDxfId="8" headerRowBorderDxfId="18" tableBorderDxfId="19">
  <autoFilter ref="A1:I79"/>
  <tableColumns count="9">
    <tableColumn id="1" name="Donneur d'ordre" dataDxfId="17"/>
    <tableColumn id="2" name="Date du document" dataDxfId="16"/>
    <tableColumn id="3" name="Créé par" dataDxfId="15"/>
    <tableColumn id="4" name="Nº commande d'achat" dataDxfId="14"/>
    <tableColumn id="5" name="Code client" dataDxfId="13">
      <calculatedColumnFormula>CONCATENATE(D2)</calculatedColumnFormula>
    </tableColumn>
    <tableColumn id="6" name="Type document vente" dataDxfId="12"/>
    <tableColumn id="7" name="Document commercial" dataDxfId="11"/>
    <tableColumn id="8" name="Valeur nette" dataDxfId="10"/>
    <tableColumn id="9" name="Devise document" dataDxfId="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6"/>
  <sheetViews>
    <sheetView zoomScale="80" zoomScaleNormal="80" workbookViewId="0">
      <selection activeCell="F15" sqref="F15"/>
    </sheetView>
  </sheetViews>
  <sheetFormatPr baseColWidth="10" defaultRowHeight="12.75" x14ac:dyDescent="0.2"/>
  <cols>
    <col min="3" max="3" width="12.7109375" customWidth="1"/>
    <col min="4" max="4" width="12.5703125" customWidth="1"/>
    <col min="6" max="6" width="13.28515625" customWidth="1"/>
    <col min="7" max="7" width="12.85546875" customWidth="1"/>
    <col min="10" max="10" width="13" customWidth="1"/>
    <col min="14" max="14" width="14.28515625" customWidth="1"/>
  </cols>
  <sheetData>
    <row r="1" spans="1:14" x14ac:dyDescent="0.2">
      <c r="A1" t="s">
        <v>0</v>
      </c>
      <c r="B1" t="s">
        <v>1</v>
      </c>
      <c r="C1" t="s">
        <v>2</v>
      </c>
      <c r="D1" t="s">
        <v>315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">
      <c r="A2">
        <v>1204072</v>
      </c>
      <c r="B2" t="s">
        <v>13</v>
      </c>
      <c r="C2">
        <v>40004800</v>
      </c>
      <c r="D2" t="str">
        <f>CONCATENATE(C2)</f>
        <v>40004800</v>
      </c>
      <c r="E2" t="s">
        <v>14</v>
      </c>
      <c r="F2" t="s">
        <v>15</v>
      </c>
      <c r="G2">
        <v>95877</v>
      </c>
      <c r="H2">
        <v>1</v>
      </c>
      <c r="I2">
        <v>26.93</v>
      </c>
      <c r="J2">
        <v>2150706</v>
      </c>
      <c r="K2">
        <v>25</v>
      </c>
      <c r="L2">
        <v>26.93</v>
      </c>
      <c r="M2">
        <v>1238</v>
      </c>
    </row>
    <row r="3" spans="1:14" x14ac:dyDescent="0.2">
      <c r="A3">
        <v>1203770</v>
      </c>
      <c r="B3" t="s">
        <v>16</v>
      </c>
      <c r="C3">
        <v>40006433</v>
      </c>
      <c r="D3" t="str">
        <f t="shared" ref="D3:D66" si="0">CONCATENATE(C3)</f>
        <v>40006433</v>
      </c>
      <c r="E3" t="s">
        <v>17</v>
      </c>
      <c r="F3" t="s">
        <v>18</v>
      </c>
      <c r="G3">
        <v>58374</v>
      </c>
      <c r="H3">
        <v>1</v>
      </c>
      <c r="I3">
        <v>20.8</v>
      </c>
      <c r="J3">
        <v>423919</v>
      </c>
      <c r="K3">
        <v>10</v>
      </c>
      <c r="L3">
        <v>20.8</v>
      </c>
      <c r="M3">
        <v>1238</v>
      </c>
    </row>
    <row r="4" spans="1:14" x14ac:dyDescent="0.2">
      <c r="A4">
        <v>1203769</v>
      </c>
      <c r="B4" t="s">
        <v>16</v>
      </c>
      <c r="C4">
        <v>40006433</v>
      </c>
      <c r="D4" t="str">
        <f t="shared" si="0"/>
        <v>40006433</v>
      </c>
      <c r="E4" t="s">
        <v>17</v>
      </c>
      <c r="F4" t="s">
        <v>19</v>
      </c>
      <c r="G4">
        <v>58376</v>
      </c>
      <c r="H4">
        <v>1</v>
      </c>
      <c r="I4">
        <v>15.1</v>
      </c>
      <c r="J4">
        <v>423918</v>
      </c>
      <c r="K4">
        <v>10</v>
      </c>
      <c r="L4">
        <v>15.1</v>
      </c>
      <c r="M4">
        <v>1238</v>
      </c>
    </row>
    <row r="5" spans="1:14" x14ac:dyDescent="0.2">
      <c r="A5">
        <v>1203771</v>
      </c>
      <c r="B5" t="s">
        <v>16</v>
      </c>
      <c r="C5">
        <v>40006433</v>
      </c>
      <c r="D5" t="str">
        <f t="shared" si="0"/>
        <v>40006433</v>
      </c>
      <c r="E5" t="s">
        <v>17</v>
      </c>
      <c r="F5" t="s">
        <v>20</v>
      </c>
      <c r="G5">
        <v>39006</v>
      </c>
      <c r="H5">
        <v>2</v>
      </c>
      <c r="I5">
        <v>39.200000000000003</v>
      </c>
      <c r="J5">
        <v>409176</v>
      </c>
      <c r="K5">
        <v>2</v>
      </c>
      <c r="L5">
        <v>39.200000000000003</v>
      </c>
      <c r="M5">
        <v>1238</v>
      </c>
    </row>
    <row r="6" spans="1:14" x14ac:dyDescent="0.2">
      <c r="A6">
        <v>1203589</v>
      </c>
      <c r="B6" t="s">
        <v>21</v>
      </c>
      <c r="C6">
        <v>40005877</v>
      </c>
      <c r="D6" t="str">
        <f t="shared" si="0"/>
        <v>40005877</v>
      </c>
      <c r="E6" t="s">
        <v>22</v>
      </c>
      <c r="F6" t="s">
        <v>23</v>
      </c>
      <c r="G6">
        <v>115676</v>
      </c>
      <c r="H6">
        <v>1</v>
      </c>
      <c r="I6">
        <v>899</v>
      </c>
      <c r="J6">
        <v>3658780</v>
      </c>
      <c r="K6">
        <v>1</v>
      </c>
      <c r="L6">
        <v>899</v>
      </c>
      <c r="M6">
        <v>1238</v>
      </c>
    </row>
    <row r="7" spans="1:14" x14ac:dyDescent="0.2">
      <c r="A7">
        <v>1203590</v>
      </c>
      <c r="B7" t="s">
        <v>21</v>
      </c>
      <c r="C7">
        <v>40005877</v>
      </c>
      <c r="D7" t="str">
        <f t="shared" si="0"/>
        <v>40005877</v>
      </c>
      <c r="E7" t="s">
        <v>22</v>
      </c>
      <c r="F7" t="s">
        <v>24</v>
      </c>
      <c r="G7">
        <v>81017</v>
      </c>
      <c r="H7">
        <v>-1</v>
      </c>
      <c r="I7">
        <v>-957</v>
      </c>
      <c r="J7">
        <v>2126350</v>
      </c>
      <c r="K7">
        <v>-1</v>
      </c>
      <c r="L7">
        <v>-957</v>
      </c>
      <c r="M7">
        <v>1238</v>
      </c>
    </row>
    <row r="8" spans="1:14" x14ac:dyDescent="0.2">
      <c r="A8">
        <v>1203614</v>
      </c>
      <c r="B8" t="s">
        <v>21</v>
      </c>
      <c r="C8">
        <v>1029459</v>
      </c>
      <c r="D8" t="str">
        <f t="shared" si="0"/>
        <v>1029459</v>
      </c>
      <c r="E8" t="s">
        <v>25</v>
      </c>
      <c r="F8" t="s">
        <v>26</v>
      </c>
      <c r="G8">
        <v>58947</v>
      </c>
      <c r="H8">
        <v>3</v>
      </c>
      <c r="I8">
        <v>45.6</v>
      </c>
      <c r="J8">
        <v>2007779</v>
      </c>
      <c r="K8">
        <v>3000</v>
      </c>
      <c r="L8">
        <v>45.6</v>
      </c>
      <c r="M8">
        <v>1238</v>
      </c>
    </row>
    <row r="9" spans="1:14" x14ac:dyDescent="0.2">
      <c r="A9">
        <v>1203613</v>
      </c>
      <c r="B9" t="s">
        <v>21</v>
      </c>
      <c r="C9">
        <v>40006589</v>
      </c>
      <c r="D9" t="str">
        <f t="shared" si="0"/>
        <v>40006589</v>
      </c>
      <c r="E9" t="s">
        <v>27</v>
      </c>
      <c r="F9" t="s">
        <v>28</v>
      </c>
      <c r="G9">
        <v>23770</v>
      </c>
      <c r="H9">
        <v>1</v>
      </c>
      <c r="I9">
        <v>35.94</v>
      </c>
      <c r="J9">
        <v>331615</v>
      </c>
      <c r="K9">
        <v>500</v>
      </c>
      <c r="L9">
        <v>35.94</v>
      </c>
      <c r="M9">
        <v>1238</v>
      </c>
    </row>
    <row r="10" spans="1:14" x14ac:dyDescent="0.2">
      <c r="A10">
        <v>1203542</v>
      </c>
      <c r="B10" t="s">
        <v>29</v>
      </c>
      <c r="C10">
        <v>40005877</v>
      </c>
      <c r="D10" t="str">
        <f t="shared" si="0"/>
        <v>40005877</v>
      </c>
      <c r="E10" t="s">
        <v>22</v>
      </c>
      <c r="F10" t="s">
        <v>24</v>
      </c>
      <c r="G10">
        <v>81017</v>
      </c>
      <c r="H10">
        <v>1</v>
      </c>
      <c r="I10">
        <v>957</v>
      </c>
      <c r="J10">
        <v>2126350</v>
      </c>
      <c r="K10">
        <v>1</v>
      </c>
      <c r="L10">
        <v>957</v>
      </c>
      <c r="M10">
        <v>1238</v>
      </c>
    </row>
    <row r="11" spans="1:14" x14ac:dyDescent="0.2">
      <c r="A11">
        <v>1203541</v>
      </c>
      <c r="B11" t="s">
        <v>29</v>
      </c>
      <c r="C11">
        <v>40004676</v>
      </c>
      <c r="D11" t="str">
        <f t="shared" si="0"/>
        <v>40004676</v>
      </c>
      <c r="E11" t="s">
        <v>30</v>
      </c>
      <c r="F11" t="s">
        <v>31</v>
      </c>
      <c r="G11">
        <v>115272</v>
      </c>
      <c r="H11">
        <v>1</v>
      </c>
      <c r="I11">
        <v>49</v>
      </c>
      <c r="J11">
        <v>3656111</v>
      </c>
      <c r="K11">
        <v>1</v>
      </c>
      <c r="L11">
        <v>49</v>
      </c>
      <c r="M11">
        <v>1238</v>
      </c>
    </row>
    <row r="12" spans="1:14" x14ac:dyDescent="0.2">
      <c r="A12">
        <v>1203329</v>
      </c>
      <c r="B12" t="s">
        <v>32</v>
      </c>
      <c r="C12">
        <v>1029459</v>
      </c>
      <c r="D12" t="str">
        <f t="shared" si="0"/>
        <v>1029459</v>
      </c>
      <c r="E12" t="s">
        <v>25</v>
      </c>
      <c r="F12" t="s">
        <v>26</v>
      </c>
      <c r="G12">
        <v>58947</v>
      </c>
      <c r="H12">
        <v>3</v>
      </c>
      <c r="I12">
        <v>45.6</v>
      </c>
      <c r="J12">
        <v>2007779</v>
      </c>
      <c r="K12">
        <v>3000</v>
      </c>
      <c r="L12">
        <v>45.6</v>
      </c>
      <c r="M12">
        <v>1238</v>
      </c>
    </row>
    <row r="13" spans="1:14" x14ac:dyDescent="0.2">
      <c r="A13">
        <v>1202925</v>
      </c>
      <c r="B13" t="s">
        <v>33</v>
      </c>
      <c r="C13">
        <v>40006075</v>
      </c>
      <c r="D13" t="str">
        <f t="shared" si="0"/>
        <v>40006075</v>
      </c>
      <c r="E13" t="s">
        <v>34</v>
      </c>
      <c r="F13" t="s">
        <v>35</v>
      </c>
      <c r="G13">
        <v>115220</v>
      </c>
      <c r="H13">
        <v>1</v>
      </c>
      <c r="I13">
        <v>33</v>
      </c>
      <c r="J13">
        <v>3656056</v>
      </c>
      <c r="K13">
        <v>1</v>
      </c>
      <c r="L13">
        <v>33</v>
      </c>
      <c r="M13">
        <v>1238</v>
      </c>
    </row>
    <row r="14" spans="1:14" x14ac:dyDescent="0.2">
      <c r="A14">
        <v>1201921</v>
      </c>
      <c r="B14" t="s">
        <v>36</v>
      </c>
      <c r="C14">
        <v>40001024</v>
      </c>
      <c r="D14" t="str">
        <f t="shared" si="0"/>
        <v>40001024</v>
      </c>
      <c r="E14" t="s">
        <v>37</v>
      </c>
      <c r="F14" t="s">
        <v>15</v>
      </c>
      <c r="G14">
        <v>95877</v>
      </c>
      <c r="H14">
        <v>1</v>
      </c>
      <c r="I14">
        <v>26.93</v>
      </c>
      <c r="J14">
        <v>2150706</v>
      </c>
      <c r="K14">
        <v>25</v>
      </c>
      <c r="L14">
        <v>26.93</v>
      </c>
      <c r="M14">
        <v>1238</v>
      </c>
    </row>
    <row r="15" spans="1:14" x14ac:dyDescent="0.2">
      <c r="A15">
        <v>1201918</v>
      </c>
      <c r="B15" t="s">
        <v>36</v>
      </c>
      <c r="C15">
        <v>40006437</v>
      </c>
      <c r="D15" t="str">
        <f t="shared" si="0"/>
        <v>40006437</v>
      </c>
      <c r="E15" t="s">
        <v>38</v>
      </c>
      <c r="F15" t="s">
        <v>35</v>
      </c>
      <c r="G15">
        <v>115220</v>
      </c>
      <c r="H15">
        <v>1</v>
      </c>
      <c r="I15">
        <v>33</v>
      </c>
      <c r="J15">
        <v>3656056</v>
      </c>
      <c r="K15">
        <v>1</v>
      </c>
      <c r="L15">
        <v>33</v>
      </c>
      <c r="M15">
        <v>1238</v>
      </c>
    </row>
    <row r="16" spans="1:14" x14ac:dyDescent="0.2">
      <c r="A16">
        <v>1201919</v>
      </c>
      <c r="B16" t="s">
        <v>36</v>
      </c>
      <c r="C16">
        <v>40006437</v>
      </c>
      <c r="D16" t="str">
        <f t="shared" si="0"/>
        <v>40006437</v>
      </c>
      <c r="E16" t="s">
        <v>38</v>
      </c>
      <c r="F16" t="s">
        <v>39</v>
      </c>
      <c r="G16">
        <v>115215</v>
      </c>
      <c r="H16">
        <v>3</v>
      </c>
      <c r="I16">
        <v>87</v>
      </c>
      <c r="J16">
        <v>3656051</v>
      </c>
      <c r="K16">
        <v>3</v>
      </c>
      <c r="L16">
        <v>87</v>
      </c>
      <c r="M16">
        <v>1238</v>
      </c>
    </row>
    <row r="17" spans="1:14" x14ac:dyDescent="0.2">
      <c r="A17">
        <v>1201917</v>
      </c>
      <c r="B17" t="s">
        <v>36</v>
      </c>
      <c r="C17">
        <v>40004857</v>
      </c>
      <c r="D17" t="str">
        <f t="shared" si="0"/>
        <v>40004857</v>
      </c>
      <c r="E17" t="s">
        <v>40</v>
      </c>
      <c r="F17" t="s">
        <v>41</v>
      </c>
      <c r="G17">
        <v>115212</v>
      </c>
      <c r="H17">
        <v>2</v>
      </c>
      <c r="I17">
        <v>64</v>
      </c>
      <c r="J17">
        <v>3656048</v>
      </c>
      <c r="K17">
        <v>2</v>
      </c>
      <c r="L17">
        <v>64</v>
      </c>
      <c r="M17">
        <v>1238</v>
      </c>
    </row>
    <row r="18" spans="1:14" x14ac:dyDescent="0.2">
      <c r="A18">
        <v>1201916</v>
      </c>
      <c r="B18" t="s">
        <v>36</v>
      </c>
      <c r="C18">
        <v>40000607</v>
      </c>
      <c r="D18" t="str">
        <f t="shared" si="0"/>
        <v>40000607</v>
      </c>
      <c r="E18" t="s">
        <v>42</v>
      </c>
      <c r="F18" t="s">
        <v>43</v>
      </c>
      <c r="G18">
        <v>115223</v>
      </c>
      <c r="H18">
        <v>1</v>
      </c>
      <c r="I18">
        <v>29</v>
      </c>
      <c r="J18">
        <v>3656059</v>
      </c>
      <c r="K18">
        <v>1</v>
      </c>
      <c r="L18">
        <v>29</v>
      </c>
      <c r="M18">
        <v>1238</v>
      </c>
    </row>
    <row r="19" spans="1:14" x14ac:dyDescent="0.2">
      <c r="A19">
        <v>1201920</v>
      </c>
      <c r="B19" t="s">
        <v>36</v>
      </c>
      <c r="C19">
        <v>40001035</v>
      </c>
      <c r="D19" t="str">
        <f t="shared" si="0"/>
        <v>40001035</v>
      </c>
      <c r="E19" t="s">
        <v>44</v>
      </c>
      <c r="F19" t="s">
        <v>45</v>
      </c>
      <c r="G19">
        <v>66635</v>
      </c>
      <c r="H19">
        <v>6</v>
      </c>
      <c r="I19">
        <v>87</v>
      </c>
      <c r="J19">
        <v>2053602</v>
      </c>
      <c r="K19">
        <v>6</v>
      </c>
      <c r="L19">
        <v>87</v>
      </c>
      <c r="M19">
        <v>1238</v>
      </c>
    </row>
    <row r="20" spans="1:14" x14ac:dyDescent="0.2">
      <c r="A20">
        <v>1201253</v>
      </c>
      <c r="B20" t="s">
        <v>46</v>
      </c>
      <c r="C20">
        <v>40006074</v>
      </c>
      <c r="D20" t="str">
        <f t="shared" si="0"/>
        <v>40006074</v>
      </c>
      <c r="E20" t="s">
        <v>47</v>
      </c>
      <c r="F20" t="s">
        <v>48</v>
      </c>
      <c r="G20">
        <v>115227</v>
      </c>
      <c r="H20">
        <v>1</v>
      </c>
      <c r="I20">
        <v>109</v>
      </c>
      <c r="J20">
        <v>3656063</v>
      </c>
      <c r="K20">
        <v>1</v>
      </c>
      <c r="L20">
        <v>109</v>
      </c>
      <c r="M20">
        <v>1238</v>
      </c>
      <c r="N20" t="s">
        <v>49</v>
      </c>
    </row>
    <row r="21" spans="1:14" x14ac:dyDescent="0.2">
      <c r="A21">
        <v>1201254</v>
      </c>
      <c r="B21" t="s">
        <v>46</v>
      </c>
      <c r="C21">
        <v>40006074</v>
      </c>
      <c r="D21" t="str">
        <f t="shared" si="0"/>
        <v>40006074</v>
      </c>
      <c r="E21" t="s">
        <v>47</v>
      </c>
      <c r="F21" t="s">
        <v>50</v>
      </c>
      <c r="G21">
        <v>75740</v>
      </c>
      <c r="H21">
        <v>1</v>
      </c>
      <c r="I21">
        <v>48.3</v>
      </c>
      <c r="J21">
        <v>417631</v>
      </c>
      <c r="K21">
        <v>1</v>
      </c>
      <c r="L21">
        <v>48.3</v>
      </c>
      <c r="M21">
        <v>900</v>
      </c>
      <c r="N21" t="s">
        <v>49</v>
      </c>
    </row>
    <row r="22" spans="1:14" x14ac:dyDescent="0.2">
      <c r="A22">
        <v>1201271</v>
      </c>
      <c r="B22" t="s">
        <v>46</v>
      </c>
      <c r="C22">
        <v>40000089</v>
      </c>
      <c r="D22" t="str">
        <f t="shared" si="0"/>
        <v>40000089</v>
      </c>
      <c r="E22" t="s">
        <v>51</v>
      </c>
      <c r="F22" t="s">
        <v>52</v>
      </c>
      <c r="G22">
        <v>76729</v>
      </c>
      <c r="H22">
        <v>1</v>
      </c>
      <c r="I22">
        <v>77.3</v>
      </c>
      <c r="J22">
        <v>2008518</v>
      </c>
      <c r="K22">
        <v>1</v>
      </c>
      <c r="L22">
        <v>77.3</v>
      </c>
      <c r="M22">
        <v>1238</v>
      </c>
    </row>
    <row r="23" spans="1:14" x14ac:dyDescent="0.2">
      <c r="A23">
        <v>1201270</v>
      </c>
      <c r="B23" t="s">
        <v>46</v>
      </c>
      <c r="C23">
        <v>40000089</v>
      </c>
      <c r="D23" t="str">
        <f t="shared" si="0"/>
        <v>40000089</v>
      </c>
      <c r="E23" t="s">
        <v>51</v>
      </c>
      <c r="F23" t="s">
        <v>53</v>
      </c>
      <c r="G23">
        <v>76788</v>
      </c>
      <c r="H23">
        <v>1</v>
      </c>
      <c r="I23">
        <v>51.3</v>
      </c>
      <c r="J23">
        <v>434910</v>
      </c>
      <c r="K23">
        <v>1</v>
      </c>
      <c r="L23">
        <v>51.3</v>
      </c>
      <c r="M23">
        <v>1238</v>
      </c>
    </row>
    <row r="24" spans="1:14" x14ac:dyDescent="0.2">
      <c r="A24">
        <v>1199322</v>
      </c>
      <c r="B24" t="s">
        <v>54</v>
      </c>
      <c r="C24">
        <v>40005877</v>
      </c>
      <c r="D24" t="str">
        <f t="shared" si="0"/>
        <v>40005877</v>
      </c>
      <c r="E24" t="s">
        <v>22</v>
      </c>
      <c r="F24" t="s">
        <v>55</v>
      </c>
      <c r="G24">
        <v>20090</v>
      </c>
      <c r="H24">
        <v>1</v>
      </c>
      <c r="I24">
        <v>29</v>
      </c>
      <c r="J24">
        <v>3656059</v>
      </c>
      <c r="K24">
        <v>1</v>
      </c>
      <c r="L24">
        <v>29</v>
      </c>
      <c r="M24">
        <v>1238</v>
      </c>
    </row>
    <row r="25" spans="1:14" x14ac:dyDescent="0.2">
      <c r="A25">
        <v>1200248</v>
      </c>
      <c r="B25" t="s">
        <v>54</v>
      </c>
      <c r="C25">
        <v>40006369</v>
      </c>
      <c r="D25" t="str">
        <f t="shared" si="0"/>
        <v>40006369</v>
      </c>
      <c r="E25" t="s">
        <v>56</v>
      </c>
      <c r="F25" t="s">
        <v>39</v>
      </c>
      <c r="G25">
        <v>115215</v>
      </c>
      <c r="H25">
        <v>1</v>
      </c>
      <c r="I25">
        <v>29</v>
      </c>
      <c r="J25">
        <v>3656051</v>
      </c>
      <c r="K25">
        <v>1</v>
      </c>
      <c r="L25">
        <v>29</v>
      </c>
      <c r="M25">
        <v>1238</v>
      </c>
    </row>
    <row r="26" spans="1:14" x14ac:dyDescent="0.2">
      <c r="A26">
        <v>1199423</v>
      </c>
      <c r="B26" t="s">
        <v>54</v>
      </c>
      <c r="C26">
        <v>40004621</v>
      </c>
      <c r="D26" t="str">
        <f t="shared" si="0"/>
        <v>40004621</v>
      </c>
      <c r="E26" t="s">
        <v>57</v>
      </c>
      <c r="F26" t="s">
        <v>58</v>
      </c>
      <c r="G26">
        <v>48090</v>
      </c>
      <c r="H26">
        <v>1</v>
      </c>
      <c r="I26">
        <v>9</v>
      </c>
      <c r="K26">
        <v>1</v>
      </c>
      <c r="L26">
        <v>0</v>
      </c>
      <c r="M26">
        <v>1238</v>
      </c>
    </row>
    <row r="27" spans="1:14" x14ac:dyDescent="0.2">
      <c r="A27">
        <v>1199975</v>
      </c>
      <c r="B27" t="s">
        <v>54</v>
      </c>
      <c r="C27">
        <v>25004324</v>
      </c>
      <c r="D27" t="str">
        <f t="shared" si="0"/>
        <v>25004324</v>
      </c>
      <c r="E27" t="s">
        <v>59</v>
      </c>
      <c r="F27" t="s">
        <v>60</v>
      </c>
      <c r="G27">
        <v>95876</v>
      </c>
      <c r="H27">
        <v>1</v>
      </c>
      <c r="I27">
        <v>25.87</v>
      </c>
      <c r="J27">
        <v>2150704</v>
      </c>
      <c r="K27">
        <v>25</v>
      </c>
      <c r="L27">
        <v>25.87</v>
      </c>
      <c r="M27">
        <v>1238</v>
      </c>
    </row>
    <row r="28" spans="1:14" x14ac:dyDescent="0.2">
      <c r="A28">
        <v>1199672</v>
      </c>
      <c r="B28" t="s">
        <v>54</v>
      </c>
      <c r="C28">
        <v>25004324</v>
      </c>
      <c r="D28" t="str">
        <f t="shared" si="0"/>
        <v>25004324</v>
      </c>
      <c r="E28" t="s">
        <v>59</v>
      </c>
      <c r="F28" t="s">
        <v>35</v>
      </c>
      <c r="G28">
        <v>115220</v>
      </c>
      <c r="H28">
        <v>1</v>
      </c>
      <c r="I28">
        <v>33</v>
      </c>
      <c r="J28">
        <v>3656056</v>
      </c>
      <c r="K28">
        <v>1</v>
      </c>
      <c r="L28">
        <v>33</v>
      </c>
      <c r="M28">
        <v>1238</v>
      </c>
    </row>
    <row r="29" spans="1:14" x14ac:dyDescent="0.2">
      <c r="A29">
        <v>1199379</v>
      </c>
      <c r="B29" t="s">
        <v>54</v>
      </c>
      <c r="C29">
        <v>40000423</v>
      </c>
      <c r="D29" t="str">
        <f t="shared" si="0"/>
        <v>40000423</v>
      </c>
      <c r="E29" t="s">
        <v>61</v>
      </c>
      <c r="F29" t="s">
        <v>62</v>
      </c>
      <c r="G29">
        <v>97854</v>
      </c>
      <c r="H29">
        <v>1</v>
      </c>
      <c r="I29">
        <v>14</v>
      </c>
      <c r="J29">
        <v>2057803</v>
      </c>
      <c r="K29">
        <v>1</v>
      </c>
      <c r="L29">
        <v>14</v>
      </c>
      <c r="M29">
        <v>1238</v>
      </c>
    </row>
    <row r="30" spans="1:14" x14ac:dyDescent="0.2">
      <c r="A30">
        <v>1200097</v>
      </c>
      <c r="B30" t="s">
        <v>54</v>
      </c>
      <c r="C30">
        <v>40000423</v>
      </c>
      <c r="D30" t="str">
        <f t="shared" si="0"/>
        <v>40000423</v>
      </c>
      <c r="E30" t="s">
        <v>61</v>
      </c>
      <c r="F30" t="s">
        <v>63</v>
      </c>
      <c r="G30">
        <v>115233</v>
      </c>
      <c r="H30">
        <v>1</v>
      </c>
      <c r="I30">
        <v>45</v>
      </c>
      <c r="J30">
        <v>3656069</v>
      </c>
      <c r="K30">
        <v>1</v>
      </c>
      <c r="L30">
        <v>45</v>
      </c>
      <c r="M30">
        <v>1238</v>
      </c>
    </row>
    <row r="31" spans="1:14" x14ac:dyDescent="0.2">
      <c r="A31">
        <v>1199260</v>
      </c>
      <c r="B31" t="s">
        <v>54</v>
      </c>
      <c r="C31">
        <v>40001429</v>
      </c>
      <c r="D31" t="str">
        <f t="shared" si="0"/>
        <v>40001429</v>
      </c>
      <c r="E31" t="s">
        <v>64</v>
      </c>
      <c r="F31" t="s">
        <v>65</v>
      </c>
      <c r="G31">
        <v>90027</v>
      </c>
      <c r="H31">
        <v>1</v>
      </c>
      <c r="I31">
        <v>35.5</v>
      </c>
      <c r="J31">
        <v>3560123</v>
      </c>
      <c r="K31">
        <v>1</v>
      </c>
      <c r="L31">
        <v>35.5</v>
      </c>
      <c r="M31">
        <v>1238</v>
      </c>
    </row>
    <row r="32" spans="1:14" x14ac:dyDescent="0.2">
      <c r="A32">
        <v>1198545</v>
      </c>
      <c r="B32" s="1">
        <v>44168</v>
      </c>
      <c r="C32">
        <v>40006464</v>
      </c>
      <c r="D32" t="str">
        <f t="shared" si="0"/>
        <v>40006464</v>
      </c>
      <c r="E32" t="s">
        <v>66</v>
      </c>
      <c r="F32" t="s">
        <v>67</v>
      </c>
      <c r="G32">
        <v>13011</v>
      </c>
      <c r="H32">
        <v>1</v>
      </c>
      <c r="I32">
        <v>160.33000000000001</v>
      </c>
      <c r="K32">
        <v>1</v>
      </c>
      <c r="L32">
        <v>0</v>
      </c>
      <c r="M32">
        <v>1238</v>
      </c>
    </row>
    <row r="33" spans="1:14" x14ac:dyDescent="0.2">
      <c r="A33">
        <v>1197414</v>
      </c>
      <c r="B33" s="1">
        <v>44168</v>
      </c>
      <c r="C33">
        <v>40006074</v>
      </c>
      <c r="D33" t="str">
        <f t="shared" si="0"/>
        <v>40006074</v>
      </c>
      <c r="E33" t="s">
        <v>47</v>
      </c>
      <c r="F33" t="s">
        <v>68</v>
      </c>
      <c r="G33">
        <v>101223</v>
      </c>
      <c r="H33">
        <v>1</v>
      </c>
      <c r="I33">
        <v>279</v>
      </c>
      <c r="J33">
        <v>2208484</v>
      </c>
      <c r="K33">
        <v>1</v>
      </c>
      <c r="L33">
        <v>279</v>
      </c>
      <c r="M33">
        <v>1238</v>
      </c>
      <c r="N33" t="s">
        <v>49</v>
      </c>
    </row>
    <row r="34" spans="1:14" x14ac:dyDescent="0.2">
      <c r="A34">
        <v>1197839</v>
      </c>
      <c r="B34" s="1">
        <v>44168</v>
      </c>
      <c r="C34">
        <v>40006074</v>
      </c>
      <c r="D34" t="str">
        <f t="shared" si="0"/>
        <v>40006074</v>
      </c>
      <c r="E34" t="s">
        <v>47</v>
      </c>
      <c r="F34" t="s">
        <v>69</v>
      </c>
      <c r="G34">
        <v>115708</v>
      </c>
      <c r="H34">
        <v>1</v>
      </c>
      <c r="I34">
        <v>289</v>
      </c>
      <c r="J34">
        <v>3659387</v>
      </c>
      <c r="K34">
        <v>1</v>
      </c>
      <c r="L34">
        <v>289</v>
      </c>
      <c r="M34">
        <v>1238</v>
      </c>
      <c r="N34" t="s">
        <v>49</v>
      </c>
    </row>
    <row r="35" spans="1:14" x14ac:dyDescent="0.2">
      <c r="A35">
        <v>1197910</v>
      </c>
      <c r="B35" s="1">
        <v>44168</v>
      </c>
      <c r="C35">
        <v>40005881</v>
      </c>
      <c r="D35" t="str">
        <f t="shared" si="0"/>
        <v>40005881</v>
      </c>
      <c r="E35" t="s">
        <v>70</v>
      </c>
      <c r="F35" t="s">
        <v>71</v>
      </c>
      <c r="G35">
        <v>115246</v>
      </c>
      <c r="H35">
        <v>1</v>
      </c>
      <c r="I35">
        <v>69</v>
      </c>
      <c r="J35">
        <v>3656082</v>
      </c>
      <c r="K35">
        <v>1</v>
      </c>
      <c r="L35">
        <v>69</v>
      </c>
      <c r="M35">
        <v>1238</v>
      </c>
    </row>
    <row r="36" spans="1:14" x14ac:dyDescent="0.2">
      <c r="A36">
        <v>1197333</v>
      </c>
      <c r="B36" s="1">
        <v>44168</v>
      </c>
      <c r="C36">
        <v>40010134</v>
      </c>
      <c r="D36" t="str">
        <f t="shared" si="0"/>
        <v>40010134</v>
      </c>
      <c r="E36" t="s">
        <v>72</v>
      </c>
      <c r="F36" t="s">
        <v>73</v>
      </c>
      <c r="G36">
        <v>67231</v>
      </c>
      <c r="H36">
        <v>1</v>
      </c>
      <c r="I36">
        <v>15.4</v>
      </c>
      <c r="J36">
        <v>409409</v>
      </c>
      <c r="K36">
        <v>100</v>
      </c>
      <c r="L36">
        <v>15.4</v>
      </c>
      <c r="M36">
        <v>1238</v>
      </c>
    </row>
    <row r="37" spans="1:14" x14ac:dyDescent="0.2">
      <c r="A37">
        <v>1196622</v>
      </c>
      <c r="B37" s="1">
        <v>44138</v>
      </c>
      <c r="C37">
        <v>40005017</v>
      </c>
      <c r="D37" t="str">
        <f t="shared" si="0"/>
        <v>40005017</v>
      </c>
      <c r="E37" t="s">
        <v>74</v>
      </c>
      <c r="F37" t="s">
        <v>75</v>
      </c>
      <c r="G37">
        <v>115614</v>
      </c>
      <c r="H37">
        <v>1</v>
      </c>
      <c r="I37">
        <v>499</v>
      </c>
      <c r="J37">
        <v>3657578</v>
      </c>
      <c r="K37">
        <v>1</v>
      </c>
      <c r="L37">
        <v>499</v>
      </c>
      <c r="M37">
        <v>1238</v>
      </c>
    </row>
    <row r="38" spans="1:14" x14ac:dyDescent="0.2">
      <c r="A38">
        <v>1195818</v>
      </c>
      <c r="B38" s="1">
        <v>44138</v>
      </c>
      <c r="C38">
        <v>40005017</v>
      </c>
      <c r="D38" t="str">
        <f t="shared" si="0"/>
        <v>40005017</v>
      </c>
      <c r="E38" t="s">
        <v>74</v>
      </c>
      <c r="F38" t="s">
        <v>76</v>
      </c>
      <c r="G38">
        <v>74040</v>
      </c>
      <c r="H38">
        <v>1</v>
      </c>
      <c r="I38">
        <v>60.7</v>
      </c>
      <c r="J38">
        <v>2077976</v>
      </c>
      <c r="K38">
        <v>1</v>
      </c>
      <c r="L38">
        <v>60.7</v>
      </c>
      <c r="M38">
        <v>1238</v>
      </c>
    </row>
    <row r="39" spans="1:14" x14ac:dyDescent="0.2">
      <c r="A39">
        <v>1195986</v>
      </c>
      <c r="B39" s="1">
        <v>44138</v>
      </c>
      <c r="C39">
        <v>40005017</v>
      </c>
      <c r="D39" t="str">
        <f t="shared" si="0"/>
        <v>40005017</v>
      </c>
      <c r="E39" t="s">
        <v>74</v>
      </c>
      <c r="F39" t="s">
        <v>77</v>
      </c>
      <c r="G39">
        <v>115710</v>
      </c>
      <c r="H39">
        <v>1</v>
      </c>
      <c r="I39">
        <v>289</v>
      </c>
      <c r="J39">
        <v>3659389</v>
      </c>
      <c r="K39">
        <v>1</v>
      </c>
      <c r="L39">
        <v>289</v>
      </c>
      <c r="M39">
        <v>900</v>
      </c>
    </row>
    <row r="40" spans="1:14" x14ac:dyDescent="0.2">
      <c r="A40">
        <v>1196152</v>
      </c>
      <c r="B40" s="1">
        <v>44138</v>
      </c>
      <c r="C40">
        <v>40005017</v>
      </c>
      <c r="D40" t="str">
        <f t="shared" si="0"/>
        <v>40005017</v>
      </c>
      <c r="E40" t="s">
        <v>74</v>
      </c>
      <c r="F40" t="s">
        <v>78</v>
      </c>
      <c r="G40">
        <v>63822</v>
      </c>
      <c r="H40">
        <v>1</v>
      </c>
      <c r="I40">
        <v>205</v>
      </c>
      <c r="J40">
        <v>2028875</v>
      </c>
      <c r="K40">
        <v>1</v>
      </c>
      <c r="L40">
        <v>205</v>
      </c>
      <c r="M40">
        <v>1238</v>
      </c>
    </row>
    <row r="41" spans="1:14" x14ac:dyDescent="0.2">
      <c r="A41">
        <v>1196238</v>
      </c>
      <c r="B41" s="1">
        <v>44138</v>
      </c>
      <c r="C41">
        <v>40005017</v>
      </c>
      <c r="D41" t="str">
        <f t="shared" si="0"/>
        <v>40005017</v>
      </c>
      <c r="E41" t="s">
        <v>74</v>
      </c>
      <c r="F41" t="s">
        <v>79</v>
      </c>
      <c r="G41">
        <v>115619</v>
      </c>
      <c r="H41">
        <v>1</v>
      </c>
      <c r="I41">
        <v>379</v>
      </c>
      <c r="J41">
        <v>3665562</v>
      </c>
      <c r="K41">
        <v>1</v>
      </c>
      <c r="L41">
        <v>379</v>
      </c>
      <c r="M41">
        <v>1238</v>
      </c>
    </row>
    <row r="42" spans="1:14" x14ac:dyDescent="0.2">
      <c r="A42">
        <v>1196851</v>
      </c>
      <c r="B42" s="1">
        <v>44138</v>
      </c>
      <c r="C42">
        <v>40005017</v>
      </c>
      <c r="D42" t="str">
        <f t="shared" si="0"/>
        <v>40005017</v>
      </c>
      <c r="E42" t="s">
        <v>74</v>
      </c>
      <c r="F42" t="s">
        <v>80</v>
      </c>
      <c r="G42">
        <v>115694</v>
      </c>
      <c r="H42">
        <v>1</v>
      </c>
      <c r="I42">
        <v>1619</v>
      </c>
      <c r="J42">
        <v>3658798</v>
      </c>
      <c r="K42">
        <v>1</v>
      </c>
      <c r="L42">
        <v>1619</v>
      </c>
      <c r="M42">
        <v>900</v>
      </c>
    </row>
    <row r="43" spans="1:14" x14ac:dyDescent="0.2">
      <c r="A43">
        <v>1196811</v>
      </c>
      <c r="B43" s="1">
        <v>44138</v>
      </c>
      <c r="C43">
        <v>40005235</v>
      </c>
      <c r="D43" t="str">
        <f t="shared" si="0"/>
        <v>40005235</v>
      </c>
      <c r="E43" t="s">
        <v>81</v>
      </c>
      <c r="F43" t="s">
        <v>82</v>
      </c>
      <c r="G43">
        <v>115244</v>
      </c>
      <c r="H43">
        <v>1</v>
      </c>
      <c r="I43">
        <v>13</v>
      </c>
      <c r="J43">
        <v>3656080</v>
      </c>
      <c r="K43">
        <v>1</v>
      </c>
      <c r="L43">
        <v>13</v>
      </c>
      <c r="M43">
        <v>1238</v>
      </c>
    </row>
    <row r="44" spans="1:14" x14ac:dyDescent="0.2">
      <c r="A44">
        <v>1196312</v>
      </c>
      <c r="B44" s="1">
        <v>44138</v>
      </c>
      <c r="C44">
        <v>40005392</v>
      </c>
      <c r="D44" t="str">
        <f t="shared" si="0"/>
        <v>40005392</v>
      </c>
      <c r="E44" t="s">
        <v>83</v>
      </c>
      <c r="F44" t="s">
        <v>84</v>
      </c>
      <c r="G44">
        <v>73930</v>
      </c>
      <c r="H44">
        <v>1</v>
      </c>
      <c r="I44">
        <v>27.26</v>
      </c>
      <c r="J44">
        <v>2039290</v>
      </c>
      <c r="K44">
        <v>5</v>
      </c>
      <c r="L44">
        <v>27.26</v>
      </c>
      <c r="M44">
        <v>1238</v>
      </c>
    </row>
    <row r="45" spans="1:14" x14ac:dyDescent="0.2">
      <c r="A45">
        <v>1196476</v>
      </c>
      <c r="B45" s="1">
        <v>44138</v>
      </c>
      <c r="C45">
        <v>40005392</v>
      </c>
      <c r="D45" t="str">
        <f t="shared" si="0"/>
        <v>40005392</v>
      </c>
      <c r="E45" t="s">
        <v>83</v>
      </c>
      <c r="F45" t="s">
        <v>85</v>
      </c>
      <c r="G45">
        <v>115235</v>
      </c>
      <c r="H45">
        <v>1</v>
      </c>
      <c r="I45">
        <v>59</v>
      </c>
      <c r="J45">
        <v>3656071</v>
      </c>
      <c r="K45">
        <v>1</v>
      </c>
      <c r="L45">
        <v>59</v>
      </c>
      <c r="M45">
        <v>1238</v>
      </c>
    </row>
    <row r="46" spans="1:14" x14ac:dyDescent="0.2">
      <c r="A46">
        <v>1196432</v>
      </c>
      <c r="B46" s="1">
        <v>44138</v>
      </c>
      <c r="C46">
        <v>40005877</v>
      </c>
      <c r="D46" t="str">
        <f t="shared" si="0"/>
        <v>40005877</v>
      </c>
      <c r="E46" t="s">
        <v>22</v>
      </c>
      <c r="F46" t="s">
        <v>86</v>
      </c>
      <c r="G46">
        <v>98061</v>
      </c>
      <c r="H46">
        <v>1</v>
      </c>
      <c r="I46">
        <v>104</v>
      </c>
      <c r="J46">
        <v>2164256</v>
      </c>
      <c r="K46">
        <v>1</v>
      </c>
      <c r="L46">
        <v>103.85</v>
      </c>
      <c r="M46">
        <v>1238</v>
      </c>
    </row>
    <row r="47" spans="1:14" x14ac:dyDescent="0.2">
      <c r="A47">
        <v>1196467</v>
      </c>
      <c r="B47" s="1">
        <v>44138</v>
      </c>
      <c r="C47">
        <v>40005019</v>
      </c>
      <c r="D47" t="str">
        <f t="shared" si="0"/>
        <v>40005019</v>
      </c>
      <c r="E47" t="s">
        <v>87</v>
      </c>
      <c r="F47" t="s">
        <v>88</v>
      </c>
      <c r="G47">
        <v>115621</v>
      </c>
      <c r="H47">
        <v>1</v>
      </c>
      <c r="I47">
        <v>414</v>
      </c>
      <c r="J47">
        <v>3657836</v>
      </c>
      <c r="K47">
        <v>1</v>
      </c>
      <c r="L47">
        <v>259</v>
      </c>
      <c r="M47">
        <v>1238</v>
      </c>
    </row>
    <row r="48" spans="1:14" x14ac:dyDescent="0.2">
      <c r="A48">
        <v>1196254</v>
      </c>
      <c r="B48" s="1">
        <v>44138</v>
      </c>
      <c r="C48">
        <v>13010284</v>
      </c>
      <c r="D48" t="str">
        <f t="shared" si="0"/>
        <v>13010284</v>
      </c>
      <c r="E48" t="s">
        <v>89</v>
      </c>
      <c r="F48" t="s">
        <v>90</v>
      </c>
      <c r="G48">
        <v>115316</v>
      </c>
      <c r="H48">
        <v>1</v>
      </c>
      <c r="I48">
        <v>955</v>
      </c>
      <c r="J48">
        <v>3655513</v>
      </c>
      <c r="K48">
        <v>1</v>
      </c>
      <c r="L48">
        <v>949.68</v>
      </c>
      <c r="M48">
        <v>1238</v>
      </c>
    </row>
    <row r="49" spans="1:14" x14ac:dyDescent="0.2">
      <c r="A49">
        <v>1196203</v>
      </c>
      <c r="B49" s="1">
        <v>44138</v>
      </c>
      <c r="C49">
        <v>13010284</v>
      </c>
      <c r="D49" t="str">
        <f t="shared" si="0"/>
        <v>13010284</v>
      </c>
      <c r="E49" t="s">
        <v>89</v>
      </c>
      <c r="F49" t="s">
        <v>91</v>
      </c>
      <c r="G49">
        <v>115672</v>
      </c>
      <c r="H49">
        <v>1</v>
      </c>
      <c r="I49">
        <v>545</v>
      </c>
      <c r="J49">
        <v>3658776</v>
      </c>
      <c r="K49">
        <v>1</v>
      </c>
      <c r="L49">
        <v>700</v>
      </c>
      <c r="M49">
        <v>1238</v>
      </c>
    </row>
    <row r="50" spans="1:14" x14ac:dyDescent="0.2">
      <c r="A50">
        <v>1197166</v>
      </c>
      <c r="B50" s="1">
        <v>44138</v>
      </c>
      <c r="C50">
        <v>40000089</v>
      </c>
      <c r="D50" t="str">
        <f t="shared" si="0"/>
        <v>40000089</v>
      </c>
      <c r="E50" t="s">
        <v>51</v>
      </c>
      <c r="F50" t="s">
        <v>31</v>
      </c>
      <c r="G50">
        <v>115272</v>
      </c>
      <c r="H50">
        <v>1</v>
      </c>
      <c r="I50">
        <v>49</v>
      </c>
      <c r="J50">
        <v>3656111</v>
      </c>
      <c r="K50">
        <v>1</v>
      </c>
      <c r="L50">
        <v>49</v>
      </c>
      <c r="M50">
        <v>1238</v>
      </c>
      <c r="N50" t="s">
        <v>49</v>
      </c>
    </row>
    <row r="51" spans="1:14" x14ac:dyDescent="0.2">
      <c r="A51">
        <v>1197272</v>
      </c>
      <c r="B51" s="1">
        <v>44138</v>
      </c>
      <c r="C51">
        <v>40005881</v>
      </c>
      <c r="D51" t="str">
        <f t="shared" si="0"/>
        <v>40005881</v>
      </c>
      <c r="E51" t="s">
        <v>70</v>
      </c>
      <c r="F51" t="s">
        <v>60</v>
      </c>
      <c r="G51">
        <v>95876</v>
      </c>
      <c r="H51">
        <v>1</v>
      </c>
      <c r="I51">
        <v>25.87</v>
      </c>
      <c r="J51">
        <v>2150704</v>
      </c>
      <c r="K51">
        <v>25</v>
      </c>
      <c r="L51">
        <v>25.87</v>
      </c>
      <c r="M51">
        <v>1238</v>
      </c>
      <c r="N51" t="s">
        <v>49</v>
      </c>
    </row>
    <row r="52" spans="1:14" x14ac:dyDescent="0.2">
      <c r="A52">
        <v>1196126</v>
      </c>
      <c r="B52" s="1">
        <v>44138</v>
      </c>
      <c r="C52">
        <v>40005175</v>
      </c>
      <c r="D52" t="str">
        <f t="shared" si="0"/>
        <v>40005175</v>
      </c>
      <c r="E52" t="s">
        <v>92</v>
      </c>
      <c r="F52" t="s">
        <v>75</v>
      </c>
      <c r="G52">
        <v>115614</v>
      </c>
      <c r="H52">
        <v>1</v>
      </c>
      <c r="I52">
        <v>499</v>
      </c>
      <c r="J52">
        <v>3657578</v>
      </c>
      <c r="K52">
        <v>1</v>
      </c>
      <c r="L52">
        <v>499</v>
      </c>
      <c r="M52">
        <v>1238</v>
      </c>
    </row>
    <row r="53" spans="1:14" x14ac:dyDescent="0.2">
      <c r="A53">
        <v>1196681</v>
      </c>
      <c r="B53" s="1">
        <v>44138</v>
      </c>
      <c r="C53">
        <v>40005175</v>
      </c>
      <c r="D53" t="str">
        <f t="shared" si="0"/>
        <v>40005175</v>
      </c>
      <c r="E53" t="s">
        <v>92</v>
      </c>
      <c r="F53" t="s">
        <v>67</v>
      </c>
      <c r="G53">
        <v>13011</v>
      </c>
      <c r="H53">
        <v>1</v>
      </c>
      <c r="I53">
        <v>15.81</v>
      </c>
      <c r="K53">
        <v>1</v>
      </c>
      <c r="L53">
        <v>0</v>
      </c>
      <c r="M53">
        <v>1238</v>
      </c>
    </row>
    <row r="54" spans="1:14" x14ac:dyDescent="0.2">
      <c r="A54">
        <v>1196839</v>
      </c>
      <c r="B54" s="1">
        <v>44138</v>
      </c>
      <c r="C54">
        <v>40006408</v>
      </c>
      <c r="D54" t="str">
        <f t="shared" si="0"/>
        <v>40006408</v>
      </c>
      <c r="E54" t="s">
        <v>93</v>
      </c>
      <c r="F54" t="s">
        <v>94</v>
      </c>
      <c r="G54">
        <v>69379</v>
      </c>
      <c r="H54">
        <v>1</v>
      </c>
      <c r="I54">
        <v>10.039999999999999</v>
      </c>
      <c r="J54">
        <v>2054136</v>
      </c>
      <c r="K54">
        <v>200</v>
      </c>
      <c r="L54">
        <v>10.039999999999999</v>
      </c>
      <c r="M54">
        <v>1238</v>
      </c>
    </row>
    <row r="55" spans="1:14" x14ac:dyDescent="0.2">
      <c r="A55">
        <v>1196293</v>
      </c>
      <c r="B55" s="1">
        <v>44138</v>
      </c>
      <c r="C55">
        <v>40006611</v>
      </c>
      <c r="D55" t="str">
        <f t="shared" si="0"/>
        <v>40006611</v>
      </c>
      <c r="E55" t="s">
        <v>95</v>
      </c>
      <c r="F55" t="s">
        <v>96</v>
      </c>
      <c r="G55">
        <v>37226</v>
      </c>
      <c r="H55">
        <v>1</v>
      </c>
      <c r="I55">
        <v>1352</v>
      </c>
      <c r="K55">
        <v>1</v>
      </c>
      <c r="L55">
        <v>0</v>
      </c>
      <c r="M55">
        <v>1238</v>
      </c>
    </row>
    <row r="56" spans="1:14" x14ac:dyDescent="0.2">
      <c r="A56">
        <v>1195482</v>
      </c>
      <c r="B56" s="1">
        <v>44138</v>
      </c>
      <c r="C56">
        <v>40001035</v>
      </c>
      <c r="D56" t="str">
        <f t="shared" si="0"/>
        <v>40001035</v>
      </c>
      <c r="E56" t="s">
        <v>44</v>
      </c>
      <c r="F56" t="s">
        <v>97</v>
      </c>
      <c r="G56">
        <v>66635</v>
      </c>
      <c r="H56">
        <v>6</v>
      </c>
      <c r="I56">
        <v>0</v>
      </c>
      <c r="J56">
        <v>2053602</v>
      </c>
      <c r="K56">
        <v>6</v>
      </c>
      <c r="L56">
        <v>87</v>
      </c>
      <c r="M56">
        <v>900</v>
      </c>
      <c r="N56" t="s">
        <v>49</v>
      </c>
    </row>
    <row r="57" spans="1:14" x14ac:dyDescent="0.2">
      <c r="A57">
        <v>1196509</v>
      </c>
      <c r="B57" s="1">
        <v>44138</v>
      </c>
      <c r="C57">
        <v>25007438</v>
      </c>
      <c r="D57" t="str">
        <f t="shared" si="0"/>
        <v>25007438</v>
      </c>
      <c r="E57" t="s">
        <v>98</v>
      </c>
      <c r="F57" t="s">
        <v>99</v>
      </c>
      <c r="G57">
        <v>96820</v>
      </c>
      <c r="H57">
        <v>1</v>
      </c>
      <c r="I57">
        <v>38.28</v>
      </c>
      <c r="J57">
        <v>2150705</v>
      </c>
      <c r="K57">
        <v>25</v>
      </c>
      <c r="L57">
        <v>38.28</v>
      </c>
      <c r="M57">
        <v>900</v>
      </c>
    </row>
    <row r="58" spans="1:14" x14ac:dyDescent="0.2">
      <c r="A58">
        <v>1196047</v>
      </c>
      <c r="B58" s="1">
        <v>44138</v>
      </c>
      <c r="C58">
        <v>25007438</v>
      </c>
      <c r="D58" t="str">
        <f t="shared" si="0"/>
        <v>25007438</v>
      </c>
      <c r="E58" t="s">
        <v>98</v>
      </c>
      <c r="F58" t="s">
        <v>77</v>
      </c>
      <c r="G58">
        <v>115710</v>
      </c>
      <c r="H58">
        <v>1</v>
      </c>
      <c r="I58">
        <v>289</v>
      </c>
      <c r="J58">
        <v>3659389</v>
      </c>
      <c r="K58">
        <v>1</v>
      </c>
      <c r="L58">
        <v>289</v>
      </c>
      <c r="M58">
        <v>1238</v>
      </c>
    </row>
    <row r="59" spans="1:14" x14ac:dyDescent="0.2">
      <c r="A59">
        <v>1195996</v>
      </c>
      <c r="B59" s="1">
        <v>44138</v>
      </c>
      <c r="C59">
        <v>25007438</v>
      </c>
      <c r="D59" t="str">
        <f t="shared" si="0"/>
        <v>25007438</v>
      </c>
      <c r="E59" t="s">
        <v>98</v>
      </c>
      <c r="F59" t="s">
        <v>100</v>
      </c>
      <c r="G59">
        <v>115229</v>
      </c>
      <c r="H59">
        <v>1</v>
      </c>
      <c r="I59">
        <v>29</v>
      </c>
      <c r="J59">
        <v>3656065</v>
      </c>
      <c r="K59">
        <v>1</v>
      </c>
      <c r="L59">
        <v>29</v>
      </c>
      <c r="M59">
        <v>1238</v>
      </c>
    </row>
    <row r="60" spans="1:14" x14ac:dyDescent="0.2">
      <c r="A60">
        <v>1195650</v>
      </c>
      <c r="B60" s="1">
        <v>44138</v>
      </c>
      <c r="C60">
        <v>25007438</v>
      </c>
      <c r="D60" t="str">
        <f t="shared" si="0"/>
        <v>25007438</v>
      </c>
      <c r="E60" t="s">
        <v>98</v>
      </c>
      <c r="F60" t="s">
        <v>82</v>
      </c>
      <c r="G60">
        <v>115244</v>
      </c>
      <c r="H60">
        <v>1</v>
      </c>
      <c r="I60">
        <v>13</v>
      </c>
      <c r="J60">
        <v>3656080</v>
      </c>
      <c r="K60">
        <v>1</v>
      </c>
      <c r="L60">
        <v>13</v>
      </c>
      <c r="M60">
        <v>1238</v>
      </c>
    </row>
    <row r="61" spans="1:14" x14ac:dyDescent="0.2">
      <c r="A61">
        <v>1196764</v>
      </c>
      <c r="B61" s="1">
        <v>44138</v>
      </c>
      <c r="C61">
        <v>25007438</v>
      </c>
      <c r="D61" t="str">
        <f t="shared" si="0"/>
        <v>25007438</v>
      </c>
      <c r="E61" t="s">
        <v>98</v>
      </c>
      <c r="F61" t="s">
        <v>101</v>
      </c>
      <c r="G61">
        <v>78325</v>
      </c>
      <c r="H61">
        <v>1</v>
      </c>
      <c r="I61">
        <v>196</v>
      </c>
      <c r="J61">
        <v>435849</v>
      </c>
      <c r="K61">
        <v>1</v>
      </c>
      <c r="L61">
        <v>196</v>
      </c>
      <c r="M61">
        <v>1238</v>
      </c>
    </row>
    <row r="62" spans="1:14" x14ac:dyDescent="0.2">
      <c r="A62">
        <v>1196597</v>
      </c>
      <c r="B62" s="1">
        <v>44138</v>
      </c>
      <c r="C62">
        <v>25007438</v>
      </c>
      <c r="D62" t="str">
        <f t="shared" si="0"/>
        <v>25007438</v>
      </c>
      <c r="E62" t="s">
        <v>98</v>
      </c>
      <c r="F62" t="s">
        <v>102</v>
      </c>
      <c r="G62">
        <v>96948</v>
      </c>
      <c r="H62">
        <v>1</v>
      </c>
      <c r="I62">
        <v>460</v>
      </c>
      <c r="J62">
        <v>2162910</v>
      </c>
      <c r="K62">
        <v>1</v>
      </c>
      <c r="L62">
        <v>678</v>
      </c>
      <c r="M62">
        <v>1238</v>
      </c>
    </row>
    <row r="63" spans="1:14" x14ac:dyDescent="0.2">
      <c r="A63">
        <v>1195978</v>
      </c>
      <c r="B63" s="1">
        <v>44138</v>
      </c>
      <c r="C63">
        <v>40005568</v>
      </c>
      <c r="D63" t="str">
        <f t="shared" si="0"/>
        <v>40005568</v>
      </c>
      <c r="E63" t="s">
        <v>103</v>
      </c>
      <c r="F63" t="s">
        <v>77</v>
      </c>
      <c r="G63">
        <v>115710</v>
      </c>
      <c r="H63">
        <v>1</v>
      </c>
      <c r="I63">
        <v>259</v>
      </c>
      <c r="J63">
        <v>3659389</v>
      </c>
      <c r="K63">
        <v>1</v>
      </c>
      <c r="L63">
        <v>289</v>
      </c>
      <c r="M63">
        <v>1238</v>
      </c>
    </row>
    <row r="64" spans="1:14" x14ac:dyDescent="0.2">
      <c r="A64">
        <v>1196588</v>
      </c>
      <c r="B64" s="1">
        <v>44138</v>
      </c>
      <c r="C64">
        <v>40005734</v>
      </c>
      <c r="D64" t="str">
        <f t="shared" si="0"/>
        <v>40005734</v>
      </c>
      <c r="E64" t="s">
        <v>104</v>
      </c>
      <c r="F64" t="s">
        <v>75</v>
      </c>
      <c r="G64">
        <v>115614</v>
      </c>
      <c r="H64">
        <v>1</v>
      </c>
      <c r="I64">
        <v>499</v>
      </c>
      <c r="J64">
        <v>3657578</v>
      </c>
      <c r="K64">
        <v>1</v>
      </c>
      <c r="L64">
        <v>499</v>
      </c>
      <c r="M64">
        <v>1238</v>
      </c>
    </row>
    <row r="65" spans="1:14" x14ac:dyDescent="0.2">
      <c r="A65">
        <v>1195787</v>
      </c>
      <c r="B65" s="1">
        <v>44138</v>
      </c>
      <c r="C65">
        <v>40005734</v>
      </c>
      <c r="D65" t="str">
        <f t="shared" si="0"/>
        <v>40005734</v>
      </c>
      <c r="E65" t="s">
        <v>104</v>
      </c>
      <c r="F65" t="s">
        <v>105</v>
      </c>
      <c r="G65">
        <v>115706</v>
      </c>
      <c r="H65">
        <v>1</v>
      </c>
      <c r="I65">
        <v>349</v>
      </c>
      <c r="J65">
        <v>3659385</v>
      </c>
      <c r="K65">
        <v>1</v>
      </c>
      <c r="L65">
        <v>349</v>
      </c>
      <c r="M65">
        <v>1238</v>
      </c>
    </row>
    <row r="66" spans="1:14" x14ac:dyDescent="0.2">
      <c r="A66">
        <v>1195782</v>
      </c>
      <c r="B66" s="1">
        <v>44138</v>
      </c>
      <c r="C66">
        <v>40005919</v>
      </c>
      <c r="D66" t="str">
        <f t="shared" si="0"/>
        <v>40005919</v>
      </c>
      <c r="E66" t="s">
        <v>106</v>
      </c>
      <c r="F66" t="s">
        <v>96</v>
      </c>
      <c r="G66">
        <v>37226</v>
      </c>
      <c r="H66">
        <v>1</v>
      </c>
      <c r="I66">
        <v>1000</v>
      </c>
      <c r="J66">
        <v>3655513</v>
      </c>
      <c r="K66">
        <v>1</v>
      </c>
      <c r="L66">
        <v>949.68</v>
      </c>
      <c r="M66">
        <v>1238</v>
      </c>
    </row>
    <row r="67" spans="1:14" x14ac:dyDescent="0.2">
      <c r="A67">
        <v>1195661</v>
      </c>
      <c r="B67" s="1">
        <v>44138</v>
      </c>
      <c r="C67">
        <v>31007175</v>
      </c>
      <c r="D67" t="str">
        <f t="shared" ref="D67:D116" si="1">CONCATENATE(C67)</f>
        <v>31007175</v>
      </c>
      <c r="E67" t="s">
        <v>107</v>
      </c>
      <c r="F67" t="s">
        <v>86</v>
      </c>
      <c r="G67">
        <v>98061</v>
      </c>
      <c r="H67">
        <v>1</v>
      </c>
      <c r="I67">
        <v>99</v>
      </c>
      <c r="J67">
        <v>2164256</v>
      </c>
      <c r="K67">
        <v>1</v>
      </c>
      <c r="L67">
        <v>103.85</v>
      </c>
      <c r="M67">
        <v>1238</v>
      </c>
    </row>
    <row r="68" spans="1:14" x14ac:dyDescent="0.2">
      <c r="A68">
        <v>1195792</v>
      </c>
      <c r="B68" s="1">
        <v>44138</v>
      </c>
      <c r="C68">
        <v>40006610</v>
      </c>
      <c r="D68" t="str">
        <f t="shared" si="1"/>
        <v>40006610</v>
      </c>
      <c r="E68" t="s">
        <v>108</v>
      </c>
      <c r="F68" t="s">
        <v>96</v>
      </c>
      <c r="G68">
        <v>37226</v>
      </c>
      <c r="H68">
        <v>1</v>
      </c>
      <c r="I68">
        <v>1352</v>
      </c>
      <c r="K68">
        <v>1</v>
      </c>
      <c r="L68">
        <v>0</v>
      </c>
      <c r="M68">
        <v>1238</v>
      </c>
    </row>
    <row r="69" spans="1:14" x14ac:dyDescent="0.2">
      <c r="A69">
        <v>1193949</v>
      </c>
      <c r="B69" s="1">
        <v>44107</v>
      </c>
      <c r="C69">
        <v>40003873</v>
      </c>
      <c r="D69" t="str">
        <f t="shared" si="1"/>
        <v>40003873</v>
      </c>
      <c r="E69" t="s">
        <v>109</v>
      </c>
      <c r="F69" t="s">
        <v>35</v>
      </c>
      <c r="G69">
        <v>115220</v>
      </c>
      <c r="H69">
        <v>1</v>
      </c>
      <c r="I69">
        <v>33</v>
      </c>
      <c r="J69">
        <v>3656056</v>
      </c>
      <c r="K69">
        <v>1</v>
      </c>
      <c r="L69">
        <v>33</v>
      </c>
      <c r="M69">
        <v>1238</v>
      </c>
      <c r="N69" t="s">
        <v>49</v>
      </c>
    </row>
    <row r="70" spans="1:14" x14ac:dyDescent="0.2">
      <c r="A70">
        <v>1194918</v>
      </c>
      <c r="B70" s="1">
        <v>44107</v>
      </c>
      <c r="C70">
        <v>40003413</v>
      </c>
      <c r="D70" t="str">
        <f t="shared" si="1"/>
        <v>40003413</v>
      </c>
      <c r="E70" t="s">
        <v>110</v>
      </c>
      <c r="F70" t="s">
        <v>111</v>
      </c>
      <c r="G70">
        <v>56470</v>
      </c>
      <c r="H70">
        <v>2</v>
      </c>
      <c r="I70">
        <v>36.200000000000003</v>
      </c>
      <c r="J70">
        <v>433786</v>
      </c>
      <c r="K70">
        <v>2</v>
      </c>
      <c r="L70">
        <v>36.200000000000003</v>
      </c>
      <c r="M70">
        <v>1238</v>
      </c>
      <c r="N70" t="s">
        <v>49</v>
      </c>
    </row>
    <row r="71" spans="1:14" x14ac:dyDescent="0.2">
      <c r="A71">
        <v>1194882</v>
      </c>
      <c r="B71" s="1">
        <v>44107</v>
      </c>
      <c r="C71">
        <v>40006394</v>
      </c>
      <c r="D71" t="str">
        <f t="shared" si="1"/>
        <v>40006394</v>
      </c>
      <c r="E71" t="s">
        <v>112</v>
      </c>
      <c r="F71" t="s">
        <v>41</v>
      </c>
      <c r="G71">
        <v>115212</v>
      </c>
      <c r="H71">
        <v>1</v>
      </c>
      <c r="I71">
        <v>32</v>
      </c>
      <c r="J71">
        <v>3656048</v>
      </c>
      <c r="K71">
        <v>1</v>
      </c>
      <c r="L71">
        <v>32</v>
      </c>
      <c r="M71">
        <v>1238</v>
      </c>
      <c r="N71" t="s">
        <v>49</v>
      </c>
    </row>
    <row r="72" spans="1:14" x14ac:dyDescent="0.2">
      <c r="A72">
        <v>1194726</v>
      </c>
      <c r="B72" s="1">
        <v>44107</v>
      </c>
      <c r="C72">
        <v>40006530</v>
      </c>
      <c r="D72" t="str">
        <f t="shared" si="1"/>
        <v>40006530</v>
      </c>
      <c r="E72" t="s">
        <v>113</v>
      </c>
      <c r="F72" t="s">
        <v>114</v>
      </c>
      <c r="G72">
        <v>77091</v>
      </c>
      <c r="H72">
        <v>2</v>
      </c>
      <c r="I72">
        <v>119</v>
      </c>
      <c r="J72">
        <v>2117876</v>
      </c>
      <c r="K72">
        <v>2</v>
      </c>
      <c r="L72">
        <v>149.4</v>
      </c>
      <c r="M72">
        <v>1238</v>
      </c>
    </row>
    <row r="73" spans="1:14" x14ac:dyDescent="0.2">
      <c r="A73">
        <v>1191889</v>
      </c>
      <c r="B73" s="1">
        <v>44077</v>
      </c>
      <c r="C73">
        <v>40005408</v>
      </c>
      <c r="D73" t="str">
        <f t="shared" si="1"/>
        <v>40005408</v>
      </c>
      <c r="E73" t="s">
        <v>115</v>
      </c>
      <c r="F73" t="s">
        <v>116</v>
      </c>
      <c r="G73">
        <v>115241</v>
      </c>
      <c r="H73">
        <v>1</v>
      </c>
      <c r="I73">
        <v>0</v>
      </c>
      <c r="J73">
        <v>3656077</v>
      </c>
      <c r="K73">
        <v>1</v>
      </c>
      <c r="L73">
        <v>129</v>
      </c>
      <c r="M73">
        <v>900</v>
      </c>
      <c r="N73" t="s">
        <v>49</v>
      </c>
    </row>
    <row r="74" spans="1:14" x14ac:dyDescent="0.2">
      <c r="A74">
        <v>1192812</v>
      </c>
      <c r="B74" s="1">
        <v>44077</v>
      </c>
      <c r="C74">
        <v>40003774</v>
      </c>
      <c r="D74" t="str">
        <f t="shared" si="1"/>
        <v>40003774</v>
      </c>
      <c r="E74" t="s">
        <v>117</v>
      </c>
      <c r="F74" t="s">
        <v>118</v>
      </c>
      <c r="G74">
        <v>115230</v>
      </c>
      <c r="H74">
        <v>1</v>
      </c>
      <c r="I74">
        <v>49</v>
      </c>
      <c r="J74">
        <v>3656066</v>
      </c>
      <c r="K74">
        <v>1</v>
      </c>
      <c r="L74">
        <v>49</v>
      </c>
      <c r="M74">
        <v>1238</v>
      </c>
    </row>
    <row r="75" spans="1:14" x14ac:dyDescent="0.2">
      <c r="A75">
        <v>1192429</v>
      </c>
      <c r="B75" s="1">
        <v>44077</v>
      </c>
      <c r="C75">
        <v>40005881</v>
      </c>
      <c r="D75" t="str">
        <f t="shared" si="1"/>
        <v>40005881</v>
      </c>
      <c r="E75" t="s">
        <v>70</v>
      </c>
      <c r="F75" t="s">
        <v>119</v>
      </c>
      <c r="G75">
        <v>48086</v>
      </c>
      <c r="H75">
        <v>1</v>
      </c>
      <c r="I75">
        <v>3.16</v>
      </c>
      <c r="K75">
        <v>1</v>
      </c>
      <c r="L75">
        <v>0</v>
      </c>
      <c r="M75">
        <v>1238</v>
      </c>
    </row>
    <row r="76" spans="1:14" x14ac:dyDescent="0.2">
      <c r="A76">
        <v>1193078</v>
      </c>
      <c r="B76" s="1">
        <v>44077</v>
      </c>
      <c r="C76">
        <v>40005101</v>
      </c>
      <c r="D76" t="str">
        <f t="shared" si="1"/>
        <v>40005101</v>
      </c>
      <c r="E76" t="s">
        <v>120</v>
      </c>
      <c r="F76" t="s">
        <v>121</v>
      </c>
      <c r="G76">
        <v>115222</v>
      </c>
      <c r="H76">
        <v>1</v>
      </c>
      <c r="I76">
        <v>33</v>
      </c>
      <c r="J76">
        <v>3656058</v>
      </c>
      <c r="K76">
        <v>1</v>
      </c>
      <c r="L76">
        <v>33</v>
      </c>
      <c r="M76">
        <v>1238</v>
      </c>
    </row>
    <row r="77" spans="1:14" x14ac:dyDescent="0.2">
      <c r="A77">
        <v>1191868</v>
      </c>
      <c r="B77" s="1">
        <v>44077</v>
      </c>
      <c r="C77">
        <v>40006530</v>
      </c>
      <c r="D77" t="str">
        <f t="shared" si="1"/>
        <v>40006530</v>
      </c>
      <c r="E77" t="s">
        <v>113</v>
      </c>
      <c r="F77" t="s">
        <v>122</v>
      </c>
      <c r="G77">
        <v>77091</v>
      </c>
      <c r="H77">
        <v>1</v>
      </c>
      <c r="I77">
        <v>0</v>
      </c>
      <c r="J77">
        <v>3655749</v>
      </c>
      <c r="K77">
        <v>1</v>
      </c>
      <c r="L77">
        <v>119</v>
      </c>
      <c r="M77">
        <v>900</v>
      </c>
      <c r="N77" t="s">
        <v>49</v>
      </c>
    </row>
    <row r="78" spans="1:14" x14ac:dyDescent="0.2">
      <c r="A78">
        <v>1191202</v>
      </c>
      <c r="B78" s="1">
        <v>44015</v>
      </c>
      <c r="C78">
        <v>40006604</v>
      </c>
      <c r="D78" t="str">
        <f t="shared" si="1"/>
        <v>40006604</v>
      </c>
      <c r="E78" t="s">
        <v>123</v>
      </c>
      <c r="F78" t="s">
        <v>124</v>
      </c>
      <c r="G78">
        <v>114393</v>
      </c>
      <c r="H78">
        <v>1</v>
      </c>
      <c r="I78">
        <v>409</v>
      </c>
      <c r="J78">
        <v>2233865</v>
      </c>
      <c r="K78">
        <v>1</v>
      </c>
      <c r="L78">
        <v>409</v>
      </c>
      <c r="M78">
        <v>1238</v>
      </c>
    </row>
    <row r="79" spans="1:14" x14ac:dyDescent="0.2">
      <c r="A79">
        <v>1191201</v>
      </c>
      <c r="B79" s="1">
        <v>44015</v>
      </c>
      <c r="C79">
        <v>40006604</v>
      </c>
      <c r="D79" t="str">
        <f t="shared" si="1"/>
        <v>40006604</v>
      </c>
      <c r="E79" t="s">
        <v>123</v>
      </c>
      <c r="F79" t="s">
        <v>125</v>
      </c>
      <c r="G79">
        <v>115983</v>
      </c>
      <c r="H79">
        <v>1</v>
      </c>
      <c r="I79">
        <v>119</v>
      </c>
      <c r="J79">
        <v>3664266</v>
      </c>
      <c r="K79">
        <v>1</v>
      </c>
      <c r="L79">
        <v>119</v>
      </c>
      <c r="M79">
        <v>1238</v>
      </c>
    </row>
    <row r="80" spans="1:14" x14ac:dyDescent="0.2">
      <c r="A80">
        <v>1191194</v>
      </c>
      <c r="B80" s="1">
        <v>44015</v>
      </c>
      <c r="C80">
        <v>40004803</v>
      </c>
      <c r="D80" t="str">
        <f t="shared" si="1"/>
        <v>40004803</v>
      </c>
      <c r="E80" t="s">
        <v>126</v>
      </c>
      <c r="F80" t="s">
        <v>35</v>
      </c>
      <c r="G80">
        <v>115220</v>
      </c>
      <c r="H80">
        <v>1</v>
      </c>
      <c r="I80">
        <v>33</v>
      </c>
      <c r="J80">
        <v>3656056</v>
      </c>
      <c r="K80">
        <v>1</v>
      </c>
      <c r="L80">
        <v>33</v>
      </c>
      <c r="M80">
        <v>1238</v>
      </c>
    </row>
    <row r="81" spans="1:14" x14ac:dyDescent="0.2">
      <c r="A81">
        <v>1191195</v>
      </c>
      <c r="B81" s="1">
        <v>44015</v>
      </c>
      <c r="C81">
        <v>40004803</v>
      </c>
      <c r="D81" t="str">
        <f t="shared" si="1"/>
        <v>40004803</v>
      </c>
      <c r="E81" t="s">
        <v>126</v>
      </c>
      <c r="F81" t="s">
        <v>41</v>
      </c>
      <c r="G81">
        <v>115212</v>
      </c>
      <c r="H81">
        <v>1</v>
      </c>
      <c r="I81">
        <v>32</v>
      </c>
      <c r="J81">
        <v>3656048</v>
      </c>
      <c r="K81">
        <v>1</v>
      </c>
      <c r="L81">
        <v>32</v>
      </c>
      <c r="M81">
        <v>1238</v>
      </c>
    </row>
    <row r="82" spans="1:14" x14ac:dyDescent="0.2">
      <c r="A82">
        <v>1190161</v>
      </c>
      <c r="B82" s="1">
        <v>43985</v>
      </c>
      <c r="C82">
        <v>40000347</v>
      </c>
      <c r="D82" t="str">
        <f t="shared" si="1"/>
        <v>40000347</v>
      </c>
      <c r="E82" t="s">
        <v>127</v>
      </c>
      <c r="F82" t="s">
        <v>39</v>
      </c>
      <c r="G82">
        <v>115215</v>
      </c>
      <c r="H82">
        <v>1</v>
      </c>
      <c r="I82">
        <v>29</v>
      </c>
      <c r="J82">
        <v>3656051</v>
      </c>
      <c r="K82">
        <v>1</v>
      </c>
      <c r="L82">
        <v>29</v>
      </c>
      <c r="M82">
        <v>1238</v>
      </c>
    </row>
    <row r="83" spans="1:14" x14ac:dyDescent="0.2">
      <c r="A83">
        <v>1190544</v>
      </c>
      <c r="B83" s="1">
        <v>43985</v>
      </c>
      <c r="C83">
        <v>40006603</v>
      </c>
      <c r="D83" t="str">
        <f t="shared" si="1"/>
        <v>40006603</v>
      </c>
      <c r="E83" t="s">
        <v>128</v>
      </c>
      <c r="F83" t="s">
        <v>129</v>
      </c>
      <c r="G83">
        <v>115270</v>
      </c>
      <c r="H83">
        <v>1</v>
      </c>
      <c r="I83">
        <v>299</v>
      </c>
      <c r="J83">
        <v>3656109</v>
      </c>
      <c r="K83">
        <v>1</v>
      </c>
      <c r="L83">
        <v>299</v>
      </c>
      <c r="M83">
        <v>1238</v>
      </c>
    </row>
    <row r="84" spans="1:14" x14ac:dyDescent="0.2">
      <c r="A84">
        <v>1191103</v>
      </c>
      <c r="B84" s="1">
        <v>43985</v>
      </c>
      <c r="C84">
        <v>40006074</v>
      </c>
      <c r="D84" t="str">
        <f t="shared" si="1"/>
        <v>40006074</v>
      </c>
      <c r="E84" t="s">
        <v>47</v>
      </c>
      <c r="F84" t="s">
        <v>130</v>
      </c>
      <c r="G84">
        <v>80060</v>
      </c>
      <c r="H84">
        <v>1</v>
      </c>
      <c r="I84">
        <v>12.5</v>
      </c>
      <c r="J84">
        <v>2134608</v>
      </c>
      <c r="K84">
        <v>1000</v>
      </c>
      <c r="L84">
        <v>12.5</v>
      </c>
      <c r="M84">
        <v>1238</v>
      </c>
    </row>
    <row r="85" spans="1:14" x14ac:dyDescent="0.2">
      <c r="A85">
        <v>1187173</v>
      </c>
      <c r="B85" s="1">
        <v>43954</v>
      </c>
      <c r="C85">
        <v>40005392</v>
      </c>
      <c r="D85" t="str">
        <f t="shared" si="1"/>
        <v>40005392</v>
      </c>
      <c r="E85" t="s">
        <v>83</v>
      </c>
      <c r="F85" t="s">
        <v>131</v>
      </c>
      <c r="G85">
        <v>73930</v>
      </c>
      <c r="H85">
        <v>5</v>
      </c>
      <c r="I85">
        <v>0</v>
      </c>
      <c r="J85">
        <v>2039290</v>
      </c>
      <c r="K85">
        <v>5</v>
      </c>
      <c r="L85">
        <v>27.26</v>
      </c>
      <c r="M85">
        <v>900</v>
      </c>
      <c r="N85" t="s">
        <v>132</v>
      </c>
    </row>
    <row r="86" spans="1:14" x14ac:dyDescent="0.2">
      <c r="A86">
        <v>1188154</v>
      </c>
      <c r="B86" s="1">
        <v>43954</v>
      </c>
      <c r="C86">
        <v>40005392</v>
      </c>
      <c r="D86" t="str">
        <f t="shared" si="1"/>
        <v>40005392</v>
      </c>
      <c r="E86" t="s">
        <v>83</v>
      </c>
      <c r="F86" t="s">
        <v>26</v>
      </c>
      <c r="G86">
        <v>58947</v>
      </c>
      <c r="H86">
        <v>2</v>
      </c>
      <c r="I86">
        <v>30.4</v>
      </c>
      <c r="J86">
        <v>2007779</v>
      </c>
      <c r="K86">
        <v>2000</v>
      </c>
      <c r="L86">
        <v>30.4</v>
      </c>
      <c r="M86">
        <v>1238</v>
      </c>
    </row>
    <row r="87" spans="1:14" x14ac:dyDescent="0.2">
      <c r="A87">
        <v>1188741</v>
      </c>
      <c r="B87" s="1">
        <v>43954</v>
      </c>
      <c r="C87">
        <v>40005408</v>
      </c>
      <c r="D87" t="str">
        <f t="shared" si="1"/>
        <v>40005408</v>
      </c>
      <c r="E87" t="s">
        <v>133</v>
      </c>
      <c r="F87" t="s">
        <v>79</v>
      </c>
      <c r="G87">
        <v>115619</v>
      </c>
      <c r="H87">
        <v>1</v>
      </c>
      <c r="I87">
        <v>379</v>
      </c>
      <c r="J87">
        <v>3665562</v>
      </c>
      <c r="K87">
        <v>1</v>
      </c>
      <c r="L87">
        <v>379</v>
      </c>
      <c r="M87">
        <v>1238</v>
      </c>
      <c r="N87" t="s">
        <v>134</v>
      </c>
    </row>
    <row r="88" spans="1:14" x14ac:dyDescent="0.2">
      <c r="A88">
        <v>1187740</v>
      </c>
      <c r="B88" s="1">
        <v>43954</v>
      </c>
      <c r="C88">
        <v>40005408</v>
      </c>
      <c r="D88" t="str">
        <f t="shared" si="1"/>
        <v>40005408</v>
      </c>
      <c r="E88" t="s">
        <v>133</v>
      </c>
      <c r="F88" t="s">
        <v>48</v>
      </c>
      <c r="G88">
        <v>115227</v>
      </c>
      <c r="H88">
        <v>1</v>
      </c>
      <c r="I88">
        <v>109</v>
      </c>
      <c r="J88">
        <v>3656063</v>
      </c>
      <c r="K88">
        <v>1</v>
      </c>
      <c r="L88">
        <v>109</v>
      </c>
      <c r="M88">
        <v>1238</v>
      </c>
    </row>
    <row r="89" spans="1:14" x14ac:dyDescent="0.2">
      <c r="A89">
        <v>1188117</v>
      </c>
      <c r="B89" s="1">
        <v>43954</v>
      </c>
      <c r="C89">
        <v>40005408</v>
      </c>
      <c r="D89" t="str">
        <f t="shared" si="1"/>
        <v>40005408</v>
      </c>
      <c r="E89" t="s">
        <v>133</v>
      </c>
      <c r="F89" t="s">
        <v>135</v>
      </c>
      <c r="G89">
        <v>115242</v>
      </c>
      <c r="H89">
        <v>1</v>
      </c>
      <c r="I89">
        <v>139</v>
      </c>
      <c r="J89">
        <v>3656078</v>
      </c>
      <c r="K89">
        <v>1</v>
      </c>
      <c r="L89">
        <v>139</v>
      </c>
      <c r="M89">
        <v>900</v>
      </c>
    </row>
    <row r="90" spans="1:14" x14ac:dyDescent="0.2">
      <c r="A90">
        <v>1188022</v>
      </c>
      <c r="B90" s="1">
        <v>43954</v>
      </c>
      <c r="C90">
        <v>13010284</v>
      </c>
      <c r="D90" t="str">
        <f t="shared" si="1"/>
        <v>13010284</v>
      </c>
      <c r="E90" t="s">
        <v>89</v>
      </c>
      <c r="F90" t="s">
        <v>130</v>
      </c>
      <c r="G90">
        <v>80060</v>
      </c>
      <c r="H90">
        <v>1</v>
      </c>
      <c r="I90">
        <v>12.5</v>
      </c>
      <c r="J90">
        <v>2134608</v>
      </c>
      <c r="K90">
        <v>1000</v>
      </c>
      <c r="L90">
        <v>12.5</v>
      </c>
      <c r="M90">
        <v>1238</v>
      </c>
    </row>
    <row r="91" spans="1:14" x14ac:dyDescent="0.2">
      <c r="A91">
        <v>1187442</v>
      </c>
      <c r="B91" s="1">
        <v>43954</v>
      </c>
      <c r="C91">
        <v>40005981</v>
      </c>
      <c r="D91" t="str">
        <f t="shared" si="1"/>
        <v>40005981</v>
      </c>
      <c r="E91" t="s">
        <v>136</v>
      </c>
      <c r="F91" t="s">
        <v>137</v>
      </c>
      <c r="G91">
        <v>115260</v>
      </c>
      <c r="H91">
        <v>1</v>
      </c>
      <c r="I91">
        <v>119</v>
      </c>
      <c r="J91">
        <v>3655749</v>
      </c>
      <c r="K91">
        <v>1</v>
      </c>
      <c r="L91">
        <v>119</v>
      </c>
      <c r="M91">
        <v>1238</v>
      </c>
    </row>
    <row r="92" spans="1:14" x14ac:dyDescent="0.2">
      <c r="A92">
        <v>1187856</v>
      </c>
      <c r="B92" s="1">
        <v>43954</v>
      </c>
      <c r="C92">
        <v>40003735</v>
      </c>
      <c r="D92" t="str">
        <f t="shared" si="1"/>
        <v>40003735</v>
      </c>
      <c r="E92" t="s">
        <v>138</v>
      </c>
      <c r="F92" t="s">
        <v>60</v>
      </c>
      <c r="G92">
        <v>95876</v>
      </c>
      <c r="H92">
        <v>1</v>
      </c>
      <c r="I92">
        <v>25.87</v>
      </c>
      <c r="J92">
        <v>2150704</v>
      </c>
      <c r="K92">
        <v>25</v>
      </c>
      <c r="L92">
        <v>25.87</v>
      </c>
      <c r="M92">
        <v>1238</v>
      </c>
      <c r="N92" t="s">
        <v>134</v>
      </c>
    </row>
    <row r="93" spans="1:14" x14ac:dyDescent="0.2">
      <c r="A93">
        <v>1187894</v>
      </c>
      <c r="B93" s="1">
        <v>43954</v>
      </c>
      <c r="C93">
        <v>40001278</v>
      </c>
      <c r="D93" t="str">
        <f t="shared" si="1"/>
        <v>40001278</v>
      </c>
      <c r="E93" t="s">
        <v>139</v>
      </c>
      <c r="F93" t="s">
        <v>140</v>
      </c>
      <c r="G93">
        <v>61507</v>
      </c>
      <c r="H93">
        <v>1</v>
      </c>
      <c r="I93">
        <v>64.7</v>
      </c>
      <c r="J93">
        <v>417636</v>
      </c>
      <c r="K93">
        <v>1</v>
      </c>
      <c r="L93">
        <v>64.7</v>
      </c>
      <c r="M93">
        <v>1238</v>
      </c>
    </row>
    <row r="94" spans="1:14" x14ac:dyDescent="0.2">
      <c r="A94">
        <v>1203442</v>
      </c>
      <c r="B94" s="1">
        <v>43924</v>
      </c>
      <c r="C94">
        <v>28000955</v>
      </c>
      <c r="D94" t="str">
        <f t="shared" si="1"/>
        <v>28000955</v>
      </c>
      <c r="E94" t="s">
        <v>141</v>
      </c>
      <c r="F94" t="s">
        <v>79</v>
      </c>
      <c r="G94">
        <v>115619</v>
      </c>
      <c r="H94">
        <v>1</v>
      </c>
      <c r="I94">
        <v>379</v>
      </c>
      <c r="J94">
        <v>3665562</v>
      </c>
      <c r="K94">
        <v>1</v>
      </c>
      <c r="L94">
        <v>379</v>
      </c>
      <c r="M94">
        <v>1238</v>
      </c>
      <c r="N94" t="s">
        <v>49</v>
      </c>
    </row>
    <row r="95" spans="1:14" x14ac:dyDescent="0.2">
      <c r="A95">
        <v>1185436</v>
      </c>
      <c r="B95" s="1">
        <v>43924</v>
      </c>
      <c r="C95">
        <v>40001278</v>
      </c>
      <c r="D95" t="str">
        <f t="shared" si="1"/>
        <v>40001278</v>
      </c>
      <c r="E95" t="s">
        <v>139</v>
      </c>
      <c r="F95" t="s">
        <v>142</v>
      </c>
      <c r="G95">
        <v>61507</v>
      </c>
      <c r="H95">
        <v>1</v>
      </c>
      <c r="I95">
        <v>0</v>
      </c>
      <c r="J95">
        <v>417636</v>
      </c>
      <c r="K95">
        <v>1</v>
      </c>
      <c r="L95">
        <v>64.7</v>
      </c>
      <c r="M95">
        <v>900</v>
      </c>
      <c r="N95">
        <v>607463222</v>
      </c>
    </row>
    <row r="96" spans="1:14" x14ac:dyDescent="0.2">
      <c r="A96">
        <v>1183670</v>
      </c>
      <c r="B96" s="1">
        <v>43893</v>
      </c>
      <c r="C96">
        <v>40006464</v>
      </c>
      <c r="D96" t="str">
        <f t="shared" si="1"/>
        <v>40006464</v>
      </c>
      <c r="E96" t="s">
        <v>66</v>
      </c>
      <c r="F96" t="s">
        <v>143</v>
      </c>
      <c r="G96">
        <v>78461</v>
      </c>
      <c r="H96">
        <v>2000</v>
      </c>
      <c r="I96">
        <v>0</v>
      </c>
      <c r="J96">
        <v>2123993</v>
      </c>
      <c r="K96">
        <v>2000</v>
      </c>
      <c r="L96">
        <v>424</v>
      </c>
      <c r="M96">
        <v>900</v>
      </c>
      <c r="N96" t="s">
        <v>49</v>
      </c>
    </row>
    <row r="97" spans="1:14" x14ac:dyDescent="0.2">
      <c r="A97">
        <v>1184786</v>
      </c>
      <c r="B97" s="1">
        <v>43893</v>
      </c>
      <c r="C97">
        <v>40005881</v>
      </c>
      <c r="D97" t="str">
        <f t="shared" si="1"/>
        <v>40005881</v>
      </c>
      <c r="E97" t="s">
        <v>70</v>
      </c>
      <c r="F97" t="s">
        <v>144</v>
      </c>
      <c r="G97">
        <v>77124</v>
      </c>
      <c r="H97">
        <v>1</v>
      </c>
      <c r="I97">
        <v>220</v>
      </c>
      <c r="J97">
        <v>2118046</v>
      </c>
      <c r="K97">
        <v>2</v>
      </c>
      <c r="L97">
        <v>220</v>
      </c>
      <c r="M97">
        <v>1238</v>
      </c>
    </row>
    <row r="98" spans="1:14" x14ac:dyDescent="0.2">
      <c r="A98">
        <v>1183810</v>
      </c>
      <c r="B98" s="1">
        <v>43893</v>
      </c>
      <c r="C98">
        <v>40005881</v>
      </c>
      <c r="D98" t="str">
        <f t="shared" si="1"/>
        <v>40005881</v>
      </c>
      <c r="E98" t="s">
        <v>70</v>
      </c>
      <c r="F98" t="s">
        <v>145</v>
      </c>
      <c r="G98">
        <v>48086</v>
      </c>
      <c r="H98">
        <v>2</v>
      </c>
      <c r="I98">
        <v>0</v>
      </c>
      <c r="J98">
        <v>377419</v>
      </c>
      <c r="K98">
        <v>2</v>
      </c>
      <c r="L98">
        <v>3.16</v>
      </c>
      <c r="M98">
        <v>8170</v>
      </c>
      <c r="N98" t="s">
        <v>49</v>
      </c>
    </row>
    <row r="99" spans="1:14" x14ac:dyDescent="0.2">
      <c r="A99">
        <v>1185225</v>
      </c>
      <c r="B99" s="1">
        <v>43893</v>
      </c>
      <c r="C99">
        <v>40005171</v>
      </c>
      <c r="D99" t="str">
        <f t="shared" si="1"/>
        <v>40005171</v>
      </c>
      <c r="E99" t="s">
        <v>146</v>
      </c>
      <c r="F99" t="s">
        <v>147</v>
      </c>
      <c r="G99">
        <v>115232</v>
      </c>
      <c r="H99">
        <v>1</v>
      </c>
      <c r="I99">
        <v>29</v>
      </c>
      <c r="J99">
        <v>3656068</v>
      </c>
      <c r="K99">
        <v>1</v>
      </c>
      <c r="L99">
        <v>29</v>
      </c>
      <c r="M99">
        <v>1238</v>
      </c>
      <c r="N99" t="s">
        <v>49</v>
      </c>
    </row>
    <row r="100" spans="1:14" x14ac:dyDescent="0.2">
      <c r="A100">
        <v>1185031</v>
      </c>
      <c r="B100" s="1">
        <v>43893</v>
      </c>
      <c r="C100">
        <v>40010134</v>
      </c>
      <c r="D100" t="str">
        <f t="shared" si="1"/>
        <v>40010134</v>
      </c>
      <c r="E100" t="s">
        <v>72</v>
      </c>
      <c r="F100" t="s">
        <v>73</v>
      </c>
      <c r="G100">
        <v>67231</v>
      </c>
      <c r="H100">
        <v>1</v>
      </c>
      <c r="I100">
        <v>15.4</v>
      </c>
      <c r="J100">
        <v>409409</v>
      </c>
      <c r="K100">
        <v>100</v>
      </c>
      <c r="L100">
        <v>15.4</v>
      </c>
      <c r="M100">
        <v>1238</v>
      </c>
      <c r="N100" t="s">
        <v>49</v>
      </c>
    </row>
    <row r="101" spans="1:14" x14ac:dyDescent="0.2">
      <c r="A101">
        <v>1185115</v>
      </c>
      <c r="B101" s="1">
        <v>43893</v>
      </c>
      <c r="C101">
        <v>40004663</v>
      </c>
      <c r="D101" t="str">
        <f t="shared" si="1"/>
        <v>40004663</v>
      </c>
      <c r="E101" t="s">
        <v>148</v>
      </c>
      <c r="F101" t="s">
        <v>149</v>
      </c>
      <c r="G101">
        <v>67988</v>
      </c>
      <c r="H101">
        <v>1</v>
      </c>
      <c r="I101">
        <v>72.599999999999994</v>
      </c>
      <c r="J101">
        <v>2083755</v>
      </c>
      <c r="K101">
        <v>3000</v>
      </c>
      <c r="L101">
        <v>72.599999999999994</v>
      </c>
      <c r="M101">
        <v>1238</v>
      </c>
      <c r="N101" t="s">
        <v>49</v>
      </c>
    </row>
    <row r="102" spans="1:14" x14ac:dyDescent="0.2">
      <c r="A102">
        <v>1184869</v>
      </c>
      <c r="B102" s="1">
        <v>43893</v>
      </c>
      <c r="C102">
        <v>40003142</v>
      </c>
      <c r="D102" t="str">
        <f t="shared" si="1"/>
        <v>40003142</v>
      </c>
      <c r="E102" t="s">
        <v>150</v>
      </c>
      <c r="F102" t="s">
        <v>82</v>
      </c>
      <c r="G102">
        <v>115244</v>
      </c>
      <c r="H102">
        <v>1</v>
      </c>
      <c r="I102">
        <v>13</v>
      </c>
      <c r="J102">
        <v>3656080</v>
      </c>
      <c r="K102">
        <v>1</v>
      </c>
      <c r="L102">
        <v>13</v>
      </c>
      <c r="M102">
        <v>1238</v>
      </c>
    </row>
    <row r="103" spans="1:14" x14ac:dyDescent="0.2">
      <c r="A103">
        <v>1184302</v>
      </c>
      <c r="B103" s="1">
        <v>43893</v>
      </c>
      <c r="C103">
        <v>40006530</v>
      </c>
      <c r="D103" t="str">
        <f t="shared" si="1"/>
        <v>40006530</v>
      </c>
      <c r="E103" t="s">
        <v>113</v>
      </c>
      <c r="F103" t="s">
        <v>41</v>
      </c>
      <c r="G103">
        <v>115212</v>
      </c>
      <c r="H103">
        <v>1</v>
      </c>
      <c r="I103">
        <v>32</v>
      </c>
      <c r="J103">
        <v>3656048</v>
      </c>
      <c r="K103">
        <v>1</v>
      </c>
      <c r="L103">
        <v>32</v>
      </c>
      <c r="M103">
        <v>1238</v>
      </c>
      <c r="N103" t="s">
        <v>49</v>
      </c>
    </row>
    <row r="104" spans="1:14" x14ac:dyDescent="0.2">
      <c r="A104">
        <v>1183430</v>
      </c>
      <c r="B104" s="1">
        <v>43864</v>
      </c>
      <c r="C104">
        <v>40002962</v>
      </c>
      <c r="D104" t="str">
        <f t="shared" si="1"/>
        <v>40002962</v>
      </c>
      <c r="E104" t="s">
        <v>151</v>
      </c>
      <c r="F104" t="s">
        <v>152</v>
      </c>
      <c r="G104">
        <v>48283</v>
      </c>
      <c r="H104">
        <v>1</v>
      </c>
      <c r="I104">
        <v>1.5</v>
      </c>
      <c r="K104">
        <v>1</v>
      </c>
      <c r="L104">
        <v>0</v>
      </c>
      <c r="M104">
        <v>1238</v>
      </c>
    </row>
    <row r="105" spans="1:14" x14ac:dyDescent="0.2">
      <c r="A105">
        <v>1182987</v>
      </c>
      <c r="B105" s="1">
        <v>43864</v>
      </c>
      <c r="C105">
        <v>40000674</v>
      </c>
      <c r="D105" t="str">
        <f t="shared" si="1"/>
        <v>40000674</v>
      </c>
      <c r="E105" t="s">
        <v>153</v>
      </c>
      <c r="F105" t="s">
        <v>15</v>
      </c>
      <c r="G105">
        <v>95877</v>
      </c>
      <c r="H105">
        <v>1</v>
      </c>
      <c r="I105">
        <v>26.93</v>
      </c>
      <c r="J105">
        <v>2150706</v>
      </c>
      <c r="K105">
        <v>25</v>
      </c>
      <c r="L105">
        <v>26.93</v>
      </c>
      <c r="M105">
        <v>1238</v>
      </c>
    </row>
    <row r="106" spans="1:14" x14ac:dyDescent="0.2">
      <c r="A106">
        <v>1183359</v>
      </c>
      <c r="B106" s="1">
        <v>43864</v>
      </c>
      <c r="C106">
        <v>40000674</v>
      </c>
      <c r="D106" t="str">
        <f t="shared" si="1"/>
        <v>40000674</v>
      </c>
      <c r="E106" t="s">
        <v>153</v>
      </c>
      <c r="F106" t="s">
        <v>154</v>
      </c>
      <c r="G106">
        <v>98182</v>
      </c>
      <c r="H106">
        <v>1</v>
      </c>
      <c r="I106">
        <v>13.2</v>
      </c>
      <c r="J106">
        <v>2186209</v>
      </c>
      <c r="K106">
        <v>1</v>
      </c>
      <c r="L106">
        <v>13.2</v>
      </c>
      <c r="M106">
        <v>1238</v>
      </c>
    </row>
    <row r="107" spans="1:14" x14ac:dyDescent="0.2">
      <c r="A107">
        <v>1189354</v>
      </c>
      <c r="B107" s="1">
        <v>43864</v>
      </c>
      <c r="C107">
        <v>40005877</v>
      </c>
      <c r="D107" t="str">
        <f t="shared" si="1"/>
        <v>40005877</v>
      </c>
      <c r="E107" t="s">
        <v>22</v>
      </c>
      <c r="F107" t="s">
        <v>88</v>
      </c>
      <c r="G107">
        <v>115621</v>
      </c>
      <c r="H107">
        <v>1</v>
      </c>
      <c r="I107">
        <v>259</v>
      </c>
      <c r="J107">
        <v>3657836</v>
      </c>
      <c r="K107">
        <v>1</v>
      </c>
      <c r="L107">
        <v>259</v>
      </c>
      <c r="M107">
        <v>1238</v>
      </c>
      <c r="N107" t="s">
        <v>49</v>
      </c>
    </row>
    <row r="108" spans="1:14" x14ac:dyDescent="0.2">
      <c r="A108">
        <v>1189150</v>
      </c>
      <c r="B108" s="1">
        <v>43864</v>
      </c>
      <c r="C108">
        <v>40005877</v>
      </c>
      <c r="D108" t="str">
        <f t="shared" si="1"/>
        <v>40005877</v>
      </c>
      <c r="E108" t="s">
        <v>22</v>
      </c>
      <c r="F108" t="s">
        <v>79</v>
      </c>
      <c r="G108">
        <v>115619</v>
      </c>
      <c r="H108">
        <v>1</v>
      </c>
      <c r="I108">
        <v>379</v>
      </c>
      <c r="J108">
        <v>3665562</v>
      </c>
      <c r="K108">
        <v>1</v>
      </c>
      <c r="L108">
        <v>379</v>
      </c>
      <c r="M108">
        <v>1238</v>
      </c>
      <c r="N108" t="s">
        <v>49</v>
      </c>
    </row>
    <row r="109" spans="1:14" x14ac:dyDescent="0.2">
      <c r="A109">
        <v>1189178</v>
      </c>
      <c r="B109" s="1">
        <v>43864</v>
      </c>
      <c r="C109">
        <v>40005981</v>
      </c>
      <c r="D109" t="str">
        <f t="shared" si="1"/>
        <v>40005981</v>
      </c>
      <c r="E109" t="s">
        <v>136</v>
      </c>
      <c r="F109" t="s">
        <v>125</v>
      </c>
      <c r="G109">
        <v>115983</v>
      </c>
      <c r="H109">
        <v>1</v>
      </c>
      <c r="I109">
        <v>119</v>
      </c>
      <c r="J109">
        <v>3664266</v>
      </c>
      <c r="K109">
        <v>1</v>
      </c>
      <c r="L109">
        <v>119</v>
      </c>
      <c r="M109">
        <v>1238</v>
      </c>
      <c r="N109" t="s">
        <v>49</v>
      </c>
    </row>
    <row r="110" spans="1:14" x14ac:dyDescent="0.2">
      <c r="A110">
        <v>1189197</v>
      </c>
      <c r="B110" s="1">
        <v>43864</v>
      </c>
      <c r="C110">
        <v>40006074</v>
      </c>
      <c r="D110" t="str">
        <f t="shared" si="1"/>
        <v>40006074</v>
      </c>
      <c r="E110" t="s">
        <v>47</v>
      </c>
      <c r="F110" t="s">
        <v>125</v>
      </c>
      <c r="G110">
        <v>115983</v>
      </c>
      <c r="H110">
        <v>1</v>
      </c>
      <c r="I110">
        <v>119</v>
      </c>
      <c r="J110">
        <v>3664266</v>
      </c>
      <c r="K110">
        <v>1</v>
      </c>
      <c r="L110">
        <v>119</v>
      </c>
      <c r="M110">
        <v>1238</v>
      </c>
      <c r="N110" t="s">
        <v>49</v>
      </c>
    </row>
    <row r="111" spans="1:14" x14ac:dyDescent="0.2">
      <c r="A111">
        <v>1181873</v>
      </c>
      <c r="B111" s="1">
        <v>43864</v>
      </c>
      <c r="C111">
        <v>40005881</v>
      </c>
      <c r="D111" t="str">
        <f t="shared" si="1"/>
        <v>40005881</v>
      </c>
      <c r="E111" t="s">
        <v>70</v>
      </c>
      <c r="F111" t="s">
        <v>155</v>
      </c>
      <c r="G111">
        <v>77124</v>
      </c>
      <c r="H111">
        <v>2</v>
      </c>
      <c r="I111">
        <v>0</v>
      </c>
      <c r="J111">
        <v>2118046</v>
      </c>
      <c r="K111">
        <v>2</v>
      </c>
      <c r="L111">
        <v>220</v>
      </c>
      <c r="M111">
        <v>900</v>
      </c>
      <c r="N111" t="s">
        <v>49</v>
      </c>
    </row>
    <row r="112" spans="1:14" x14ac:dyDescent="0.2">
      <c r="A112">
        <v>1182346</v>
      </c>
      <c r="B112" s="1">
        <v>43864</v>
      </c>
      <c r="C112">
        <v>40000712</v>
      </c>
      <c r="D112" t="str">
        <f t="shared" si="1"/>
        <v>40000712</v>
      </c>
      <c r="E112" t="s">
        <v>156</v>
      </c>
      <c r="F112" t="s">
        <v>26</v>
      </c>
      <c r="G112">
        <v>58947</v>
      </c>
      <c r="H112">
        <v>1</v>
      </c>
      <c r="I112">
        <v>15.2</v>
      </c>
      <c r="J112">
        <v>2007779</v>
      </c>
      <c r="K112">
        <v>1000</v>
      </c>
      <c r="L112">
        <v>15.2</v>
      </c>
      <c r="M112">
        <v>1238</v>
      </c>
    </row>
    <row r="113" spans="1:14" x14ac:dyDescent="0.2">
      <c r="A113">
        <v>1189290</v>
      </c>
      <c r="B113" s="1">
        <v>43864</v>
      </c>
      <c r="C113">
        <v>40006438</v>
      </c>
      <c r="D113" t="str">
        <f t="shared" si="1"/>
        <v>40006438</v>
      </c>
      <c r="E113" t="s">
        <v>157</v>
      </c>
      <c r="F113" t="s">
        <v>68</v>
      </c>
      <c r="G113">
        <v>101223</v>
      </c>
      <c r="H113">
        <v>1</v>
      </c>
      <c r="I113">
        <v>279</v>
      </c>
      <c r="J113">
        <v>2208484</v>
      </c>
      <c r="K113">
        <v>1</v>
      </c>
      <c r="L113">
        <v>279</v>
      </c>
      <c r="M113">
        <v>1238</v>
      </c>
      <c r="N113" t="s">
        <v>49</v>
      </c>
    </row>
    <row r="114" spans="1:14" x14ac:dyDescent="0.2">
      <c r="A114">
        <v>1181870</v>
      </c>
      <c r="B114" s="1">
        <v>43864</v>
      </c>
      <c r="C114">
        <v>40006438</v>
      </c>
      <c r="D114" t="str">
        <f t="shared" si="1"/>
        <v>40006438</v>
      </c>
      <c r="E114" t="s">
        <v>157</v>
      </c>
      <c r="F114" t="s">
        <v>158</v>
      </c>
      <c r="G114">
        <v>48086</v>
      </c>
      <c r="H114">
        <v>1</v>
      </c>
      <c r="I114">
        <v>0</v>
      </c>
      <c r="J114">
        <v>3661178</v>
      </c>
      <c r="K114">
        <v>1</v>
      </c>
      <c r="L114">
        <v>0</v>
      </c>
      <c r="M114">
        <v>1238</v>
      </c>
      <c r="N114" t="s">
        <v>49</v>
      </c>
    </row>
    <row r="115" spans="1:14" x14ac:dyDescent="0.2">
      <c r="A115">
        <v>1189216</v>
      </c>
      <c r="B115" s="1">
        <v>43864</v>
      </c>
      <c r="C115">
        <v>40006438</v>
      </c>
      <c r="D115" t="str">
        <f t="shared" si="1"/>
        <v>40006438</v>
      </c>
      <c r="E115" t="s">
        <v>157</v>
      </c>
      <c r="F115" t="s">
        <v>159</v>
      </c>
      <c r="G115">
        <v>115695</v>
      </c>
      <c r="H115">
        <v>1</v>
      </c>
      <c r="I115">
        <v>849</v>
      </c>
      <c r="J115">
        <v>3658799</v>
      </c>
      <c r="K115">
        <v>1</v>
      </c>
      <c r="L115">
        <v>849</v>
      </c>
      <c r="M115">
        <v>1238</v>
      </c>
      <c r="N115" t="s">
        <v>49</v>
      </c>
    </row>
    <row r="116" spans="1:14" x14ac:dyDescent="0.2">
      <c r="A116">
        <v>1189111</v>
      </c>
      <c r="B116" s="1">
        <v>43864</v>
      </c>
      <c r="C116">
        <v>40006438</v>
      </c>
      <c r="D116" t="str">
        <f t="shared" si="1"/>
        <v>40006438</v>
      </c>
      <c r="E116" t="s">
        <v>157</v>
      </c>
      <c r="F116" t="s">
        <v>130</v>
      </c>
      <c r="G116">
        <v>80060</v>
      </c>
      <c r="H116">
        <v>5</v>
      </c>
      <c r="I116">
        <v>62.5</v>
      </c>
      <c r="J116">
        <v>2134608</v>
      </c>
      <c r="K116">
        <v>5000</v>
      </c>
      <c r="L116">
        <v>62.5</v>
      </c>
      <c r="M116">
        <v>1238</v>
      </c>
      <c r="N116" t="s">
        <v>49</v>
      </c>
    </row>
  </sheetData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9"/>
  <sheetViews>
    <sheetView workbookViewId="0">
      <selection activeCell="D16" sqref="D16"/>
    </sheetView>
  </sheetViews>
  <sheetFormatPr baseColWidth="10" defaultColWidth="8.7109375" defaultRowHeight="12.75" x14ac:dyDescent="0.2"/>
  <cols>
    <col min="1" max="1" width="17" style="2" bestFit="1" customWidth="1"/>
    <col min="2" max="2" width="18.28515625" style="2" customWidth="1"/>
    <col min="3" max="3" width="13" style="2" bestFit="1" customWidth="1"/>
    <col min="4" max="4" width="21.28515625" style="2" customWidth="1"/>
    <col min="5" max="5" width="12.42578125" style="2" customWidth="1"/>
    <col min="6" max="6" width="20.7109375" style="2" customWidth="1"/>
    <col min="7" max="7" width="21.7109375" style="2" customWidth="1"/>
    <col min="8" max="8" width="14" style="2" bestFit="1" customWidth="1"/>
    <col min="9" max="9" width="17.28515625" style="2" customWidth="1"/>
    <col min="10" max="16384" width="8.7109375" style="2"/>
  </cols>
  <sheetData>
    <row r="1" spans="1:10" ht="51" x14ac:dyDescent="0.2">
      <c r="A1" s="21" t="s">
        <v>160</v>
      </c>
      <c r="B1" s="21" t="s">
        <v>161</v>
      </c>
      <c r="C1" s="21" t="s">
        <v>162</v>
      </c>
      <c r="D1" s="22" t="s">
        <v>163</v>
      </c>
      <c r="E1" s="22" t="s">
        <v>312</v>
      </c>
      <c r="F1" s="22" t="s">
        <v>164</v>
      </c>
      <c r="G1" s="22" t="s">
        <v>165</v>
      </c>
      <c r="H1" s="21" t="s">
        <v>166</v>
      </c>
      <c r="I1" s="22" t="s">
        <v>167</v>
      </c>
      <c r="J1"/>
    </row>
    <row r="2" spans="1:10" x14ac:dyDescent="0.2">
      <c r="A2" s="3" t="s">
        <v>168</v>
      </c>
      <c r="B2" s="4"/>
      <c r="C2" s="3" t="s">
        <v>168</v>
      </c>
      <c r="D2" s="3" t="s">
        <v>168</v>
      </c>
      <c r="E2" s="3"/>
      <c r="F2" s="3" t="s">
        <v>168</v>
      </c>
      <c r="G2" s="3" t="s">
        <v>168</v>
      </c>
      <c r="H2" s="5">
        <v>20066.47</v>
      </c>
      <c r="I2" s="3" t="s">
        <v>169</v>
      </c>
      <c r="J2"/>
    </row>
    <row r="3" spans="1:10" x14ac:dyDescent="0.2">
      <c r="A3" s="2" t="s">
        <v>170</v>
      </c>
      <c r="B3" s="6">
        <v>43892</v>
      </c>
      <c r="C3" s="2" t="s">
        <v>171</v>
      </c>
      <c r="D3" s="2" t="s">
        <v>172</v>
      </c>
      <c r="E3" s="2" t="str">
        <f>CONCATENATE(D3)</f>
        <v>40005881</v>
      </c>
      <c r="F3" s="2" t="s">
        <v>173</v>
      </c>
      <c r="G3" s="2" t="s">
        <v>174</v>
      </c>
      <c r="H3" s="7">
        <v>220</v>
      </c>
      <c r="I3" s="2" t="s">
        <v>169</v>
      </c>
      <c r="J3"/>
    </row>
    <row r="4" spans="1:10" x14ac:dyDescent="0.2">
      <c r="A4" s="2" t="s">
        <v>170</v>
      </c>
      <c r="B4" s="6">
        <v>43892</v>
      </c>
      <c r="C4" s="2" t="s">
        <v>171</v>
      </c>
      <c r="D4" s="2" t="s">
        <v>175</v>
      </c>
      <c r="E4" s="2" t="str">
        <f t="shared" ref="E4:E67" si="0">CONCATENATE(D4)</f>
        <v>40006438</v>
      </c>
      <c r="F4" s="2" t="s">
        <v>176</v>
      </c>
      <c r="G4" s="2" t="s">
        <v>177</v>
      </c>
      <c r="H4" s="7">
        <v>1190.5</v>
      </c>
      <c r="I4" s="2" t="s">
        <v>169</v>
      </c>
      <c r="J4"/>
    </row>
    <row r="5" spans="1:10" x14ac:dyDescent="0.2">
      <c r="A5" s="2" t="s">
        <v>170</v>
      </c>
      <c r="B5" s="6">
        <v>43892</v>
      </c>
      <c r="C5" s="2" t="s">
        <v>171</v>
      </c>
      <c r="D5" s="2" t="s">
        <v>178</v>
      </c>
      <c r="E5" s="2" t="str">
        <f t="shared" si="0"/>
        <v>40006074</v>
      </c>
      <c r="F5" s="2" t="s">
        <v>176</v>
      </c>
      <c r="G5" s="2" t="s">
        <v>179</v>
      </c>
      <c r="H5" s="7">
        <v>119</v>
      </c>
      <c r="I5" s="2" t="s">
        <v>169</v>
      </c>
      <c r="J5"/>
    </row>
    <row r="6" spans="1:10" x14ac:dyDescent="0.2">
      <c r="A6" s="2" t="s">
        <v>170</v>
      </c>
      <c r="B6" s="6">
        <v>43892</v>
      </c>
      <c r="C6" s="2" t="s">
        <v>171</v>
      </c>
      <c r="D6" s="2" t="s">
        <v>180</v>
      </c>
      <c r="E6" s="2" t="str">
        <f t="shared" si="0"/>
        <v>40005981</v>
      </c>
      <c r="F6" s="2" t="s">
        <v>176</v>
      </c>
      <c r="G6" s="2" t="s">
        <v>181</v>
      </c>
      <c r="H6" s="7">
        <v>119</v>
      </c>
      <c r="I6" s="2" t="s">
        <v>169</v>
      </c>
      <c r="J6"/>
    </row>
    <row r="7" spans="1:10" x14ac:dyDescent="0.2">
      <c r="A7" s="2" t="s">
        <v>170</v>
      </c>
      <c r="B7" s="6">
        <v>43892</v>
      </c>
      <c r="C7" s="2" t="s">
        <v>171</v>
      </c>
      <c r="D7" s="2" t="s">
        <v>182</v>
      </c>
      <c r="E7" s="2" t="str">
        <f t="shared" si="0"/>
        <v>40005877</v>
      </c>
      <c r="F7" s="2" t="s">
        <v>176</v>
      </c>
      <c r="G7" s="2" t="s">
        <v>183</v>
      </c>
      <c r="H7" s="7">
        <v>638</v>
      </c>
      <c r="I7" s="2" t="s">
        <v>169</v>
      </c>
      <c r="J7"/>
    </row>
    <row r="8" spans="1:10" x14ac:dyDescent="0.2">
      <c r="A8" s="2" t="s">
        <v>170</v>
      </c>
      <c r="B8" s="6">
        <v>43893</v>
      </c>
      <c r="C8" s="2" t="s">
        <v>171</v>
      </c>
      <c r="D8" s="2" t="s">
        <v>172</v>
      </c>
      <c r="E8" s="2" t="str">
        <f t="shared" si="0"/>
        <v>40005881</v>
      </c>
      <c r="F8" s="2" t="s">
        <v>173</v>
      </c>
      <c r="G8" s="2" t="s">
        <v>184</v>
      </c>
      <c r="H8" s="7">
        <v>3.16</v>
      </c>
      <c r="I8" s="2" t="s">
        <v>169</v>
      </c>
      <c r="J8"/>
    </row>
    <row r="9" spans="1:10" x14ac:dyDescent="0.2">
      <c r="A9" s="2" t="s">
        <v>170</v>
      </c>
      <c r="B9" s="6">
        <v>43893</v>
      </c>
      <c r="C9" s="2" t="s">
        <v>171</v>
      </c>
      <c r="D9" s="2" t="s">
        <v>185</v>
      </c>
      <c r="E9" s="2" t="str">
        <f t="shared" si="0"/>
        <v>40000674</v>
      </c>
      <c r="F9" s="2" t="s">
        <v>176</v>
      </c>
      <c r="G9" s="2" t="s">
        <v>186</v>
      </c>
      <c r="H9" s="7">
        <v>40.130000000000003</v>
      </c>
      <c r="I9" s="2" t="s">
        <v>169</v>
      </c>
      <c r="J9"/>
    </row>
    <row r="10" spans="1:10" x14ac:dyDescent="0.2">
      <c r="A10" s="2" t="s">
        <v>170</v>
      </c>
      <c r="B10" s="6">
        <v>43893</v>
      </c>
      <c r="C10" s="2" t="s">
        <v>171</v>
      </c>
      <c r="D10" s="2" t="s">
        <v>187</v>
      </c>
      <c r="E10" s="2" t="str">
        <f t="shared" si="0"/>
        <v>40000712</v>
      </c>
      <c r="F10" s="2" t="s">
        <v>176</v>
      </c>
      <c r="G10" s="2" t="s">
        <v>188</v>
      </c>
      <c r="H10" s="7">
        <v>15.2</v>
      </c>
      <c r="I10" s="2" t="s">
        <v>169</v>
      </c>
      <c r="J10"/>
    </row>
    <row r="11" spans="1:10" x14ac:dyDescent="0.2">
      <c r="A11" s="2" t="s">
        <v>170</v>
      </c>
      <c r="B11" s="6">
        <v>43893</v>
      </c>
      <c r="C11" s="2" t="s">
        <v>171</v>
      </c>
      <c r="D11" s="2" t="s">
        <v>189</v>
      </c>
      <c r="E11" s="2" t="str">
        <f t="shared" si="0"/>
        <v>40010134</v>
      </c>
      <c r="F11" s="2" t="s">
        <v>176</v>
      </c>
      <c r="G11" s="2" t="s">
        <v>190</v>
      </c>
      <c r="H11" s="7">
        <v>15.4</v>
      </c>
      <c r="I11" s="2" t="s">
        <v>169</v>
      </c>
      <c r="J11"/>
    </row>
    <row r="12" spans="1:10" x14ac:dyDescent="0.2">
      <c r="A12" s="2" t="s">
        <v>170</v>
      </c>
      <c r="B12" s="6">
        <v>43893</v>
      </c>
      <c r="C12" s="2" t="s">
        <v>171</v>
      </c>
      <c r="D12" s="2" t="s">
        <v>191</v>
      </c>
      <c r="E12" s="2" t="str">
        <f t="shared" si="0"/>
        <v>40005171</v>
      </c>
      <c r="F12" s="2" t="s">
        <v>176</v>
      </c>
      <c r="G12" s="2" t="s">
        <v>192</v>
      </c>
      <c r="H12" s="7">
        <v>29</v>
      </c>
      <c r="I12" s="2" t="s">
        <v>169</v>
      </c>
      <c r="J12"/>
    </row>
    <row r="13" spans="1:10" x14ac:dyDescent="0.2">
      <c r="A13" s="2" t="s">
        <v>170</v>
      </c>
      <c r="B13" s="6">
        <v>43893</v>
      </c>
      <c r="C13" s="2" t="s">
        <v>171</v>
      </c>
      <c r="D13" s="2" t="s">
        <v>193</v>
      </c>
      <c r="E13" s="2" t="str">
        <f t="shared" si="0"/>
        <v>40004663</v>
      </c>
      <c r="F13" s="2" t="s">
        <v>176</v>
      </c>
      <c r="G13" s="2" t="s">
        <v>194</v>
      </c>
      <c r="H13" s="7">
        <v>72.599999999999994</v>
      </c>
      <c r="I13" s="2" t="s">
        <v>169</v>
      </c>
      <c r="J13"/>
    </row>
    <row r="14" spans="1:10" x14ac:dyDescent="0.2">
      <c r="A14" s="2" t="s">
        <v>170</v>
      </c>
      <c r="B14" s="6">
        <v>43893</v>
      </c>
      <c r="C14" s="2" t="s">
        <v>171</v>
      </c>
      <c r="D14" s="2" t="s">
        <v>195</v>
      </c>
      <c r="E14" s="2" t="str">
        <f t="shared" si="0"/>
        <v>40006530</v>
      </c>
      <c r="F14" s="2" t="s">
        <v>176</v>
      </c>
      <c r="G14" s="2" t="s">
        <v>196</v>
      </c>
      <c r="H14" s="7">
        <v>32</v>
      </c>
      <c r="I14" s="2" t="s">
        <v>169</v>
      </c>
      <c r="J14"/>
    </row>
    <row r="15" spans="1:10" x14ac:dyDescent="0.2">
      <c r="A15" s="2" t="s">
        <v>170</v>
      </c>
      <c r="B15" s="6">
        <v>43894</v>
      </c>
      <c r="C15" s="2" t="s">
        <v>171</v>
      </c>
      <c r="D15" s="2" t="s">
        <v>197</v>
      </c>
      <c r="E15" s="2" t="str">
        <f t="shared" si="0"/>
        <v>40001278</v>
      </c>
      <c r="F15" s="2" t="s">
        <v>173</v>
      </c>
      <c r="G15" s="2" t="s">
        <v>198</v>
      </c>
      <c r="H15" s="7">
        <v>64.7</v>
      </c>
      <c r="I15" s="2" t="s">
        <v>169</v>
      </c>
      <c r="J15"/>
    </row>
    <row r="16" spans="1:10" x14ac:dyDescent="0.2">
      <c r="A16" s="2" t="s">
        <v>170</v>
      </c>
      <c r="B16" s="6">
        <v>43894</v>
      </c>
      <c r="C16" s="2" t="s">
        <v>171</v>
      </c>
      <c r="D16" s="2" t="s">
        <v>199</v>
      </c>
      <c r="E16" s="2" t="str">
        <f t="shared" si="0"/>
        <v>28000955</v>
      </c>
      <c r="F16" s="2" t="s">
        <v>176</v>
      </c>
      <c r="G16" s="2" t="s">
        <v>200</v>
      </c>
      <c r="H16" s="7">
        <v>379</v>
      </c>
      <c r="I16" s="2" t="s">
        <v>169</v>
      </c>
      <c r="J16"/>
    </row>
    <row r="17" spans="1:10" x14ac:dyDescent="0.2">
      <c r="A17" s="2" t="s">
        <v>170</v>
      </c>
      <c r="B17" s="6">
        <v>43896</v>
      </c>
      <c r="C17" s="2" t="s">
        <v>171</v>
      </c>
      <c r="D17" s="2" t="s">
        <v>201</v>
      </c>
      <c r="E17" s="2" t="str">
        <f t="shared" si="0"/>
        <v>40006464</v>
      </c>
      <c r="F17" s="2" t="s">
        <v>173</v>
      </c>
      <c r="G17" s="2" t="s">
        <v>202</v>
      </c>
      <c r="H17" s="7">
        <v>424</v>
      </c>
      <c r="I17" s="2" t="s">
        <v>169</v>
      </c>
      <c r="J17"/>
    </row>
    <row r="18" spans="1:10" x14ac:dyDescent="0.2">
      <c r="A18" s="2" t="s">
        <v>170</v>
      </c>
      <c r="B18" s="6">
        <v>43896</v>
      </c>
      <c r="C18" s="2" t="s">
        <v>203</v>
      </c>
      <c r="D18" s="2" t="s">
        <v>204</v>
      </c>
      <c r="E18" s="2" t="str">
        <f t="shared" si="0"/>
        <v>40005392</v>
      </c>
      <c r="F18" s="2" t="s">
        <v>176</v>
      </c>
      <c r="G18" s="2" t="s">
        <v>205</v>
      </c>
      <c r="H18" s="7">
        <v>30.4</v>
      </c>
      <c r="I18" s="2" t="s">
        <v>169</v>
      </c>
      <c r="J18"/>
    </row>
    <row r="19" spans="1:10" x14ac:dyDescent="0.2">
      <c r="A19" s="2" t="s">
        <v>170</v>
      </c>
      <c r="B19" s="6">
        <v>43896</v>
      </c>
      <c r="C19" s="2" t="s">
        <v>203</v>
      </c>
      <c r="D19" s="2" t="s">
        <v>206</v>
      </c>
      <c r="E19" s="2" t="str">
        <f t="shared" si="0"/>
        <v>40005408</v>
      </c>
      <c r="F19" s="2" t="s">
        <v>176</v>
      </c>
      <c r="G19" s="2" t="s">
        <v>207</v>
      </c>
      <c r="H19" s="7">
        <v>627</v>
      </c>
      <c r="I19" s="2" t="s">
        <v>169</v>
      </c>
    </row>
    <row r="20" spans="1:10" x14ac:dyDescent="0.2">
      <c r="A20" s="2" t="s">
        <v>170</v>
      </c>
      <c r="B20" s="6">
        <v>43896</v>
      </c>
      <c r="C20" s="2" t="s">
        <v>203</v>
      </c>
      <c r="D20" s="2" t="s">
        <v>208</v>
      </c>
      <c r="E20" s="2" t="str">
        <f t="shared" si="0"/>
        <v>13010284</v>
      </c>
      <c r="F20" s="2" t="s">
        <v>176</v>
      </c>
      <c r="G20" s="2" t="s">
        <v>209</v>
      </c>
      <c r="H20" s="7">
        <v>12.5</v>
      </c>
      <c r="I20" s="2" t="s">
        <v>169</v>
      </c>
    </row>
    <row r="21" spans="1:10" x14ac:dyDescent="0.2">
      <c r="A21" s="2" t="s">
        <v>170</v>
      </c>
      <c r="B21" s="6">
        <v>43896</v>
      </c>
      <c r="C21" s="2" t="s">
        <v>203</v>
      </c>
      <c r="D21" s="2" t="s">
        <v>180</v>
      </c>
      <c r="E21" s="2" t="str">
        <f t="shared" si="0"/>
        <v>40005981</v>
      </c>
      <c r="F21" s="2" t="s">
        <v>176</v>
      </c>
      <c r="G21" s="2" t="s">
        <v>210</v>
      </c>
      <c r="H21" s="7">
        <v>119</v>
      </c>
      <c r="I21" s="2" t="s">
        <v>169</v>
      </c>
    </row>
    <row r="22" spans="1:10" x14ac:dyDescent="0.2">
      <c r="A22" s="2" t="s">
        <v>170</v>
      </c>
      <c r="B22" s="6">
        <v>43897</v>
      </c>
      <c r="C22" s="2" t="s">
        <v>171</v>
      </c>
      <c r="D22" s="2" t="s">
        <v>211</v>
      </c>
      <c r="E22" s="2" t="str">
        <f t="shared" si="0"/>
        <v>40000347</v>
      </c>
      <c r="F22" s="2" t="s">
        <v>176</v>
      </c>
      <c r="G22" s="2" t="s">
        <v>212</v>
      </c>
      <c r="H22" s="7">
        <v>29</v>
      </c>
      <c r="I22" s="2" t="s">
        <v>169</v>
      </c>
    </row>
    <row r="23" spans="1:10" x14ac:dyDescent="0.2">
      <c r="A23" s="2" t="s">
        <v>170</v>
      </c>
      <c r="B23" s="6">
        <v>43897</v>
      </c>
      <c r="C23" s="2" t="s">
        <v>171</v>
      </c>
      <c r="D23" s="2" t="s">
        <v>178</v>
      </c>
      <c r="E23" s="2" t="str">
        <f t="shared" si="0"/>
        <v>40006074</v>
      </c>
      <c r="F23" s="2" t="s">
        <v>176</v>
      </c>
      <c r="G23" s="2" t="s">
        <v>213</v>
      </c>
      <c r="H23" s="7">
        <v>12.5</v>
      </c>
      <c r="I23" s="2" t="s">
        <v>169</v>
      </c>
    </row>
    <row r="24" spans="1:10" x14ac:dyDescent="0.2">
      <c r="A24" s="2" t="s">
        <v>170</v>
      </c>
      <c r="B24" s="6">
        <v>43897</v>
      </c>
      <c r="C24" s="2" t="s">
        <v>171</v>
      </c>
      <c r="D24" s="2" t="s">
        <v>214</v>
      </c>
      <c r="E24" s="2" t="str">
        <f t="shared" si="0"/>
        <v>40006603</v>
      </c>
      <c r="F24" s="2" t="s">
        <v>176</v>
      </c>
      <c r="G24" s="2" t="s">
        <v>215</v>
      </c>
      <c r="H24" s="7">
        <v>299</v>
      </c>
      <c r="I24" s="2" t="s">
        <v>169</v>
      </c>
    </row>
    <row r="25" spans="1:10" x14ac:dyDescent="0.2">
      <c r="A25" s="2" t="s">
        <v>170</v>
      </c>
      <c r="B25" s="6">
        <v>43899</v>
      </c>
      <c r="C25" s="2" t="s">
        <v>171</v>
      </c>
      <c r="D25" s="2" t="s">
        <v>206</v>
      </c>
      <c r="E25" s="2" t="str">
        <f t="shared" si="0"/>
        <v>40005408</v>
      </c>
      <c r="F25" s="2" t="s">
        <v>173</v>
      </c>
      <c r="G25" s="2" t="s">
        <v>216</v>
      </c>
      <c r="H25" s="7">
        <v>129</v>
      </c>
      <c r="I25" s="2" t="s">
        <v>169</v>
      </c>
    </row>
    <row r="26" spans="1:10" x14ac:dyDescent="0.2">
      <c r="A26" s="2" t="s">
        <v>170</v>
      </c>
      <c r="B26" s="6">
        <v>43899</v>
      </c>
      <c r="C26" s="2" t="s">
        <v>171</v>
      </c>
      <c r="D26" s="2" t="s">
        <v>217</v>
      </c>
      <c r="E26" s="2" t="str">
        <f t="shared" si="0"/>
        <v>40004803</v>
      </c>
      <c r="F26" s="2" t="s">
        <v>176</v>
      </c>
      <c r="G26" s="2" t="s">
        <v>218</v>
      </c>
      <c r="H26" s="7">
        <v>65</v>
      </c>
      <c r="I26" s="2" t="s">
        <v>169</v>
      </c>
    </row>
    <row r="27" spans="1:10" x14ac:dyDescent="0.2">
      <c r="A27" s="2" t="s">
        <v>170</v>
      </c>
      <c r="B27" s="6">
        <v>43899</v>
      </c>
      <c r="C27" s="2" t="s">
        <v>171</v>
      </c>
      <c r="D27" s="2" t="s">
        <v>219</v>
      </c>
      <c r="E27" s="2" t="str">
        <f t="shared" si="0"/>
        <v>40006604</v>
      </c>
      <c r="F27" s="2" t="s">
        <v>176</v>
      </c>
      <c r="G27" s="2" t="s">
        <v>220</v>
      </c>
      <c r="H27" s="7">
        <v>528</v>
      </c>
      <c r="I27" s="2" t="s">
        <v>169</v>
      </c>
    </row>
    <row r="28" spans="1:10" x14ac:dyDescent="0.2">
      <c r="A28" s="2" t="s">
        <v>170</v>
      </c>
      <c r="B28" s="6">
        <v>43900</v>
      </c>
      <c r="C28" s="2" t="s">
        <v>171</v>
      </c>
      <c r="D28" s="2" t="s">
        <v>221</v>
      </c>
      <c r="E28" s="2" t="str">
        <f t="shared" si="0"/>
        <v>40003774</v>
      </c>
      <c r="F28" s="2" t="s">
        <v>176</v>
      </c>
      <c r="G28" s="2" t="s">
        <v>222</v>
      </c>
      <c r="H28" s="7">
        <v>49</v>
      </c>
      <c r="I28" s="2" t="s">
        <v>169</v>
      </c>
    </row>
    <row r="29" spans="1:10" x14ac:dyDescent="0.2">
      <c r="A29" s="2" t="s">
        <v>170</v>
      </c>
      <c r="B29" s="6">
        <v>43900</v>
      </c>
      <c r="C29" s="2" t="s">
        <v>171</v>
      </c>
      <c r="D29" s="2" t="s">
        <v>223</v>
      </c>
      <c r="E29" s="2" t="str">
        <f t="shared" si="0"/>
        <v>40005101</v>
      </c>
      <c r="F29" s="2" t="s">
        <v>176</v>
      </c>
      <c r="G29" s="2" t="s">
        <v>224</v>
      </c>
      <c r="H29" s="7">
        <v>33</v>
      </c>
      <c r="I29" s="2" t="s">
        <v>169</v>
      </c>
    </row>
    <row r="30" spans="1:10" x14ac:dyDescent="0.2">
      <c r="A30" s="2" t="s">
        <v>170</v>
      </c>
      <c r="B30" s="6">
        <v>43900</v>
      </c>
      <c r="C30" s="2" t="s">
        <v>171</v>
      </c>
      <c r="D30" s="2" t="s">
        <v>225</v>
      </c>
      <c r="E30" s="2" t="str">
        <f t="shared" si="0"/>
        <v>40003413</v>
      </c>
      <c r="F30" s="2" t="s">
        <v>176</v>
      </c>
      <c r="G30" s="2" t="s">
        <v>226</v>
      </c>
      <c r="H30" s="7">
        <v>36.200000000000003</v>
      </c>
      <c r="I30" s="2" t="s">
        <v>169</v>
      </c>
    </row>
    <row r="31" spans="1:10" x14ac:dyDescent="0.2">
      <c r="A31" s="2" t="s">
        <v>170</v>
      </c>
      <c r="B31" s="6">
        <v>43900</v>
      </c>
      <c r="C31" s="2" t="s">
        <v>171</v>
      </c>
      <c r="D31" s="2" t="s">
        <v>227</v>
      </c>
      <c r="E31" s="2" t="str">
        <f t="shared" si="0"/>
        <v>40003873</v>
      </c>
      <c r="F31" s="2" t="s">
        <v>176</v>
      </c>
      <c r="G31" s="2" t="s">
        <v>228</v>
      </c>
      <c r="H31" s="7">
        <v>33</v>
      </c>
      <c r="I31" s="2" t="s">
        <v>169</v>
      </c>
    </row>
    <row r="32" spans="1:10" x14ac:dyDescent="0.2">
      <c r="A32" s="2" t="s">
        <v>170</v>
      </c>
      <c r="B32" s="6">
        <v>43900</v>
      </c>
      <c r="C32" s="2" t="s">
        <v>171</v>
      </c>
      <c r="D32" s="2" t="s">
        <v>229</v>
      </c>
      <c r="E32" s="2" t="str">
        <f t="shared" si="0"/>
        <v>40006394</v>
      </c>
      <c r="F32" s="2" t="s">
        <v>176</v>
      </c>
      <c r="G32" s="2" t="s">
        <v>230</v>
      </c>
      <c r="H32" s="7">
        <v>32</v>
      </c>
      <c r="I32" s="2" t="s">
        <v>169</v>
      </c>
    </row>
    <row r="33" spans="1:9" x14ac:dyDescent="0.2">
      <c r="A33" s="2" t="s">
        <v>170</v>
      </c>
      <c r="B33" s="6">
        <v>43901</v>
      </c>
      <c r="C33" s="2" t="s">
        <v>171</v>
      </c>
      <c r="D33" s="2" t="s">
        <v>204</v>
      </c>
      <c r="E33" s="2" t="str">
        <f t="shared" si="0"/>
        <v>40005392</v>
      </c>
      <c r="F33" s="2" t="s">
        <v>173</v>
      </c>
      <c r="G33" s="2" t="s">
        <v>231</v>
      </c>
      <c r="H33" s="7">
        <v>27.26</v>
      </c>
      <c r="I33" s="2" t="s">
        <v>169</v>
      </c>
    </row>
    <row r="34" spans="1:9" x14ac:dyDescent="0.2">
      <c r="A34" s="2" t="s">
        <v>170</v>
      </c>
      <c r="B34" s="6">
        <v>43901</v>
      </c>
      <c r="C34" s="2" t="s">
        <v>171</v>
      </c>
      <c r="D34" s="2" t="s">
        <v>195</v>
      </c>
      <c r="E34" s="2" t="str">
        <f t="shared" si="0"/>
        <v>40006530</v>
      </c>
      <c r="F34" s="2" t="s">
        <v>173</v>
      </c>
      <c r="G34" s="2" t="s">
        <v>232</v>
      </c>
      <c r="H34" s="7">
        <v>119</v>
      </c>
      <c r="I34" s="2" t="s">
        <v>169</v>
      </c>
    </row>
    <row r="35" spans="1:9" x14ac:dyDescent="0.2">
      <c r="A35" s="2" t="s">
        <v>170</v>
      </c>
      <c r="B35" s="6">
        <v>43901</v>
      </c>
      <c r="C35" s="2" t="s">
        <v>171</v>
      </c>
      <c r="D35" s="2" t="s">
        <v>233</v>
      </c>
      <c r="E35" s="2" t="str">
        <f t="shared" si="0"/>
        <v>40001035</v>
      </c>
      <c r="F35" s="2" t="s">
        <v>173</v>
      </c>
      <c r="G35" s="2" t="s">
        <v>234</v>
      </c>
      <c r="H35" s="7">
        <v>87</v>
      </c>
      <c r="I35" s="2" t="s">
        <v>169</v>
      </c>
    </row>
    <row r="36" spans="1:9" x14ac:dyDescent="0.2">
      <c r="A36" s="2" t="s">
        <v>170</v>
      </c>
      <c r="B36" s="6">
        <v>43901</v>
      </c>
      <c r="C36" s="2" t="s">
        <v>171</v>
      </c>
      <c r="D36" s="2" t="s">
        <v>172</v>
      </c>
      <c r="E36" s="2" t="str">
        <f t="shared" si="0"/>
        <v>40005881</v>
      </c>
      <c r="F36" s="2" t="s">
        <v>176</v>
      </c>
      <c r="G36" s="2" t="s">
        <v>235</v>
      </c>
      <c r="H36" s="7">
        <v>25.87</v>
      </c>
      <c r="I36" s="2" t="s">
        <v>169</v>
      </c>
    </row>
    <row r="37" spans="1:9" x14ac:dyDescent="0.2">
      <c r="A37" s="2" t="s">
        <v>170</v>
      </c>
      <c r="B37" s="6">
        <v>43901</v>
      </c>
      <c r="C37" s="2" t="s">
        <v>171</v>
      </c>
      <c r="D37" s="2" t="s">
        <v>236</v>
      </c>
      <c r="E37" s="2" t="str">
        <f t="shared" si="0"/>
        <v>40000089</v>
      </c>
      <c r="F37" s="2" t="s">
        <v>176</v>
      </c>
      <c r="G37" s="2" t="s">
        <v>237</v>
      </c>
      <c r="H37" s="7">
        <v>49</v>
      </c>
      <c r="I37" s="2" t="s">
        <v>169</v>
      </c>
    </row>
    <row r="38" spans="1:9" x14ac:dyDescent="0.2">
      <c r="A38" s="2" t="s">
        <v>170</v>
      </c>
      <c r="B38" s="6">
        <v>43902</v>
      </c>
      <c r="C38" s="2" t="s">
        <v>203</v>
      </c>
      <c r="D38" s="2" t="s">
        <v>238</v>
      </c>
      <c r="E38" s="2" t="str">
        <f t="shared" si="0"/>
        <v>40006610</v>
      </c>
      <c r="F38" s="2" t="s">
        <v>173</v>
      </c>
      <c r="G38" s="2" t="s">
        <v>239</v>
      </c>
      <c r="H38" s="7">
        <v>1331.13</v>
      </c>
      <c r="I38" s="2" t="s">
        <v>169</v>
      </c>
    </row>
    <row r="39" spans="1:9" x14ac:dyDescent="0.2">
      <c r="A39" s="2" t="s">
        <v>170</v>
      </c>
      <c r="B39" s="6">
        <v>43902</v>
      </c>
      <c r="C39" s="2" t="s">
        <v>203</v>
      </c>
      <c r="D39" s="2" t="s">
        <v>240</v>
      </c>
      <c r="E39" s="2" t="str">
        <f t="shared" si="0"/>
        <v>40006611</v>
      </c>
      <c r="F39" s="2" t="s">
        <v>173</v>
      </c>
      <c r="G39" s="2" t="s">
        <v>241</v>
      </c>
      <c r="H39" s="7">
        <v>1331.13</v>
      </c>
      <c r="I39" s="2" t="s">
        <v>169</v>
      </c>
    </row>
    <row r="40" spans="1:9" x14ac:dyDescent="0.2">
      <c r="A40" s="2" t="s">
        <v>170</v>
      </c>
      <c r="B40" s="6">
        <v>43902</v>
      </c>
      <c r="C40" s="2" t="s">
        <v>171</v>
      </c>
      <c r="D40" s="2" t="s">
        <v>242</v>
      </c>
      <c r="E40" s="2" t="str">
        <f t="shared" si="0"/>
        <v>40005017</v>
      </c>
      <c r="F40" s="2" t="s">
        <v>173</v>
      </c>
      <c r="G40" s="2" t="s">
        <v>243</v>
      </c>
      <c r="H40" s="7">
        <v>1908</v>
      </c>
      <c r="I40" s="2" t="s">
        <v>169</v>
      </c>
    </row>
    <row r="41" spans="1:9" x14ac:dyDescent="0.2">
      <c r="A41" s="2" t="s">
        <v>170</v>
      </c>
      <c r="B41" s="6">
        <v>43902</v>
      </c>
      <c r="C41" s="2" t="s">
        <v>171</v>
      </c>
      <c r="D41" s="2" t="s">
        <v>244</v>
      </c>
      <c r="E41" s="2" t="str">
        <f t="shared" si="0"/>
        <v>25007438</v>
      </c>
      <c r="F41" s="2" t="s">
        <v>173</v>
      </c>
      <c r="G41" s="2" t="s">
        <v>245</v>
      </c>
      <c r="H41" s="7">
        <v>38.28</v>
      </c>
      <c r="I41" s="2" t="s">
        <v>169</v>
      </c>
    </row>
    <row r="42" spans="1:9" x14ac:dyDescent="0.2">
      <c r="A42" s="2" t="s">
        <v>170</v>
      </c>
      <c r="B42" s="6">
        <v>43902</v>
      </c>
      <c r="C42" s="2" t="s">
        <v>203</v>
      </c>
      <c r="D42" s="2" t="s">
        <v>208</v>
      </c>
      <c r="E42" s="2" t="str">
        <f t="shared" si="0"/>
        <v>13010284</v>
      </c>
      <c r="F42" s="2" t="s">
        <v>173</v>
      </c>
      <c r="G42" s="2" t="s">
        <v>246</v>
      </c>
      <c r="H42" s="7">
        <v>1908.68</v>
      </c>
      <c r="I42" s="2" t="s">
        <v>169</v>
      </c>
    </row>
    <row r="43" spans="1:9" x14ac:dyDescent="0.2">
      <c r="A43" s="2" t="s">
        <v>170</v>
      </c>
      <c r="B43" s="6">
        <v>43902</v>
      </c>
      <c r="C43" s="2" t="s">
        <v>171</v>
      </c>
      <c r="D43" s="2" t="s">
        <v>247</v>
      </c>
      <c r="E43" s="2" t="str">
        <f t="shared" si="0"/>
        <v>40005175</v>
      </c>
      <c r="F43" s="2" t="s">
        <v>176</v>
      </c>
      <c r="G43" s="2" t="s">
        <v>248</v>
      </c>
      <c r="H43" s="7">
        <v>499</v>
      </c>
      <c r="I43" s="2" t="s">
        <v>169</v>
      </c>
    </row>
    <row r="44" spans="1:9" x14ac:dyDescent="0.2">
      <c r="A44" s="2" t="s">
        <v>170</v>
      </c>
      <c r="B44" s="6">
        <v>43902</v>
      </c>
      <c r="C44" s="2" t="s">
        <v>171</v>
      </c>
      <c r="D44" s="2" t="s">
        <v>249</v>
      </c>
      <c r="E44" s="2" t="str">
        <f t="shared" si="0"/>
        <v>40005235</v>
      </c>
      <c r="F44" s="2" t="s">
        <v>176</v>
      </c>
      <c r="G44" s="2" t="s">
        <v>250</v>
      </c>
      <c r="H44" s="7">
        <v>13</v>
      </c>
      <c r="I44" s="2" t="s">
        <v>169</v>
      </c>
    </row>
    <row r="45" spans="1:9" x14ac:dyDescent="0.2">
      <c r="A45" s="2" t="s">
        <v>170</v>
      </c>
      <c r="B45" s="6">
        <v>43902</v>
      </c>
      <c r="C45" s="2" t="s">
        <v>171</v>
      </c>
      <c r="D45" s="2" t="s">
        <v>204</v>
      </c>
      <c r="E45" s="2" t="str">
        <f t="shared" si="0"/>
        <v>40005392</v>
      </c>
      <c r="F45" s="2" t="s">
        <v>176</v>
      </c>
      <c r="G45" s="2" t="s">
        <v>251</v>
      </c>
      <c r="H45" s="7">
        <v>59</v>
      </c>
      <c r="I45" s="2" t="s">
        <v>169</v>
      </c>
    </row>
    <row r="46" spans="1:9" x14ac:dyDescent="0.2">
      <c r="A46" s="2" t="s">
        <v>170</v>
      </c>
      <c r="B46" s="6">
        <v>43902</v>
      </c>
      <c r="C46" s="2" t="s">
        <v>171</v>
      </c>
      <c r="D46" s="2" t="s">
        <v>252</v>
      </c>
      <c r="E46" s="2" t="str">
        <f t="shared" si="0"/>
        <v>40006408</v>
      </c>
      <c r="F46" s="2" t="s">
        <v>176</v>
      </c>
      <c r="G46" s="2" t="s">
        <v>253</v>
      </c>
      <c r="H46" s="7">
        <v>10.039999999999999</v>
      </c>
      <c r="I46" s="2" t="s">
        <v>169</v>
      </c>
    </row>
    <row r="47" spans="1:9" x14ac:dyDescent="0.2">
      <c r="A47" s="2" t="s">
        <v>170</v>
      </c>
      <c r="B47" s="6">
        <v>43902</v>
      </c>
      <c r="C47" s="2" t="s">
        <v>171</v>
      </c>
      <c r="D47" s="2" t="s">
        <v>242</v>
      </c>
      <c r="E47" s="2" t="str">
        <f t="shared" si="0"/>
        <v>40005017</v>
      </c>
      <c r="F47" s="2" t="s">
        <v>176</v>
      </c>
      <c r="G47" s="2" t="s">
        <v>254</v>
      </c>
      <c r="H47" s="7">
        <v>1143.7</v>
      </c>
      <c r="I47" s="2" t="s">
        <v>169</v>
      </c>
    </row>
    <row r="48" spans="1:9" x14ac:dyDescent="0.2">
      <c r="A48" s="2" t="s">
        <v>170</v>
      </c>
      <c r="B48" s="6">
        <v>43902</v>
      </c>
      <c r="C48" s="2" t="s">
        <v>171</v>
      </c>
      <c r="D48" s="2" t="s">
        <v>182</v>
      </c>
      <c r="E48" s="2" t="str">
        <f t="shared" si="0"/>
        <v>40005877</v>
      </c>
      <c r="F48" s="2" t="s">
        <v>176</v>
      </c>
      <c r="G48" s="2" t="s">
        <v>255</v>
      </c>
      <c r="H48" s="7">
        <v>103.85</v>
      </c>
      <c r="I48" s="2" t="s">
        <v>169</v>
      </c>
    </row>
    <row r="49" spans="1:9" x14ac:dyDescent="0.2">
      <c r="A49" s="2" t="s">
        <v>170</v>
      </c>
      <c r="B49" s="6">
        <v>43902</v>
      </c>
      <c r="C49" s="2" t="s">
        <v>171</v>
      </c>
      <c r="D49" s="2" t="s">
        <v>178</v>
      </c>
      <c r="E49" s="2" t="str">
        <f t="shared" si="0"/>
        <v>40006074</v>
      </c>
      <c r="F49" s="2" t="s">
        <v>176</v>
      </c>
      <c r="G49" s="2" t="s">
        <v>256</v>
      </c>
      <c r="H49" s="7">
        <v>568</v>
      </c>
      <c r="I49" s="2" t="s">
        <v>169</v>
      </c>
    </row>
    <row r="50" spans="1:9" x14ac:dyDescent="0.2">
      <c r="A50" s="2" t="s">
        <v>170</v>
      </c>
      <c r="B50" s="6">
        <v>43902</v>
      </c>
      <c r="C50" s="2" t="s">
        <v>171</v>
      </c>
      <c r="D50" s="2" t="s">
        <v>244</v>
      </c>
      <c r="E50" s="2" t="str">
        <f t="shared" si="0"/>
        <v>25007438</v>
      </c>
      <c r="F50" s="2" t="s">
        <v>176</v>
      </c>
      <c r="G50" s="2" t="s">
        <v>257</v>
      </c>
      <c r="H50" s="7">
        <v>527</v>
      </c>
      <c r="I50" s="2" t="s">
        <v>169</v>
      </c>
    </row>
    <row r="51" spans="1:9" x14ac:dyDescent="0.2">
      <c r="A51" s="2" t="s">
        <v>170</v>
      </c>
      <c r="B51" s="6">
        <v>43902</v>
      </c>
      <c r="C51" s="2" t="s">
        <v>171</v>
      </c>
      <c r="D51" s="2" t="s">
        <v>258</v>
      </c>
      <c r="E51" s="2" t="str">
        <f t="shared" si="0"/>
        <v>40005734</v>
      </c>
      <c r="F51" s="2" t="s">
        <v>176</v>
      </c>
      <c r="G51" s="2" t="s">
        <v>259</v>
      </c>
      <c r="H51" s="7">
        <v>848</v>
      </c>
      <c r="I51" s="2" t="s">
        <v>169</v>
      </c>
    </row>
    <row r="52" spans="1:9" x14ac:dyDescent="0.2">
      <c r="A52" s="2" t="s">
        <v>170</v>
      </c>
      <c r="B52" s="6">
        <v>43904</v>
      </c>
      <c r="C52" s="2" t="s">
        <v>171</v>
      </c>
      <c r="D52" s="2" t="s">
        <v>178</v>
      </c>
      <c r="E52" s="2" t="str">
        <f t="shared" si="0"/>
        <v>40006074</v>
      </c>
      <c r="F52" s="2" t="s">
        <v>173</v>
      </c>
      <c r="G52" s="2" t="s">
        <v>260</v>
      </c>
      <c r="H52" s="7">
        <v>48.3</v>
      </c>
      <c r="I52" s="2" t="s">
        <v>169</v>
      </c>
    </row>
    <row r="53" spans="1:9" x14ac:dyDescent="0.2">
      <c r="A53" s="2" t="s">
        <v>170</v>
      </c>
      <c r="B53" s="6">
        <v>43904</v>
      </c>
      <c r="C53" s="2" t="s">
        <v>203</v>
      </c>
      <c r="D53" s="2" t="s">
        <v>261</v>
      </c>
      <c r="E53" s="2" t="str">
        <f t="shared" si="0"/>
        <v>40004621</v>
      </c>
      <c r="F53" s="2" t="s">
        <v>173</v>
      </c>
      <c r="G53" s="2" t="s">
        <v>262</v>
      </c>
      <c r="H53" s="7">
        <v>9</v>
      </c>
      <c r="I53" s="2" t="s">
        <v>169</v>
      </c>
    </row>
    <row r="54" spans="1:9" x14ac:dyDescent="0.2">
      <c r="A54" s="2" t="s">
        <v>170</v>
      </c>
      <c r="B54" s="6">
        <v>43904</v>
      </c>
      <c r="C54" s="2" t="s">
        <v>171</v>
      </c>
      <c r="D54" s="2" t="s">
        <v>263</v>
      </c>
      <c r="E54" s="2" t="str">
        <f t="shared" si="0"/>
        <v>25004324</v>
      </c>
      <c r="F54" s="2" t="s">
        <v>176</v>
      </c>
      <c r="G54" s="2" t="s">
        <v>264</v>
      </c>
      <c r="H54" s="7">
        <v>58.87</v>
      </c>
      <c r="I54" s="2" t="s">
        <v>169</v>
      </c>
    </row>
    <row r="55" spans="1:9" x14ac:dyDescent="0.2">
      <c r="A55" s="2" t="s">
        <v>170</v>
      </c>
      <c r="B55" s="6">
        <v>43904</v>
      </c>
      <c r="C55" s="2" t="s">
        <v>171</v>
      </c>
      <c r="D55" s="2" t="s">
        <v>265</v>
      </c>
      <c r="E55" s="2" t="str">
        <f t="shared" si="0"/>
        <v>40001429</v>
      </c>
      <c r="F55" s="2" t="s">
        <v>176</v>
      </c>
      <c r="G55" s="2" t="s">
        <v>266</v>
      </c>
      <c r="H55" s="7">
        <v>35.5</v>
      </c>
      <c r="I55" s="2" t="s">
        <v>169</v>
      </c>
    </row>
    <row r="56" spans="1:9" x14ac:dyDescent="0.2">
      <c r="A56" s="2" t="s">
        <v>170</v>
      </c>
      <c r="B56" s="6">
        <v>43904</v>
      </c>
      <c r="C56" s="2" t="s">
        <v>171</v>
      </c>
      <c r="D56" s="2" t="s">
        <v>267</v>
      </c>
      <c r="E56" s="2" t="str">
        <f t="shared" si="0"/>
        <v>40000423</v>
      </c>
      <c r="F56" s="2" t="s">
        <v>176</v>
      </c>
      <c r="G56" s="2" t="s">
        <v>268</v>
      </c>
      <c r="H56" s="7">
        <v>59</v>
      </c>
      <c r="I56" s="2" t="s">
        <v>169</v>
      </c>
    </row>
    <row r="57" spans="1:9" x14ac:dyDescent="0.2">
      <c r="A57" s="2" t="s">
        <v>170</v>
      </c>
      <c r="B57" s="6">
        <v>43904</v>
      </c>
      <c r="C57" s="2" t="s">
        <v>171</v>
      </c>
      <c r="D57" s="2" t="s">
        <v>182</v>
      </c>
      <c r="E57" s="2" t="str">
        <f t="shared" si="0"/>
        <v>40005877</v>
      </c>
      <c r="F57" s="2" t="s">
        <v>176</v>
      </c>
      <c r="G57" s="2" t="s">
        <v>269</v>
      </c>
      <c r="H57" s="7">
        <v>29</v>
      </c>
      <c r="I57" s="2" t="s">
        <v>169</v>
      </c>
    </row>
    <row r="58" spans="1:9" x14ac:dyDescent="0.2">
      <c r="A58" s="2" t="s">
        <v>170</v>
      </c>
      <c r="B58" s="6">
        <v>43904</v>
      </c>
      <c r="C58" s="2" t="s">
        <v>171</v>
      </c>
      <c r="D58" s="2" t="s">
        <v>172</v>
      </c>
      <c r="E58" s="2" t="str">
        <f t="shared" si="0"/>
        <v>40005881</v>
      </c>
      <c r="F58" s="2" t="s">
        <v>176</v>
      </c>
      <c r="G58" s="2" t="s">
        <v>270</v>
      </c>
      <c r="H58" s="7">
        <v>69</v>
      </c>
      <c r="I58" s="2" t="s">
        <v>169</v>
      </c>
    </row>
    <row r="59" spans="1:9" x14ac:dyDescent="0.2">
      <c r="A59" s="2" t="s">
        <v>170</v>
      </c>
      <c r="B59" s="6">
        <v>43904</v>
      </c>
      <c r="C59" s="2" t="s">
        <v>171</v>
      </c>
      <c r="D59" s="2" t="s">
        <v>271</v>
      </c>
      <c r="E59" s="2" t="str">
        <f t="shared" si="0"/>
        <v>40006369</v>
      </c>
      <c r="F59" s="2" t="s">
        <v>176</v>
      </c>
      <c r="G59" s="2" t="s">
        <v>272</v>
      </c>
      <c r="H59" s="7">
        <v>29</v>
      </c>
      <c r="I59" s="2" t="s">
        <v>169</v>
      </c>
    </row>
    <row r="60" spans="1:9" x14ac:dyDescent="0.2">
      <c r="A60" s="2" t="s">
        <v>170</v>
      </c>
      <c r="B60" s="6">
        <v>43904</v>
      </c>
      <c r="C60" s="2" t="s">
        <v>171</v>
      </c>
      <c r="D60" s="2" t="s">
        <v>189</v>
      </c>
      <c r="E60" s="2" t="str">
        <f t="shared" si="0"/>
        <v>40010134</v>
      </c>
      <c r="F60" s="2" t="s">
        <v>176</v>
      </c>
      <c r="G60" s="2" t="s">
        <v>273</v>
      </c>
      <c r="H60" s="7">
        <v>15.4</v>
      </c>
      <c r="I60" s="2" t="s">
        <v>169</v>
      </c>
    </row>
    <row r="61" spans="1:9" x14ac:dyDescent="0.2">
      <c r="A61" s="2" t="s">
        <v>170</v>
      </c>
      <c r="B61" s="6">
        <v>43904</v>
      </c>
      <c r="C61" s="2" t="s">
        <v>171</v>
      </c>
      <c r="D61" s="2" t="s">
        <v>244</v>
      </c>
      <c r="E61" s="2" t="str">
        <f t="shared" si="0"/>
        <v>25007438</v>
      </c>
      <c r="F61" s="2" t="s">
        <v>176</v>
      </c>
      <c r="G61" s="2" t="s">
        <v>274</v>
      </c>
      <c r="H61" s="7">
        <v>678</v>
      </c>
      <c r="I61" s="2" t="s">
        <v>169</v>
      </c>
    </row>
    <row r="62" spans="1:9" x14ac:dyDescent="0.2">
      <c r="A62" s="2" t="s">
        <v>170</v>
      </c>
      <c r="B62" s="6">
        <v>43904</v>
      </c>
      <c r="C62" s="2" t="s">
        <v>171</v>
      </c>
      <c r="D62" s="2" t="s">
        <v>275</v>
      </c>
      <c r="E62" s="2" t="str">
        <f t="shared" si="0"/>
        <v>40005568</v>
      </c>
      <c r="F62" s="2" t="s">
        <v>176</v>
      </c>
      <c r="G62" s="2" t="s">
        <v>276</v>
      </c>
      <c r="H62" s="7">
        <v>289</v>
      </c>
      <c r="I62" s="2" t="s">
        <v>169</v>
      </c>
    </row>
    <row r="63" spans="1:9" x14ac:dyDescent="0.2">
      <c r="A63" s="2" t="s">
        <v>170</v>
      </c>
      <c r="B63" s="6">
        <v>43904</v>
      </c>
      <c r="C63" s="2" t="s">
        <v>171</v>
      </c>
      <c r="D63" s="2" t="s">
        <v>277</v>
      </c>
      <c r="E63" s="2" t="str">
        <f t="shared" si="0"/>
        <v>31007175</v>
      </c>
      <c r="F63" s="2" t="s">
        <v>176</v>
      </c>
      <c r="G63" s="2" t="s">
        <v>278</v>
      </c>
      <c r="H63" s="7">
        <v>103.85</v>
      </c>
      <c r="I63" s="2" t="s">
        <v>169</v>
      </c>
    </row>
    <row r="64" spans="1:9" x14ac:dyDescent="0.2">
      <c r="A64" s="2" t="s">
        <v>170</v>
      </c>
      <c r="B64" s="6">
        <v>43904</v>
      </c>
      <c r="C64" s="2" t="s">
        <v>171</v>
      </c>
      <c r="D64" s="2" t="s">
        <v>178</v>
      </c>
      <c r="E64" s="2" t="str">
        <f t="shared" si="0"/>
        <v>40006074</v>
      </c>
      <c r="F64" s="2" t="s">
        <v>176</v>
      </c>
      <c r="G64" s="2" t="s">
        <v>279</v>
      </c>
      <c r="H64" s="7">
        <v>109</v>
      </c>
      <c r="I64" s="2" t="s">
        <v>169</v>
      </c>
    </row>
    <row r="65" spans="1:9" x14ac:dyDescent="0.2">
      <c r="A65" s="2" t="s">
        <v>170</v>
      </c>
      <c r="B65" s="6">
        <v>43906</v>
      </c>
      <c r="C65" s="2" t="s">
        <v>171</v>
      </c>
      <c r="D65" s="2" t="s">
        <v>236</v>
      </c>
      <c r="E65" s="2" t="str">
        <f t="shared" si="0"/>
        <v>40000089</v>
      </c>
      <c r="F65" s="2" t="s">
        <v>176</v>
      </c>
      <c r="G65" s="2" t="s">
        <v>280</v>
      </c>
      <c r="H65" s="7">
        <v>128.6</v>
      </c>
      <c r="I65" s="2" t="s">
        <v>169</v>
      </c>
    </row>
    <row r="66" spans="1:9" x14ac:dyDescent="0.2">
      <c r="A66" s="2" t="s">
        <v>170</v>
      </c>
      <c r="B66" s="6">
        <v>43910</v>
      </c>
      <c r="C66" s="2" t="s">
        <v>171</v>
      </c>
      <c r="D66" s="2" t="s">
        <v>281</v>
      </c>
      <c r="E66" s="2" t="str">
        <f t="shared" si="0"/>
        <v>40000607</v>
      </c>
      <c r="F66" s="2" t="s">
        <v>176</v>
      </c>
      <c r="G66" s="2" t="s">
        <v>282</v>
      </c>
      <c r="H66" s="7">
        <v>29</v>
      </c>
      <c r="I66" s="2" t="s">
        <v>169</v>
      </c>
    </row>
    <row r="67" spans="1:9" x14ac:dyDescent="0.2">
      <c r="A67" s="2" t="s">
        <v>170</v>
      </c>
      <c r="B67" s="6">
        <v>43910</v>
      </c>
      <c r="C67" s="2" t="s">
        <v>171</v>
      </c>
      <c r="D67" s="2" t="s">
        <v>283</v>
      </c>
      <c r="E67" s="2" t="str">
        <f t="shared" si="0"/>
        <v>40001024</v>
      </c>
      <c r="F67" s="2" t="s">
        <v>176</v>
      </c>
      <c r="G67" s="2" t="s">
        <v>284</v>
      </c>
      <c r="H67" s="7">
        <v>26.93</v>
      </c>
      <c r="I67" s="2" t="s">
        <v>169</v>
      </c>
    </row>
    <row r="68" spans="1:9" x14ac:dyDescent="0.2">
      <c r="A68" s="2" t="s">
        <v>170</v>
      </c>
      <c r="B68" s="6">
        <v>43910</v>
      </c>
      <c r="C68" s="2" t="s">
        <v>171</v>
      </c>
      <c r="D68" s="2" t="s">
        <v>285</v>
      </c>
      <c r="E68" s="2" t="str">
        <f t="shared" ref="E68:E79" si="1">CONCATENATE(D68)</f>
        <v>40004857</v>
      </c>
      <c r="F68" s="2" t="s">
        <v>176</v>
      </c>
      <c r="G68" s="2" t="s">
        <v>286</v>
      </c>
      <c r="H68" s="7">
        <v>64</v>
      </c>
      <c r="I68" s="2" t="s">
        <v>169</v>
      </c>
    </row>
    <row r="69" spans="1:9" x14ac:dyDescent="0.2">
      <c r="A69" s="2" t="s">
        <v>170</v>
      </c>
      <c r="B69" s="6">
        <v>43910</v>
      </c>
      <c r="C69" s="2" t="s">
        <v>171</v>
      </c>
      <c r="D69" s="2" t="s">
        <v>287</v>
      </c>
      <c r="E69" s="2" t="str">
        <f t="shared" si="1"/>
        <v>40006075</v>
      </c>
      <c r="F69" s="2" t="s">
        <v>176</v>
      </c>
      <c r="G69" s="2" t="s">
        <v>288</v>
      </c>
      <c r="H69" s="7">
        <v>33</v>
      </c>
      <c r="I69" s="2" t="s">
        <v>169</v>
      </c>
    </row>
    <row r="70" spans="1:9" x14ac:dyDescent="0.2">
      <c r="A70" s="2" t="s">
        <v>170</v>
      </c>
      <c r="B70" s="6">
        <v>43910</v>
      </c>
      <c r="C70" s="2" t="s">
        <v>171</v>
      </c>
      <c r="D70" s="2" t="s">
        <v>289</v>
      </c>
      <c r="E70" s="2" t="str">
        <f t="shared" si="1"/>
        <v>40006437</v>
      </c>
      <c r="F70" s="2" t="s">
        <v>176</v>
      </c>
      <c r="G70" s="2" t="s">
        <v>290</v>
      </c>
      <c r="H70" s="7">
        <v>120</v>
      </c>
      <c r="I70" s="2" t="s">
        <v>169</v>
      </c>
    </row>
    <row r="71" spans="1:9" x14ac:dyDescent="0.2">
      <c r="A71" s="2" t="s">
        <v>170</v>
      </c>
      <c r="B71" s="6">
        <v>43910</v>
      </c>
      <c r="C71" s="2" t="s">
        <v>171</v>
      </c>
      <c r="D71" s="2" t="s">
        <v>291</v>
      </c>
      <c r="E71" s="2" t="str">
        <f t="shared" si="1"/>
        <v>40005919</v>
      </c>
      <c r="F71" s="2" t="s">
        <v>176</v>
      </c>
      <c r="G71" s="2" t="s">
        <v>292</v>
      </c>
      <c r="H71" s="7">
        <v>949.68</v>
      </c>
      <c r="I71" s="2" t="s">
        <v>169</v>
      </c>
    </row>
    <row r="72" spans="1:9" x14ac:dyDescent="0.2">
      <c r="A72" s="2" t="s">
        <v>170</v>
      </c>
      <c r="B72" s="6">
        <v>43913</v>
      </c>
      <c r="C72" s="2" t="s">
        <v>171</v>
      </c>
      <c r="D72" s="2" t="s">
        <v>293</v>
      </c>
      <c r="E72" s="2" t="str">
        <f t="shared" si="1"/>
        <v>1029459</v>
      </c>
      <c r="F72" s="2" t="s">
        <v>176</v>
      </c>
      <c r="G72" s="2" t="s">
        <v>294</v>
      </c>
      <c r="H72" s="7">
        <v>45.6</v>
      </c>
      <c r="I72" s="2" t="s">
        <v>169</v>
      </c>
    </row>
    <row r="73" spans="1:9" x14ac:dyDescent="0.2">
      <c r="A73" s="2" t="s">
        <v>170</v>
      </c>
      <c r="B73" s="6">
        <v>43915</v>
      </c>
      <c r="C73" s="2" t="s">
        <v>171</v>
      </c>
      <c r="D73" s="2" t="s">
        <v>293</v>
      </c>
      <c r="E73" s="2" t="str">
        <f t="shared" si="1"/>
        <v>1029459</v>
      </c>
      <c r="F73" s="2" t="s">
        <v>176</v>
      </c>
      <c r="G73" s="2" t="s">
        <v>295</v>
      </c>
      <c r="H73" s="7">
        <v>45.6</v>
      </c>
      <c r="I73" s="2" t="s">
        <v>169</v>
      </c>
    </row>
    <row r="74" spans="1:9" x14ac:dyDescent="0.2">
      <c r="A74" s="2" t="s">
        <v>170</v>
      </c>
      <c r="B74" s="6">
        <v>43915</v>
      </c>
      <c r="C74" s="2" t="s">
        <v>171</v>
      </c>
      <c r="D74" s="2" t="s">
        <v>296</v>
      </c>
      <c r="E74" s="2" t="str">
        <f t="shared" si="1"/>
        <v>40004676</v>
      </c>
      <c r="F74" s="2" t="s">
        <v>176</v>
      </c>
      <c r="G74" s="2" t="s">
        <v>297</v>
      </c>
      <c r="H74" s="7">
        <v>49</v>
      </c>
      <c r="I74" s="2" t="s">
        <v>169</v>
      </c>
    </row>
    <row r="75" spans="1:9" x14ac:dyDescent="0.2">
      <c r="A75" s="2" t="s">
        <v>170</v>
      </c>
      <c r="B75" s="6">
        <v>43915</v>
      </c>
      <c r="C75" s="2" t="s">
        <v>171</v>
      </c>
      <c r="D75" s="2" t="s">
        <v>182</v>
      </c>
      <c r="E75" s="2" t="str">
        <f t="shared" si="1"/>
        <v>40005877</v>
      </c>
      <c r="F75" s="2" t="s">
        <v>176</v>
      </c>
      <c r="G75" s="2" t="s">
        <v>298</v>
      </c>
      <c r="H75" s="7">
        <v>899</v>
      </c>
      <c r="I75" s="2" t="s">
        <v>169</v>
      </c>
    </row>
    <row r="76" spans="1:9" x14ac:dyDescent="0.2">
      <c r="A76" s="2" t="s">
        <v>170</v>
      </c>
      <c r="B76" s="6">
        <v>43915</v>
      </c>
      <c r="C76" s="2" t="s">
        <v>171</v>
      </c>
      <c r="D76" s="2" t="s">
        <v>299</v>
      </c>
      <c r="E76" s="2" t="str">
        <f t="shared" si="1"/>
        <v>40006589</v>
      </c>
      <c r="F76" s="2" t="s">
        <v>176</v>
      </c>
      <c r="G76" s="2" t="s">
        <v>300</v>
      </c>
      <c r="H76" s="7">
        <v>35.94</v>
      </c>
      <c r="I76" s="2" t="s">
        <v>169</v>
      </c>
    </row>
    <row r="77" spans="1:9" x14ac:dyDescent="0.2">
      <c r="A77" s="2" t="s">
        <v>170</v>
      </c>
      <c r="B77" s="6">
        <v>43915</v>
      </c>
      <c r="C77" s="2" t="s">
        <v>171</v>
      </c>
      <c r="D77" s="2" t="s">
        <v>301</v>
      </c>
      <c r="E77" s="2" t="str">
        <f t="shared" si="1"/>
        <v>40003142</v>
      </c>
      <c r="F77" s="2" t="s">
        <v>176</v>
      </c>
      <c r="G77" s="2" t="s">
        <v>302</v>
      </c>
      <c r="H77" s="7">
        <v>13</v>
      </c>
      <c r="I77" s="2" t="s">
        <v>169</v>
      </c>
    </row>
    <row r="78" spans="1:9" x14ac:dyDescent="0.2">
      <c r="A78" s="2" t="s">
        <v>170</v>
      </c>
      <c r="B78" s="6">
        <v>43915</v>
      </c>
      <c r="C78" s="2" t="s">
        <v>171</v>
      </c>
      <c r="D78" s="2" t="s">
        <v>303</v>
      </c>
      <c r="E78" s="2" t="str">
        <f t="shared" si="1"/>
        <v>40003735</v>
      </c>
      <c r="F78" s="2" t="s">
        <v>176</v>
      </c>
      <c r="G78" s="2" t="s">
        <v>304</v>
      </c>
      <c r="H78" s="7">
        <v>25.87</v>
      </c>
      <c r="I78" s="2" t="s">
        <v>169</v>
      </c>
    </row>
    <row r="79" spans="1:9" x14ac:dyDescent="0.2">
      <c r="A79" s="2" t="s">
        <v>170</v>
      </c>
      <c r="B79" s="6">
        <v>43917</v>
      </c>
      <c r="C79" s="2" t="s">
        <v>171</v>
      </c>
      <c r="D79" s="2" t="s">
        <v>305</v>
      </c>
      <c r="E79" s="2" t="str">
        <f t="shared" si="1"/>
        <v>40006433</v>
      </c>
      <c r="F79" s="2" t="s">
        <v>176</v>
      </c>
      <c r="G79" s="2" t="s">
        <v>306</v>
      </c>
      <c r="H79" s="7">
        <v>75.099999999999994</v>
      </c>
      <c r="I79" s="2" t="s">
        <v>169</v>
      </c>
    </row>
  </sheetData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0"/>
  <sheetViews>
    <sheetView workbookViewId="0">
      <selection activeCell="B2" sqref="B2"/>
    </sheetView>
  </sheetViews>
  <sheetFormatPr baseColWidth="10" defaultRowHeight="12.75" x14ac:dyDescent="0.2"/>
  <sheetData>
    <row r="1" spans="1:4" x14ac:dyDescent="0.2">
      <c r="A1" s="10" t="s">
        <v>315</v>
      </c>
      <c r="B1" s="10" t="s">
        <v>313</v>
      </c>
      <c r="C1" s="10" t="s">
        <v>319</v>
      </c>
      <c r="D1" s="10" t="s">
        <v>314</v>
      </c>
    </row>
    <row r="2" spans="1:4" x14ac:dyDescent="0.2">
      <c r="A2" s="9" t="s">
        <v>291</v>
      </c>
      <c r="B2" t="e">
        <f>VLOOKUP(A2,SAP!#REF!,2,FALSE)</f>
        <v>#REF!</v>
      </c>
      <c r="C2" t="e">
        <f>VLOOKUP(A2,EOE!#REF!,2,FALSE)</f>
        <v>#REF!</v>
      </c>
      <c r="D2" t="e">
        <f t="shared" ref="D2:D33" si="0">B2-C2</f>
        <v>#REF!</v>
      </c>
    </row>
    <row r="3" spans="1:4" x14ac:dyDescent="0.2">
      <c r="A3" s="9" t="s">
        <v>238</v>
      </c>
      <c r="B3" t="e">
        <f>VLOOKUP(A3,SAP!#REF!,2,FALSE)</f>
        <v>#REF!</v>
      </c>
      <c r="C3" t="e">
        <f>VLOOKUP(A3,EOE!#REF!,2,FALSE)</f>
        <v>#REF!</v>
      </c>
      <c r="D3" t="e">
        <f t="shared" si="0"/>
        <v>#REF!</v>
      </c>
    </row>
    <row r="4" spans="1:4" x14ac:dyDescent="0.2">
      <c r="A4" s="9" t="s">
        <v>240</v>
      </c>
      <c r="B4" t="e">
        <f>VLOOKUP(A4,SAP!#REF!,2,FALSE)</f>
        <v>#REF!</v>
      </c>
      <c r="C4" t="e">
        <f>VLOOKUP(A4,EOE!#REF!,2,FALSE)</f>
        <v>#REF!</v>
      </c>
      <c r="D4" t="e">
        <f t="shared" si="0"/>
        <v>#REF!</v>
      </c>
    </row>
    <row r="5" spans="1:4" x14ac:dyDescent="0.2">
      <c r="A5" s="9" t="s">
        <v>247</v>
      </c>
      <c r="B5" t="e">
        <f>VLOOKUP(A5,SAP!#REF!,2,FALSE)</f>
        <v>#REF!</v>
      </c>
      <c r="C5" t="e">
        <f>VLOOKUP(A5,EOE!#REF!,2,FALSE)</f>
        <v>#REF!</v>
      </c>
      <c r="D5" t="e">
        <f t="shared" si="0"/>
        <v>#REF!</v>
      </c>
    </row>
    <row r="6" spans="1:4" x14ac:dyDescent="0.2">
      <c r="A6" s="9" t="s">
        <v>182</v>
      </c>
      <c r="B6" t="e">
        <f>VLOOKUP(A6,SAP!#REF!,2,FALSE)</f>
        <v>#REF!</v>
      </c>
      <c r="C6" t="e">
        <f>VLOOKUP(A6,EOE!#REF!,2,FALSE)</f>
        <v>#REF!</v>
      </c>
      <c r="D6" t="e">
        <f t="shared" si="0"/>
        <v>#REF!</v>
      </c>
    </row>
    <row r="7" spans="1:4" x14ac:dyDescent="0.2">
      <c r="A7" s="9" t="s">
        <v>293</v>
      </c>
      <c r="B7" t="e">
        <f>VLOOKUP(A7,SAP!#REF!,2,FALSE)</f>
        <v>#REF!</v>
      </c>
      <c r="C7" t="e">
        <f>VLOOKUP(A7,EOE!#REF!,2,FALSE)</f>
        <v>#REF!</v>
      </c>
      <c r="D7" t="e">
        <f t="shared" si="0"/>
        <v>#REF!</v>
      </c>
    </row>
    <row r="8" spans="1:4" x14ac:dyDescent="0.2">
      <c r="A8" s="9" t="s">
        <v>263</v>
      </c>
      <c r="B8" t="e">
        <f>VLOOKUP(A8,SAP!#REF!,2,FALSE)</f>
        <v>#REF!</v>
      </c>
      <c r="C8" t="e">
        <f>VLOOKUP(A8,EOE!#REF!,2,FALSE)</f>
        <v>#REF!</v>
      </c>
      <c r="D8" t="e">
        <f t="shared" si="0"/>
        <v>#REF!</v>
      </c>
    </row>
    <row r="9" spans="1:4" x14ac:dyDescent="0.2">
      <c r="A9" s="9" t="s">
        <v>199</v>
      </c>
      <c r="B9" t="e">
        <f>VLOOKUP(A9,SAP!#REF!,2,FALSE)</f>
        <v>#REF!</v>
      </c>
      <c r="C9" t="e">
        <f>VLOOKUP(A9,EOE!#REF!,2,FALSE)</f>
        <v>#REF!</v>
      </c>
      <c r="D9" t="e">
        <f t="shared" si="0"/>
        <v>#REF!</v>
      </c>
    </row>
    <row r="10" spans="1:4" x14ac:dyDescent="0.2">
      <c r="A10" s="9" t="s">
        <v>236</v>
      </c>
      <c r="B10" t="e">
        <f>VLOOKUP(A10,SAP!#REF!,2,FALSE)</f>
        <v>#REF!</v>
      </c>
      <c r="C10" t="e">
        <f>VLOOKUP(A10,EOE!#REF!,2,FALSE)</f>
        <v>#REF!</v>
      </c>
      <c r="D10" t="e">
        <f t="shared" si="0"/>
        <v>#REF!</v>
      </c>
    </row>
    <row r="11" spans="1:4" x14ac:dyDescent="0.2">
      <c r="A11" s="9" t="s">
        <v>211</v>
      </c>
      <c r="B11" t="e">
        <f>VLOOKUP(A11,SAP!#REF!,2,FALSE)</f>
        <v>#REF!</v>
      </c>
      <c r="C11" t="e">
        <f>VLOOKUP(A11,EOE!#REF!,2,FALSE)</f>
        <v>#REF!</v>
      </c>
      <c r="D11" t="e">
        <f t="shared" si="0"/>
        <v>#REF!</v>
      </c>
    </row>
    <row r="12" spans="1:4" x14ac:dyDescent="0.2">
      <c r="A12" s="9" t="s">
        <v>267</v>
      </c>
      <c r="B12" t="e">
        <f>VLOOKUP(A12,SAP!#REF!,2,FALSE)</f>
        <v>#REF!</v>
      </c>
      <c r="C12" t="e">
        <f>VLOOKUP(A12,EOE!#REF!,2,FALSE)</f>
        <v>#REF!</v>
      </c>
      <c r="D12" t="e">
        <f t="shared" si="0"/>
        <v>#REF!</v>
      </c>
    </row>
    <row r="13" spans="1:4" x14ac:dyDescent="0.2">
      <c r="A13" s="9" t="s">
        <v>281</v>
      </c>
      <c r="B13" t="e">
        <f>VLOOKUP(A13,SAP!#REF!,2,FALSE)</f>
        <v>#REF!</v>
      </c>
      <c r="C13" t="e">
        <f>VLOOKUP(A13,EOE!#REF!,2,FALSE)</f>
        <v>#REF!</v>
      </c>
      <c r="D13" t="e">
        <f t="shared" si="0"/>
        <v>#REF!</v>
      </c>
    </row>
    <row r="14" spans="1:4" x14ac:dyDescent="0.2">
      <c r="A14" s="9" t="s">
        <v>185</v>
      </c>
      <c r="B14" t="e">
        <f>VLOOKUP(A14,SAP!#REF!,2,FALSE)</f>
        <v>#REF!</v>
      </c>
      <c r="C14" t="e">
        <f>VLOOKUP(A14,EOE!#REF!,2,FALSE)</f>
        <v>#REF!</v>
      </c>
      <c r="D14" t="e">
        <f t="shared" si="0"/>
        <v>#REF!</v>
      </c>
    </row>
    <row r="15" spans="1:4" x14ac:dyDescent="0.2">
      <c r="A15" s="9" t="s">
        <v>187</v>
      </c>
      <c r="B15" t="e">
        <f>VLOOKUP(A15,SAP!#REF!,2,FALSE)</f>
        <v>#REF!</v>
      </c>
      <c r="C15" t="e">
        <f>VLOOKUP(A15,EOE!#REF!,2,FALSE)</f>
        <v>#REF!</v>
      </c>
      <c r="D15" t="e">
        <f t="shared" si="0"/>
        <v>#REF!</v>
      </c>
    </row>
    <row r="16" spans="1:4" x14ac:dyDescent="0.2">
      <c r="A16" s="9" t="s">
        <v>283</v>
      </c>
      <c r="B16" t="e">
        <f>VLOOKUP(A16,SAP!#REF!,2,FALSE)</f>
        <v>#REF!</v>
      </c>
      <c r="C16" t="e">
        <f>VLOOKUP(A16,EOE!#REF!,2,FALSE)</f>
        <v>#REF!</v>
      </c>
      <c r="D16" t="e">
        <f t="shared" si="0"/>
        <v>#REF!</v>
      </c>
    </row>
    <row r="17" spans="1:4" x14ac:dyDescent="0.2">
      <c r="A17" s="9" t="s">
        <v>233</v>
      </c>
      <c r="B17" t="e">
        <f>VLOOKUP(A17,SAP!#REF!,2,FALSE)</f>
        <v>#REF!</v>
      </c>
      <c r="C17" t="e">
        <f>VLOOKUP(A17,EOE!#REF!,2,FALSE)</f>
        <v>#REF!</v>
      </c>
      <c r="D17" t="e">
        <f t="shared" si="0"/>
        <v>#REF!</v>
      </c>
    </row>
    <row r="18" spans="1:4" x14ac:dyDescent="0.2">
      <c r="A18" s="9" t="s">
        <v>197</v>
      </c>
      <c r="B18" t="e">
        <f>VLOOKUP(A18,SAP!#REF!,2,FALSE)</f>
        <v>#REF!</v>
      </c>
      <c r="C18" t="e">
        <f>VLOOKUP(A18,EOE!#REF!,2,FALSE)</f>
        <v>#REF!</v>
      </c>
      <c r="D18" t="e">
        <f t="shared" si="0"/>
        <v>#REF!</v>
      </c>
    </row>
    <row r="19" spans="1:4" x14ac:dyDescent="0.2">
      <c r="A19" s="9" t="s">
        <v>265</v>
      </c>
      <c r="B19" t="e">
        <f>VLOOKUP(A19,SAP!#REF!,2,FALSE)</f>
        <v>#REF!</v>
      </c>
      <c r="C19" t="e">
        <f>VLOOKUP(A19,EOE!#REF!,2,FALSE)</f>
        <v>#REF!</v>
      </c>
      <c r="D19" t="e">
        <f t="shared" si="0"/>
        <v>#REF!</v>
      </c>
    </row>
    <row r="20" spans="1:4" x14ac:dyDescent="0.2">
      <c r="A20" s="9" t="s">
        <v>301</v>
      </c>
      <c r="B20" t="e">
        <f>VLOOKUP(A20,SAP!#REF!,2,FALSE)</f>
        <v>#REF!</v>
      </c>
      <c r="C20" t="e">
        <f>VLOOKUP(A20,EOE!#REF!,2,FALSE)</f>
        <v>#REF!</v>
      </c>
      <c r="D20" t="e">
        <f t="shared" si="0"/>
        <v>#REF!</v>
      </c>
    </row>
    <row r="21" spans="1:4" x14ac:dyDescent="0.2">
      <c r="A21" s="9" t="s">
        <v>225</v>
      </c>
      <c r="B21" t="e">
        <f>VLOOKUP(A21,SAP!#REF!,2,FALSE)</f>
        <v>#REF!</v>
      </c>
      <c r="C21" t="e">
        <f>VLOOKUP(A21,EOE!#REF!,2,FALSE)</f>
        <v>#REF!</v>
      </c>
      <c r="D21" t="e">
        <f t="shared" si="0"/>
        <v>#REF!</v>
      </c>
    </row>
    <row r="22" spans="1:4" x14ac:dyDescent="0.2">
      <c r="A22" s="9" t="s">
        <v>303</v>
      </c>
      <c r="B22" t="e">
        <f>VLOOKUP(A22,SAP!#REF!,2,FALSE)</f>
        <v>#REF!</v>
      </c>
      <c r="C22" t="e">
        <f>VLOOKUP(A22,EOE!#REF!,2,FALSE)</f>
        <v>#REF!</v>
      </c>
      <c r="D22" t="e">
        <f t="shared" si="0"/>
        <v>#REF!</v>
      </c>
    </row>
    <row r="23" spans="1:4" x14ac:dyDescent="0.2">
      <c r="A23" s="9" t="s">
        <v>221</v>
      </c>
      <c r="B23" t="e">
        <f>VLOOKUP(A23,SAP!#REF!,2,FALSE)</f>
        <v>#REF!</v>
      </c>
      <c r="C23" t="e">
        <f>VLOOKUP(A23,EOE!#REF!,2,FALSE)</f>
        <v>#REF!</v>
      </c>
      <c r="D23" t="e">
        <f t="shared" si="0"/>
        <v>#REF!</v>
      </c>
    </row>
    <row r="24" spans="1:4" x14ac:dyDescent="0.2">
      <c r="A24" s="9" t="s">
        <v>227</v>
      </c>
      <c r="B24" t="e">
        <f>VLOOKUP(A24,SAP!#REF!,2,FALSE)</f>
        <v>#REF!</v>
      </c>
      <c r="C24" t="e">
        <f>VLOOKUP(A24,EOE!#REF!,2,FALSE)</f>
        <v>#REF!</v>
      </c>
      <c r="D24" t="e">
        <f t="shared" si="0"/>
        <v>#REF!</v>
      </c>
    </row>
    <row r="25" spans="1:4" x14ac:dyDescent="0.2">
      <c r="A25" s="9" t="s">
        <v>261</v>
      </c>
      <c r="B25" t="e">
        <f>VLOOKUP(A25,SAP!#REF!,2,FALSE)</f>
        <v>#REF!</v>
      </c>
      <c r="C25" t="e">
        <f>VLOOKUP(A25,EOE!#REF!,2,FALSE)</f>
        <v>#REF!</v>
      </c>
      <c r="D25" t="e">
        <f t="shared" si="0"/>
        <v>#REF!</v>
      </c>
    </row>
    <row r="26" spans="1:4" x14ac:dyDescent="0.2">
      <c r="A26" s="9" t="s">
        <v>193</v>
      </c>
      <c r="B26" t="e">
        <f>VLOOKUP(A26,SAP!#REF!,2,FALSE)</f>
        <v>#REF!</v>
      </c>
      <c r="C26" t="e">
        <f>VLOOKUP(A26,EOE!#REF!,2,FALSE)</f>
        <v>#REF!</v>
      </c>
      <c r="D26" t="e">
        <f t="shared" si="0"/>
        <v>#REF!</v>
      </c>
    </row>
    <row r="27" spans="1:4" x14ac:dyDescent="0.2">
      <c r="A27" s="9" t="s">
        <v>296</v>
      </c>
      <c r="B27" t="e">
        <f>VLOOKUP(A27,SAP!#REF!,2,FALSE)</f>
        <v>#REF!</v>
      </c>
      <c r="C27" t="e">
        <f>VLOOKUP(A27,EOE!#REF!,2,FALSE)</f>
        <v>#REF!</v>
      </c>
      <c r="D27" t="e">
        <f t="shared" si="0"/>
        <v>#REF!</v>
      </c>
    </row>
    <row r="28" spans="1:4" x14ac:dyDescent="0.2">
      <c r="A28" s="9" t="s">
        <v>217</v>
      </c>
      <c r="B28" t="e">
        <f>VLOOKUP(A28,SAP!#REF!,2,FALSE)</f>
        <v>#REF!</v>
      </c>
      <c r="C28" t="e">
        <f>VLOOKUP(A28,EOE!#REF!,2,FALSE)</f>
        <v>#REF!</v>
      </c>
      <c r="D28" t="e">
        <f t="shared" si="0"/>
        <v>#REF!</v>
      </c>
    </row>
    <row r="29" spans="1:4" x14ac:dyDescent="0.2">
      <c r="A29" s="9" t="s">
        <v>285</v>
      </c>
      <c r="B29" t="e">
        <f>VLOOKUP(A29,SAP!#REF!,2,FALSE)</f>
        <v>#REF!</v>
      </c>
      <c r="C29" t="e">
        <f>VLOOKUP(A29,EOE!#REF!,2,FALSE)</f>
        <v>#REF!</v>
      </c>
      <c r="D29" t="e">
        <f t="shared" si="0"/>
        <v>#REF!</v>
      </c>
    </row>
    <row r="30" spans="1:4" x14ac:dyDescent="0.2">
      <c r="A30" s="9" t="s">
        <v>242</v>
      </c>
      <c r="B30" t="e">
        <f>VLOOKUP(A30,SAP!#REF!,2,FALSE)</f>
        <v>#REF!</v>
      </c>
      <c r="C30" t="e">
        <f>VLOOKUP(A30,EOE!#REF!,2,FALSE)</f>
        <v>#REF!</v>
      </c>
      <c r="D30" t="e">
        <f t="shared" si="0"/>
        <v>#REF!</v>
      </c>
    </row>
    <row r="31" spans="1:4" x14ac:dyDescent="0.2">
      <c r="A31" s="9" t="s">
        <v>223</v>
      </c>
      <c r="B31" t="e">
        <f>VLOOKUP(A31,SAP!#REF!,2,FALSE)</f>
        <v>#REF!</v>
      </c>
      <c r="C31" t="e">
        <f>VLOOKUP(A31,EOE!#REF!,2,FALSE)</f>
        <v>#REF!</v>
      </c>
      <c r="D31" t="e">
        <f t="shared" si="0"/>
        <v>#REF!</v>
      </c>
    </row>
    <row r="32" spans="1:4" x14ac:dyDescent="0.2">
      <c r="A32" s="9" t="s">
        <v>191</v>
      </c>
      <c r="B32" t="e">
        <f>VLOOKUP(A32,SAP!#REF!,2,FALSE)</f>
        <v>#REF!</v>
      </c>
      <c r="C32" t="e">
        <f>VLOOKUP(A32,EOE!#REF!,2,FALSE)</f>
        <v>#REF!</v>
      </c>
      <c r="D32" t="e">
        <f t="shared" si="0"/>
        <v>#REF!</v>
      </c>
    </row>
    <row r="33" spans="1:4" x14ac:dyDescent="0.2">
      <c r="A33" s="9" t="s">
        <v>249</v>
      </c>
      <c r="B33" t="e">
        <f>VLOOKUP(A33,SAP!#REF!,2,FALSE)</f>
        <v>#REF!</v>
      </c>
      <c r="C33" t="e">
        <f>VLOOKUP(A33,EOE!#REF!,2,FALSE)</f>
        <v>#REF!</v>
      </c>
      <c r="D33" t="e">
        <f t="shared" si="0"/>
        <v>#REF!</v>
      </c>
    </row>
    <row r="34" spans="1:4" x14ac:dyDescent="0.2">
      <c r="A34" s="9" t="s">
        <v>204</v>
      </c>
      <c r="B34" t="e">
        <f>VLOOKUP(A34,SAP!#REF!,2,FALSE)</f>
        <v>#REF!</v>
      </c>
      <c r="C34" t="e">
        <f>VLOOKUP(A34,EOE!#REF!,2,FALSE)</f>
        <v>#REF!</v>
      </c>
      <c r="D34" t="e">
        <f t="shared" ref="D34:D60" si="1">B34-C34</f>
        <v>#REF!</v>
      </c>
    </row>
    <row r="35" spans="1:4" x14ac:dyDescent="0.2">
      <c r="A35" s="9" t="s">
        <v>258</v>
      </c>
      <c r="B35" t="e">
        <f>VLOOKUP(A35,SAP!#REF!,2,FALSE)</f>
        <v>#REF!</v>
      </c>
      <c r="C35" t="e">
        <f>VLOOKUP(A35,EOE!#REF!,2,FALSE)</f>
        <v>#REF!</v>
      </c>
      <c r="D35" t="e">
        <f t="shared" si="1"/>
        <v>#REF!</v>
      </c>
    </row>
    <row r="36" spans="1:4" x14ac:dyDescent="0.2">
      <c r="A36" s="9" t="s">
        <v>172</v>
      </c>
      <c r="B36" t="e">
        <f>VLOOKUP(A36,SAP!#REF!,2,FALSE)</f>
        <v>#REF!</v>
      </c>
      <c r="C36" t="e">
        <f>VLOOKUP(A36,EOE!#REF!,2,FALSE)</f>
        <v>#REF!</v>
      </c>
      <c r="D36" t="e">
        <f t="shared" si="1"/>
        <v>#REF!</v>
      </c>
    </row>
    <row r="37" spans="1:4" x14ac:dyDescent="0.2">
      <c r="A37" s="9" t="s">
        <v>180</v>
      </c>
      <c r="B37" t="e">
        <f>VLOOKUP(A37,SAP!#REF!,2,FALSE)</f>
        <v>#REF!</v>
      </c>
      <c r="C37" t="e">
        <f>VLOOKUP(A37,EOE!#REF!,2,FALSE)</f>
        <v>#REF!</v>
      </c>
      <c r="D37" t="e">
        <f t="shared" si="1"/>
        <v>#REF!</v>
      </c>
    </row>
    <row r="38" spans="1:4" x14ac:dyDescent="0.2">
      <c r="A38" s="9" t="s">
        <v>178</v>
      </c>
      <c r="B38" t="e">
        <f>VLOOKUP(A38,SAP!#REF!,2,FALSE)</f>
        <v>#REF!</v>
      </c>
      <c r="C38" t="e">
        <f>VLOOKUP(A38,EOE!#REF!,2,FALSE)</f>
        <v>#REF!</v>
      </c>
      <c r="D38" t="e">
        <f t="shared" si="1"/>
        <v>#REF!</v>
      </c>
    </row>
    <row r="39" spans="1:4" x14ac:dyDescent="0.2">
      <c r="A39" s="9" t="s">
        <v>287</v>
      </c>
      <c r="B39" t="e">
        <f>VLOOKUP(A39,SAP!#REF!,2,FALSE)</f>
        <v>#REF!</v>
      </c>
      <c r="C39" t="e">
        <f>VLOOKUP(A39,EOE!#REF!,2,FALSE)</f>
        <v>#REF!</v>
      </c>
      <c r="D39" t="e">
        <f t="shared" si="1"/>
        <v>#REF!</v>
      </c>
    </row>
    <row r="40" spans="1:4" x14ac:dyDescent="0.2">
      <c r="A40" s="9" t="s">
        <v>271</v>
      </c>
      <c r="B40" t="e">
        <f>VLOOKUP(A40,SAP!#REF!,2,FALSE)</f>
        <v>#REF!</v>
      </c>
      <c r="C40" t="e">
        <f>VLOOKUP(A40,EOE!#REF!,2,FALSE)</f>
        <v>#REF!</v>
      </c>
      <c r="D40" t="e">
        <f t="shared" si="1"/>
        <v>#REF!</v>
      </c>
    </row>
    <row r="41" spans="1:4" x14ac:dyDescent="0.2">
      <c r="A41" s="9" t="s">
        <v>229</v>
      </c>
      <c r="B41" t="e">
        <f>VLOOKUP(A41,SAP!#REF!,2,FALSE)</f>
        <v>#REF!</v>
      </c>
      <c r="C41" t="e">
        <f>VLOOKUP(A41,EOE!#REF!,2,FALSE)</f>
        <v>#REF!</v>
      </c>
      <c r="D41" t="e">
        <f t="shared" si="1"/>
        <v>#REF!</v>
      </c>
    </row>
    <row r="42" spans="1:4" x14ac:dyDescent="0.2">
      <c r="A42" s="9" t="s">
        <v>252</v>
      </c>
      <c r="B42" t="e">
        <f>VLOOKUP(A42,SAP!#REF!,2,FALSE)</f>
        <v>#REF!</v>
      </c>
      <c r="C42" t="e">
        <f>VLOOKUP(A42,EOE!#REF!,2,FALSE)</f>
        <v>#REF!</v>
      </c>
      <c r="D42" t="e">
        <f t="shared" si="1"/>
        <v>#REF!</v>
      </c>
    </row>
    <row r="43" spans="1:4" x14ac:dyDescent="0.2">
      <c r="A43" s="9" t="s">
        <v>305</v>
      </c>
      <c r="B43" t="e">
        <f>VLOOKUP(A43,SAP!#REF!,2,FALSE)</f>
        <v>#REF!</v>
      </c>
      <c r="C43" t="e">
        <f>VLOOKUP(A43,EOE!#REF!,2,FALSE)</f>
        <v>#REF!</v>
      </c>
      <c r="D43" t="e">
        <f t="shared" si="1"/>
        <v>#REF!</v>
      </c>
    </row>
    <row r="44" spans="1:4" x14ac:dyDescent="0.2">
      <c r="A44" s="9" t="s">
        <v>289</v>
      </c>
      <c r="B44" t="e">
        <f>VLOOKUP(A44,SAP!#REF!,2,FALSE)</f>
        <v>#REF!</v>
      </c>
      <c r="C44" t="e">
        <f>VLOOKUP(A44,EOE!#REF!,2,FALSE)</f>
        <v>#REF!</v>
      </c>
      <c r="D44" t="e">
        <f t="shared" si="1"/>
        <v>#REF!</v>
      </c>
    </row>
    <row r="45" spans="1:4" x14ac:dyDescent="0.2">
      <c r="A45" s="9" t="s">
        <v>175</v>
      </c>
      <c r="B45" t="e">
        <f>VLOOKUP(A45,SAP!#REF!,2,FALSE)</f>
        <v>#REF!</v>
      </c>
      <c r="C45" t="e">
        <f>VLOOKUP(A45,EOE!#REF!,2,FALSE)</f>
        <v>#REF!</v>
      </c>
      <c r="D45" t="e">
        <f t="shared" si="1"/>
        <v>#REF!</v>
      </c>
    </row>
    <row r="46" spans="1:4" x14ac:dyDescent="0.2">
      <c r="A46" s="9" t="s">
        <v>195</v>
      </c>
      <c r="B46" t="e">
        <f>VLOOKUP(A46,SAP!#REF!,2,FALSE)</f>
        <v>#REF!</v>
      </c>
      <c r="C46" t="e">
        <f>VLOOKUP(A46,EOE!#REF!,2,FALSE)</f>
        <v>#REF!</v>
      </c>
      <c r="D46" t="e">
        <f t="shared" si="1"/>
        <v>#REF!</v>
      </c>
    </row>
    <row r="47" spans="1:4" x14ac:dyDescent="0.2">
      <c r="A47" s="9" t="s">
        <v>299</v>
      </c>
      <c r="B47" t="e">
        <f>VLOOKUP(A47,SAP!#REF!,2,FALSE)</f>
        <v>#REF!</v>
      </c>
      <c r="C47" t="e">
        <f>VLOOKUP(A47,EOE!#REF!,2,FALSE)</f>
        <v>#REF!</v>
      </c>
      <c r="D47" t="e">
        <f t="shared" si="1"/>
        <v>#REF!</v>
      </c>
    </row>
    <row r="48" spans="1:4" x14ac:dyDescent="0.2">
      <c r="A48" s="9" t="s">
        <v>214</v>
      </c>
      <c r="B48" t="e">
        <f>VLOOKUP(A48,SAP!#REF!,2,FALSE)</f>
        <v>#REF!</v>
      </c>
      <c r="C48" t="e">
        <f>VLOOKUP(A48,EOE!#REF!,2,FALSE)</f>
        <v>#REF!</v>
      </c>
      <c r="D48" t="e">
        <f t="shared" si="1"/>
        <v>#REF!</v>
      </c>
    </row>
    <row r="49" spans="1:4" x14ac:dyDescent="0.2">
      <c r="A49" s="9" t="s">
        <v>219</v>
      </c>
      <c r="B49" t="e">
        <f>VLOOKUP(A49,SAP!#REF!,2,FALSE)</f>
        <v>#REF!</v>
      </c>
      <c r="C49" t="e">
        <f>VLOOKUP(A49,EOE!#REF!,2,FALSE)</f>
        <v>#REF!</v>
      </c>
      <c r="D49" t="e">
        <f t="shared" si="1"/>
        <v>#REF!</v>
      </c>
    </row>
    <row r="50" spans="1:4" x14ac:dyDescent="0.2">
      <c r="A50" s="9" t="s">
        <v>189</v>
      </c>
      <c r="B50" t="e">
        <f>VLOOKUP(A50,SAP!#REF!,2,FALSE)</f>
        <v>#REF!</v>
      </c>
      <c r="C50" t="e">
        <f>VLOOKUP(A50,EOE!#REF!,2,FALSE)</f>
        <v>#REF!</v>
      </c>
      <c r="D50" t="e">
        <f t="shared" si="1"/>
        <v>#REF!</v>
      </c>
    </row>
    <row r="51" spans="1:4" x14ac:dyDescent="0.2">
      <c r="A51" s="9" t="s">
        <v>277</v>
      </c>
      <c r="B51" t="e">
        <f>VLOOKUP(A51,SAP!#REF!,2,FALSE)</f>
        <v>#REF!</v>
      </c>
      <c r="C51" t="e">
        <f>VLOOKUP(A51,EOE!#REF!,2,FALSE)</f>
        <v>#REF!</v>
      </c>
      <c r="D51" t="e">
        <f t="shared" si="1"/>
        <v>#REF!</v>
      </c>
    </row>
    <row r="52" spans="1:4" x14ac:dyDescent="0.2">
      <c r="A52" s="9" t="s">
        <v>275</v>
      </c>
      <c r="B52" t="e">
        <f>VLOOKUP(A52,SAP!#REF!,2,FALSE)</f>
        <v>#REF!</v>
      </c>
      <c r="C52" t="e">
        <f>VLOOKUP(A52,EOE!#REF!,2,FALSE)</f>
        <v>#REF!</v>
      </c>
      <c r="D52" t="e">
        <f t="shared" si="1"/>
        <v>#REF!</v>
      </c>
    </row>
    <row r="53" spans="1:4" x14ac:dyDescent="0.2">
      <c r="A53" s="9" t="s">
        <v>206</v>
      </c>
      <c r="B53" t="e">
        <f>VLOOKUP(A53,SAP!#REF!,2,FALSE)</f>
        <v>#REF!</v>
      </c>
      <c r="C53" t="e">
        <f>VLOOKUP(A53,EOE!#REF!,2,FALSE)</f>
        <v>#REF!</v>
      </c>
      <c r="D53" t="e">
        <f t="shared" si="1"/>
        <v>#REF!</v>
      </c>
    </row>
    <row r="54" spans="1:4" x14ac:dyDescent="0.2">
      <c r="A54" s="9" t="s">
        <v>244</v>
      </c>
      <c r="B54" t="e">
        <f>VLOOKUP(A54,SAP!#REF!,2,FALSE)</f>
        <v>#REF!</v>
      </c>
      <c r="C54" t="e">
        <f>VLOOKUP(A54,EOE!#REF!,2,FALSE)</f>
        <v>#REF!</v>
      </c>
      <c r="D54" t="e">
        <f t="shared" si="1"/>
        <v>#REF!</v>
      </c>
    </row>
    <row r="55" spans="1:4" x14ac:dyDescent="0.2">
      <c r="A55" s="9" t="s">
        <v>201</v>
      </c>
      <c r="B55" t="e">
        <f>VLOOKUP(A55,SAP!#REF!,2,FALSE)</f>
        <v>#REF!</v>
      </c>
      <c r="C55" t="e">
        <f>VLOOKUP(A55,EOE!#REF!,2,FALSE)</f>
        <v>#REF!</v>
      </c>
      <c r="D55" t="e">
        <f t="shared" si="1"/>
        <v>#REF!</v>
      </c>
    </row>
    <row r="56" spans="1:4" x14ac:dyDescent="0.2">
      <c r="A56" s="9" t="s">
        <v>208</v>
      </c>
      <c r="B56" t="e">
        <f>VLOOKUP(A56,SAP!#REF!,2,FALSE)</f>
        <v>#REF!</v>
      </c>
      <c r="C56" t="e">
        <f>VLOOKUP(A56,EOE!#REF!,2,FALSE)</f>
        <v>#REF!</v>
      </c>
      <c r="D56" t="e">
        <f t="shared" si="1"/>
        <v>#REF!</v>
      </c>
    </row>
    <row r="57" spans="1:4" x14ac:dyDescent="0.2">
      <c r="A57" s="9">
        <v>40002962</v>
      </c>
      <c r="B57" t="e">
        <f>VLOOKUP(A57,SAP!#REF!,2,FALSE)</f>
        <v>#REF!</v>
      </c>
      <c r="C57" t="e">
        <f>VLOOKUP(A57,EOE!#REF!,2,FALSE)</f>
        <v>#REF!</v>
      </c>
      <c r="D57" t="e">
        <f t="shared" si="1"/>
        <v>#REF!</v>
      </c>
    </row>
    <row r="58" spans="1:4" x14ac:dyDescent="0.2">
      <c r="A58" s="9">
        <v>40004800</v>
      </c>
      <c r="B58" t="e">
        <f>VLOOKUP(A58,SAP!#REF!,2,FALSE)</f>
        <v>#REF!</v>
      </c>
      <c r="C58" t="e">
        <f>VLOOKUP(A58,EOE!#REF!,2,FALSE)</f>
        <v>#REF!</v>
      </c>
      <c r="D58" t="e">
        <f t="shared" si="1"/>
        <v>#REF!</v>
      </c>
    </row>
    <row r="59" spans="1:4" x14ac:dyDescent="0.2">
      <c r="A59" s="9">
        <v>40005019</v>
      </c>
      <c r="B59" t="e">
        <f>VLOOKUP(A59,SAP!#REF!,2,FALSE)</f>
        <v>#REF!</v>
      </c>
      <c r="C59" t="e">
        <f>VLOOKUP(A59,EOE!#REF!,2,FALSE)</f>
        <v>#REF!</v>
      </c>
      <c r="D59" t="e">
        <f t="shared" si="1"/>
        <v>#REF!</v>
      </c>
    </row>
    <row r="60" spans="1:4" x14ac:dyDescent="0.2">
      <c r="B60" t="e">
        <f>VLOOKUP(A60,SAP!#REF!,2,FALSE)</f>
        <v>#REF!</v>
      </c>
      <c r="C60" t="e">
        <f>VLOOKUP(A60,EOE!#REF!,2,FALSE)</f>
        <v>#REF!</v>
      </c>
      <c r="D60" t="e">
        <f t="shared" si="1"/>
        <v>#REF!</v>
      </c>
    </row>
  </sheetData>
  <autoFilter ref="A1:D115">
    <sortState ref="A2:D115">
      <sortCondition ref="D1:D115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63"/>
  <sheetViews>
    <sheetView tabSelected="1" topLeftCell="B1" workbookViewId="0">
      <selection activeCell="M2" sqref="M2"/>
    </sheetView>
  </sheetViews>
  <sheetFormatPr baseColWidth="10" defaultRowHeight="12.75" x14ac:dyDescent="0.2"/>
  <cols>
    <col min="1" max="1" width="20.140625" bestFit="1" customWidth="1"/>
    <col min="2" max="2" width="20.85546875" bestFit="1" customWidth="1"/>
    <col min="3" max="3" width="9.85546875" style="12" customWidth="1"/>
    <col min="4" max="4" width="18.7109375" bestFit="1" customWidth="1"/>
    <col min="5" max="5" width="17.28515625" bestFit="1" customWidth="1"/>
    <col min="6" max="6" width="8.85546875" style="12" bestFit="1" customWidth="1"/>
    <col min="7" max="7" width="26.5703125" customWidth="1"/>
    <col min="8" max="9" width="8.85546875" bestFit="1" customWidth="1"/>
    <col min="10" max="10" width="11.7109375" bestFit="1" customWidth="1"/>
    <col min="11" max="11" width="8.85546875" style="12" bestFit="1" customWidth="1"/>
    <col min="12" max="12" width="8.85546875" bestFit="1" customWidth="1"/>
    <col min="13" max="13" width="19.140625" customWidth="1"/>
    <col min="14" max="14" width="11.7109375" customWidth="1"/>
    <col min="15" max="15" width="5" customWidth="1"/>
    <col min="16" max="16" width="13.140625" bestFit="1" customWidth="1"/>
    <col min="17" max="56" width="8.85546875" bestFit="1" customWidth="1"/>
    <col min="57" max="57" width="12.140625" bestFit="1" customWidth="1"/>
    <col min="58" max="68" width="8.85546875" bestFit="1" customWidth="1"/>
    <col min="69" max="69" width="14.85546875" bestFit="1" customWidth="1"/>
    <col min="70" max="70" width="11.5703125" bestFit="1" customWidth="1"/>
    <col min="71" max="71" width="14.85546875" bestFit="1" customWidth="1"/>
    <col min="72" max="72" width="11.5703125" bestFit="1" customWidth="1"/>
    <col min="73" max="77" width="8.85546875" bestFit="1" customWidth="1"/>
    <col min="78" max="78" width="14.85546875" bestFit="1" customWidth="1"/>
    <col min="79" max="79" width="11.5703125" bestFit="1" customWidth="1"/>
    <col min="80" max="80" width="14.85546875" bestFit="1" customWidth="1"/>
    <col min="81" max="81" width="11.5703125" bestFit="1" customWidth="1"/>
    <col min="82" max="86" width="8.85546875" bestFit="1" customWidth="1"/>
    <col min="87" max="87" width="14.85546875" bestFit="1" customWidth="1"/>
    <col min="88" max="88" width="11.5703125" bestFit="1" customWidth="1"/>
    <col min="89" max="89" width="14.85546875" bestFit="1" customWidth="1"/>
    <col min="90" max="90" width="8.85546875" bestFit="1" customWidth="1"/>
    <col min="91" max="91" width="10.5703125" bestFit="1" customWidth="1"/>
    <col min="92" max="92" width="12.140625" bestFit="1" customWidth="1"/>
  </cols>
  <sheetData>
    <row r="1" spans="1:15" ht="12.6" customHeight="1" x14ac:dyDescent="0.2">
      <c r="A1" s="16" t="s">
        <v>313</v>
      </c>
      <c r="B1" s="16"/>
      <c r="C1" s="14"/>
      <c r="D1" s="20" t="s">
        <v>320</v>
      </c>
      <c r="E1" s="20"/>
      <c r="G1" s="17" t="s">
        <v>321</v>
      </c>
      <c r="H1" s="17"/>
      <c r="I1" s="17"/>
      <c r="J1" s="18">
        <f ca="1">TODAY()</f>
        <v>43930</v>
      </c>
      <c r="M1" t="s">
        <v>326</v>
      </c>
    </row>
    <row r="2" spans="1:15" ht="12.6" customHeight="1" x14ac:dyDescent="0.2">
      <c r="A2" s="16"/>
      <c r="B2" s="16"/>
      <c r="C2" s="14"/>
      <c r="D2" s="20"/>
      <c r="E2" s="20"/>
      <c r="G2" s="17"/>
      <c r="H2" s="17"/>
      <c r="I2" s="17"/>
      <c r="J2" s="19"/>
    </row>
    <row r="3" spans="1:15" x14ac:dyDescent="0.2">
      <c r="A3" s="8" t="s">
        <v>307</v>
      </c>
      <c r="B3" t="s">
        <v>310</v>
      </c>
      <c r="D3" s="8" t="s">
        <v>307</v>
      </c>
      <c r="E3" t="s">
        <v>311</v>
      </c>
      <c r="G3" s="13" t="s">
        <v>323</v>
      </c>
      <c r="H3" s="13" t="s">
        <v>313</v>
      </c>
      <c r="I3" s="13" t="s">
        <v>320</v>
      </c>
      <c r="J3" s="13" t="s">
        <v>322</v>
      </c>
      <c r="M3" s="8" t="s">
        <v>325</v>
      </c>
      <c r="N3" s="8" t="s">
        <v>324</v>
      </c>
    </row>
    <row r="4" spans="1:15" x14ac:dyDescent="0.2">
      <c r="A4" s="9" t="s">
        <v>293</v>
      </c>
      <c r="B4" s="11">
        <v>91.2</v>
      </c>
      <c r="C4" s="15"/>
      <c r="D4" s="9" t="s">
        <v>293</v>
      </c>
      <c r="E4" s="11">
        <v>91.2</v>
      </c>
      <c r="H4" t="e">
        <f>VLOOKUP(G4,A:B,2,FALSE)</f>
        <v>#N/A</v>
      </c>
      <c r="I4" t="e">
        <f>VLOOKUP(G4,D:E,2,FALSE)</f>
        <v>#N/A</v>
      </c>
      <c r="J4" t="e">
        <f>H4-I4</f>
        <v>#N/A</v>
      </c>
      <c r="M4" s="8" t="s">
        <v>312</v>
      </c>
      <c r="N4" s="23" t="s">
        <v>324</v>
      </c>
      <c r="O4" s="23" t="s">
        <v>320</v>
      </c>
    </row>
    <row r="5" spans="1:15" x14ac:dyDescent="0.2">
      <c r="A5" s="9" t="s">
        <v>208</v>
      </c>
      <c r="B5" s="11">
        <v>1921.18</v>
      </c>
      <c r="C5" s="15"/>
      <c r="D5" s="9" t="s">
        <v>208</v>
      </c>
      <c r="E5" s="11">
        <v>1512.5</v>
      </c>
      <c r="M5" t="s">
        <v>293</v>
      </c>
      <c r="N5" s="24">
        <v>1</v>
      </c>
      <c r="O5" s="24"/>
    </row>
    <row r="6" spans="1:15" x14ac:dyDescent="0.2">
      <c r="A6" s="9" t="s">
        <v>263</v>
      </c>
      <c r="B6" s="11">
        <v>58.87</v>
      </c>
      <c r="C6" s="15"/>
      <c r="D6" s="9" t="s">
        <v>263</v>
      </c>
      <c r="E6" s="11">
        <v>58.870000000000005</v>
      </c>
      <c r="M6" t="s">
        <v>208</v>
      </c>
      <c r="N6" s="24">
        <v>1</v>
      </c>
      <c r="O6" s="24"/>
    </row>
    <row r="7" spans="1:15" x14ac:dyDescent="0.2">
      <c r="A7" s="9" t="s">
        <v>244</v>
      </c>
      <c r="B7" s="11">
        <v>1243.28</v>
      </c>
      <c r="C7" s="15"/>
      <c r="D7" s="9" t="s">
        <v>244</v>
      </c>
      <c r="E7" s="11">
        <v>1025.28</v>
      </c>
      <c r="M7" t="s">
        <v>263</v>
      </c>
      <c r="N7" s="24">
        <v>1</v>
      </c>
      <c r="O7" s="24"/>
    </row>
    <row r="8" spans="1:15" x14ac:dyDescent="0.2">
      <c r="A8" s="9" t="s">
        <v>199</v>
      </c>
      <c r="B8" s="11">
        <v>379</v>
      </c>
      <c r="C8" s="15"/>
      <c r="D8" s="9" t="s">
        <v>199</v>
      </c>
      <c r="E8" s="11">
        <v>379</v>
      </c>
      <c r="M8" t="s">
        <v>244</v>
      </c>
      <c r="N8" s="24">
        <v>1</v>
      </c>
      <c r="O8" s="24"/>
    </row>
    <row r="9" spans="1:15" x14ac:dyDescent="0.2">
      <c r="A9" s="9" t="s">
        <v>277</v>
      </c>
      <c r="B9" s="11">
        <v>103.85</v>
      </c>
      <c r="C9" s="15"/>
      <c r="D9" s="9" t="s">
        <v>277</v>
      </c>
      <c r="E9" s="11">
        <v>99</v>
      </c>
      <c r="M9" t="s">
        <v>199</v>
      </c>
      <c r="N9" s="24">
        <v>1</v>
      </c>
      <c r="O9" s="24"/>
    </row>
    <row r="10" spans="1:15" x14ac:dyDescent="0.2">
      <c r="A10" s="9" t="s">
        <v>236</v>
      </c>
      <c r="B10" s="11">
        <v>177.6</v>
      </c>
      <c r="C10" s="15"/>
      <c r="D10" s="9" t="s">
        <v>236</v>
      </c>
      <c r="E10" s="11">
        <v>177.6</v>
      </c>
      <c r="M10" t="s">
        <v>277</v>
      </c>
      <c r="N10" s="24">
        <v>1</v>
      </c>
      <c r="O10" s="24"/>
    </row>
    <row r="11" spans="1:15" x14ac:dyDescent="0.2">
      <c r="A11" s="9" t="s">
        <v>211</v>
      </c>
      <c r="B11" s="11">
        <v>29</v>
      </c>
      <c r="C11" s="15"/>
      <c r="D11" s="9" t="s">
        <v>211</v>
      </c>
      <c r="E11" s="11">
        <v>29</v>
      </c>
      <c r="M11" t="s">
        <v>236</v>
      </c>
      <c r="N11" s="24">
        <v>1</v>
      </c>
      <c r="O11" s="24"/>
    </row>
    <row r="12" spans="1:15" x14ac:dyDescent="0.2">
      <c r="A12" s="9" t="s">
        <v>267</v>
      </c>
      <c r="B12" s="11">
        <v>59</v>
      </c>
      <c r="C12" s="15"/>
      <c r="D12" s="9" t="s">
        <v>267</v>
      </c>
      <c r="E12" s="11">
        <v>59</v>
      </c>
      <c r="M12" t="s">
        <v>211</v>
      </c>
      <c r="N12" s="24">
        <v>1</v>
      </c>
      <c r="O12" s="24"/>
    </row>
    <row r="13" spans="1:15" x14ac:dyDescent="0.2">
      <c r="A13" s="9" t="s">
        <v>281</v>
      </c>
      <c r="B13" s="11">
        <v>29</v>
      </c>
      <c r="C13" s="15"/>
      <c r="D13" s="9" t="s">
        <v>281</v>
      </c>
      <c r="E13" s="11">
        <v>29</v>
      </c>
      <c r="M13" t="s">
        <v>267</v>
      </c>
      <c r="N13" s="24">
        <v>1</v>
      </c>
      <c r="O13" s="24"/>
    </row>
    <row r="14" spans="1:15" x14ac:dyDescent="0.2">
      <c r="A14" s="9" t="s">
        <v>185</v>
      </c>
      <c r="B14" s="11">
        <v>40.130000000000003</v>
      </c>
      <c r="C14" s="15"/>
      <c r="D14" s="9" t="s">
        <v>185</v>
      </c>
      <c r="E14" s="11">
        <v>40.129999999999995</v>
      </c>
      <c r="M14" t="s">
        <v>281</v>
      </c>
      <c r="N14" s="24">
        <v>1</v>
      </c>
      <c r="O14" s="24"/>
    </row>
    <row r="15" spans="1:15" x14ac:dyDescent="0.2">
      <c r="A15" s="9" t="s">
        <v>187</v>
      </c>
      <c r="B15" s="11">
        <v>15.2</v>
      </c>
      <c r="C15" s="15"/>
      <c r="D15" s="9" t="s">
        <v>187</v>
      </c>
      <c r="E15" s="11">
        <v>15.2</v>
      </c>
      <c r="M15" t="s">
        <v>185</v>
      </c>
      <c r="N15" s="24">
        <v>1</v>
      </c>
      <c r="O15" s="24"/>
    </row>
    <row r="16" spans="1:15" x14ac:dyDescent="0.2">
      <c r="A16" s="9" t="s">
        <v>283</v>
      </c>
      <c r="B16" s="11">
        <v>26.93</v>
      </c>
      <c r="C16" s="15"/>
      <c r="D16" s="9" t="s">
        <v>283</v>
      </c>
      <c r="E16" s="11">
        <v>26.93</v>
      </c>
      <c r="M16" t="s">
        <v>187</v>
      </c>
      <c r="N16" s="24">
        <v>1</v>
      </c>
      <c r="O16" s="24"/>
    </row>
    <row r="17" spans="1:15" x14ac:dyDescent="0.2">
      <c r="A17" s="9" t="s">
        <v>233</v>
      </c>
      <c r="B17" s="11">
        <v>87</v>
      </c>
      <c r="C17" s="15"/>
      <c r="D17" s="9" t="s">
        <v>233</v>
      </c>
      <c r="E17" s="11">
        <v>87</v>
      </c>
      <c r="M17" t="s">
        <v>283</v>
      </c>
      <c r="N17" s="24">
        <v>1</v>
      </c>
      <c r="O17" s="24"/>
    </row>
    <row r="18" spans="1:15" x14ac:dyDescent="0.2">
      <c r="A18" s="9" t="s">
        <v>197</v>
      </c>
      <c r="B18" s="11">
        <v>64.7</v>
      </c>
      <c r="C18" s="15"/>
      <c r="D18" s="9" t="s">
        <v>197</v>
      </c>
      <c r="E18" s="11">
        <v>64.7</v>
      </c>
      <c r="M18" t="s">
        <v>233</v>
      </c>
      <c r="N18" s="24">
        <v>1</v>
      </c>
      <c r="O18" s="24"/>
    </row>
    <row r="19" spans="1:15" x14ac:dyDescent="0.2">
      <c r="A19" s="9" t="s">
        <v>265</v>
      </c>
      <c r="B19" s="11">
        <v>35.5</v>
      </c>
      <c r="C19" s="15"/>
      <c r="D19" s="9" t="s">
        <v>265</v>
      </c>
      <c r="E19" s="11">
        <v>35.5</v>
      </c>
      <c r="M19" t="s">
        <v>197</v>
      </c>
      <c r="N19" s="24">
        <v>1</v>
      </c>
      <c r="O19" s="24"/>
    </row>
    <row r="20" spans="1:15" x14ac:dyDescent="0.2">
      <c r="A20" s="9" t="s">
        <v>301</v>
      </c>
      <c r="B20" s="11">
        <v>13</v>
      </c>
      <c r="C20" s="15"/>
      <c r="D20" s="9" t="s">
        <v>316</v>
      </c>
      <c r="E20" s="11">
        <v>1.5</v>
      </c>
      <c r="M20" t="s">
        <v>265</v>
      </c>
      <c r="N20" s="24">
        <v>1</v>
      </c>
      <c r="O20" s="24"/>
    </row>
    <row r="21" spans="1:15" x14ac:dyDescent="0.2">
      <c r="A21" s="9" t="s">
        <v>225</v>
      </c>
      <c r="B21" s="11">
        <v>36.200000000000003</v>
      </c>
      <c r="C21" s="15"/>
      <c r="D21" s="9" t="s">
        <v>301</v>
      </c>
      <c r="E21" s="11">
        <v>13</v>
      </c>
      <c r="M21" t="s">
        <v>316</v>
      </c>
      <c r="N21" s="24"/>
      <c r="O21" s="24">
        <v>1</v>
      </c>
    </row>
    <row r="22" spans="1:15" x14ac:dyDescent="0.2">
      <c r="A22" s="9" t="s">
        <v>303</v>
      </c>
      <c r="B22" s="11">
        <v>25.87</v>
      </c>
      <c r="C22" s="15"/>
      <c r="D22" s="9" t="s">
        <v>225</v>
      </c>
      <c r="E22" s="11">
        <v>36.200000000000003</v>
      </c>
      <c r="M22" t="s">
        <v>301</v>
      </c>
      <c r="N22" s="24">
        <v>1</v>
      </c>
      <c r="O22" s="24"/>
    </row>
    <row r="23" spans="1:15" x14ac:dyDescent="0.2">
      <c r="A23" s="9" t="s">
        <v>221</v>
      </c>
      <c r="B23" s="11">
        <v>49</v>
      </c>
      <c r="C23" s="15"/>
      <c r="D23" s="9" t="s">
        <v>303</v>
      </c>
      <c r="E23" s="11">
        <v>25.87</v>
      </c>
      <c r="M23" t="s">
        <v>225</v>
      </c>
      <c r="N23" s="24">
        <v>1</v>
      </c>
      <c r="O23" s="24"/>
    </row>
    <row r="24" spans="1:15" x14ac:dyDescent="0.2">
      <c r="A24" s="9" t="s">
        <v>227</v>
      </c>
      <c r="B24" s="11">
        <v>33</v>
      </c>
      <c r="C24" s="15"/>
      <c r="D24" s="9" t="s">
        <v>221</v>
      </c>
      <c r="E24" s="11">
        <v>49</v>
      </c>
      <c r="M24" t="s">
        <v>303</v>
      </c>
      <c r="N24" s="24">
        <v>1</v>
      </c>
      <c r="O24" s="24"/>
    </row>
    <row r="25" spans="1:15" x14ac:dyDescent="0.2">
      <c r="A25" s="9" t="s">
        <v>261</v>
      </c>
      <c r="B25" s="11">
        <v>9</v>
      </c>
      <c r="C25" s="15"/>
      <c r="D25" s="9" t="s">
        <v>227</v>
      </c>
      <c r="E25" s="11">
        <v>33</v>
      </c>
      <c r="M25" t="s">
        <v>221</v>
      </c>
      <c r="N25" s="24">
        <v>1</v>
      </c>
      <c r="O25" s="24"/>
    </row>
    <row r="26" spans="1:15" x14ac:dyDescent="0.2">
      <c r="A26" s="9" t="s">
        <v>193</v>
      </c>
      <c r="B26" s="11">
        <v>72.599999999999994</v>
      </c>
      <c r="C26" s="15"/>
      <c r="D26" s="9" t="s">
        <v>261</v>
      </c>
      <c r="E26" s="11">
        <v>9</v>
      </c>
      <c r="M26" t="s">
        <v>227</v>
      </c>
      <c r="N26" s="24">
        <v>1</v>
      </c>
      <c r="O26" s="24"/>
    </row>
    <row r="27" spans="1:15" x14ac:dyDescent="0.2">
      <c r="A27" s="9" t="s">
        <v>296</v>
      </c>
      <c r="B27" s="11">
        <v>49</v>
      </c>
      <c r="C27" s="15"/>
      <c r="D27" s="9" t="s">
        <v>193</v>
      </c>
      <c r="E27" s="11">
        <v>72.599999999999994</v>
      </c>
      <c r="M27" t="s">
        <v>261</v>
      </c>
      <c r="N27" s="24">
        <v>1</v>
      </c>
      <c r="O27" s="24"/>
    </row>
    <row r="28" spans="1:15" x14ac:dyDescent="0.2">
      <c r="A28" s="9" t="s">
        <v>217</v>
      </c>
      <c r="B28" s="11">
        <v>65</v>
      </c>
      <c r="C28" s="15"/>
      <c r="D28" s="9" t="s">
        <v>296</v>
      </c>
      <c r="E28" s="11">
        <v>49</v>
      </c>
      <c r="M28" t="s">
        <v>193</v>
      </c>
      <c r="N28" s="24">
        <v>1</v>
      </c>
      <c r="O28" s="24"/>
    </row>
    <row r="29" spans="1:15" x14ac:dyDescent="0.2">
      <c r="A29" s="9" t="s">
        <v>285</v>
      </c>
      <c r="B29" s="11">
        <v>64</v>
      </c>
      <c r="C29" s="15"/>
      <c r="D29" s="9" t="s">
        <v>317</v>
      </c>
      <c r="E29" s="11">
        <v>26.93</v>
      </c>
      <c r="M29" t="s">
        <v>296</v>
      </c>
      <c r="N29" s="24">
        <v>1</v>
      </c>
      <c r="O29" s="24"/>
    </row>
    <row r="30" spans="1:15" x14ac:dyDescent="0.2">
      <c r="A30" s="9" t="s">
        <v>242</v>
      </c>
      <c r="B30" s="11">
        <v>3051.7</v>
      </c>
      <c r="C30" s="15"/>
      <c r="D30" s="9" t="s">
        <v>217</v>
      </c>
      <c r="E30" s="11">
        <v>65</v>
      </c>
      <c r="M30" t="s">
        <v>317</v>
      </c>
      <c r="N30" s="24"/>
      <c r="O30" s="24">
        <v>1</v>
      </c>
    </row>
    <row r="31" spans="1:15" x14ac:dyDescent="0.2">
      <c r="A31" s="9" t="s">
        <v>223</v>
      </c>
      <c r="B31" s="11">
        <v>33</v>
      </c>
      <c r="C31" s="15"/>
      <c r="D31" s="9" t="s">
        <v>285</v>
      </c>
      <c r="E31" s="11">
        <v>64</v>
      </c>
      <c r="M31" t="s">
        <v>217</v>
      </c>
      <c r="N31" s="24">
        <v>1</v>
      </c>
      <c r="O31" s="24"/>
    </row>
    <row r="32" spans="1:15" x14ac:dyDescent="0.2">
      <c r="A32" s="9" t="s">
        <v>191</v>
      </c>
      <c r="B32" s="11">
        <v>29</v>
      </c>
      <c r="C32" s="15"/>
      <c r="D32" s="9" t="s">
        <v>242</v>
      </c>
      <c r="E32" s="11">
        <v>3051.7</v>
      </c>
      <c r="M32" t="s">
        <v>285</v>
      </c>
      <c r="N32" s="24">
        <v>1</v>
      </c>
      <c r="O32" s="24"/>
    </row>
    <row r="33" spans="1:15" x14ac:dyDescent="0.2">
      <c r="A33" s="9" t="s">
        <v>247</v>
      </c>
      <c r="B33" s="11">
        <v>499</v>
      </c>
      <c r="C33" s="15"/>
      <c r="D33" s="9" t="s">
        <v>318</v>
      </c>
      <c r="E33" s="11">
        <v>414</v>
      </c>
      <c r="M33" t="s">
        <v>242</v>
      </c>
      <c r="N33" s="24">
        <v>1</v>
      </c>
      <c r="O33" s="24"/>
    </row>
    <row r="34" spans="1:15" x14ac:dyDescent="0.2">
      <c r="A34" s="9" t="s">
        <v>249</v>
      </c>
      <c r="B34" s="11">
        <v>13</v>
      </c>
      <c r="C34" s="15"/>
      <c r="D34" s="9" t="s">
        <v>223</v>
      </c>
      <c r="E34" s="11">
        <v>33</v>
      </c>
      <c r="M34" t="s">
        <v>318</v>
      </c>
      <c r="N34" s="24"/>
      <c r="O34" s="24">
        <v>1</v>
      </c>
    </row>
    <row r="35" spans="1:15" x14ac:dyDescent="0.2">
      <c r="A35" s="9" t="s">
        <v>204</v>
      </c>
      <c r="B35" s="11">
        <v>116.66</v>
      </c>
      <c r="C35" s="15"/>
      <c r="D35" s="9" t="s">
        <v>191</v>
      </c>
      <c r="E35" s="11">
        <v>29</v>
      </c>
      <c r="M35" t="s">
        <v>223</v>
      </c>
      <c r="N35" s="24">
        <v>1</v>
      </c>
      <c r="O35" s="24"/>
    </row>
    <row r="36" spans="1:15" x14ac:dyDescent="0.2">
      <c r="A36" s="9" t="s">
        <v>206</v>
      </c>
      <c r="B36" s="11">
        <v>756</v>
      </c>
      <c r="C36" s="15"/>
      <c r="D36" s="9" t="s">
        <v>247</v>
      </c>
      <c r="E36" s="11">
        <v>514.80999999999995</v>
      </c>
      <c r="M36" t="s">
        <v>191</v>
      </c>
      <c r="N36" s="24">
        <v>1</v>
      </c>
      <c r="O36" s="24"/>
    </row>
    <row r="37" spans="1:15" x14ac:dyDescent="0.2">
      <c r="A37" s="9" t="s">
        <v>275</v>
      </c>
      <c r="B37" s="11">
        <v>289</v>
      </c>
      <c r="C37" s="15"/>
      <c r="D37" s="9" t="s">
        <v>249</v>
      </c>
      <c r="E37" s="11">
        <v>13</v>
      </c>
      <c r="M37" t="s">
        <v>247</v>
      </c>
      <c r="N37" s="24">
        <v>1</v>
      </c>
      <c r="O37" s="24"/>
    </row>
    <row r="38" spans="1:15" x14ac:dyDescent="0.2">
      <c r="A38" s="9" t="s">
        <v>258</v>
      </c>
      <c r="B38" s="11">
        <v>848</v>
      </c>
      <c r="C38" s="15"/>
      <c r="D38" s="9" t="s">
        <v>204</v>
      </c>
      <c r="E38" s="11">
        <v>116.66</v>
      </c>
      <c r="M38" t="s">
        <v>249</v>
      </c>
      <c r="N38" s="24">
        <v>1</v>
      </c>
      <c r="O38" s="24"/>
    </row>
    <row r="39" spans="1:15" x14ac:dyDescent="0.2">
      <c r="A39" s="9" t="s">
        <v>182</v>
      </c>
      <c r="B39" s="11">
        <v>1669.85</v>
      </c>
      <c r="C39" s="15"/>
      <c r="D39" s="9" t="s">
        <v>206</v>
      </c>
      <c r="E39" s="11">
        <v>627</v>
      </c>
      <c r="M39" t="s">
        <v>204</v>
      </c>
      <c r="N39" s="24">
        <v>1</v>
      </c>
      <c r="O39" s="24"/>
    </row>
    <row r="40" spans="1:15" x14ac:dyDescent="0.2">
      <c r="A40" s="9" t="s">
        <v>172</v>
      </c>
      <c r="B40" s="11">
        <v>318.02999999999997</v>
      </c>
      <c r="C40" s="15"/>
      <c r="D40" s="9" t="s">
        <v>275</v>
      </c>
      <c r="E40" s="11">
        <v>259</v>
      </c>
      <c r="M40" t="s">
        <v>206</v>
      </c>
      <c r="N40" s="24">
        <v>1</v>
      </c>
      <c r="O40" s="24"/>
    </row>
    <row r="41" spans="1:15" x14ac:dyDescent="0.2">
      <c r="A41" s="9" t="s">
        <v>291</v>
      </c>
      <c r="B41" s="11">
        <v>949.68</v>
      </c>
      <c r="C41" s="15"/>
      <c r="D41" s="9" t="s">
        <v>258</v>
      </c>
      <c r="E41" s="11">
        <v>848</v>
      </c>
      <c r="M41" t="s">
        <v>275</v>
      </c>
      <c r="N41" s="24">
        <v>1</v>
      </c>
      <c r="O41" s="24"/>
    </row>
    <row r="42" spans="1:15" x14ac:dyDescent="0.2">
      <c r="A42" s="9" t="s">
        <v>180</v>
      </c>
      <c r="B42" s="11">
        <v>238</v>
      </c>
      <c r="C42" s="15"/>
      <c r="D42" s="9" t="s">
        <v>182</v>
      </c>
      <c r="E42" s="11">
        <v>1670</v>
      </c>
      <c r="M42" t="s">
        <v>258</v>
      </c>
      <c r="N42" s="24">
        <v>1</v>
      </c>
      <c r="O42" s="24"/>
    </row>
    <row r="43" spans="1:15" x14ac:dyDescent="0.2">
      <c r="A43" s="9" t="s">
        <v>178</v>
      </c>
      <c r="B43" s="11">
        <v>856.8</v>
      </c>
      <c r="C43" s="15"/>
      <c r="D43" s="9" t="s">
        <v>172</v>
      </c>
      <c r="E43" s="11">
        <v>318.02999999999997</v>
      </c>
      <c r="M43" t="s">
        <v>182</v>
      </c>
      <c r="N43" s="24">
        <v>1</v>
      </c>
      <c r="O43" s="24"/>
    </row>
    <row r="44" spans="1:15" x14ac:dyDescent="0.2">
      <c r="A44" s="9" t="s">
        <v>287</v>
      </c>
      <c r="B44" s="11">
        <v>33</v>
      </c>
      <c r="C44" s="15"/>
      <c r="D44" s="9" t="s">
        <v>291</v>
      </c>
      <c r="E44" s="11">
        <v>1000</v>
      </c>
      <c r="M44" t="s">
        <v>172</v>
      </c>
      <c r="N44" s="24">
        <v>1</v>
      </c>
      <c r="O44" s="24"/>
    </row>
    <row r="45" spans="1:15" x14ac:dyDescent="0.2">
      <c r="A45" s="9" t="s">
        <v>271</v>
      </c>
      <c r="B45" s="11">
        <v>29</v>
      </c>
      <c r="C45" s="15"/>
      <c r="D45" s="9" t="s">
        <v>180</v>
      </c>
      <c r="E45" s="11">
        <v>238</v>
      </c>
      <c r="M45" t="s">
        <v>291</v>
      </c>
      <c r="N45" s="24">
        <v>1</v>
      </c>
      <c r="O45" s="24"/>
    </row>
    <row r="46" spans="1:15" x14ac:dyDescent="0.2">
      <c r="A46" s="9" t="s">
        <v>229</v>
      </c>
      <c r="B46" s="11">
        <v>32</v>
      </c>
      <c r="C46" s="15"/>
      <c r="D46" s="9" t="s">
        <v>178</v>
      </c>
      <c r="E46" s="11">
        <v>856.8</v>
      </c>
      <c r="M46" t="s">
        <v>180</v>
      </c>
      <c r="N46" s="24">
        <v>1</v>
      </c>
      <c r="O46" s="24"/>
    </row>
    <row r="47" spans="1:15" x14ac:dyDescent="0.2">
      <c r="A47" s="9" t="s">
        <v>252</v>
      </c>
      <c r="B47" s="11">
        <v>10.039999999999999</v>
      </c>
      <c r="C47" s="15"/>
      <c r="D47" s="9" t="s">
        <v>287</v>
      </c>
      <c r="E47" s="11">
        <v>33</v>
      </c>
      <c r="M47" t="s">
        <v>178</v>
      </c>
      <c r="N47" s="24">
        <v>1</v>
      </c>
      <c r="O47" s="24"/>
    </row>
    <row r="48" spans="1:15" x14ac:dyDescent="0.2">
      <c r="A48" s="9" t="s">
        <v>305</v>
      </c>
      <c r="B48" s="11">
        <v>75.099999999999994</v>
      </c>
      <c r="C48" s="15"/>
      <c r="D48" s="9" t="s">
        <v>271</v>
      </c>
      <c r="E48" s="11">
        <v>29</v>
      </c>
      <c r="M48" t="s">
        <v>287</v>
      </c>
      <c r="N48" s="24">
        <v>1</v>
      </c>
      <c r="O48" s="24"/>
    </row>
    <row r="49" spans="1:15" x14ac:dyDescent="0.2">
      <c r="A49" s="9" t="s">
        <v>289</v>
      </c>
      <c r="B49" s="11">
        <v>120</v>
      </c>
      <c r="C49" s="15"/>
      <c r="D49" s="9" t="s">
        <v>229</v>
      </c>
      <c r="E49" s="11">
        <v>32</v>
      </c>
      <c r="M49" t="s">
        <v>271</v>
      </c>
      <c r="N49" s="24">
        <v>1</v>
      </c>
      <c r="O49" s="24"/>
    </row>
    <row r="50" spans="1:15" x14ac:dyDescent="0.2">
      <c r="A50" s="9" t="s">
        <v>175</v>
      </c>
      <c r="B50" s="11">
        <v>1190.5</v>
      </c>
      <c r="C50" s="15"/>
      <c r="D50" s="9" t="s">
        <v>252</v>
      </c>
      <c r="E50" s="11">
        <v>10.039999999999999</v>
      </c>
      <c r="M50" t="s">
        <v>229</v>
      </c>
      <c r="N50" s="24">
        <v>1</v>
      </c>
      <c r="O50" s="24"/>
    </row>
    <row r="51" spans="1:15" x14ac:dyDescent="0.2">
      <c r="A51" s="9" t="s">
        <v>201</v>
      </c>
      <c r="B51" s="11">
        <v>424</v>
      </c>
      <c r="C51" s="15"/>
      <c r="D51" s="9" t="s">
        <v>305</v>
      </c>
      <c r="E51" s="11">
        <v>75.099999999999994</v>
      </c>
      <c r="M51" t="s">
        <v>252</v>
      </c>
      <c r="N51" s="24">
        <v>1</v>
      </c>
      <c r="O51" s="24"/>
    </row>
    <row r="52" spans="1:15" x14ac:dyDescent="0.2">
      <c r="A52" s="9" t="s">
        <v>195</v>
      </c>
      <c r="B52" s="11">
        <v>151</v>
      </c>
      <c r="C52" s="15"/>
      <c r="D52" s="9" t="s">
        <v>289</v>
      </c>
      <c r="E52" s="11">
        <v>120</v>
      </c>
      <c r="M52" t="s">
        <v>305</v>
      </c>
      <c r="N52" s="24">
        <v>1</v>
      </c>
      <c r="O52" s="24"/>
    </row>
    <row r="53" spans="1:15" x14ac:dyDescent="0.2">
      <c r="A53" s="9" t="s">
        <v>299</v>
      </c>
      <c r="B53" s="11">
        <v>35.94</v>
      </c>
      <c r="C53" s="15"/>
      <c r="D53" s="9" t="s">
        <v>175</v>
      </c>
      <c r="E53" s="11">
        <v>1190.5</v>
      </c>
      <c r="M53" t="s">
        <v>289</v>
      </c>
      <c r="N53" s="24">
        <v>1</v>
      </c>
      <c r="O53" s="24"/>
    </row>
    <row r="54" spans="1:15" x14ac:dyDescent="0.2">
      <c r="A54" s="9" t="s">
        <v>214</v>
      </c>
      <c r="B54" s="11">
        <v>299</v>
      </c>
      <c r="C54" s="15"/>
      <c r="D54" s="9" t="s">
        <v>201</v>
      </c>
      <c r="E54" s="11">
        <v>160.33000000000001</v>
      </c>
      <c r="M54" t="s">
        <v>175</v>
      </c>
      <c r="N54" s="24">
        <v>1</v>
      </c>
      <c r="O54" s="24"/>
    </row>
    <row r="55" spans="1:15" x14ac:dyDescent="0.2">
      <c r="A55" s="9" t="s">
        <v>219</v>
      </c>
      <c r="B55" s="11">
        <v>528</v>
      </c>
      <c r="C55" s="15"/>
      <c r="D55" s="9" t="s">
        <v>195</v>
      </c>
      <c r="E55" s="11">
        <v>151</v>
      </c>
      <c r="M55" t="s">
        <v>201</v>
      </c>
      <c r="N55" s="24">
        <v>1</v>
      </c>
      <c r="O55" s="24"/>
    </row>
    <row r="56" spans="1:15" x14ac:dyDescent="0.2">
      <c r="A56" s="9" t="s">
        <v>238</v>
      </c>
      <c r="B56" s="11">
        <v>1331.13</v>
      </c>
      <c r="C56" s="15"/>
      <c r="D56" s="9" t="s">
        <v>299</v>
      </c>
      <c r="E56" s="11">
        <v>35.94</v>
      </c>
      <c r="M56" t="s">
        <v>195</v>
      </c>
      <c r="N56" s="24">
        <v>1</v>
      </c>
      <c r="O56" s="24"/>
    </row>
    <row r="57" spans="1:15" x14ac:dyDescent="0.2">
      <c r="A57" s="9" t="s">
        <v>240</v>
      </c>
      <c r="B57" s="11">
        <v>1331.13</v>
      </c>
      <c r="C57" s="15"/>
      <c r="D57" s="9" t="s">
        <v>214</v>
      </c>
      <c r="E57" s="11">
        <v>299</v>
      </c>
      <c r="M57" t="s">
        <v>299</v>
      </c>
      <c r="N57" s="24">
        <v>1</v>
      </c>
      <c r="O57" s="24"/>
    </row>
    <row r="58" spans="1:15" x14ac:dyDescent="0.2">
      <c r="A58" s="9" t="s">
        <v>189</v>
      </c>
      <c r="B58" s="11">
        <v>30.8</v>
      </c>
      <c r="C58" s="15"/>
      <c r="D58" s="9" t="s">
        <v>219</v>
      </c>
      <c r="E58" s="11">
        <v>528</v>
      </c>
      <c r="M58" t="s">
        <v>214</v>
      </c>
      <c r="N58" s="24">
        <v>1</v>
      </c>
      <c r="O58" s="24"/>
    </row>
    <row r="59" spans="1:15" x14ac:dyDescent="0.2">
      <c r="A59" s="9" t="s">
        <v>308</v>
      </c>
      <c r="B59" s="11">
        <v>20066.47</v>
      </c>
      <c r="C59" s="15"/>
      <c r="D59" s="9" t="s">
        <v>238</v>
      </c>
      <c r="E59" s="11">
        <v>1352</v>
      </c>
      <c r="M59" t="s">
        <v>219</v>
      </c>
      <c r="N59" s="24">
        <v>1</v>
      </c>
      <c r="O59" s="24"/>
    </row>
    <row r="60" spans="1:15" x14ac:dyDescent="0.2">
      <c r="A60" s="9" t="s">
        <v>309</v>
      </c>
      <c r="B60" s="11">
        <v>40132.94</v>
      </c>
      <c r="C60" s="15"/>
      <c r="D60" s="9" t="s">
        <v>240</v>
      </c>
      <c r="E60" s="11">
        <v>1352</v>
      </c>
      <c r="M60" t="s">
        <v>238</v>
      </c>
      <c r="N60" s="24">
        <v>1</v>
      </c>
      <c r="O60" s="24"/>
    </row>
    <row r="61" spans="1:15" x14ac:dyDescent="0.2">
      <c r="D61" s="9" t="s">
        <v>189</v>
      </c>
      <c r="E61" s="11">
        <v>30.8</v>
      </c>
      <c r="M61" t="s">
        <v>240</v>
      </c>
      <c r="N61" s="24">
        <v>1</v>
      </c>
      <c r="O61" s="24"/>
    </row>
    <row r="62" spans="1:15" x14ac:dyDescent="0.2">
      <c r="D62" s="9" t="s">
        <v>308</v>
      </c>
      <c r="E62" s="11"/>
      <c r="M62" t="s">
        <v>189</v>
      </c>
      <c r="N62" s="24">
        <v>1</v>
      </c>
      <c r="O62" s="24"/>
    </row>
    <row r="63" spans="1:15" x14ac:dyDescent="0.2">
      <c r="D63" s="9" t="s">
        <v>309</v>
      </c>
      <c r="E63" s="11">
        <v>19562.719999999998</v>
      </c>
    </row>
  </sheetData>
  <mergeCells count="4">
    <mergeCell ref="A1:B2"/>
    <mergeCell ref="G1:I2"/>
    <mergeCell ref="J1:J2"/>
    <mergeCell ref="D1:E2"/>
  </mergeCells>
  <pageMargins left="0.7" right="0.7" top="0.75" bottom="0.75" header="0.3" footer="0.3"/>
  <pageSetup orientation="portrait" horizontalDpi="300" verticalDpi="300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C0DEB1-B177-47ED-8A06-63E171E2FC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EOE</vt:lpstr>
      <vt:lpstr>SAP</vt:lpstr>
      <vt:lpstr>Total</vt:lpstr>
      <vt:lpstr>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Lambert, Victorien</dc:creator>
  <cp:lastModifiedBy>CA</cp:lastModifiedBy>
  <dcterms:created xsi:type="dcterms:W3CDTF">2020-04-03T07:34:20Z</dcterms:created>
  <dcterms:modified xsi:type="dcterms:W3CDTF">2020-04-09T07:54:28Z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