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 activeTab="1"/>
  </bookViews>
  <sheets>
    <sheet name="Feuil1" sheetId="1" r:id="rId1"/>
    <sheet name="Feuil1 (2)" sheetId="2" r:id="rId2"/>
  </sheets>
  <externalReferences>
    <externalReference r:id="rId3"/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2" l="1"/>
  <c r="F28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" i="2"/>
  <c r="E3" i="2"/>
  <c r="G27" i="1" a="1"/>
  <c r="G27" i="1" s="1"/>
  <c r="F9" i="2" l="1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8" i="2"/>
  <c r="F7" i="2"/>
  <c r="F6" i="2"/>
  <c r="F5" i="2"/>
  <c r="F4" i="2"/>
  <c r="F3" i="2"/>
  <c r="F2" i="2"/>
  <c r="G3" i="1" l="1" a="1"/>
  <c r="G3" i="1" s="1"/>
  <c r="E3" i="1" s="1"/>
  <c r="G2" i="1" a="1"/>
  <c r="G2" i="1" s="1"/>
  <c r="E2" i="1" s="1"/>
  <c r="G4" i="1" a="1"/>
  <c r="G4" i="1"/>
  <c r="E4" i="1" s="1"/>
  <c r="G5" i="1" a="1"/>
  <c r="G5" i="1" s="1"/>
  <c r="E5" i="1" s="1"/>
  <c r="G6" i="1" a="1"/>
  <c r="G6" i="1" s="1"/>
  <c r="E6" i="1" s="1"/>
  <c r="G7" i="1" a="1"/>
  <c r="G7" i="1" s="1"/>
  <c r="E7" i="1" s="1"/>
  <c r="G8" i="1" a="1"/>
  <c r="G8" i="1" s="1"/>
  <c r="E8" i="1" s="1"/>
  <c r="G9" i="1" a="1"/>
  <c r="G9" i="1" s="1"/>
  <c r="E9" i="1" s="1"/>
  <c r="G10" i="1" a="1"/>
  <c r="G10" i="1" s="1"/>
  <c r="E10" i="1" s="1"/>
  <c r="G11" i="1" a="1"/>
  <c r="G11" i="1" s="1"/>
  <c r="E11" i="1" s="1"/>
  <c r="G12" i="1" a="1"/>
  <c r="G12" i="1" s="1"/>
  <c r="E12" i="1" s="1"/>
  <c r="G13" i="1" a="1"/>
  <c r="G13" i="1" s="1"/>
  <c r="E13" i="1" s="1"/>
  <c r="G14" i="1" a="1"/>
  <c r="G14" i="1" s="1"/>
  <c r="E14" i="1" s="1"/>
  <c r="G15" i="1" a="1"/>
  <c r="G15" i="1" s="1"/>
  <c r="E15" i="1" s="1"/>
  <c r="G16" i="1" a="1"/>
  <c r="G16" i="1" s="1"/>
  <c r="E16" i="1" s="1"/>
  <c r="G17" i="1" a="1"/>
  <c r="G17" i="1" s="1"/>
  <c r="E17" i="1" s="1"/>
  <c r="G18" i="1" a="1"/>
  <c r="G18" i="1" s="1"/>
  <c r="E18" i="1" s="1"/>
  <c r="G19" i="1" a="1"/>
  <c r="G19" i="1" s="1"/>
  <c r="E19" i="1" s="1"/>
  <c r="G20" i="1" a="1"/>
  <c r="G20" i="1" s="1"/>
  <c r="E20" i="1" s="1"/>
  <c r="G21" i="1" a="1"/>
  <c r="G21" i="1" s="1"/>
  <c r="E21" i="1" s="1"/>
  <c r="G22" i="1" a="1"/>
  <c r="G22" i="1" s="1"/>
  <c r="E22" i="1" s="1"/>
  <c r="G23" i="1" a="1"/>
  <c r="G23" i="1" s="1"/>
  <c r="E23" i="1" s="1"/>
  <c r="G24" i="1" a="1"/>
  <c r="G24" i="1" s="1"/>
  <c r="E24" i="1" s="1"/>
  <c r="G25" i="1" a="1"/>
  <c r="G25" i="1" s="1"/>
  <c r="E25" i="1" s="1"/>
  <c r="G26" i="1" a="1"/>
  <c r="G26" i="1" s="1"/>
  <c r="E26" i="1" s="1"/>
  <c r="E27" i="1"/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<sst xmlns="http://schemas.openxmlformats.org/spreadsheetml/2006/main" count="68" uniqueCount="13">
  <si>
    <t>Code Parc / Immatriculation</t>
  </si>
  <si>
    <t>Date</t>
  </si>
  <si>
    <t>Compteur Carburation</t>
  </si>
  <si>
    <t>Nbre de litres</t>
  </si>
  <si>
    <t>Ratios</t>
  </si>
  <si>
    <t>Ratio Ref</t>
  </si>
  <si>
    <t>C08952</t>
  </si>
  <si>
    <t>C0X002</t>
  </si>
  <si>
    <t>D41135</t>
  </si>
  <si>
    <t>D41183</t>
  </si>
  <si>
    <t>J18947</t>
  </si>
  <si>
    <t>nombre de litres / (compteur de la dernière de la ligne - compteur de la dernière occurrence</t>
  </si>
  <si>
    <t>Repère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</si>
</sst>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\ mmm"/>
    <numFmt numFmtId="165" formatCode="dd/mm/yy;@"/>
    <numFmt numFmtId="166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Vinc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6" fontId="1" fillId="0" borderId="0" xfId="1" applyNumberFormat="1" applyFont="1" applyAlignment="1">
      <alignment horizontal="center" vertical="center"/>
    </xf>
    <xf numFmtId="43" fontId="1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35" formatCode="_-* #,##0.00\ _€_-;\-* #,##0.0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4" formatCode="d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4" formatCode="d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RATI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RATI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Bons de carburation"/>
      <sheetName val="Donées"/>
      <sheetName val="Rapport"/>
      <sheetName val="TCD"/>
      <sheetName val="Listes"/>
      <sheetName val="Feuil3"/>
      <sheetName val="FICHIER RAT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Ratios"/>
      <sheetName val="Carburation Mensuelle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Donnees" displayName="Donnees" ref="A1:G27" headerRowDxfId="10" dataDxfId="9" tableBorderDxfId="8">
  <autoFilter ref="A1:G27"/>
  <sortState ref="A2:G27">
    <sortCondition ref="A7:A32"/>
  </sortState>
  <tableColumns count="7">
    <tableColumn id="1" name="Code Parc / Immatriculation" totalsRowFunction="custom" dataDxfId="7">
      <totalsRowFormula>[2]Ratios!B37</totalsRowFormula>
    </tableColumn>
    <tableColumn id="3" name="Date" totalsRowFunction="custom" dataDxfId="6">
      <totalsRowFormula>[2]Ratios!B45</totalsRowFormula>
    </tableColumn>
    <tableColumn id="6" name="Compteur Carburation" totalsRowFunction="custom" dataDxfId="5">
      <totalsRowFormula>[2]Ratios!B48</totalsRowFormula>
    </tableColumn>
    <tableColumn id="7" name="Nbre de litres" totalsRowFunction="custom" dataDxfId="4">
      <totalsRowFormula>[2]Ratios!B51</totalsRowFormula>
    </tableColumn>
    <tableColumn id="10" name="Ratios" dataDxfId="3" dataCellStyle="Milliers">
      <calculatedColumnFormula>IF(Donnees[[#This Row],[Repère]]&lt;&gt;9^9,Donnees[[#This Row],[Nbre de litres]]/(G2-Donnees[[#This Row],[Compteur Carburation]]),0)</calculatedColumnFormula>
    </tableColumn>
    <tableColumn id="9" name="Ratio Ref" dataDxfId="2">
      <calculatedColumnFormula>VLOOKUP(Donnees[[#This Row],[Code Parc / Immatriculation]],[1]!Tableau13[#Data],7,FALSE)</calculatedColumnFormula>
    </tableColumn>
    <tableColumn id="2" name="Repère" dataDxfId="1">
      <calculatedColumnFormula array="1">SMALL(IF(Donnees[Code Parc / Immatriculation]=Donnees[[#This Row],[Code Parc / Immatriculation]],Donnees[Compteur Carburation],9^9),COUNTIF($A$1:A2,Donnees[[#This Row],[Code Parc / Immatriculation]])+1)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Donnees3" displayName="Donnees3" ref="A1:F28" headerRowDxfId="18" dataDxfId="17" tableBorderDxfId="16">
  <autoFilter ref="A1:F28"/>
  <sortState ref="A2:G27">
    <sortCondition ref="A2:A27"/>
    <sortCondition ref="C2:C27"/>
  </sortState>
  <tableColumns count="6">
    <tableColumn id="1" name="Code Parc / Immatriculation" totalsRowFunction="custom" dataDxfId="15">
      <totalsRowFormula>[2]Ratios!B37</totalsRowFormula>
    </tableColumn>
    <tableColumn id="3" name="Date" totalsRowFunction="custom" dataDxfId="14">
      <totalsRowFormula>[2]Ratios!B45</totalsRowFormula>
    </tableColumn>
    <tableColumn id="6" name="Compteur Carburation" totalsRowFunction="custom" dataDxfId="13" dataCellStyle="Milliers">
      <totalsRowFormula>[2]Ratios!B48</totalsRowFormula>
    </tableColumn>
    <tableColumn id="7" name="Nbre de litres" totalsRowFunction="custom" dataDxfId="12">
      <totalsRowFormula>[2]Ratios!B51</totalsRowFormula>
    </tableColumn>
    <tableColumn id="10" name="Ratios" dataDxfId="0" dataCellStyle="Milliers">
      <calculatedColumnFormula>IF(OFFSET(Donnees3[[#This Row],[Code Parc / Immatriculation]],1,0)=Donnees3[[#This Row],[Code Parc / Immatriculation]],Donnees3[[#This Row],[Nbre de litres]]/(OFFSET(Donnees3[[#This Row],[Compteur Carburation]],1,0)-Donnees3[[#This Row],[Compteur Carburation]]),0)</calculatedColumnFormula>
    </tableColumn>
    <tableColumn id="9" name="Ratio Ref" dataDxfId="11">
      <calculatedColumnFormula>VLOOKUP(Donnees3[[#This Row],[Code Parc / Immatriculation]],[1]!Tableau13[#Data],7,FALSE)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E3" sqref="E3"/>
    </sheetView>
  </sheetViews>
  <sheetFormatPr baseColWidth="10" defaultRowHeight="15"/>
  <cols>
    <col min="1" max="1" width="33.5703125" bestFit="1" customWidth="1"/>
    <col min="2" max="2" width="10.28515625" bestFit="1" customWidth="1"/>
    <col min="3" max="3" width="28.42578125" bestFit="1" customWidth="1"/>
    <col min="4" max="4" width="19.42578125" bestFit="1" customWidth="1"/>
    <col min="6" max="6" width="15.85546875" customWidth="1"/>
    <col min="7" max="7" width="13.5703125" customWidth="1"/>
  </cols>
  <sheetData>
    <row r="1" spans="1:1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8" t="s">
        <v>12</v>
      </c>
    </row>
    <row r="2" spans="1:12">
      <c r="A2" s="4" t="s">
        <v>6</v>
      </c>
      <c r="B2" s="5">
        <v>43960</v>
      </c>
      <c r="C2" s="6">
        <v>208</v>
      </c>
      <c r="D2" s="6">
        <v>57</v>
      </c>
      <c r="E2" s="9">
        <f>IF(Donnees[[#This Row],[Repère]]&lt;&gt;9^9,Donnees[[#This Row],[Nbre de litres]]/(G2-Donnees[[#This Row],[Compteur Carburation]]),0)</f>
        <v>0</v>
      </c>
      <c r="F2" s="6" t="e">
        <f>VLOOKUP(Donnees[[#This Row],[Code Parc / Immatriculation]],[1]!Tableau13[#Data],7,FALSE)</f>
        <v>#REF!</v>
      </c>
      <c r="G2" s="8">
        <f t="array" ref="G2">SMALL(IF(Donnees[Code Parc / Immatriculation]=Donnees[[#This Row],[Code Parc / Immatriculation]],Donnees[Compteur Carburation],9^9),COUNTIF($A$1:A2,Donnees[[#This Row],[Code Parc / Immatriculation]])+1)</f>
        <v>387420489</v>
      </c>
      <c r="L2" t="s">
        <v>11</v>
      </c>
    </row>
    <row r="3" spans="1:12">
      <c r="A3" s="7" t="s">
        <v>7</v>
      </c>
      <c r="B3" s="5">
        <v>43947</v>
      </c>
      <c r="C3" s="6">
        <v>4648</v>
      </c>
      <c r="D3" s="6">
        <v>35</v>
      </c>
      <c r="E3" s="9">
        <f>IF(Donnees[[#This Row],[Repère]]&lt;&gt;9^9,Donnees[[#This Row],[Nbre de litres]]/(G3-Donnees[[#This Row],[Compteur Carburation]]),0)</f>
        <v>2.5</v>
      </c>
      <c r="F3" s="6" t="e">
        <f>VLOOKUP(Donnees[[#This Row],[Code Parc / Immatriculation]],[1]!Tableau13[#Data],7,FALSE)</f>
        <v>#REF!</v>
      </c>
      <c r="G3" s="8">
        <f t="array" ref="G3">IF(COUNTIF(A1:A3,Donnees[[#This Row],[Code Parc / Immatriculation]])&lt;COUNTIF(Donnees[Code Parc / Immatriculation],Donnees[[#This Row],[Code Parc / Immatriculation]]),SMALL(IF(Donnees[Code Parc / Immatriculation]=Donnees[[#This Row],[Code Parc / Immatriculation]],Donnees[Compteur Carburation],9^9),COUNTIF($A$1:A3,Donnees[[#This Row],[Code Parc / Immatriculation]])+1),9^9)</f>
        <v>4662</v>
      </c>
    </row>
    <row r="4" spans="1:12">
      <c r="A4" s="7" t="s">
        <v>7</v>
      </c>
      <c r="B4" s="5">
        <v>43955</v>
      </c>
      <c r="C4" s="6">
        <v>4662</v>
      </c>
      <c r="D4" s="6">
        <v>35</v>
      </c>
      <c r="E4" s="9">
        <f>IF(Donnees[[#This Row],[Repère]]&lt;&gt;9^9,Donnees[[#This Row],[Nbre de litres]]/(G4-Donnees[[#This Row],[Compteur Carburation]]),0)</f>
        <v>3.5</v>
      </c>
      <c r="F4" s="6" t="e">
        <f>VLOOKUP(Donnees[[#This Row],[Code Parc / Immatriculation]],[1]!Tableau13[#Data],7,FALSE)</f>
        <v>#REF!</v>
      </c>
      <c r="G4" s="8">
        <f t="array" ref="G4">SMALL(IF(Donnees[Code Parc / Immatriculation]=Donnees[[#This Row],[Code Parc / Immatriculation]],Donnees[Compteur Carburation],9^9),COUNTIF($A$1:A4,Donnees[[#This Row],[Code Parc / Immatriculation]])+1)</f>
        <v>4672</v>
      </c>
    </row>
    <row r="5" spans="1:12">
      <c r="A5" s="7" t="s">
        <v>7</v>
      </c>
      <c r="B5" s="5">
        <v>43958</v>
      </c>
      <c r="C5" s="6">
        <v>4672</v>
      </c>
      <c r="D5" s="6">
        <v>35</v>
      </c>
      <c r="E5" s="9">
        <f>IF(Donnees[[#This Row],[Repère]]&lt;&gt;9^9,Donnees[[#This Row],[Nbre de litres]]/(G5-Donnees[[#This Row],[Compteur Carburation]]),0)</f>
        <v>4.375</v>
      </c>
      <c r="F5" s="6" t="e">
        <f>VLOOKUP(Donnees[[#This Row],[Code Parc / Immatriculation]],[1]!Tableau13[#Data],7,FALSE)</f>
        <v>#REF!</v>
      </c>
      <c r="G5" s="8">
        <f t="array" ref="G5">SMALL(IF(Donnees[Code Parc / Immatriculation]=Donnees[[#This Row],[Code Parc / Immatriculation]],Donnees[Compteur Carburation],9^9),COUNTIF($A$1:A5,Donnees[[#This Row],[Code Parc / Immatriculation]])+1)</f>
        <v>4680</v>
      </c>
    </row>
    <row r="6" spans="1:12">
      <c r="A6" s="4" t="s">
        <v>7</v>
      </c>
      <c r="B6" s="5">
        <v>43960</v>
      </c>
      <c r="C6" s="6">
        <v>4680</v>
      </c>
      <c r="D6" s="6">
        <v>30</v>
      </c>
      <c r="E6" s="9">
        <f>IF(Donnees[[#This Row],[Repère]]&lt;&gt;9^9,Donnees[[#This Row],[Nbre de litres]]/(G6-Donnees[[#This Row],[Compteur Carburation]]),0)</f>
        <v>5</v>
      </c>
      <c r="F6" s="6" t="e">
        <f>VLOOKUP(Donnees[[#This Row],[Code Parc / Immatriculation]],[1]!Tableau13[#Data],7,FALSE)</f>
        <v>#REF!</v>
      </c>
      <c r="G6" s="8">
        <f t="array" ref="G6">SMALL(IF(Donnees[Code Parc / Immatriculation]=Donnees[[#This Row],[Code Parc / Immatriculation]],Donnees[Compteur Carburation],9^9),COUNTIF($A$1:A6,Donnees[[#This Row],[Code Parc / Immatriculation]])+1)</f>
        <v>4686</v>
      </c>
    </row>
    <row r="7" spans="1:12">
      <c r="A7" s="7" t="s">
        <v>7</v>
      </c>
      <c r="B7" s="5">
        <v>43963</v>
      </c>
      <c r="C7" s="6">
        <v>4686</v>
      </c>
      <c r="D7" s="6">
        <v>35</v>
      </c>
      <c r="E7" s="9">
        <f>IF(Donnees[[#This Row],[Repère]]&lt;&gt;9^9,Donnees[[#This Row],[Nbre de litres]]/(G7-Donnees[[#This Row],[Compteur Carburation]]),0)</f>
        <v>5.833333333333333</v>
      </c>
      <c r="F7" s="6" t="e">
        <f>VLOOKUP(Donnees[[#This Row],[Code Parc / Immatriculation]],[1]!Tableau13[#Data],7,FALSE)</f>
        <v>#REF!</v>
      </c>
      <c r="G7" s="8">
        <f t="array" ref="G7">SMALL(IF(Donnees[Code Parc / Immatriculation]=Donnees[[#This Row],[Code Parc / Immatriculation]],Donnees[Compteur Carburation],9^9),COUNTIF($A$1:A7,Donnees[[#This Row],[Code Parc / Immatriculation]])+1)</f>
        <v>4692</v>
      </c>
    </row>
    <row r="8" spans="1:12">
      <c r="A8" s="7" t="s">
        <v>7</v>
      </c>
      <c r="B8" s="5">
        <v>43966</v>
      </c>
      <c r="C8" s="6">
        <v>4692</v>
      </c>
      <c r="D8" s="6">
        <v>35</v>
      </c>
      <c r="E8" s="9">
        <f>IF(Donnees[[#This Row],[Repère]]&lt;&gt;9^9,Donnees[[#This Row],[Nbre de litres]]/(G8-Donnees[[#This Row],[Compteur Carburation]]),0)</f>
        <v>4.375</v>
      </c>
      <c r="F8" s="6" t="e">
        <f>VLOOKUP(Donnees[[#This Row],[Code Parc / Immatriculation]],[1]!Tableau13[#Data],7,FALSE)</f>
        <v>#REF!</v>
      </c>
      <c r="G8" s="8">
        <f t="array" ref="G8">SMALL(IF(Donnees[Code Parc / Immatriculation]=Donnees[[#This Row],[Code Parc / Immatriculation]],Donnees[Compteur Carburation],9^9),COUNTIF($A$1:A8,Donnees[[#This Row],[Code Parc / Immatriculation]])+1)</f>
        <v>4700</v>
      </c>
    </row>
    <row r="9" spans="1:12">
      <c r="A9" s="7" t="s">
        <v>8</v>
      </c>
      <c r="B9" s="5">
        <v>43948</v>
      </c>
      <c r="C9" s="6">
        <v>8238</v>
      </c>
      <c r="D9" s="6">
        <v>132</v>
      </c>
      <c r="E9" s="9">
        <f>IF(Donnees[[#This Row],[Repère]]&lt;&gt;9^9,Donnees[[#This Row],[Nbre de litres]]/(G9-Donnees[[#This Row],[Compteur Carburation]]),0)</f>
        <v>18.857142857142858</v>
      </c>
      <c r="F9" s="6" t="e">
        <f>VLOOKUP(Donnees[[#This Row],[Code Parc / Immatriculation]],[1]!Tableau13[#Data],7,FALSE)</f>
        <v>#REF!</v>
      </c>
      <c r="G9" s="8">
        <f t="array" ref="G9">SMALL(IF(Donnees[Code Parc / Immatriculation]=Donnees[[#This Row],[Code Parc / Immatriculation]],Donnees[Compteur Carburation],9^9),COUNTIF($A$1:A9,Donnees[[#This Row],[Code Parc / Immatriculation]])+1)</f>
        <v>8245</v>
      </c>
    </row>
    <row r="10" spans="1:12">
      <c r="A10" s="7" t="s">
        <v>8</v>
      </c>
      <c r="B10" s="5">
        <v>43950</v>
      </c>
      <c r="C10" s="6">
        <v>8245</v>
      </c>
      <c r="D10" s="6">
        <v>71</v>
      </c>
      <c r="E10" s="9">
        <f>IF(Donnees[[#This Row],[Repère]]&lt;&gt;9^9,Donnees[[#This Row],[Nbre de litres]]/(G10-Donnees[[#This Row],[Compteur Carburation]]),0)</f>
        <v>5.0714285714285712</v>
      </c>
      <c r="F10" s="6" t="e">
        <f>VLOOKUP(Donnees[[#This Row],[Code Parc / Immatriculation]],[1]!Tableau13[#Data],7,FALSE)</f>
        <v>#REF!</v>
      </c>
      <c r="G10" s="8">
        <f t="array" ref="G10">SMALL(IF(Donnees[Code Parc / Immatriculation]=Donnees[[#This Row],[Code Parc / Immatriculation]],Donnees[Compteur Carburation],9^9),COUNTIF($A$1:A10,Donnees[[#This Row],[Code Parc / Immatriculation]])+1)</f>
        <v>8259</v>
      </c>
    </row>
    <row r="11" spans="1:12">
      <c r="A11" s="7" t="s">
        <v>8</v>
      </c>
      <c r="B11" s="5">
        <v>43957</v>
      </c>
      <c r="C11" s="6">
        <v>8259</v>
      </c>
      <c r="D11" s="6">
        <v>162</v>
      </c>
      <c r="E11" s="9">
        <f>IF(Donnees[[#This Row],[Repère]]&lt;&gt;9^9,Donnees[[#This Row],[Nbre de litres]]/(G11-Donnees[[#This Row],[Compteur Carburation]]),0)</f>
        <v>14.727272727272727</v>
      </c>
      <c r="F11" s="6" t="e">
        <f>VLOOKUP(Donnees[[#This Row],[Code Parc / Immatriculation]],[1]!Tableau13[#Data],7,FALSE)</f>
        <v>#REF!</v>
      </c>
      <c r="G11" s="8">
        <f t="array" ref="G11">SMALL(IF(Donnees[Code Parc / Immatriculation]=Donnees[[#This Row],[Code Parc / Immatriculation]],Donnees[Compteur Carburation],9^9),COUNTIF($A$1:A11,Donnees[[#This Row],[Code Parc / Immatriculation]])+1)</f>
        <v>8270</v>
      </c>
    </row>
    <row r="12" spans="1:12">
      <c r="A12" s="7" t="s">
        <v>8</v>
      </c>
      <c r="B12" s="5">
        <v>43959</v>
      </c>
      <c r="C12" s="6">
        <v>8270</v>
      </c>
      <c r="D12" s="6">
        <v>152</v>
      </c>
      <c r="E12" s="9">
        <f>IF(Donnees[[#This Row],[Repère]]&lt;&gt;9^9,Donnees[[#This Row],[Nbre de litres]]/(G12-Donnees[[#This Row],[Compteur Carburation]]),0)</f>
        <v>16.888888888888889</v>
      </c>
      <c r="F12" s="6" t="e">
        <f>VLOOKUP(Donnees[[#This Row],[Code Parc / Immatriculation]],[1]!Tableau13[#Data],7,FALSE)</f>
        <v>#REF!</v>
      </c>
      <c r="G12" s="8">
        <f t="array" ref="G12">SMALL(IF(Donnees[Code Parc / Immatriculation]=Donnees[[#This Row],[Code Parc / Immatriculation]],Donnees[Compteur Carburation],9^9),COUNTIF($A$1:A12,Donnees[[#This Row],[Code Parc / Immatriculation]])+1)</f>
        <v>8279</v>
      </c>
    </row>
    <row r="13" spans="1:12">
      <c r="A13" s="7" t="s">
        <v>8</v>
      </c>
      <c r="B13" s="5">
        <v>43962</v>
      </c>
      <c r="C13" s="6">
        <v>8279</v>
      </c>
      <c r="D13" s="6">
        <v>125</v>
      </c>
      <c r="E13" s="9">
        <f>IF(Donnees[[#This Row],[Repère]]&lt;&gt;9^9,Donnees[[#This Row],[Nbre de litres]]/(G13-Donnees[[#This Row],[Compteur Carburation]]),0)</f>
        <v>11.363636363636363</v>
      </c>
      <c r="F13" s="6" t="e">
        <f>VLOOKUP(Donnees[[#This Row],[Code Parc / Immatriculation]],[1]!Tableau13[#Data],7,FALSE)</f>
        <v>#REF!</v>
      </c>
      <c r="G13" s="8">
        <f t="array" ref="G13">SMALL(IF(Donnees[Code Parc / Immatriculation]=Donnees[[#This Row],[Code Parc / Immatriculation]],Donnees[Compteur Carburation],9^9),COUNTIF($A$1:A13,Donnees[[#This Row],[Code Parc / Immatriculation]])+1)</f>
        <v>8290</v>
      </c>
    </row>
    <row r="14" spans="1:12">
      <c r="A14" s="7" t="s">
        <v>8</v>
      </c>
      <c r="B14" s="5">
        <v>43964</v>
      </c>
      <c r="C14" s="6">
        <v>8290</v>
      </c>
      <c r="D14" s="6">
        <v>170</v>
      </c>
      <c r="E14" s="9">
        <f>IF(Donnees[[#This Row],[Repère]]&lt;&gt;9^9,Donnees[[#This Row],[Nbre de litres]]/(G14-Donnees[[#This Row],[Compteur Carburation]]),0)</f>
        <v>13.076923076923077</v>
      </c>
      <c r="F14" s="6" t="e">
        <f>VLOOKUP(Donnees[[#This Row],[Code Parc / Immatriculation]],[1]!Tableau13[#Data],7,FALSE)</f>
        <v>#REF!</v>
      </c>
      <c r="G14" s="8">
        <f t="array" ref="G14">SMALL(IF(Donnees[Code Parc / Immatriculation]=Donnees[[#This Row],[Code Parc / Immatriculation]],Donnees[Compteur Carburation],9^9),COUNTIF($A$1:A14,Donnees[[#This Row],[Code Parc / Immatriculation]])+1)</f>
        <v>8303</v>
      </c>
    </row>
    <row r="15" spans="1:12">
      <c r="A15" s="7" t="s">
        <v>8</v>
      </c>
      <c r="B15" s="5">
        <v>43966</v>
      </c>
      <c r="C15" s="6">
        <v>8303</v>
      </c>
      <c r="D15" s="6">
        <v>160</v>
      </c>
      <c r="E15" s="9">
        <f>IF(Donnees[[#This Row],[Repère]]&lt;&gt;9^9,Donnees[[#This Row],[Nbre de litres]]/(G15-Donnees[[#This Row],[Compteur Carburation]]),0)</f>
        <v>0</v>
      </c>
      <c r="F15" s="6" t="e">
        <f>VLOOKUP(Donnees[[#This Row],[Code Parc / Immatriculation]],[1]!Tableau13[#Data],7,FALSE)</f>
        <v>#REF!</v>
      </c>
      <c r="G15" s="8">
        <f t="array" ref="G15">SMALL(IF(Donnees[Code Parc / Immatriculation]=Donnees[[#This Row],[Code Parc / Immatriculation]],Donnees[Compteur Carburation],9^9),COUNTIF($A$1:A15,Donnees[[#This Row],[Code Parc / Immatriculation]])+1)</f>
        <v>387420489</v>
      </c>
    </row>
    <row r="16" spans="1:12">
      <c r="A16" s="7" t="s">
        <v>9</v>
      </c>
      <c r="B16" s="5">
        <v>43948</v>
      </c>
      <c r="C16" s="6">
        <v>11483</v>
      </c>
      <c r="D16" s="6">
        <v>197</v>
      </c>
      <c r="E16" s="9">
        <f>IF(Donnees[[#This Row],[Repère]]&lt;&gt;9^9,Donnees[[#This Row],[Nbre de litres]]/(G16-Donnees[[#This Row],[Compteur Carburation]]),0)</f>
        <v>28.142857142857142</v>
      </c>
      <c r="F16" s="6" t="e">
        <f>VLOOKUP(Donnees[[#This Row],[Code Parc / Immatriculation]],[1]!Tableau13[#Data],7,FALSE)</f>
        <v>#REF!</v>
      </c>
      <c r="G16" s="8">
        <f t="array" ref="G16">SMALL(IF(Donnees[Code Parc / Immatriculation]=Donnees[[#This Row],[Code Parc / Immatriculation]],Donnees[Compteur Carburation],9^9),COUNTIF($A$1:A16,Donnees[[#This Row],[Code Parc / Immatriculation]])+1)</f>
        <v>11490</v>
      </c>
    </row>
    <row r="17" spans="1:7">
      <c r="A17" s="7" t="s">
        <v>9</v>
      </c>
      <c r="B17" s="5">
        <v>43949</v>
      </c>
      <c r="C17" s="6">
        <v>11490</v>
      </c>
      <c r="D17" s="6">
        <v>141</v>
      </c>
      <c r="E17" s="9">
        <f>IF(Donnees[[#This Row],[Repère]]&lt;&gt;9^9,Donnees[[#This Row],[Nbre de litres]]/(G17-Donnees[[#This Row],[Compteur Carburation]]),0)</f>
        <v>20.142857142857142</v>
      </c>
      <c r="F17" s="6" t="e">
        <f>VLOOKUP(Donnees[[#This Row],[Code Parc / Immatriculation]],[1]!Tableau13[#Data],7,FALSE)</f>
        <v>#REF!</v>
      </c>
      <c r="G17" s="8">
        <f t="array" ref="G17">SMALL(IF(Donnees[Code Parc / Immatriculation]=Donnees[[#This Row],[Code Parc / Immatriculation]],Donnees[Compteur Carburation],9^9),COUNTIF($A$1:A17,Donnees[[#This Row],[Code Parc / Immatriculation]])+1)</f>
        <v>11497</v>
      </c>
    </row>
    <row r="18" spans="1:7">
      <c r="A18" s="7" t="s">
        <v>9</v>
      </c>
      <c r="B18" s="5">
        <v>43950</v>
      </c>
      <c r="C18" s="6">
        <v>11497</v>
      </c>
      <c r="D18" s="6">
        <v>131</v>
      </c>
      <c r="E18" s="9">
        <f>IF(Donnees[[#This Row],[Repère]]&lt;&gt;9^9,Donnees[[#This Row],[Nbre de litres]]/(G18-Donnees[[#This Row],[Compteur Carburation]]),0)</f>
        <v>18.714285714285715</v>
      </c>
      <c r="F18" s="6" t="e">
        <f>VLOOKUP(Donnees[[#This Row],[Code Parc / Immatriculation]],[1]!Tableau13[#Data],7,FALSE)</f>
        <v>#REF!</v>
      </c>
      <c r="G18" s="8">
        <f t="array" ref="G18">SMALL(IF(Donnees[Code Parc / Immatriculation]=Donnees[[#This Row],[Code Parc / Immatriculation]],Donnees[Compteur Carburation],9^9),COUNTIF($A$1:A18,Donnees[[#This Row],[Code Parc / Immatriculation]])+1)</f>
        <v>11504</v>
      </c>
    </row>
    <row r="19" spans="1:7">
      <c r="A19" s="7" t="s">
        <v>9</v>
      </c>
      <c r="B19" s="5">
        <v>43951</v>
      </c>
      <c r="C19" s="6">
        <v>11504</v>
      </c>
      <c r="D19" s="6">
        <v>123</v>
      </c>
      <c r="E19" s="9">
        <f>IF(Donnees[[#This Row],[Repère]]&lt;&gt;9^9,Donnees[[#This Row],[Nbre de litres]]/(G19-Donnees[[#This Row],[Compteur Carburation]]),0)</f>
        <v>20.5</v>
      </c>
      <c r="F19" s="6" t="e">
        <f>VLOOKUP(Donnees[[#This Row],[Code Parc / Immatriculation]],[1]!Tableau13[#Data],7,FALSE)</f>
        <v>#REF!</v>
      </c>
      <c r="G19" s="8">
        <f t="array" ref="G19">SMALL(IF(Donnees[Code Parc / Immatriculation]=Donnees[[#This Row],[Code Parc / Immatriculation]],Donnees[Compteur Carburation],9^9),COUNTIF($A$1:A19,Donnees[[#This Row],[Code Parc / Immatriculation]])+1)</f>
        <v>11510</v>
      </c>
    </row>
    <row r="20" spans="1:7">
      <c r="A20" s="7" t="s">
        <v>9</v>
      </c>
      <c r="B20" s="5">
        <v>43955</v>
      </c>
      <c r="C20" s="6">
        <v>11510</v>
      </c>
      <c r="D20" s="6">
        <v>128</v>
      </c>
      <c r="E20" s="9">
        <f>IF(Donnees[[#This Row],[Repère]]&lt;&gt;9^9,Donnees[[#This Row],[Nbre de litres]]/(G20-Donnees[[#This Row],[Compteur Carburation]]),0)</f>
        <v>9.8461538461538467</v>
      </c>
      <c r="F20" s="6" t="e">
        <f>VLOOKUP(Donnees[[#This Row],[Code Parc / Immatriculation]],[1]!Tableau13[#Data],7,FALSE)</f>
        <v>#REF!</v>
      </c>
      <c r="G20" s="8">
        <f t="array" ref="G20">SMALL(IF(Donnees[Code Parc / Immatriculation]=Donnees[[#This Row],[Code Parc / Immatriculation]],Donnees[Compteur Carburation],9^9),COUNTIF($A$1:A20,Donnees[[#This Row],[Code Parc / Immatriculation]])+1)</f>
        <v>11523</v>
      </c>
    </row>
    <row r="21" spans="1:7">
      <c r="A21" s="7" t="s">
        <v>9</v>
      </c>
      <c r="B21" s="5">
        <v>43957</v>
      </c>
      <c r="C21" s="6">
        <v>11523</v>
      </c>
      <c r="D21" s="6">
        <v>216</v>
      </c>
      <c r="E21" s="9">
        <f>IF(Donnees[[#This Row],[Repère]]&lt;&gt;9^9,Donnees[[#This Row],[Nbre de litres]]/(G21-Donnees[[#This Row],[Compteur Carburation]]),0)</f>
        <v>19.636363636363637</v>
      </c>
      <c r="F21" s="6" t="e">
        <f>VLOOKUP(Donnees[[#This Row],[Code Parc / Immatriculation]],[1]!Tableau13[#Data],7,FALSE)</f>
        <v>#REF!</v>
      </c>
      <c r="G21" s="8">
        <f t="array" ref="G21">SMALL(IF(Donnees[Code Parc / Immatriculation]=Donnees[[#This Row],[Code Parc / Immatriculation]],Donnees[Compteur Carburation],9^9),COUNTIF($A$1:A21,Donnees[[#This Row],[Code Parc / Immatriculation]])+1)</f>
        <v>11534</v>
      </c>
    </row>
    <row r="22" spans="1:7">
      <c r="A22" s="7" t="s">
        <v>9</v>
      </c>
      <c r="B22" s="5">
        <v>43958</v>
      </c>
      <c r="C22" s="6">
        <v>11534</v>
      </c>
      <c r="D22" s="6">
        <v>175</v>
      </c>
      <c r="E22" s="9">
        <f>IF(Donnees[[#This Row],[Repère]]&lt;&gt;9^9,Donnees[[#This Row],[Nbre de litres]]/(G22-Donnees[[#This Row],[Compteur Carburation]]),0)</f>
        <v>17.5</v>
      </c>
      <c r="F22" s="6" t="e">
        <f>VLOOKUP(Donnees[[#This Row],[Code Parc / Immatriculation]],[1]!Tableau13[#Data],7,FALSE)</f>
        <v>#REF!</v>
      </c>
      <c r="G22" s="8">
        <f t="array" ref="G22">SMALL(IF(Donnees[Code Parc / Immatriculation]=Donnees[[#This Row],[Code Parc / Immatriculation]],Donnees[Compteur Carburation],9^9),COUNTIF($A$1:A22,Donnees[[#This Row],[Code Parc / Immatriculation]])+1)</f>
        <v>11544</v>
      </c>
    </row>
    <row r="23" spans="1:7">
      <c r="A23" s="4" t="s">
        <v>9</v>
      </c>
      <c r="B23" s="5">
        <v>43959</v>
      </c>
      <c r="C23" s="6">
        <v>11544</v>
      </c>
      <c r="D23" s="6">
        <v>187</v>
      </c>
      <c r="E23" s="9">
        <f>IF(Donnees[[#This Row],[Repère]]&lt;&gt;9^9,Donnees[[#This Row],[Nbre de litres]]/(G23-Donnees[[#This Row],[Compteur Carburation]]),0)</f>
        <v>26.714285714285715</v>
      </c>
      <c r="F23" s="6" t="e">
        <f>VLOOKUP(Donnees[[#This Row],[Code Parc / Immatriculation]],[1]!Tableau13[#Data],7,FALSE)</f>
        <v>#REF!</v>
      </c>
      <c r="G23" s="8">
        <f t="array" ref="G23">SMALL(IF(Donnees[Code Parc / Immatriculation]=Donnees[[#This Row],[Code Parc / Immatriculation]],Donnees[Compteur Carburation],9^9),COUNTIF($A$1:A23,Donnees[[#This Row],[Code Parc / Immatriculation]])+1)</f>
        <v>11551</v>
      </c>
    </row>
    <row r="24" spans="1:7">
      <c r="A24" s="4" t="s">
        <v>9</v>
      </c>
      <c r="B24" s="5">
        <v>43960</v>
      </c>
      <c r="C24" s="6">
        <v>11551</v>
      </c>
      <c r="D24" s="6">
        <v>148</v>
      </c>
      <c r="E24" s="9">
        <f>IF(Donnees[[#This Row],[Repère]]&lt;&gt;9^9,Donnees[[#This Row],[Nbre de litres]]/(G24-Donnees[[#This Row],[Compteur Carburation]]),0)</f>
        <v>24.666666666666668</v>
      </c>
      <c r="F24" s="6" t="e">
        <f>VLOOKUP(Donnees[[#This Row],[Code Parc / Immatriculation]],[1]!Tableau13[#Data],7,FALSE)</f>
        <v>#REF!</v>
      </c>
      <c r="G24" s="8">
        <f t="array" ref="G24">SMALL(IF(Donnees[Code Parc / Immatriculation]=Donnees[[#This Row],[Code Parc / Immatriculation]],Donnees[Compteur Carburation],9^9),COUNTIF($A$1:A24,Donnees[[#This Row],[Code Parc / Immatriculation]])+1)</f>
        <v>11557</v>
      </c>
    </row>
    <row r="25" spans="1:7">
      <c r="A25" s="7" t="s">
        <v>9</v>
      </c>
      <c r="B25" s="5">
        <v>43961</v>
      </c>
      <c r="C25" s="6">
        <v>11557</v>
      </c>
      <c r="D25" s="6">
        <v>100</v>
      </c>
      <c r="E25" s="9">
        <f>IF(Donnees[[#This Row],[Repère]]&lt;&gt;9^9,Donnees[[#This Row],[Nbre de litres]]/(G25-Donnees[[#This Row],[Compteur Carburation]]),0)</f>
        <v>0</v>
      </c>
      <c r="F25" s="6" t="e">
        <f>VLOOKUP(Donnees[[#This Row],[Code Parc / Immatriculation]],[1]!Tableau13[#Data],7,FALSE)</f>
        <v>#REF!</v>
      </c>
      <c r="G25" s="8">
        <f t="array" ref="G25">SMALL(IF(Donnees[Code Parc / Immatriculation]=Donnees[[#This Row],[Code Parc / Immatriculation]],Donnees[Compteur Carburation],9^9),COUNTIF($A$1:A25,Donnees[[#This Row],[Code Parc / Immatriculation]])+1)</f>
        <v>387420489</v>
      </c>
    </row>
    <row r="26" spans="1:7">
      <c r="A26" s="7" t="s">
        <v>10</v>
      </c>
      <c r="B26" s="5">
        <v>43959</v>
      </c>
      <c r="C26" s="6">
        <v>834</v>
      </c>
      <c r="D26" s="6">
        <v>70</v>
      </c>
      <c r="E26" s="9">
        <f>IF(Donnees[[#This Row],[Repère]]&lt;&gt;9^9,Donnees[[#This Row],[Nbre de litres]]/(G26-Donnees[[#This Row],[Compteur Carburation]]),0)</f>
        <v>0</v>
      </c>
      <c r="F26" s="6" t="e">
        <f>VLOOKUP(Donnees[[#This Row],[Code Parc / Immatriculation]],[1]!Tableau13[#Data],7,FALSE)</f>
        <v>#REF!</v>
      </c>
      <c r="G26" s="8">
        <f t="array" ref="G26">SMALL(IF(Donnees[Code Parc / Immatriculation]=Donnees[[#This Row],[Code Parc / Immatriculation]],Donnees[Compteur Carburation],9^9),COUNTIF($A$1:A26,Donnees[[#This Row],[Code Parc / Immatriculation]])+1)</f>
        <v>387420489</v>
      </c>
    </row>
    <row r="27" spans="1:7">
      <c r="A27" s="7" t="s">
        <v>7</v>
      </c>
      <c r="B27" s="5">
        <v>43967</v>
      </c>
      <c r="C27" s="6">
        <v>4700</v>
      </c>
      <c r="D27" s="6">
        <v>35</v>
      </c>
      <c r="E27" s="9">
        <f>IF(Donnees[[#This Row],[Repère]]&lt;&gt;9^9,Donnees[[#This Row],[Nbre de litres]]/(G27-Donnees[[#This Row],[Compteur Carburation]]),0)</f>
        <v>0</v>
      </c>
      <c r="F27" s="6" t="e">
        <f>VLOOKUP(Donnees[[#This Row],[Code Parc / Immatriculation]],[1]!Tableau13[#Data],7,FALSE)</f>
        <v>#REF!</v>
      </c>
      <c r="G27" s="8">
        <f t="array" ref="G27">SMALL(IF(Donnees[Code Parc / Immatriculation]=Donnees[[#This Row],[Code Parc / Immatriculation]],Donnees[Compteur Carburation],9^9),COUNTIF($A$1:A27,Donnees[[#This Row],[Code Parc / Immatriculation]])+1)</f>
        <v>387420489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E2" sqref="E2"/>
    </sheetView>
  </sheetViews>
  <sheetFormatPr baseColWidth="10" defaultRowHeight="15"/>
  <cols>
    <col min="1" max="1" width="33.5703125" bestFit="1" customWidth="1"/>
    <col min="2" max="2" width="10.28515625" bestFit="1" customWidth="1"/>
    <col min="3" max="3" width="28.42578125" bestFit="1" customWidth="1"/>
    <col min="4" max="4" width="19.42578125" bestFit="1" customWidth="1"/>
    <col min="6" max="6" width="15.85546875" customWidth="1"/>
    <col min="7" max="7" width="13.5703125" customWidth="1"/>
  </cols>
  <sheetData>
    <row r="1" spans="1:1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11">
      <c r="A2" s="4" t="s">
        <v>6</v>
      </c>
      <c r="B2" s="5">
        <v>43960</v>
      </c>
      <c r="C2" s="10">
        <v>208</v>
      </c>
      <c r="D2" s="6">
        <v>57</v>
      </c>
      <c r="E2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0</v>
      </c>
      <c r="F2" s="6" t="e">
        <f>VLOOKUP(Donnees3[[#This Row],[Code Parc / Immatriculation]],[1]!Tableau13[#Data],7,FALSE)</f>
        <v>#REF!</v>
      </c>
      <c r="K2" t="s">
        <v>11</v>
      </c>
    </row>
    <row r="3" spans="1:11">
      <c r="A3" s="7" t="s">
        <v>7</v>
      </c>
      <c r="B3" s="5">
        <v>43947</v>
      </c>
      <c r="C3" s="10">
        <v>4648</v>
      </c>
      <c r="D3" s="6">
        <v>35</v>
      </c>
      <c r="E3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2.5</v>
      </c>
      <c r="F3" s="6" t="e">
        <f>VLOOKUP(Donnees3[[#This Row],[Code Parc / Immatriculation]],[1]!Tableau13[#Data],7,FALSE)</f>
        <v>#REF!</v>
      </c>
    </row>
    <row r="4" spans="1:11">
      <c r="A4" s="7" t="s">
        <v>7</v>
      </c>
      <c r="B4" s="5">
        <v>43955</v>
      </c>
      <c r="C4" s="10">
        <v>4662</v>
      </c>
      <c r="D4" s="6">
        <v>35</v>
      </c>
      <c r="E4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3.5</v>
      </c>
      <c r="F4" s="6" t="e">
        <f>VLOOKUP(Donnees3[[#This Row],[Code Parc / Immatriculation]],[1]!Tableau13[#Data],7,FALSE)</f>
        <v>#REF!</v>
      </c>
    </row>
    <row r="5" spans="1:11">
      <c r="A5" s="7" t="s">
        <v>7</v>
      </c>
      <c r="B5" s="5">
        <v>43958</v>
      </c>
      <c r="C5" s="10">
        <v>4672</v>
      </c>
      <c r="D5" s="6">
        <v>35</v>
      </c>
      <c r="E5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4.375</v>
      </c>
      <c r="F5" s="6" t="e">
        <f>VLOOKUP(Donnees3[[#This Row],[Code Parc / Immatriculation]],[1]!Tableau13[#Data],7,FALSE)</f>
        <v>#REF!</v>
      </c>
    </row>
    <row r="6" spans="1:11">
      <c r="A6" s="4" t="s">
        <v>7</v>
      </c>
      <c r="B6" s="5">
        <v>43960</v>
      </c>
      <c r="C6" s="10">
        <v>4680</v>
      </c>
      <c r="D6" s="6">
        <v>30</v>
      </c>
      <c r="E6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5</v>
      </c>
      <c r="F6" s="6" t="e">
        <f>VLOOKUP(Donnees3[[#This Row],[Code Parc / Immatriculation]],[1]!Tableau13[#Data],7,FALSE)</f>
        <v>#REF!</v>
      </c>
    </row>
    <row r="7" spans="1:11">
      <c r="A7" s="7" t="s">
        <v>7</v>
      </c>
      <c r="B7" s="5">
        <v>43963</v>
      </c>
      <c r="C7" s="10">
        <v>4686</v>
      </c>
      <c r="D7" s="6">
        <v>35</v>
      </c>
      <c r="E7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5.833333333333333</v>
      </c>
      <c r="F7" s="6" t="e">
        <f>VLOOKUP(Donnees3[[#This Row],[Code Parc / Immatriculation]],[1]!Tableau13[#Data],7,FALSE)</f>
        <v>#REF!</v>
      </c>
    </row>
    <row r="8" spans="1:11">
      <c r="A8" s="7" t="s">
        <v>7</v>
      </c>
      <c r="B8" s="5">
        <v>43966</v>
      </c>
      <c r="C8" s="10">
        <v>4692</v>
      </c>
      <c r="D8" s="6">
        <v>35</v>
      </c>
      <c r="E8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4.375</v>
      </c>
      <c r="F8" s="6" t="e">
        <f>VLOOKUP(Donnees3[[#This Row],[Code Parc / Immatriculation]],[1]!Tableau13[#Data],7,FALSE)</f>
        <v>#REF!</v>
      </c>
    </row>
    <row r="9" spans="1:11">
      <c r="A9" s="7" t="s">
        <v>7</v>
      </c>
      <c r="B9" s="5">
        <v>43967</v>
      </c>
      <c r="C9" s="10">
        <v>4700</v>
      </c>
      <c r="D9" s="6">
        <v>35</v>
      </c>
      <c r="E9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0</v>
      </c>
      <c r="F9" s="6" t="e">
        <f>VLOOKUP(Donnees3[[#This Row],[Code Parc / Immatriculation]],[1]!Tableau13[#Data],7,FALSE)</f>
        <v>#REF!</v>
      </c>
    </row>
    <row r="10" spans="1:11">
      <c r="A10" s="7" t="s">
        <v>8</v>
      </c>
      <c r="B10" s="5">
        <v>43948</v>
      </c>
      <c r="C10" s="10">
        <v>8238</v>
      </c>
      <c r="D10" s="6">
        <v>132</v>
      </c>
      <c r="E10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18.857142857142858</v>
      </c>
      <c r="F10" s="6" t="e">
        <f>VLOOKUP(Donnees3[[#This Row],[Code Parc / Immatriculation]],[1]!Tableau13[#Data],7,FALSE)</f>
        <v>#REF!</v>
      </c>
    </row>
    <row r="11" spans="1:11">
      <c r="A11" s="7" t="s">
        <v>8</v>
      </c>
      <c r="B11" s="5">
        <v>43950</v>
      </c>
      <c r="C11" s="10">
        <v>8245</v>
      </c>
      <c r="D11" s="6">
        <v>71</v>
      </c>
      <c r="E11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5.0714285714285712</v>
      </c>
      <c r="F11" s="6" t="e">
        <f>VLOOKUP(Donnees3[[#This Row],[Code Parc / Immatriculation]],[1]!Tableau13[#Data],7,FALSE)</f>
        <v>#REF!</v>
      </c>
    </row>
    <row r="12" spans="1:11">
      <c r="A12" s="7" t="s">
        <v>8</v>
      </c>
      <c r="B12" s="5">
        <v>43957</v>
      </c>
      <c r="C12" s="10">
        <v>8259</v>
      </c>
      <c r="D12" s="6">
        <v>162</v>
      </c>
      <c r="E12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14.727272727272727</v>
      </c>
      <c r="F12" s="6" t="e">
        <f>VLOOKUP(Donnees3[[#This Row],[Code Parc / Immatriculation]],[1]!Tableau13[#Data],7,FALSE)</f>
        <v>#REF!</v>
      </c>
    </row>
    <row r="13" spans="1:11">
      <c r="A13" s="7" t="s">
        <v>8</v>
      </c>
      <c r="B13" s="5">
        <v>43959</v>
      </c>
      <c r="C13" s="10">
        <v>8270</v>
      </c>
      <c r="D13" s="6">
        <v>152</v>
      </c>
      <c r="E13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16.888888888888889</v>
      </c>
      <c r="F13" s="6" t="e">
        <f>VLOOKUP(Donnees3[[#This Row],[Code Parc / Immatriculation]],[1]!Tableau13[#Data],7,FALSE)</f>
        <v>#REF!</v>
      </c>
    </row>
    <row r="14" spans="1:11">
      <c r="A14" s="7" t="s">
        <v>8</v>
      </c>
      <c r="B14" s="5">
        <v>43962</v>
      </c>
      <c r="C14" s="10">
        <v>8279</v>
      </c>
      <c r="D14" s="6">
        <v>125</v>
      </c>
      <c r="E14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11.363636363636363</v>
      </c>
      <c r="F14" s="6" t="e">
        <f>VLOOKUP(Donnees3[[#This Row],[Code Parc / Immatriculation]],[1]!Tableau13[#Data],7,FALSE)</f>
        <v>#REF!</v>
      </c>
    </row>
    <row r="15" spans="1:11">
      <c r="A15" s="7" t="s">
        <v>8</v>
      </c>
      <c r="B15" s="5">
        <v>43964</v>
      </c>
      <c r="C15" s="10">
        <v>8290</v>
      </c>
      <c r="D15" s="6">
        <v>170</v>
      </c>
      <c r="E15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13.076923076923077</v>
      </c>
      <c r="F15" s="6" t="e">
        <f>VLOOKUP(Donnees3[[#This Row],[Code Parc / Immatriculation]],[1]!Tableau13[#Data],7,FALSE)</f>
        <v>#REF!</v>
      </c>
    </row>
    <row r="16" spans="1:11">
      <c r="A16" s="7" t="s">
        <v>8</v>
      </c>
      <c r="B16" s="5">
        <v>43966</v>
      </c>
      <c r="C16" s="10">
        <v>8303</v>
      </c>
      <c r="D16" s="6">
        <v>160</v>
      </c>
      <c r="E16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0</v>
      </c>
      <c r="F16" s="6" t="e">
        <f>VLOOKUP(Donnees3[[#This Row],[Code Parc / Immatriculation]],[1]!Tableau13[#Data],7,FALSE)</f>
        <v>#REF!</v>
      </c>
    </row>
    <row r="17" spans="1:6">
      <c r="A17" s="7" t="s">
        <v>9</v>
      </c>
      <c r="B17" s="5">
        <v>43948</v>
      </c>
      <c r="C17" s="10">
        <v>11483</v>
      </c>
      <c r="D17" s="6">
        <v>197</v>
      </c>
      <c r="E17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28.142857142857142</v>
      </c>
      <c r="F17" s="6" t="e">
        <f>VLOOKUP(Donnees3[[#This Row],[Code Parc / Immatriculation]],[1]!Tableau13[#Data],7,FALSE)</f>
        <v>#REF!</v>
      </c>
    </row>
    <row r="18" spans="1:6">
      <c r="A18" s="7" t="s">
        <v>9</v>
      </c>
      <c r="B18" s="5">
        <v>43949</v>
      </c>
      <c r="C18" s="10">
        <v>11490</v>
      </c>
      <c r="D18" s="6">
        <v>141</v>
      </c>
      <c r="E18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20.142857142857142</v>
      </c>
      <c r="F18" s="6" t="e">
        <f>VLOOKUP(Donnees3[[#This Row],[Code Parc / Immatriculation]],[1]!Tableau13[#Data],7,FALSE)</f>
        <v>#REF!</v>
      </c>
    </row>
    <row r="19" spans="1:6">
      <c r="A19" s="7" t="s">
        <v>9</v>
      </c>
      <c r="B19" s="5">
        <v>43950</v>
      </c>
      <c r="C19" s="10">
        <v>11497</v>
      </c>
      <c r="D19" s="6">
        <v>131</v>
      </c>
      <c r="E19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18.714285714285715</v>
      </c>
      <c r="F19" s="6" t="e">
        <f>VLOOKUP(Donnees3[[#This Row],[Code Parc / Immatriculation]],[1]!Tableau13[#Data],7,FALSE)</f>
        <v>#REF!</v>
      </c>
    </row>
    <row r="20" spans="1:6">
      <c r="A20" s="7" t="s">
        <v>9</v>
      </c>
      <c r="B20" s="5">
        <v>43951</v>
      </c>
      <c r="C20" s="10">
        <v>11504</v>
      </c>
      <c r="D20" s="6">
        <v>123</v>
      </c>
      <c r="E20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20.5</v>
      </c>
      <c r="F20" s="6" t="e">
        <f>VLOOKUP(Donnees3[[#This Row],[Code Parc / Immatriculation]],[1]!Tableau13[#Data],7,FALSE)</f>
        <v>#REF!</v>
      </c>
    </row>
    <row r="21" spans="1:6">
      <c r="A21" s="7" t="s">
        <v>9</v>
      </c>
      <c r="B21" s="5">
        <v>43955</v>
      </c>
      <c r="C21" s="10">
        <v>11510</v>
      </c>
      <c r="D21" s="6">
        <v>128</v>
      </c>
      <c r="E21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9.8461538461538467</v>
      </c>
      <c r="F21" s="6" t="e">
        <f>VLOOKUP(Donnees3[[#This Row],[Code Parc / Immatriculation]],[1]!Tableau13[#Data],7,FALSE)</f>
        <v>#REF!</v>
      </c>
    </row>
    <row r="22" spans="1:6">
      <c r="A22" s="7" t="s">
        <v>9</v>
      </c>
      <c r="B22" s="5">
        <v>43957</v>
      </c>
      <c r="C22" s="10">
        <v>11523</v>
      </c>
      <c r="D22" s="6">
        <v>216</v>
      </c>
      <c r="E22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19.636363636363637</v>
      </c>
      <c r="F22" s="6" t="e">
        <f>VLOOKUP(Donnees3[[#This Row],[Code Parc / Immatriculation]],[1]!Tableau13[#Data],7,FALSE)</f>
        <v>#REF!</v>
      </c>
    </row>
    <row r="23" spans="1:6">
      <c r="A23" s="7" t="s">
        <v>9</v>
      </c>
      <c r="B23" s="5">
        <v>43958</v>
      </c>
      <c r="C23" s="10">
        <v>11534</v>
      </c>
      <c r="D23" s="6">
        <v>175</v>
      </c>
      <c r="E23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17.5</v>
      </c>
      <c r="F23" s="6" t="e">
        <f>VLOOKUP(Donnees3[[#This Row],[Code Parc / Immatriculation]],[1]!Tableau13[#Data],7,FALSE)</f>
        <v>#REF!</v>
      </c>
    </row>
    <row r="24" spans="1:6">
      <c r="A24" s="4" t="s">
        <v>9</v>
      </c>
      <c r="B24" s="5">
        <v>43959</v>
      </c>
      <c r="C24" s="10">
        <v>11544</v>
      </c>
      <c r="D24" s="6">
        <v>187</v>
      </c>
      <c r="E24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26.714285714285715</v>
      </c>
      <c r="F24" s="6" t="e">
        <f>VLOOKUP(Donnees3[[#This Row],[Code Parc / Immatriculation]],[1]!Tableau13[#Data],7,FALSE)</f>
        <v>#REF!</v>
      </c>
    </row>
    <row r="25" spans="1:6">
      <c r="A25" s="4" t="s">
        <v>9</v>
      </c>
      <c r="B25" s="5">
        <v>43960</v>
      </c>
      <c r="C25" s="10">
        <v>11551</v>
      </c>
      <c r="D25" s="6">
        <v>148</v>
      </c>
      <c r="E25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24.666666666666668</v>
      </c>
      <c r="F25" s="6" t="e">
        <f>VLOOKUP(Donnees3[[#This Row],[Code Parc / Immatriculation]],[1]!Tableau13[#Data],7,FALSE)</f>
        <v>#REF!</v>
      </c>
    </row>
    <row r="26" spans="1:6">
      <c r="A26" s="7" t="s">
        <v>9</v>
      </c>
      <c r="B26" s="5">
        <v>43961</v>
      </c>
      <c r="C26" s="10">
        <v>11557</v>
      </c>
      <c r="D26" s="6">
        <v>100</v>
      </c>
      <c r="E26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0</v>
      </c>
      <c r="F26" s="6" t="e">
        <f>VLOOKUP(Donnees3[[#This Row],[Code Parc / Immatriculation]],[1]!Tableau13[#Data],7,FALSE)</f>
        <v>#REF!</v>
      </c>
    </row>
    <row r="27" spans="1:6">
      <c r="A27" s="7" t="s">
        <v>10</v>
      </c>
      <c r="B27" s="5">
        <v>43959</v>
      </c>
      <c r="C27" s="10">
        <v>834</v>
      </c>
      <c r="D27" s="6">
        <v>70</v>
      </c>
      <c r="E27" s="9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4.375</v>
      </c>
      <c r="F27" s="6" t="e">
        <f>VLOOKUP(Donnees3[[#This Row],[Code Parc / Immatriculation]],[1]!Tableau13[#Data],7,FALSE)</f>
        <v>#REF!</v>
      </c>
    </row>
    <row r="28" spans="1:6">
      <c r="A28" s="7" t="s">
        <v>10</v>
      </c>
      <c r="B28" s="11"/>
      <c r="C28" s="12">
        <v>850</v>
      </c>
      <c r="D28" s="8"/>
      <c r="E28" s="13">
        <f ca="1">IF(OFFSET(Donnees3[[#This Row],[Code Parc / Immatriculation]],1,0)=Donnees3[[#This Row],[Code Parc / Immatriculation]],Donnees3[[#This Row],[Nbre de litres]]/(OFFSET(Donnees3[[#This Row],[Compteur Carburation]],1,0)-Donnees3[[#This Row],[Compteur Carburation]]),0)</f>
        <v>0</v>
      </c>
      <c r="F28" s="8" t="e">
        <f>VLOOKUP(Donnees3[[#This Row],[Code Parc / Immatriculation]],[1]!Tableau13[#Data],7,FALSE)</f>
        <v>#REF!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EKOKO</dc:creator>
  <cp:lastModifiedBy>CA</cp:lastModifiedBy>
  <dcterms:created xsi:type="dcterms:W3CDTF">2020-06-05T16:56:15Z</dcterms:created>
  <dcterms:modified xsi:type="dcterms:W3CDTF">2020-06-05T18:54:29Z</dcterms:modified>
</cp:coreProperties>
</file>