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2935" yWindow="-105" windowWidth="23250" windowHeight="12720" activeTab="1"/>
  </bookViews>
  <sheets>
    <sheet name="Carrières" sheetId="1" r:id="rId1"/>
    <sheet name="Calcul" sheetId="3" r:id="rId2"/>
  </sheets>
  <definedNames>
    <definedName name="CPArr">Carrières!$C$4</definedName>
    <definedName name="DonnéesExternes_1" localSheetId="1" hidden="1">Calcul!$A$1:$K$4</definedName>
    <definedName name="Matériau">Carrières!$C$6</definedName>
    <definedName name="RapportPL">Carrières!$F$6</definedName>
    <definedName name="RueArr">Carrières!$C$3</definedName>
    <definedName name="VilleArr">Carrières!$C$2</definedName>
    <definedName name="VOTRE_CLE_API">Carrières!$J$2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J9" i="1"/>
  <c r="J10" i="1"/>
  <c r="J11" i="1"/>
  <c r="G4" i="1"/>
  <c r="F4" i="1"/>
  <c r="F6" i="1" s="1"/>
</calcChain>
</file>

<file path=xl/connections.xml><?xml version="1.0" encoding="utf-8"?>
<connections xmlns="http://schemas.openxmlformats.org/spreadsheetml/2006/main">
  <connection id="1" name="Requête - CalculDistance" description="Connexion à la requête « CalculDistance » dans le classeur." type="5" refreshedVersion="0" background="1">
    <dbPr connection="provider=Microsoft.Mashup.OleDb.1;data source=$EmbeddedMashup(259aa814-5a47-4be2-a43c-f86c382f1973)$;location=CalculDistance;extended properties=&quot;UEsDBBQAAgAIAIRa2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EWt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FrYTpU044xLAQAANAIAABMAHABGb3JtdWxhcy9TZWN0aW9uMS5tIKIYACigFAAAAAAAAAAAAAAAAAAAAAAAAAAAAG1RXWvCMBR9L/gfQp9aKO2qe5pkMKqDwdiHEx2UIrG5q8F8lCQdSvG/L1bLHDMvueeec2/OvTFQWqYk+jjd6XjgDTyzIRooyggvGz5hxhJZAsKIg/X+JQMKNdE2QkRr9g0QInzveUcpcudDNbqTfQoeT1TZCJA2WMI6zpS0LjZBp/M31tbmLkkEqU1cKVVxIDUzcalEl0scSuj5WUGsZrtkJ7gfdeX5ewN6j3OlWcWkwb0nCsYySY6jGXw2GCGhKGCfOsRk5UfIgDRKY/+LcAMOb2GPZ1AqTeNHBpwGc7Lm4GJtbDDdlcDjrNHauV8qvV0rtQ3CNn8hwnVdvM5n01X2PF09vD35xSE/z1mEkZ8p3giZ+mFRhOHJ+ILw5rie057am0PeZYoLNnV0F7SjK+ywZ9OrxaOeHrbDK/RtT49+qz0mLwRH9PfPxz9QSwECLQAUAAIACACEWthOmjlgf6sAAAD6AAAAEgAAAAAAAAAAAAAAAAAAAAAAQ29uZmlnL1BhY2thZ2UueG1sUEsBAi0AFAACAAgAhFrYTg/K6aukAAAA6QAAABMAAAAAAAAAAAAAAAAA9wAAAFtDb250ZW50X1R5cGVzXS54bWxQSwECLQAUAAIACACEWthOlTTjjEsBAAA0AgAAEwAAAAAAAAAAAAAAAADoAQAARm9ybXVsYXMvU2VjdGlvbjEubVBLBQYAAAAAAwADAMIAAACAAwAAAAA=&quot;" command="SELECT * FROM [CalculDistance]"/>
  </connection>
  <connection id="2" name="Requête - CalculDurée" description="Connexion à la requête « CalculDurée » dans le classeur." type="5" refreshedVersion="0" background="1">
    <dbPr connection="provider=Microsoft.Mashup.OleDb.1;data source=$EmbeddedMashup(259aa814-5a47-4be2-a43c-f86c382f1973)$;location=CalculDurée;extended properties=&quot;UEsDBBQAAgAIAIRa2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EWt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FrYTldPFO5TAQAAMQIAABMAHABGb3JtdWxhcy9TZWN0aW9uMS5tIKIYACigFAAAAAAAAAAAAAAAAAAAAAAAAAAAAG2SS2rDMBCG94bcQXhlg7HrpKsGFYqTQqH0kYakYExQ7KkjooeR5JJgcqCeoxer7MR9EW00/3wz4p9BGnJDpUAvxzseD5yBozdEQYESwvKaTWr1+QEIIwbG+ZfyCqiIMgEiStF3AB/ha8dpC5E9L7JWeVv2ylk4kXnNQRhvCeswkcLYWHtdnbsxptJXUcRJpcNSypIBqagOc8m7XGRVVFBtiMiBE6PoLtpx5gZde/pcg9rjVCpaUqFx76kAbagg7VganwwGiMsCsFtYRUXpBkiD0FJh940wDVZvYY9nkEtVhLcUWOHNyZqBjZU23nSXAwuTWinrfinVdi3l1vOb9IFw++ricT6brpL76erm6c7NDulpzswP3ESymovY9bPM94/GF4TV7XqOe2ouDmmXyX7R2OIuaEZn6LCn8dnmUY+HTXwGX/Z49NPtUOF885P48w/GX1BLAQItABQAAgAIAIRa2E6aOWB/qwAAAPoAAAASAAAAAAAAAAAAAAAAAAAAAABDb25maWcvUGFja2FnZS54bWxQSwECLQAUAAIACACEWthOD8rpq6QAAADpAAAAEwAAAAAAAAAAAAAAAAD3AAAAW0NvbnRlbnRfVHlwZXNdLnhtbFBLAQItABQAAgAIAIRa2E5XTxTuUwEAADECAAATAAAAAAAAAAAAAAAAAOgBAABGb3JtdWxhcy9TZWN0aW9uMS5tUEsFBgAAAAADAAMAwgAAAIgDAAAAAA==&quot;" command="SELECT * FROM [CalculDurée]"/>
  </connection>
  <connection id="3" keepAlive="1" name="Requête - Data" description="Connexion à la requête « Data » dans le classeur." type="5" refreshedVersion="4" background="1" saveData="1">
    <dbPr connection="provider=Microsoft.Mashup.OleDb.1;data source=$EmbeddedMashup(259aa814-5a47-4be2-a43c-f86c382f1973)$;location=Data;extended properties=UEsDBBQAAgAIAIRa2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EWt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FrYTrJvIuKHAgAASwgAABMAHABGb3JtdWxhcy9TZWN0aW9uMS5tIKIYACigFAAAAAAAAAAAAAAAAAAAAAAAAAAAAO1V22obMRB9N+QfhAJhlwqvN+5TwxaMk0Ah5OKEpLCYIK8mjohWWnQpCYs/KN+RH6v2lth001zeCrUfLM2MZs6ZOZINZJYric6b33hva7A1MLdUA0P71FKUIAF2gPyHas1/ASQIzSBTmg0POQgWXNCFAL/WxgYH9xmI4dRpDdJeKX23UOouCMv0mOaQ4JmDidZ4vkqnSlofMg8JnirhchnjEO1ggtHOp7NfciH+lp/ULKYKbm6STzOgRaG0PT16lURT5Vw5nYFv3hv5qhavp2pOb+NLKsBppCEvBM2eHgH7XA3OGVQm8BEOgqYOkU4IgjFpfXojiJRV4xF7eiyotngVdkUOlWyGX4A2SkoquPGlkOcIYqPmhLGGYdAHjSC8z42lMqvWQLNbdOzyhYdxqFUeTKnInOgiApSuoZn7efup76T18J6tpNVaGEbxaDR6N+K4H/KbRCsGTjerGv+25TkEI+K/IfqCtpnTtMrQmEgPvfp48CFuYVSL8ZndEV9KMMhq7lOZFyrnXnHvYBFjUpbrkzjRzIOcmAwk43K5WoUDLvtrrV/7zXm1D8AfxoBBRYd0z0KIku+DQfdWPOv/Zy6G+ypzuVd3cAWLYat0E9Rx+NbawnyLopwWZrhUaimAFtwMM5XXtsjvItaWzanHex/d5wI3PUvPHOiHJFWaL7k0SYeJgbFc1hMzSQuQoFwxf+WY3/lu+P4YkEbpBN9QYap+3cHDpx+Gy5OL2cH19OjgenL647XHYT4P22HXF9O3p+lTOVqltWW+5o29u16U4x7vbueNew+PO/duudvj/tq5xy+nO200AdVuc+Y9Eqk1vymQzvRfHv+IPOKPyeNFHfWf6drQ934DUEsBAi0AFAACAAgAhFrYTpo5YH+rAAAA+gAAABIAAAAAAAAAAAAAAAAAAAAAAENvbmZpZy9QYWNrYWdlLnhtbFBLAQItABQAAgAIAIRa2E4PyumrpAAAAOkAAAATAAAAAAAAAAAAAAAAAPcAAABbQ29udGVudF9UeXBlc10ueG1sUEsBAi0AFAACAAgAhFrYTrJvIuKHAgAASwgAABMAAAAAAAAAAAAAAAAA6AEAAEZvcm11bGFzL1NlY3Rpb24xLm1QSwUGAAAAAAMAAwDCAAAAvAQAAAAA" command="SELECT * FROM [Data]"/>
  </connection>
</connections>
</file>

<file path=xl/sharedStrings.xml><?xml version="1.0" encoding="utf-8"?>
<sst xmlns="http://schemas.openxmlformats.org/spreadsheetml/2006/main" count="67" uniqueCount="35">
  <si>
    <t>Morlaix</t>
  </si>
  <si>
    <t>quai du léon</t>
  </si>
  <si>
    <t>grand champ</t>
  </si>
  <si>
    <t>Poulmarh</t>
  </si>
  <si>
    <t>CMGO</t>
  </si>
  <si>
    <t>Garlan</t>
  </si>
  <si>
    <t>Dividou</t>
  </si>
  <si>
    <t>Ville départ</t>
  </si>
  <si>
    <t>Rue départ</t>
  </si>
  <si>
    <t>Ville arrivée</t>
  </si>
  <si>
    <t>Rue arrivée</t>
  </si>
  <si>
    <t>Clé API</t>
  </si>
  <si>
    <t>Distance</t>
  </si>
  <si>
    <t>Groupe</t>
  </si>
  <si>
    <t>Contact</t>
  </si>
  <si>
    <t>Code postal</t>
  </si>
  <si>
    <t>Matériau recherché</t>
  </si>
  <si>
    <t>Granulats</t>
  </si>
  <si>
    <t>Vitesses VL</t>
  </si>
  <si>
    <t>Vitesses PL</t>
  </si>
  <si>
    <t>Rapport PL-VL</t>
  </si>
  <si>
    <t>coef. PL</t>
  </si>
  <si>
    <t>CP</t>
  </si>
  <si>
    <t>Site</t>
  </si>
  <si>
    <t>Dép.</t>
  </si>
  <si>
    <t>site</t>
  </si>
  <si>
    <t>Dépôt</t>
  </si>
  <si>
    <t>Eurovia</t>
  </si>
  <si>
    <t>durée =</t>
  </si>
  <si>
    <t>durée voiture / RapportPL</t>
  </si>
  <si>
    <t>Activité 1</t>
  </si>
  <si>
    <t>Activité 2</t>
  </si>
  <si>
    <t>Durée</t>
  </si>
  <si>
    <t>5 rue kernivaign</t>
  </si>
  <si>
    <t>29340 Riec-Sur-Bélon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</si>
</sst>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&quot; km&quot;"/>
    <numFmt numFmtId="165" formatCode="0.00&quot; km&quot;"/>
    <numFmt numFmtId="166" formatCode="0#&quot; &quot;##&quot; &quot;##&quot; &quot;##&quot; &quot;##"/>
    <numFmt numFmtId="167" formatCode="[$-F400]h:mm:ss\ AM/PM"/>
  </numFmts>
  <fonts count="9" x14ac:knownFonts="1">
    <font>
      <sz val="11"/>
      <color theme="1"/>
      <name val="Century Gothic"/>
      <family val="2"/>
    </font>
    <font>
      <u/>
      <sz val="11"/>
      <color theme="10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i/>
      <sz val="11"/>
      <color theme="1"/>
      <name val="Century Gothic"/>
      <family val="2"/>
    </font>
    <font>
      <b/>
      <sz val="11"/>
      <color theme="6"/>
      <name val="Century Gothic"/>
      <family val="2"/>
    </font>
    <font>
      <i/>
      <sz val="11"/>
      <color theme="6"/>
      <name val="Century Gothic"/>
      <family val="2"/>
    </font>
    <font>
      <sz val="8"/>
      <name val="Century Gothic"/>
      <family val="2"/>
    </font>
    <font>
      <sz val="11"/>
      <color rgb="FFFF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NumberFormat="1"/>
    <xf numFmtId="0" fontId="0" fillId="0" borderId="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65" fontId="0" fillId="0" borderId="0" xfId="0" applyNumberFormat="1"/>
    <xf numFmtId="0" fontId="3" fillId="3" borderId="4" xfId="0" applyFon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9" fontId="6" fillId="0" borderId="10" xfId="2" applyFont="1" applyBorder="1" applyAlignment="1">
      <alignment horizontal="center" vertical="center"/>
    </xf>
    <xf numFmtId="9" fontId="6" fillId="0" borderId="11" xfId="2" applyFont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166" fontId="1" fillId="0" borderId="7" xfId="1" applyNumberFormat="1" applyFill="1" applyBorder="1" applyAlignment="1">
      <alignment horizontal="center" vertical="center"/>
    </xf>
    <xf numFmtId="166" fontId="1" fillId="0" borderId="8" xfId="1" applyNumberFormat="1" applyFill="1" applyBorder="1" applyAlignment="1">
      <alignment horizontal="center" vertical="center"/>
    </xf>
    <xf numFmtId="164" fontId="1" fillId="0" borderId="8" xfId="1" applyNumberFormat="1" applyBorder="1" applyAlignment="1">
      <alignment horizontal="center" vertical="center"/>
    </xf>
    <xf numFmtId="1" fontId="0" fillId="2" borderId="0" xfId="0" applyNumberFormat="1" applyFill="1" applyAlignment="1">
      <alignment horizontal="right" vertical="center"/>
    </xf>
    <xf numFmtId="0" fontId="0" fillId="0" borderId="0" xfId="0" applyNumberFormat="1" applyAlignment="1"/>
    <xf numFmtId="167" fontId="0" fillId="0" borderId="0" xfId="0" applyNumberFormat="1"/>
    <xf numFmtId="9" fontId="8" fillId="0" borderId="6" xfId="2" applyFont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0" xfId="0" applyFill="1" applyAlignment="1">
      <alignment horizontal="left" vertical="center"/>
    </xf>
  </cellXfs>
  <cellStyles count="3">
    <cellStyle name="Lien hypertexte" xfId="1" builtinId="8"/>
    <cellStyle name="Normal" xfId="0" builtinId="0"/>
    <cellStyle name="Pourcentage" xfId="2" builtinId="5"/>
  </cellStyles>
  <dxfs count="19">
    <dxf>
      <numFmt numFmtId="167" formatCode="[$-F400]h:mm:ss\ AM/PM"/>
    </dxf>
    <dxf>
      <numFmt numFmtId="165" formatCode="0.00&quot; km&quot;"/>
    </dxf>
    <dxf>
      <numFmt numFmtId="165" formatCode="0.00&quot; km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0.0&quot; km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0.0&quot; km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0.0&quot; km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164" formatCode="0.0&quot; km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9">
    <queryTableFields count="11">
      <queryTableField id="1" name="Rue départ" tableColumnId="1"/>
      <queryTableField id="2" name="Ville départ" tableColumnId="2"/>
      <queryTableField id="8" name="CP" tableColumnId="6"/>
      <queryTableField id="5" name="Groupe" tableColumnId="3"/>
      <queryTableField id="9" name="Activité 1" tableColumnId="7"/>
      <queryTableField id="10" name="Activité 2" tableColumnId="8"/>
      <queryTableField id="6" name="Contact" tableColumnId="4"/>
      <queryTableField id="11" name="Site" tableColumnId="9"/>
      <queryTableField id="12" name="Dép." tableColumnId="10"/>
      <queryTableField id="7" name="Distance" tableColumnId="5"/>
      <queryTableField id="18" name="Durée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Data" displayName="Data" ref="B8:J11" totalsRowShown="0" headerRowDxfId="18" headerRowBorderDxfId="17" tableBorderDxfId="16">
  <autoFilter ref="B8:J11"/>
  <tableColumns count="9">
    <tableColumn id="1" name="Rue départ" dataDxfId="15"/>
    <tableColumn id="2" name="Ville départ" dataDxfId="14"/>
    <tableColumn id="3" name="CP" dataDxfId="13"/>
    <tableColumn id="5" name="Groupe" dataDxfId="12"/>
    <tableColumn id="4" name="Activité 1" dataDxfId="11"/>
    <tableColumn id="7" name="Activité 2" dataDxfId="10"/>
    <tableColumn id="6" name="Contact" dataDxfId="9" dataCellStyle="Lien hypertexte"/>
    <tableColumn id="8" name="Site" dataDxfId="8"/>
    <tableColumn id="10" name="Dép." dataDxfId="7">
      <calculatedColumnFormula>(Data[[#This Row],[CP]]-RIGHT(Data[[#This Row],[CP]],3))/1000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Data" displayName="Data_1" ref="A1:K4" tableType="queryTable">
  <autoFilter ref="A1:K4"/>
  <tableColumns count="11">
    <tableColumn id="1" uniqueName="1" name="Rue départ" totalsRowLabel="Total" queryTableFieldId="1" dataDxfId="6"/>
    <tableColumn id="2" uniqueName="2" name="Ville départ" queryTableFieldId="2" dataDxfId="5"/>
    <tableColumn id="6" uniqueName="6" name="CP" queryTableFieldId="8"/>
    <tableColumn id="3" uniqueName="3" name="Groupe" queryTableFieldId="5" dataDxfId="4"/>
    <tableColumn id="7" uniqueName="7" name="Activité 1" queryTableFieldId="9"/>
    <tableColumn id="8" uniqueName="8" name="Activité 2" queryTableFieldId="10"/>
    <tableColumn id="4" uniqueName="4" name="Contact" queryTableFieldId="6" dataDxfId="3"/>
    <tableColumn id="9" uniqueName="9" name="Site" queryTableFieldId="11"/>
    <tableColumn id="10" uniqueName="10" name="Dép." queryTableFieldId="12"/>
    <tableColumn id="5" uniqueName="5" name="Distance" totalsRowFunction="sum" queryTableFieldId="7" dataDxfId="2" totalsRowDxfId="1"/>
    <tableColumn id="11" uniqueName="11" name="Durée" queryTableFieldId="18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c@3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b@2" TargetMode="External"/><Relationship Id="rId1" Type="http://schemas.openxmlformats.org/officeDocument/2006/relationships/hyperlink" Target="mailto:a@1" TargetMode="External"/><Relationship Id="rId6" Type="http://schemas.openxmlformats.org/officeDocument/2006/relationships/hyperlink" Target="http://www.eurovia.fr/agences/5245-dividou" TargetMode="External"/><Relationship Id="rId5" Type="http://schemas.openxmlformats.org/officeDocument/2006/relationships/hyperlink" Target="http://www.eurovia.fr/agences/5581-kernivaigne" TargetMode="External"/><Relationship Id="rId4" Type="http://schemas.openxmlformats.org/officeDocument/2006/relationships/hyperlink" Target="http://www.cmgo.fr/carri%C3%A8re-de-grandcham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B2:M11"/>
  <sheetViews>
    <sheetView workbookViewId="0">
      <selection activeCell="J17" sqref="J17"/>
    </sheetView>
  </sheetViews>
  <sheetFormatPr baseColWidth="10" defaultColWidth="11.25" defaultRowHeight="16.5" x14ac:dyDescent="0.3"/>
  <cols>
    <col min="1" max="1" width="2.5" style="6" customWidth="1"/>
    <col min="2" max="2" width="18.625" style="6" bestFit="1" customWidth="1"/>
    <col min="3" max="3" width="19.5" style="6" bestFit="1" customWidth="1"/>
    <col min="4" max="4" width="7.25" style="6" bestFit="1" customWidth="1"/>
    <col min="5" max="5" width="12.875" style="6" bestFit="1" customWidth="1"/>
    <col min="6" max="7" width="14.25" style="6" bestFit="1" customWidth="1"/>
    <col min="8" max="8" width="12.875" style="6" bestFit="1" customWidth="1"/>
    <col min="9" max="9" width="7.875" style="6" bestFit="1" customWidth="1"/>
    <col min="10" max="10" width="9.125" style="6" bestFit="1" customWidth="1"/>
    <col min="11" max="16384" width="11.25" style="6"/>
  </cols>
  <sheetData>
    <row r="2" spans="2:13" x14ac:dyDescent="0.3">
      <c r="B2" s="3" t="s">
        <v>9</v>
      </c>
      <c r="C2" s="5" t="s">
        <v>0</v>
      </c>
      <c r="E2" s="15" t="s">
        <v>18</v>
      </c>
      <c r="F2" s="18">
        <v>130</v>
      </c>
      <c r="G2" s="19">
        <v>110</v>
      </c>
      <c r="I2" s="3" t="s">
        <v>11</v>
      </c>
      <c r="J2" s="31"/>
      <c r="K2" s="31"/>
      <c r="L2" s="31"/>
      <c r="M2" s="32"/>
    </row>
    <row r="3" spans="2:13" x14ac:dyDescent="0.3">
      <c r="B3" s="3" t="s">
        <v>10</v>
      </c>
      <c r="C3" s="5" t="s">
        <v>1</v>
      </c>
      <c r="D3" s="9"/>
      <c r="E3" s="15" t="s">
        <v>19</v>
      </c>
      <c r="F3" s="18">
        <v>110</v>
      </c>
      <c r="G3" s="19">
        <v>100</v>
      </c>
      <c r="K3" s="10"/>
    </row>
    <row r="4" spans="2:13" x14ac:dyDescent="0.3">
      <c r="B4" s="3" t="s">
        <v>15</v>
      </c>
      <c r="C4" s="5" t="s">
        <v>1</v>
      </c>
      <c r="E4" s="20" t="s">
        <v>20</v>
      </c>
      <c r="F4" s="21">
        <f t="shared" ref="F4:G4" si="0">F3/F2</f>
        <v>0.84615384615384615</v>
      </c>
      <c r="G4" s="22">
        <f t="shared" si="0"/>
        <v>0.90909090909090906</v>
      </c>
    </row>
    <row r="6" spans="2:13" x14ac:dyDescent="0.3">
      <c r="B6" s="17" t="s">
        <v>16</v>
      </c>
      <c r="C6" s="16" t="s">
        <v>26</v>
      </c>
      <c r="E6" s="15" t="s">
        <v>21</v>
      </c>
      <c r="F6" s="30">
        <f>AVERAGEIF(F4:G4,"&gt;0")</f>
        <v>0.8776223776223776</v>
      </c>
      <c r="G6" s="6" t="str">
        <f>"-------------&gt;"</f>
        <v>-------------&gt;</v>
      </c>
      <c r="H6" s="27" t="s">
        <v>28</v>
      </c>
      <c r="I6" s="33" t="s">
        <v>29</v>
      </c>
      <c r="J6" s="33"/>
      <c r="K6" s="33"/>
    </row>
    <row r="8" spans="2:13" x14ac:dyDescent="0.3">
      <c r="B8" s="11" t="s">
        <v>8</v>
      </c>
      <c r="C8" s="12" t="s">
        <v>7</v>
      </c>
      <c r="D8" s="12" t="s">
        <v>22</v>
      </c>
      <c r="E8" s="13" t="s">
        <v>13</v>
      </c>
      <c r="F8" s="13" t="s">
        <v>30</v>
      </c>
      <c r="G8" s="13" t="s">
        <v>31</v>
      </c>
      <c r="H8" s="13" t="s">
        <v>14</v>
      </c>
      <c r="I8" s="13" t="s">
        <v>23</v>
      </c>
      <c r="J8" s="13" t="s">
        <v>24</v>
      </c>
    </row>
    <row r="9" spans="2:13" x14ac:dyDescent="0.3">
      <c r="B9" s="1" t="s">
        <v>33</v>
      </c>
      <c r="C9" s="2" t="s">
        <v>34</v>
      </c>
      <c r="D9" s="2">
        <v>29340</v>
      </c>
      <c r="E9" s="7" t="s">
        <v>27</v>
      </c>
      <c r="F9" s="7" t="s">
        <v>17</v>
      </c>
      <c r="G9" s="7" t="s">
        <v>26</v>
      </c>
      <c r="H9" s="24">
        <v>203040506</v>
      </c>
      <c r="I9" s="26" t="s">
        <v>25</v>
      </c>
      <c r="J9" s="23">
        <f>(Data[[#This Row],[CP]]-RIGHT(Data[[#This Row],[CP]],3))/1000</f>
        <v>29</v>
      </c>
    </row>
    <row r="10" spans="2:13" x14ac:dyDescent="0.3">
      <c r="B10" s="1" t="s">
        <v>3</v>
      </c>
      <c r="C10" s="2" t="s">
        <v>2</v>
      </c>
      <c r="D10" s="2">
        <v>56390</v>
      </c>
      <c r="E10" s="2" t="s">
        <v>4</v>
      </c>
      <c r="F10" s="8" t="s">
        <v>17</v>
      </c>
      <c r="G10" s="8"/>
      <c r="H10" s="25">
        <v>202030304</v>
      </c>
      <c r="I10" s="26" t="s">
        <v>25</v>
      </c>
      <c r="J10" s="23">
        <f>(Data[[#This Row],[CP]]-RIGHT(Data[[#This Row],[CP]],3))/1000</f>
        <v>56</v>
      </c>
    </row>
    <row r="11" spans="2:13" x14ac:dyDescent="0.3">
      <c r="B11" s="1" t="s">
        <v>6</v>
      </c>
      <c r="C11" s="2" t="s">
        <v>5</v>
      </c>
      <c r="D11" s="2">
        <v>29610</v>
      </c>
      <c r="E11" s="2" t="s">
        <v>27</v>
      </c>
      <c r="F11" s="8" t="s">
        <v>17</v>
      </c>
      <c r="G11" s="8"/>
      <c r="H11" s="25">
        <v>202020305</v>
      </c>
      <c r="I11" s="26" t="s">
        <v>25</v>
      </c>
      <c r="J11" s="23">
        <f>(Data[[#This Row],[CP]]-RIGHT(Data[[#This Row],[CP]],3))/1000</f>
        <v>29</v>
      </c>
    </row>
  </sheetData>
  <mergeCells count="2">
    <mergeCell ref="J2:M2"/>
    <mergeCell ref="I6:K6"/>
  </mergeCells>
  <phoneticPr fontId="7" type="noConversion"/>
  <hyperlinks>
    <hyperlink ref="H9" r:id="rId1" display="a@1"/>
    <hyperlink ref="H10" r:id="rId2" display="b@2"/>
    <hyperlink ref="H11" r:id="rId3" display="c@3"/>
    <hyperlink ref="I10" r:id="rId4"/>
    <hyperlink ref="I9" r:id="rId5"/>
    <hyperlink ref="I11" r:id="rId6"/>
  </hyperlinks>
  <pageMargins left="0.7" right="0.7" top="0.75" bottom="0.75" header="0.3" footer="0.3"/>
  <pageSetup paperSize="9" orientation="landscape" horizontalDpi="300" verticalDpi="300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K4"/>
  <sheetViews>
    <sheetView tabSelected="1" workbookViewId="0">
      <selection activeCell="E17" sqref="E17"/>
    </sheetView>
  </sheetViews>
  <sheetFormatPr baseColWidth="10" defaultRowHeight="16.5" x14ac:dyDescent="0.3"/>
  <cols>
    <col min="1" max="1" width="15.5" bestFit="1" customWidth="1"/>
    <col min="2" max="2" width="19.5" bestFit="1" customWidth="1"/>
    <col min="3" max="3" width="5.875" bestFit="1" customWidth="1"/>
    <col min="4" max="4" width="10" bestFit="1" customWidth="1"/>
    <col min="5" max="6" width="11.25" bestFit="1" customWidth="1"/>
    <col min="7" max="7" width="10.25" bestFit="1" customWidth="1"/>
    <col min="8" max="8" width="6.125" bestFit="1" customWidth="1"/>
    <col min="9" max="9" width="7.25" bestFit="1" customWidth="1"/>
    <col min="10" max="10" width="10.875" bestFit="1" customWidth="1"/>
    <col min="11" max="11" width="8.5" bestFit="1" customWidth="1"/>
    <col min="12" max="12" width="12.875" bestFit="1" customWidth="1"/>
    <col min="13" max="13" width="13.25" bestFit="1" customWidth="1"/>
  </cols>
  <sheetData>
    <row r="1" spans="1:11" x14ac:dyDescent="0.3">
      <c r="A1" t="s">
        <v>8</v>
      </c>
      <c r="B1" t="s">
        <v>7</v>
      </c>
      <c r="C1" t="s">
        <v>22</v>
      </c>
      <c r="D1" t="s">
        <v>13</v>
      </c>
      <c r="E1" t="s">
        <v>30</v>
      </c>
      <c r="F1" t="s">
        <v>31</v>
      </c>
      <c r="G1" t="s">
        <v>14</v>
      </c>
      <c r="H1" t="s">
        <v>23</v>
      </c>
      <c r="I1" t="s">
        <v>24</v>
      </c>
      <c r="J1" t="s">
        <v>12</v>
      </c>
      <c r="K1" t="s">
        <v>32</v>
      </c>
    </row>
    <row r="2" spans="1:11" x14ac:dyDescent="0.3">
      <c r="A2" s="4" t="s">
        <v>6</v>
      </c>
      <c r="B2" s="4" t="s">
        <v>5</v>
      </c>
      <c r="C2">
        <v>29610</v>
      </c>
      <c r="D2" s="4" t="s">
        <v>27</v>
      </c>
      <c r="E2" t="s">
        <v>17</v>
      </c>
      <c r="G2" s="4">
        <v>202020305</v>
      </c>
      <c r="H2" t="s">
        <v>25</v>
      </c>
      <c r="I2">
        <v>29</v>
      </c>
      <c r="J2" s="14">
        <v>8.3040000000000003</v>
      </c>
      <c r="K2" s="29">
        <v>7.9523611111111114E-3</v>
      </c>
    </row>
    <row r="3" spans="1:11" x14ac:dyDescent="0.3">
      <c r="A3" s="4" t="s">
        <v>33</v>
      </c>
      <c r="B3" s="4" t="s">
        <v>34</v>
      </c>
      <c r="C3">
        <v>29340</v>
      </c>
      <c r="D3" s="28" t="s">
        <v>27</v>
      </c>
      <c r="E3" t="s">
        <v>17</v>
      </c>
      <c r="F3" t="s">
        <v>26</v>
      </c>
      <c r="G3" s="4">
        <v>203040506</v>
      </c>
      <c r="H3" t="s">
        <v>25</v>
      </c>
      <c r="I3">
        <v>29</v>
      </c>
      <c r="J3" s="14">
        <v>114.575</v>
      </c>
      <c r="K3" s="29">
        <v>6.7008171296296298E-2</v>
      </c>
    </row>
    <row r="4" spans="1:11" x14ac:dyDescent="0.3">
      <c r="A4" s="4" t="s">
        <v>3</v>
      </c>
      <c r="B4" s="4" t="s">
        <v>2</v>
      </c>
      <c r="C4">
        <v>56390</v>
      </c>
      <c r="D4" s="4" t="s">
        <v>4</v>
      </c>
      <c r="E4" t="s">
        <v>17</v>
      </c>
      <c r="G4" s="4">
        <v>202030304</v>
      </c>
      <c r="H4" t="s">
        <v>25</v>
      </c>
      <c r="I4">
        <v>56</v>
      </c>
      <c r="J4" s="14">
        <v>162.31399999999999</v>
      </c>
      <c r="K4" s="29">
        <v>0.1044225</v>
      </c>
    </row>
  </sheetData>
  <phoneticPr fontId="7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A2FC62-3148-4B5E-BEC2-B89B0536BB1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Carrières</vt:lpstr>
      <vt:lpstr>Calcul</vt:lpstr>
      <vt:lpstr>CPArr</vt:lpstr>
      <vt:lpstr>Matériau</vt:lpstr>
      <vt:lpstr>RapportPL</vt:lpstr>
      <vt:lpstr>RueArr</vt:lpstr>
      <vt:lpstr>VilleArr</vt:lpstr>
      <vt:lpstr>VOTRE_CLE_API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MASSÉ</dc:creator>
  <cp:lastModifiedBy>CA</cp:lastModifiedBy>
  <dcterms:created xsi:type="dcterms:W3CDTF">2019-06-15T13:39:00Z</dcterms:created>
  <dcterms:modified xsi:type="dcterms:W3CDTF">2019-06-29T08:35:07Z</dcterms:modified>
</cp:coreProperties>
</file>