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5" yWindow="-15" windowWidth="14400" windowHeight="11895"/>
  </bookViews>
  <sheets>
    <sheet name="Table convertion" sheetId="2" r:id="rId1"/>
    <sheet name="TABLE ENFANTS" sheetId="1" r:id="rId2"/>
  </sheets>
  <externalReferences>
    <externalReference r:id="rId3"/>
  </externalReferences>
  <definedNames>
    <definedName name="DonnéesExternes_1" localSheetId="0" hidden="1">'Table convertion'!$L$14:$R$23</definedName>
    <definedName name="FRS">'[1]Num FRS'!$B:$B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J2" i="2"/>
  <c r="H3" i="2"/>
  <c r="I3" i="2" s="1"/>
  <c r="H2" i="2"/>
  <c r="I2" i="2" s="1"/>
  <c r="P7" i="2" l="1"/>
</calcChain>
</file>

<file path=xl/comments1.xml><?xml version="1.0" encoding="utf-8"?>
<comments xmlns="http://schemas.openxmlformats.org/spreadsheetml/2006/main">
  <authors>
    <author>Administrateur APEI</author>
  </authors>
  <commentList>
    <comment ref="L1" authorId="0">
      <text>
        <r>
          <rPr>
            <b/>
            <sz val="9"/>
            <color indexed="81"/>
            <rFont val="Tahoma"/>
            <family val="2"/>
          </rPr>
          <t xml:space="preserve">Administrateur </t>
        </r>
        <r>
          <rPr>
            <sz val="9"/>
            <color indexed="81"/>
            <rFont val="Tahoma"/>
            <family val="2"/>
          </rPr>
          <t xml:space="preserve">
A retrouver par une recherche (mais je ne peux pas toucher a table enfants)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Montant engagé divisé par le nombre de jours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Administrateur:</t>
        </r>
        <r>
          <rPr>
            <sz val="9"/>
            <color indexed="81"/>
            <rFont val="Tahoma"/>
            <family val="2"/>
          </rPr>
          <t xml:space="preserve">
les jours devront se présneté les un en dessous des autres</t>
        </r>
      </text>
    </comment>
  </commentList>
</comments>
</file>

<file path=xl/connections.xml><?xml version="1.0" encoding="utf-8"?>
<connections xmlns="http://schemas.openxmlformats.org/spreadsheetml/2006/main">
  <connection id="1" name="Requête - CPTA_Jour" description="Connexion à la requête « CPTA_Jour » dans le classeur." type="5" refreshedVersion="0" background="1">
    <dbPr connection="provider=Microsoft.Mashup.OleDb.1;data source=$EmbeddedMashup(b2560928-955e-4fd6-bc06-b9e48836f87e)$;location=CPTA_Jour;extended properties=UEsDBBQAAgAIAKhklE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GSU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KhklEwDC89eCgMAAHIHAAATABwARm9ybXVsYXMvU2VjdGlvbjEubSCiGAAooBQAAAAAAAAAAAAAAAAAAAAAAAAAAADsvQdgHEmWJSYvbcp7f0r1StfgdKEIgGATJNiQQBDswYjN5pLsHWlHIymrKoHKZVZlXWYWQMztnbz33nvvvffee++997o7nU4n99//P1xmZAFs9s5K2smeIYCqyB8/fnwfPyKafNoW1TJ9LT93D3/j5DdOmnlW57P05OWb49//O9W6Tj9Ly7xNUnpe05/TnD44fTfNy/HJuq7zZfvdqn47qaq3W3d+8fdeZIv8s4/w7kff/yXfO6mWLTX4/ojf/vGP3lyv8nRRzYrz4h/9qz8iOG+ySZmP39TZsjmv6sVJVa4XS7RqtqSv0S/+xR89zdo8PXl6+tEobQFgRn//klH6iz/6gsBnyzbNlxfZBQHU75frxSSvf8noF3/0vJjkZZmbL9r8XftLfskdg83Zcpa/S7Ofrtatj83xbMbfCDJbXaxHqbxIv+zS/yw0al4tl3mTNuvVqi4W/+hfnTcO6Kt8UV3mArLZ6vZNqL54kn7ny69evQb8123Wrlv89oyIsCyaJl/XDf7+yQLDcUN4mdcN9ZqVRUP9GXh5MBg7jiiGBPTFky+qAr/l2XSePi+adnxSrZft1hui1/j1qizare998eXZ6++PPhp9dOfOdmTQbV10B1zVs7x2Ix5CdRRM8Eeny4sxfrqpi0yzQ/kj4HUzQXZvoIhBnwBitg0thABtVhMBFKHvj/jDl1VTQGS+PPe++eguUecmVPbiqAwiTih91WQXeR0g9SRvr/J8+TQvi0XR0rshGqOP0q2PbkTl3nuhsgdUWLIVke91Jub7d78n8/L9jULhEaArFYN4jmLCbrjAzX4gqV4/UQUzhB1Ujg7TVyc38th+nJodnAhtKNWQw0TE8HmjMmb6YgU8+0f/6su8rFYrX02dvltlyxmk9aaJ27edWrDPiwuM+7wo2zqU29d5ScbgVXUFAvV6V6wF1++nj4/Sjzxkg6F6IjdA/h4SoLwS52zZfro/RkuP8LH58ni4y00ddEYCPKY1Am0c6orQFMQxMCbhO/TbDmxCUizjkA//nwAAAP//UEsBAi0AFAACAAgAqGSUTCqSkaQYAQAA+wAAABIAAAAAAAAAAAAAAAAAAAAAAENvbmZpZy9QYWNrYWdlLnhtbFBLAQItABQAAgAIAKhklEwPyumrDQEAAOkAAAATAAAAAAAAAAAAAAAAAGQBAABbQ29udGVudF9UeXBlc10ueG1sUEsBAi0AFAACAAgAqGSUTAMLz14KAwAAcgcAABMAAAAAAAAAAAAAAAAAvgIAAEZvcm11bGFzL1NlY3Rpb24xLm1QSwUGAAAAAAMAAwDCAAAAFQYAAAAA" command="SELECT * FROM [CPTA_Jour]"/>
  </connection>
  <connection id="2" name="Requête - CPTA_Mois" description="Connexion à la requête « CPTA_Mois » dans le classeur." type="5" refreshedVersion="0" background="1">
    <dbPr connection="provider=Microsoft.Mashup.OleDb.1;data source=$EmbeddedMashup(b2560928-955e-4fd6-bc06-b9e48836f87e)$;location=CPTA_Mois;extended properties=UEsDBBQAAgAIAKhklE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GSU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KhklEwoCUo22QMAAKoPAAATABwARm9ybXVsYXMvU2VjdGlvbjEubSCiGAAooBQAAAAAAAAAAAAAAAAAAAAAAAAAAADsvQdgHEmWJSYvbcp7f0r1StfgdKEIgGATJNiQQBDswYjN5pLsHWlHIymrKoHKZVZlXWYWQMztnbz33nvvvffee++997o7nU4n99//P1xmZAFs9s5K2smeIYCqyB8/fnwfPyKafNoW1TJ9LT93D3/j5DdOmnlW57P05OWb49//i6po0s/SMm+TlJ7X1bqe5vTB6btpXo5P1nWdL9vvVvXbSVW93brzi7/3Ilvkn32Edz/6/i/53km1bKnB90f89o9/9OZ6laeLalacF//oX/0RwXmTTcp8/KbOls15VS9OqnK9WKJVsyV9jX7xL/7oadbm6cnT049GaQsAM/r7l4zSX/zRFwQ+W7ZpvrzILgigfr9cLyZ5/UtGv/ij58UkL8vcfNHm79pf8kvuGGyot2q5zJu0Wa9WdbH4R//qvHFIvcoX1WUuGDVbXdwJ+Isn6Xe+/OrVa4L+0es2a9ctfntGaC+LpsnXdYO/f7IAAq7Ts+Usf5dmP12tW58Ex7MZfyP9bQ0gR/C4Ff2yS/+zQF/mdUOts7JoqJ2BngfgLeQQAwL54gmmmX7Ls+k8fV407fikWi/brTdEr/HrVVm0W9/74suz198ffTT66M6dbdexxbKtiy75qnqW145+QziOggn+6HR5McZPN3V2yJH5drh/9J1KKQ5MPYIP9LsbJ05vQAQQM2+oIyRps5pIoih+f8QfvqyaAkL05bn3zUd3iV43obIXR2UQcULpqya7yOsAqSd5e5Xny6d5WSyKlt4N0Rh9lG59dCMq994LlT2gwrKuiHyvM0Pfv/s9maDvbxQ6jwBdqRvEcxQTf8MObvYDqfX6iaqcIeyghHSYvoK5kcf249Ts4MSMTWqWlGWzLttxyGo96TN94p2X6ewf/asv87JarXxlcvpulS1nEOSbZnC/37vt4HlxAUqcF2Vbh7L9Oi/JYLyqrkCyPh6K/9b3frwD+vvp46P0I28MASU8iRyYnR5GmJgu7c6W7af7Y7ziTVCg80LRD9VuByOjfb6g33Z8jfsq/0Xrf/SvaYHNuiGpX4YUepE3bT77TlX0FO4uOFdh/pIRG1loLvPhd+jDj+ynH40A4vcqlrPx8/y8/XJNcu0kybTaxAT8ux1dHGsVYu2R7Cr/8kvcb3eSYrmx057fwC3+/+o33NaEdzyGAdv9fl5Ix3h/XS/kvRyGIVfk/+1+w0Z34Udewo+8hP+PeQmqn3vOAXu+He/gJrtwa+eAO31fn6DXu3UJ8M3PihugxIla/9h8eTy8MdJje80UjmiNW7sVcQyMSfjOR+pdODvbgXz4/wQAAP//UEsBAi0AFAACAAgAqGSUTCqSkaQYAQAA+wAAABIAAAAAAAAAAAAAAAAAAAAAAENvbmZpZy9QYWNrYWdlLnhtbFBLAQItABQAAgAIAKhklEwPyumrDQEAAOkAAAATAAAAAAAAAAAAAAAAAGQBAABbQ29udGVudF9UeXBlc10ueG1sUEsBAi0AFAACAAgAqGSUTCgJSjbZAwAAqg8AABMAAAAAAAAAAAAAAAAAvgIAAEZvcm11bGFzL1NlY3Rpb24xLm1QSwUGAAAAAAMAAwDCAAAA5AYAAAAA" command="SELECT * FROM [CPTA_Mois]"/>
  </connection>
  <connection id="3" name="Requête - Enfants" description="Connexion à la requête « Enfants » dans le classeur." type="5" refreshedVersion="4" background="1" saveData="1">
    <dbPr connection="provider=Microsoft.Mashup.OleDb.1;data source=$EmbeddedMashup(b2560928-955e-4fd6-bc06-b9e48836f87e)$;location=Enfants;extended properties=UEsDBBQAAgAIAKhklE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GSU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KhklExwwd3GjQQAAJ4TAAATABwARm9ybXVsYXMvU2VjdGlvbjEubSCiGAAooBQAAAAAAAAAAAAAAAAAAAAAAAAAAADsvQdgHEmWJSYvbcp7f0r1StfgdKEIgGATJNiQQBDswYjN5pLsHWlHIymrKoHKZVZlXWYWQMztnbz33nvvvffee++997o7nU4n99//P1xmZAFs9s5K2smeIYCqyB8/fnwfPyKafNoW1TJ9LT93D3/j5DdOmnlW57P0dHmeLdsm/Swt8/Y3TlJ6XlfreprTJ6fvpnk5PlnXdb5sv1vVbydV9Xbrzi/+3otskX/2kb760fd/yfdOqmVLbb4/Egg//tGb61WeLqpZcV78o3/1RwTrTTYp8/GbOls251W9OKnK9WKJVs2W9Df6xb/4o9MXz45fvHn90Sht8X6bv2t/ySj9xR99+erNt798nZ6++vzL/pcnX37xxemLN8dnr07tl9nymr979irSvlpeEq5EiN5XXzXZRV43wee/5I4d1Kv8F63/0b+mzZv0fN3Q+8t/9K/OGze4F3nT5rPvVMVyq0uAUW8Mtq9fMjp5+eb49/+iKhpqhdfct/TlR/ztd4hE6dbenY9GAP97FcvZ+Hl+3n65bvPa4Rc0TWf/6F99mZfVauVPwOm7Vbac8e8yBVtDwyIkOl0TgZ5mbZ6ePD3Ft6fLizF+Pi8meVnm5gX8xGBSonOzLltuc7ac5e++wG8A9xET+5uC5Y2/Kgl7GkezXq3qYhFOz6t8UV3qqJutTdSKzFaHyZSxQl7y2McgGUOOhKla9HBbkkh5uMVGAgnhIevQHVWISX/jpFhu6sqXectwIvXvJfQ8Lb7Ef5DAezzAEjejv5k5viDwpFzSfHmRXWBK5PvlejHJ619CE+Q4JRDVr8UJPVl98ST9zpdfyRS/brN23fKcE9rLomnytczxTxZAwHXKc55mP12tW58Ex7MZf2PlLT65yjP0yy79zwJ9SQxFrbOyaKidgZ4H4C3kEAMC+eIJppl+y7PpPH1eNO34pFov2603RK/x61VZtFvf++LLs9ffH300+ujOnW3XscWyrYsu+ap6lteOfkM4jm4UcjPkyHw73JnZ+Rdg6hF8oN/dOHF6AyKAqm6ZOkKSNquJJIri90f84cuqKSDjX55733x0l+h1Eyp7cVQGEbdKJEDqSd5e5fnyaV4Wi4I0fhOiMfoo3froRlTuvRcqe54KZkS+15mh79/9nkzQ9zcKnUeArtQN4jmKib9hBzf7gdR6/URVzhB2UEI6TF/B3Mhj+3FqdnAa9c2Xx2o96TN94p2Xm+w3BPmmGdzv9247eF5cgBLnRdnWoWy/zktyEl9VVyBZHw/Ff+t7P94B/f308VH6kTeGgBKeRA7MTg8jTEyXdmfL9tP9MV7xJijQeaHoh2q3g5Ez0qN0x9e47+PldTonzjWGf2TdC/PhdwJvLu7J9Ry5b9CJ+wh21blf6jyR27Cx057fwC3+/+o33NaEdzyGAdv9fl5Ix3h/XS/kvRyGIVfk/+1+w0Z34Udewo+8hP+PeQmqn3vOAXu+He/gJrtwa+eAO31fn6DXu3UJ8M3PihugxIla/9h8eTy8MdJje80UjmiNW7sVcQyMSfjOR+pdODvbgXz4/wQAAP//UEsBAi0AFAACAAgAqGSUTCqSkaQYAQAA+wAAABIAAAAAAAAAAAAAAAAAAAAAAENvbmZpZy9QYWNrYWdlLnhtbFBLAQItABQAAgAIAKhklEwPyumrDQEAAOkAAAATAAAAAAAAAAAAAAAAAGQBAABbQ29udGVudF9UeXBlc10ueG1sUEsBAi0AFAACAAgAqGSUTHDB3caNBAAAnhMAABMAAAAAAAAAAAAAAAAAvgIAAEZvcm11bGFzL1NlY3Rpb24xLm1QSwUGAAAAAAMAAwDCAAAAmAcAAAAA" command="SELECT * FROM [Enfants]"/>
  </connection>
</connections>
</file>

<file path=xl/sharedStrings.xml><?xml version="1.0" encoding="utf-8"?>
<sst xmlns="http://schemas.openxmlformats.org/spreadsheetml/2006/main" count="101" uniqueCount="54">
  <si>
    <t>Date CDE</t>
  </si>
  <si>
    <t>Eng.</t>
  </si>
  <si>
    <t>Statut</t>
  </si>
  <si>
    <t>Fournisseurs</t>
  </si>
  <si>
    <t>Ville</t>
  </si>
  <si>
    <t>Libelle</t>
  </si>
  <si>
    <t>Montant engagé</t>
  </si>
  <si>
    <t>ENFANTS</t>
  </si>
  <si>
    <t>Date facture</t>
  </si>
  <si>
    <t>Pièce</t>
  </si>
  <si>
    <t>Libellé pièce</t>
  </si>
  <si>
    <t>CPTA</t>
  </si>
  <si>
    <t>MOIS CONSULT.</t>
  </si>
  <si>
    <t>JR CONSULT.</t>
  </si>
  <si>
    <t>P</t>
  </si>
  <si>
    <t>A</t>
  </si>
  <si>
    <t>MERIGNIES</t>
  </si>
  <si>
    <t>B</t>
  </si>
  <si>
    <t>FLINES-LES-RACHES</t>
  </si>
  <si>
    <t>ORTHOS ERGOS</t>
  </si>
  <si>
    <t>COMMENTAIRES</t>
  </si>
  <si>
    <t>FRS</t>
  </si>
  <si>
    <t>Convention</t>
  </si>
  <si>
    <t>OK</t>
  </si>
  <si>
    <t>Ergo A</t>
  </si>
  <si>
    <t>Ortho B</t>
  </si>
  <si>
    <t>Usagers</t>
  </si>
  <si>
    <t>Ergo A/Cadet (1-8-15-22+22/02/18)</t>
  </si>
  <si>
    <t>CADET PIERRE</t>
  </si>
  <si>
    <t>DURIEU MAXENCE</t>
  </si>
  <si>
    <t>Ortho B/Durieu (12-26/01+9-23/02/18)</t>
  </si>
  <si>
    <t>Cadet</t>
  </si>
  <si>
    <t>Durieu</t>
  </si>
  <si>
    <t>TABLEAU DEPART</t>
  </si>
  <si>
    <t>RESULTAT ATTENDU</t>
  </si>
  <si>
    <t>NB JOURS</t>
  </si>
  <si>
    <t>MOIS</t>
  </si>
  <si>
    <t>Formules ajoutées pour aide VBA</t>
  </si>
  <si>
    <t>Jours</t>
  </si>
  <si>
    <t>Mois Consult.</t>
  </si>
  <si>
    <t>Jour Consult.</t>
  </si>
  <si>
    <t>https://forum.excel-pratique.com/viewtopic.php?f=2&amp;t=108445&amp;p=643139#p643139</t>
  </si>
  <si>
    <t>Récupère le tableau de Table Conversion</t>
  </si>
  <si>
    <t>CPTA_Jour</t>
  </si>
  <si>
    <t>Décompose les jours de la colonne Jours</t>
  </si>
  <si>
    <t>CPTA_Mois</t>
  </si>
  <si>
    <t>Décompose les mois de la colonne MOIS</t>
  </si>
  <si>
    <t>Recupère le tableau de TABLE ENFANTS</t>
  </si>
  <si>
    <t>Croise avec CPTA_Mois pour le résultat final</t>
  </si>
  <si>
    <t>3 requêtes</t>
  </si>
  <si>
    <t>Termine en fusionnant avec CPTA_Jour</t>
  </si>
  <si>
    <t>Enlève des colonnes et ajoutes des colonnes utiles</t>
  </si>
  <si>
    <t>Duplique CPTA_Jour avant décomposition des Jours</t>
  </si>
  <si>
    <t>Une colonne unique avec des dates éviterait une requête car une seule décomposition suffirait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</si>
</sst>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</xf>
    <xf numFmtId="14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center" vertical="center"/>
    </xf>
    <xf numFmtId="43" fontId="0" fillId="0" borderId="0" xfId="0" applyNumberFormat="1"/>
    <xf numFmtId="14" fontId="2" fillId="3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/>
    <xf numFmtId="0" fontId="0" fillId="2" borderId="0" xfId="0" applyFill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43" fontId="3" fillId="0" borderId="0" xfId="1" applyFont="1" applyFill="1" applyBorder="1" applyAlignment="1">
      <alignment horizontal="center" vertical="center"/>
    </xf>
    <xf numFmtId="22" fontId="0" fillId="0" borderId="0" xfId="0" applyNumberFormat="1"/>
    <xf numFmtId="44" fontId="0" fillId="0" borderId="0" xfId="2" applyFont="1"/>
    <xf numFmtId="0" fontId="6" fillId="2" borderId="0" xfId="0" applyFont="1" applyFill="1" applyAlignment="1">
      <alignment horizontal="center"/>
    </xf>
    <xf numFmtId="16" fontId="0" fillId="0" borderId="0" xfId="0" quotePrefix="1" applyNumberFormat="1"/>
    <xf numFmtId="0" fontId="0" fillId="2" borderId="0" xfId="0" applyFill="1" applyAlignment="1">
      <alignment horizontal="center"/>
    </xf>
    <xf numFmtId="0" fontId="0" fillId="0" borderId="0" xfId="0" applyAlignment="1">
      <alignment horizontal="left" indent="1"/>
    </xf>
    <xf numFmtId="0" fontId="0" fillId="2" borderId="0" xfId="0" applyFill="1"/>
  </cellXfs>
  <cellStyles count="3">
    <cellStyle name="Milliers" xfId="1" builtinId="3"/>
    <cellStyle name="Monétaire" xfId="2" builtinId="4"/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-* #,##0.00\ _F_-;\-* #,##0.0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0"/>
      <tableStyleElement type="headerRow" dxfId="19"/>
      <tableStyleElement type="firstRowStripe" dxfId="18"/>
    </tableStyle>
    <tableStyle name="TableStyleQueryResult" pivot="0" count="3">
      <tableStyleElement type="wholeTable" dxfId="17"/>
      <tableStyleElement type="headerRow" dxfId="16"/>
      <tableStyleElement type="firstRow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13</xdr:row>
      <xdr:rowOff>57150</xdr:rowOff>
    </xdr:from>
    <xdr:to>
      <xdr:col>4</xdr:col>
      <xdr:colOff>142875</xdr:colOff>
      <xdr:row>15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2628900" y="2533650"/>
          <a:ext cx="238125" cy="438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E-Enfance/Comptabilite%20Gestion/AUTRES/SESSAD%20LE%20TAQUIN/FOURNISSEURS/ENGAGEMENTS/ENGAGEMENTS%202018%20SESSAD%20LE%20TAQUI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AGEMENT 2018"/>
      <sheetName val="Suivi chrono"/>
      <sheetName val="Num FRS"/>
      <sheetName val="Budget"/>
      <sheetName val="GD LIVRE"/>
      <sheetName val="Suivi budget"/>
      <sheetName val="TCD BUDGET"/>
      <sheetName val="Statut"/>
      <sheetName val="ENERGEO"/>
    </sheetNames>
    <sheetDataSet>
      <sheetData sheetId="0"/>
      <sheetData sheetId="1"/>
      <sheetData sheetId="2">
        <row r="1">
          <cell r="B1" t="str">
            <v>N° FRS</v>
          </cell>
        </row>
        <row r="2">
          <cell r="B2">
            <v>68</v>
          </cell>
        </row>
        <row r="3">
          <cell r="B3">
            <v>89</v>
          </cell>
        </row>
        <row r="4">
          <cell r="B4">
            <v>133</v>
          </cell>
        </row>
        <row r="5">
          <cell r="B5">
            <v>170</v>
          </cell>
        </row>
        <row r="6">
          <cell r="B6">
            <v>171</v>
          </cell>
        </row>
        <row r="7">
          <cell r="B7">
            <v>183</v>
          </cell>
        </row>
        <row r="8">
          <cell r="B8">
            <v>253</v>
          </cell>
        </row>
        <row r="9">
          <cell r="B9">
            <v>304</v>
          </cell>
        </row>
        <row r="10">
          <cell r="B10">
            <v>337</v>
          </cell>
        </row>
        <row r="11">
          <cell r="B11">
            <v>356</v>
          </cell>
        </row>
        <row r="12">
          <cell r="B12">
            <v>449</v>
          </cell>
        </row>
        <row r="13">
          <cell r="B13">
            <v>458</v>
          </cell>
        </row>
        <row r="14">
          <cell r="B14">
            <v>459</v>
          </cell>
        </row>
        <row r="15">
          <cell r="B15">
            <v>460</v>
          </cell>
        </row>
        <row r="16">
          <cell r="B16">
            <v>474</v>
          </cell>
        </row>
        <row r="17">
          <cell r="B17">
            <v>530</v>
          </cell>
        </row>
        <row r="18">
          <cell r="B18">
            <v>535</v>
          </cell>
        </row>
        <row r="19">
          <cell r="B19">
            <v>558</v>
          </cell>
        </row>
        <row r="20">
          <cell r="B20">
            <v>562</v>
          </cell>
        </row>
        <row r="21">
          <cell r="B21">
            <v>587</v>
          </cell>
        </row>
        <row r="22">
          <cell r="B22">
            <v>665</v>
          </cell>
        </row>
        <row r="23">
          <cell r="B23">
            <v>723</v>
          </cell>
        </row>
        <row r="24">
          <cell r="B24">
            <v>753</v>
          </cell>
        </row>
        <row r="25">
          <cell r="B25">
            <v>791</v>
          </cell>
        </row>
        <row r="26">
          <cell r="B26">
            <v>801</v>
          </cell>
        </row>
        <row r="27">
          <cell r="B27">
            <v>968</v>
          </cell>
        </row>
        <row r="28">
          <cell r="B28">
            <v>985</v>
          </cell>
        </row>
        <row r="29">
          <cell r="B29">
            <v>989</v>
          </cell>
        </row>
        <row r="30">
          <cell r="B30">
            <v>1039</v>
          </cell>
        </row>
        <row r="31">
          <cell r="B31">
            <v>1045</v>
          </cell>
        </row>
        <row r="32">
          <cell r="B32">
            <v>1093</v>
          </cell>
        </row>
        <row r="33">
          <cell r="B33">
            <v>1112</v>
          </cell>
        </row>
        <row r="34">
          <cell r="B34">
            <v>1138</v>
          </cell>
        </row>
        <row r="35">
          <cell r="B35">
            <v>1153</v>
          </cell>
        </row>
        <row r="36">
          <cell r="B36">
            <v>1183</v>
          </cell>
        </row>
        <row r="37">
          <cell r="B37">
            <v>1193</v>
          </cell>
        </row>
        <row r="38">
          <cell r="B38">
            <v>1228</v>
          </cell>
        </row>
        <row r="39">
          <cell r="B39">
            <v>1263</v>
          </cell>
        </row>
        <row r="40">
          <cell r="B40">
            <v>1266</v>
          </cell>
        </row>
        <row r="41">
          <cell r="B41">
            <v>1318</v>
          </cell>
        </row>
        <row r="42">
          <cell r="B42">
            <v>1325</v>
          </cell>
        </row>
        <row r="43">
          <cell r="B43">
            <v>1372</v>
          </cell>
        </row>
        <row r="44">
          <cell r="B44">
            <v>1376</v>
          </cell>
        </row>
        <row r="45">
          <cell r="B45">
            <v>1411</v>
          </cell>
        </row>
        <row r="46">
          <cell r="B46">
            <v>1428</v>
          </cell>
        </row>
        <row r="47">
          <cell r="B47">
            <v>1445</v>
          </cell>
        </row>
        <row r="48">
          <cell r="B48">
            <v>1451</v>
          </cell>
        </row>
        <row r="49">
          <cell r="B49">
            <v>1491</v>
          </cell>
        </row>
        <row r="50">
          <cell r="B50">
            <v>1603</v>
          </cell>
        </row>
        <row r="51">
          <cell r="B51">
            <v>1667</v>
          </cell>
        </row>
        <row r="52">
          <cell r="B52">
            <v>1675</v>
          </cell>
        </row>
        <row r="53">
          <cell r="B53">
            <v>1707</v>
          </cell>
        </row>
        <row r="54">
          <cell r="B54">
            <v>1709</v>
          </cell>
        </row>
        <row r="55">
          <cell r="B55">
            <v>1724</v>
          </cell>
        </row>
        <row r="56">
          <cell r="B56">
            <v>1741</v>
          </cell>
        </row>
        <row r="57">
          <cell r="B57">
            <v>1791</v>
          </cell>
        </row>
        <row r="58">
          <cell r="B58">
            <v>1801</v>
          </cell>
        </row>
        <row r="59">
          <cell r="B59">
            <v>1826</v>
          </cell>
        </row>
        <row r="60">
          <cell r="B60">
            <v>1827</v>
          </cell>
        </row>
        <row r="61">
          <cell r="B61">
            <v>1890</v>
          </cell>
        </row>
        <row r="62">
          <cell r="B62">
            <v>1926</v>
          </cell>
        </row>
        <row r="63">
          <cell r="B63">
            <v>1928</v>
          </cell>
        </row>
        <row r="64">
          <cell r="B64">
            <v>1929</v>
          </cell>
        </row>
        <row r="65">
          <cell r="B65">
            <v>1971</v>
          </cell>
        </row>
        <row r="66">
          <cell r="B66">
            <v>21861</v>
          </cell>
        </row>
        <row r="67">
          <cell r="B67">
            <v>201638</v>
          </cell>
        </row>
        <row r="68">
          <cell r="B68">
            <v>203040</v>
          </cell>
        </row>
        <row r="69">
          <cell r="B69">
            <v>203200</v>
          </cell>
        </row>
        <row r="70">
          <cell r="B70">
            <v>203514</v>
          </cell>
        </row>
        <row r="71">
          <cell r="B71">
            <v>203559</v>
          </cell>
        </row>
        <row r="72">
          <cell r="B72">
            <v>205115</v>
          </cell>
        </row>
        <row r="73">
          <cell r="B73">
            <v>206009</v>
          </cell>
        </row>
        <row r="74">
          <cell r="B74">
            <v>206550</v>
          </cell>
        </row>
        <row r="75">
          <cell r="B75">
            <v>206720</v>
          </cell>
        </row>
        <row r="76">
          <cell r="B76">
            <v>207023</v>
          </cell>
        </row>
        <row r="77">
          <cell r="B77">
            <v>207030</v>
          </cell>
        </row>
        <row r="78">
          <cell r="B78">
            <v>212170</v>
          </cell>
        </row>
        <row r="79">
          <cell r="B79">
            <v>214507</v>
          </cell>
        </row>
        <row r="80">
          <cell r="B80">
            <v>218146</v>
          </cell>
        </row>
        <row r="81">
          <cell r="B81">
            <v>219495</v>
          </cell>
        </row>
        <row r="82">
          <cell r="B82">
            <v>221115</v>
          </cell>
        </row>
        <row r="83">
          <cell r="B83">
            <v>222705</v>
          </cell>
        </row>
        <row r="84">
          <cell r="B84">
            <v>222733</v>
          </cell>
        </row>
        <row r="85">
          <cell r="B85">
            <v>222843</v>
          </cell>
        </row>
        <row r="86">
          <cell r="B86">
            <v>224122</v>
          </cell>
        </row>
        <row r="87">
          <cell r="B87">
            <v>224182</v>
          </cell>
        </row>
        <row r="88">
          <cell r="B88">
            <v>224295</v>
          </cell>
        </row>
        <row r="89">
          <cell r="B89">
            <v>224644</v>
          </cell>
        </row>
        <row r="90">
          <cell r="B90">
            <v>225153</v>
          </cell>
        </row>
        <row r="91">
          <cell r="B91">
            <v>225191</v>
          </cell>
        </row>
        <row r="92">
          <cell r="B92">
            <v>225195</v>
          </cell>
        </row>
        <row r="93">
          <cell r="B93">
            <v>225207</v>
          </cell>
        </row>
        <row r="94">
          <cell r="B94">
            <v>225219</v>
          </cell>
        </row>
        <row r="95">
          <cell r="B95">
            <v>225262</v>
          </cell>
        </row>
        <row r="96">
          <cell r="B96">
            <v>225322</v>
          </cell>
        </row>
        <row r="97">
          <cell r="B97">
            <v>225355</v>
          </cell>
        </row>
        <row r="98">
          <cell r="B98">
            <v>225411</v>
          </cell>
        </row>
        <row r="99">
          <cell r="B99">
            <v>225417</v>
          </cell>
        </row>
        <row r="100">
          <cell r="B100">
            <v>225477</v>
          </cell>
        </row>
        <row r="101">
          <cell r="B101">
            <v>225486</v>
          </cell>
        </row>
        <row r="102">
          <cell r="B102">
            <v>225502</v>
          </cell>
        </row>
        <row r="103">
          <cell r="B103">
            <v>225507</v>
          </cell>
        </row>
        <row r="104">
          <cell r="B104">
            <v>225520</v>
          </cell>
        </row>
        <row r="105">
          <cell r="B105">
            <v>225527</v>
          </cell>
        </row>
        <row r="106">
          <cell r="B106">
            <v>225537</v>
          </cell>
        </row>
        <row r="107">
          <cell r="B107">
            <v>225615</v>
          </cell>
        </row>
        <row r="108">
          <cell r="B108">
            <v>225657</v>
          </cell>
        </row>
        <row r="109">
          <cell r="B109">
            <v>225663</v>
          </cell>
        </row>
        <row r="110">
          <cell r="B110">
            <v>225782</v>
          </cell>
        </row>
        <row r="111">
          <cell r="B111">
            <v>225793</v>
          </cell>
        </row>
        <row r="112">
          <cell r="B112">
            <v>18600100</v>
          </cell>
        </row>
        <row r="113">
          <cell r="B113">
            <v>18600200</v>
          </cell>
        </row>
        <row r="114">
          <cell r="B114">
            <v>18600600</v>
          </cell>
        </row>
        <row r="115">
          <cell r="B115">
            <v>18603300</v>
          </cell>
        </row>
        <row r="116">
          <cell r="B116">
            <v>18604100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8">
    <queryTableFields count="7">
      <queryTableField id="1" name="ENFANTS" tableColumnId="1"/>
      <queryTableField id="2" name="Date CDE" tableColumnId="2"/>
      <queryTableField id="3" name="Eng." tableColumnId="3"/>
      <queryTableField id="4" name="Libelle" tableColumnId="4"/>
      <queryTableField id="5" name="CPTA" tableColumnId="5"/>
      <queryTableField id="6" name="Mois Consult." tableColumnId="6"/>
      <queryTableField id="7" name="Jour Consult.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CPTA" displayName="CPTA" ref="A1:J3" totalsRowShown="0" headerRowDxfId="14" dataDxfId="13" dataCellStyle="Milliers">
  <autoFilter ref="A1:J3"/>
  <tableColumns count="10">
    <tableColumn id="1" name="Date CDE" dataDxfId="12"/>
    <tableColumn id="2" name="Eng." dataDxfId="11"/>
    <tableColumn id="3" name="Statut" dataDxfId="10"/>
    <tableColumn id="4" name="Fournisseurs" dataDxfId="9"/>
    <tableColumn id="5" name="Ville" dataDxfId="8"/>
    <tableColumn id="6" name="Libelle" dataDxfId="7"/>
    <tableColumn id="7" name="Montant engagé" dataDxfId="6" dataCellStyle="Milliers"/>
    <tableColumn id="11" name="NB JOURS" dataDxfId="5" dataCellStyle="Milliers">
      <calculatedColumnFormula>IF(LEN(MID(F2,FIND("(",F2)+1,FIND(")",F2)-FIND("(",F2)-1))-LEN(SUBSTITUTE(MID(F2,FIND("(",F2)+1,FIND(")",F2)-FIND("(",F2)-1),"/",""))=3,(LEN(F2)-LEN(SUBSTITUTE(F2,"-",""))+1+LEN(F2)-LEN(SUBSTITUTE(F2,"+","")))-(LEN(MID(F2,FIND("+",F2)+1,20))-LEN(SUBSTITUTE(MID(F2,FIND("+",F2)+1,20),"-",""))+1)&amp;","&amp;(LEN(MID(F2,FIND("+",F2)+1,20))-LEN(SUBSTITUTE(MID(F2,FIND("+",F2)+1,20),"-",""))+1)&amp;",",(LEN(F2)-LEN(SUBSTITUTE(F2,"-",""))+1+LEN(F2)-LEN(SUBSTITUTE(F2,"+",""))&amp;","))</calculatedColumnFormula>
    </tableColumn>
    <tableColumn id="13" name="MOIS" dataDxfId="4" dataCellStyle="Milliers">
      <calculatedColumnFormula>IF(LEN(MID(F2,FIND("(",F2)+1,FIND(")",F2)-FIND("(",F2)-1))-LEN(SUBSTITUTE(MID(F2,FIND("(",F2)+1,FIND(")",F2)-FIND("(",F2)-1),"/",""))=3,REPT(VALUE(RIGHT(LEFT(MID(F2,FIND("(",F2)+1,FIND(")",F2)-FIND("(",F2)-1),SEARCH("+",MID(F2,FIND("(",F2)+1,FIND(")",F2)-FIND("(",F2)-1))-1),2))&amp;",",LEFT(H2,1))&amp;REPT(MONTH(SUBSTITUTE(RIGHT(F2,9),")",""))&amp;",",MID(H2,3,1)),REPT(MONTH(SUBSTITUTE(RIGHT(F2,9),")",""))&amp;",",LEFT(H2,1)))</calculatedColumnFormula>
    </tableColumn>
    <tableColumn id="14" name="Jours" dataDxfId="3" dataCellStyle="Milliers">
      <calculatedColumnFormula>IF(LEN(MID(F2,FIND("(",F2)+1,FIND(")",F2)-FIND("(",F2)-1))-LEN(SUBSTITUTE(MID(F2,FIND("(",F2)+1,FIND(")",F2)-FIND("(",F2)-1),"/",""))=3,SUBSTITUTE(LEFT(SUBSTITUTE(MID(F2,FIND("(",F2)+1,FIND(")",F2)-FIND("(",F2)-1),"-",","),SEARCH("/",SUBSTITUTE(MID(F2,FIND("(",F2)+1,FIND(")",F2)-FIND("(",F2)-1),"-",","))-1),"+",",")&amp;","&amp;SUBSTITUTE(MID(MID(F2,FIND("+",F2)+1,20),1,FIND("/",MID(F2,FIND("+",F2)+1,20),1)-1),"-",",")&amp;",",SUBSTITUTE(LEFT(SUBSTITUTE(MID(F2,FIND("(",F2)+1,FIND(")",F2)-FIND("(",F2)-1),"-",","),SEARCH("/",SUBSTITUTE(MID(F2,FIND("(",F2)+1,FIND(")",F2)-FIND("(",F2)-1),"-",","))-1),"+",",")&amp;",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Tableau_DonnéesExternes_1" displayName="Tableau_DonnéesExternes_1" ref="L14:R23" tableType="queryTable" totalsRowShown="0">
  <tableColumns count="7">
    <tableColumn id="1" uniqueName="1" name="ENFANTS" queryTableFieldId="1" dataDxfId="2"/>
    <tableColumn id="2" uniqueName="2" name="Date CDE" queryTableFieldId="2" dataDxfId="1"/>
    <tableColumn id="3" uniqueName="3" name="Eng." queryTableFieldId="3"/>
    <tableColumn id="4" uniqueName="4" name="Libelle" queryTableFieldId="4"/>
    <tableColumn id="5" uniqueName="5" name="CPTA" queryTableFieldId="5" dataDxfId="0" dataCellStyle="Monétaire"/>
    <tableColumn id="6" uniqueName="6" name="Mois Consult." queryTableFieldId="6"/>
    <tableColumn id="7" uniqueName="7" name="Jour Consult." queryTableFieldId="7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id="2" name="Enfants" displayName="Enfants" ref="A1:F3" totalsRowShown="0">
  <autoFilter ref="A1:F3"/>
  <tableColumns count="6">
    <tableColumn id="1" name="ENFANTS"/>
    <tableColumn id="2" name="ORTHOS ERGOS"/>
    <tableColumn id="3" name="COMMENTAIRES"/>
    <tableColumn id="4" name="FRS"/>
    <tableColumn id="5" name="Convention"/>
    <tableColumn id="6" name="Usage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3"/>
  <sheetViews>
    <sheetView tabSelected="1" workbookViewId="0">
      <selection activeCell="P30" sqref="P30"/>
    </sheetView>
  </sheetViews>
  <sheetFormatPr baseColWidth="10" defaultRowHeight="15" x14ac:dyDescent="0.25"/>
  <cols>
    <col min="1" max="1" width="11.140625" customWidth="1"/>
    <col min="2" max="2" width="6.85546875" customWidth="1"/>
    <col min="3" max="3" width="8.42578125" customWidth="1"/>
    <col min="4" max="4" width="14.42578125" customWidth="1"/>
    <col min="5" max="5" width="20" bestFit="1" customWidth="1"/>
    <col min="6" max="6" width="33.5703125" bestFit="1" customWidth="1"/>
    <col min="7" max="7" width="17.7109375" customWidth="1"/>
    <col min="8" max="10" width="15.5703125" customWidth="1"/>
    <col min="11" max="11" width="15.5703125" style="15" customWidth="1"/>
    <col min="12" max="12" width="16.85546875" customWidth="1"/>
    <col min="13" max="13" width="10.7109375" style="11" customWidth="1"/>
    <col min="14" max="14" width="4.7109375" customWidth="1"/>
    <col min="15" max="15" width="35" customWidth="1"/>
    <col min="16" max="16" width="7.42578125" customWidth="1"/>
    <col min="17" max="17" width="13.140625" customWidth="1"/>
    <col min="18" max="18" width="12.42578125" customWidth="1"/>
    <col min="19" max="19" width="9.42578125" customWidth="1"/>
    <col min="20" max="20" width="7.85546875" customWidth="1"/>
    <col min="21" max="21" width="8.85546875" customWidth="1"/>
    <col min="22" max="22" width="10.140625" customWidth="1"/>
    <col min="23" max="23" width="7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0" t="s">
        <v>35</v>
      </c>
      <c r="I1" s="20" t="s">
        <v>36</v>
      </c>
      <c r="J1" s="20" t="s">
        <v>38</v>
      </c>
      <c r="K1" s="14"/>
      <c r="L1" s="2" t="s">
        <v>7</v>
      </c>
      <c r="M1" s="10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</row>
    <row r="2" spans="1:19" x14ac:dyDescent="0.25">
      <c r="A2" s="3">
        <v>43163</v>
      </c>
      <c r="B2" s="4">
        <v>1</v>
      </c>
      <c r="C2" s="5" t="s">
        <v>14</v>
      </c>
      <c r="D2" s="6" t="s">
        <v>15</v>
      </c>
      <c r="E2" s="7" t="s">
        <v>16</v>
      </c>
      <c r="F2" s="7" t="s">
        <v>27</v>
      </c>
      <c r="G2" s="8">
        <v>10</v>
      </c>
      <c r="H2" s="17" t="str">
        <f>IF(LEN(MID(F2,FIND("(",F2)+1,FIND(")",F2)-FIND("(",F2)-1))-LEN(SUBSTITUTE(MID(F2,FIND("(",F2)+1,FIND(")",F2)-FIND("(",F2)-1),"/",""))=3,(LEN(F2)-LEN(SUBSTITUTE(F2,"-",""))+1+LEN(F2)-LEN(SUBSTITUTE(F2,"+","")))-(LEN(MID(F2,FIND("+",F2)+1,20))-LEN(SUBSTITUTE(MID(F2,FIND("+",F2)+1,20),"-",""))+1)&amp;","&amp;(LEN(MID(F2,FIND("+",F2)+1,20))-LEN(SUBSTITUTE(MID(F2,FIND("+",F2)+1,20),"-",""))+1)&amp;",",(LEN(F2)-LEN(SUBSTITUTE(F2,"-",""))+1+LEN(F2)-LEN(SUBSTITUTE(F2,"+",""))&amp;","))</f>
        <v>5,</v>
      </c>
      <c r="I2" s="17" t="str">
        <f>IF(LEN(MID(F2,FIND("(",F2)+1,FIND(")",F2)-FIND("(",F2)-1))-LEN(SUBSTITUTE(MID(F2,FIND("(",F2)+1,FIND(")",F2)-FIND("(",F2)-1),"/",""))=3,REPT(VALUE(RIGHT(LEFT(MID(F2,FIND("(",F2)+1,FIND(")",F2)-FIND("(",F2)-1),SEARCH("+",MID(F2,FIND("(",F2)+1,FIND(")",F2)-FIND("(",F2)-1))-1),2))&amp;",",LEFT(H2,1))&amp;REPT(MONTH(SUBSTITUTE(RIGHT(F2,9),")",""))&amp;",",MID(H2,3,1)),REPT(MONTH(SUBSTITUTE(RIGHT(F2,9),")",""))&amp;",",LEFT(H2,1)))</f>
        <v>2,2,2,2,2,</v>
      </c>
      <c r="J2" s="17" t="str">
        <f>IF(LEN(MID(F2,FIND("(",F2)+1,FIND(")",F2)-FIND("(",F2)-1))-LEN(SUBSTITUTE(MID(F2,FIND("(",F2)+1,FIND(")",F2)-FIND("(",F2)-1),"/",""))=3,SUBSTITUTE(LEFT(SUBSTITUTE(MID(F2,FIND("(",F2)+1,FIND(")",F2)-FIND("(",F2)-1),"-",","),SEARCH("/",SUBSTITUTE(MID(F2,FIND("(",F2)+1,FIND(")",F2)-FIND("(",F2)-1),"-",","))-1),"+",",")&amp;","&amp;SUBSTITUTE(MID(MID(F2,FIND("+",F2)+1,20),1,FIND("/",MID(F2,FIND("+",F2)+1,20),1)-1),"-",",")&amp;",",SUBSTITUTE(LEFT(SUBSTITUTE(MID(F2,FIND("(",F2)+1,FIND(")",F2)-FIND("(",F2)-1),"-",","),SEARCH("/",SUBSTITUTE(MID(F2,FIND("(",F2)+1,FIND(")",F2)-FIND("(",F2)-1),"-",","))-1),"+",",")&amp;",")</f>
        <v>1,8,15,22,22,</v>
      </c>
      <c r="K2" s="8"/>
      <c r="L2" t="s">
        <v>28</v>
      </c>
      <c r="M2" s="11">
        <v>43163</v>
      </c>
      <c r="N2">
        <v>1</v>
      </c>
      <c r="O2" t="s">
        <v>27</v>
      </c>
      <c r="P2" s="9">
        <v>2</v>
      </c>
      <c r="Q2">
        <v>2</v>
      </c>
      <c r="R2">
        <v>1</v>
      </c>
      <c r="S2" s="12"/>
    </row>
    <row r="3" spans="1:19" x14ac:dyDescent="0.25">
      <c r="A3" s="3">
        <v>43154</v>
      </c>
      <c r="B3" s="4">
        <v>2</v>
      </c>
      <c r="C3" s="5" t="s">
        <v>14</v>
      </c>
      <c r="D3" s="6" t="s">
        <v>17</v>
      </c>
      <c r="E3" s="7" t="s">
        <v>18</v>
      </c>
      <c r="F3" s="7" t="s">
        <v>30</v>
      </c>
      <c r="G3" s="8">
        <v>20</v>
      </c>
      <c r="H3" s="17" t="str">
        <f>IF(LEN(MID(F3,FIND("(",F3)+1,FIND(")",F3)-FIND("(",F3)-1))-LEN(SUBSTITUTE(MID(F3,FIND("(",F3)+1,FIND(")",F3)-FIND("(",F3)-1),"/",""))=3,(LEN(F3)-LEN(SUBSTITUTE(F3,"-",""))+1+LEN(F3)-LEN(SUBSTITUTE(F3,"+","")))-(LEN(MID(F3,FIND("+",F3)+1,20))-LEN(SUBSTITUTE(MID(F3,FIND("+",F3)+1,20),"-",""))+1)&amp;","&amp;(LEN(MID(F3,FIND("+",F3)+1,20))-LEN(SUBSTITUTE(MID(F3,FIND("+",F3)+1,20),"-",""))+1)&amp;",",(LEN(F3)-LEN(SUBSTITUTE(F3,"-",""))+1+LEN(F3)-LEN(SUBSTITUTE(F3,"+",""))&amp;","))</f>
        <v>2,2,</v>
      </c>
      <c r="I3" s="17" t="str">
        <f>IF(LEN(MID(F3,FIND("(",F3)+1,FIND(")",F3)-FIND("(",F3)-1))-LEN(SUBSTITUTE(MID(F3,FIND("(",F3)+1,FIND(")",F3)-FIND("(",F3)-1),"/",""))=3,REPT(VALUE(RIGHT(LEFT(MID(F3,FIND("(",F3)+1,FIND(")",F3)-FIND("(",F3)-1),SEARCH("+",MID(F3,FIND("(",F3)+1,FIND(")",F3)-FIND("(",F3)-1))-1),2))&amp;",",LEFT(H3,1))&amp;REPT(MONTH(SUBSTITUTE(RIGHT(F3,9),")",""))&amp;",",MID(H3,3,1)),REPT(MONTH(SUBSTITUTE(RIGHT(F3,9),")",""))&amp;",",LEFT(H3,1)))</f>
        <v>1,1,2,2,</v>
      </c>
      <c r="J3" s="17" t="str">
        <f>IF(LEN(MID(F3,FIND("(",F3)+1,FIND(")",F3)-FIND("(",F3)-1))-LEN(SUBSTITUTE(MID(F3,FIND("(",F3)+1,FIND(")",F3)-FIND("(",F3)-1),"/",""))=3,SUBSTITUTE(LEFT(SUBSTITUTE(MID(F3,FIND("(",F3)+1,FIND(")",F3)-FIND("(",F3)-1),"-",","),SEARCH("/",SUBSTITUTE(MID(F3,FIND("(",F3)+1,FIND(")",F3)-FIND("(",F3)-1),"-",","))-1),"+",",")&amp;","&amp;SUBSTITUTE(MID(MID(F3,FIND("+",F3)+1,20),1,FIND("/",MID(F3,FIND("+",F3)+1,20),1)-1),"-",",")&amp;",",SUBSTITUTE(LEFT(SUBSTITUTE(MID(F3,FIND("(",F3)+1,FIND(")",F3)-FIND("(",F3)-1),"-",","),SEARCH("/",SUBSTITUTE(MID(F3,FIND("(",F3)+1,FIND(")",F3)-FIND("(",F3)-1),"-",","))-1),"+",",")&amp;",")</f>
        <v>12,26,9,23,</v>
      </c>
      <c r="K3" s="8"/>
      <c r="L3" t="s">
        <v>28</v>
      </c>
      <c r="M3" s="11">
        <v>43163</v>
      </c>
      <c r="N3">
        <v>1</v>
      </c>
      <c r="O3" t="s">
        <v>27</v>
      </c>
      <c r="P3" s="9">
        <v>2</v>
      </c>
      <c r="Q3">
        <v>2</v>
      </c>
      <c r="R3">
        <v>8</v>
      </c>
      <c r="S3" s="12"/>
    </row>
    <row r="4" spans="1:19" x14ac:dyDescent="0.25">
      <c r="L4" t="s">
        <v>28</v>
      </c>
      <c r="M4" s="11">
        <v>43163</v>
      </c>
      <c r="N4">
        <v>1</v>
      </c>
      <c r="O4" t="s">
        <v>27</v>
      </c>
      <c r="P4" s="9">
        <v>2</v>
      </c>
      <c r="Q4">
        <v>2</v>
      </c>
      <c r="R4">
        <v>15</v>
      </c>
      <c r="S4" s="12"/>
    </row>
    <row r="5" spans="1:19" x14ac:dyDescent="0.25">
      <c r="A5" s="22" t="s">
        <v>33</v>
      </c>
      <c r="B5" s="22"/>
      <c r="C5" s="22"/>
      <c r="D5" s="22"/>
      <c r="E5" s="22"/>
      <c r="F5" s="22"/>
      <c r="G5" s="22"/>
      <c r="H5" s="13"/>
      <c r="I5" s="22" t="s">
        <v>37</v>
      </c>
      <c r="J5" s="22"/>
      <c r="K5" s="16"/>
      <c r="L5" t="s">
        <v>28</v>
      </c>
      <c r="M5" s="11">
        <v>43163</v>
      </c>
      <c r="N5">
        <v>1</v>
      </c>
      <c r="O5" t="s">
        <v>27</v>
      </c>
      <c r="P5" s="9">
        <v>2</v>
      </c>
      <c r="Q5">
        <v>2</v>
      </c>
      <c r="R5">
        <v>22</v>
      </c>
      <c r="S5" s="12"/>
    </row>
    <row r="6" spans="1:19" x14ac:dyDescent="0.25">
      <c r="L6" t="s">
        <v>28</v>
      </c>
      <c r="M6" s="11">
        <v>43163</v>
      </c>
      <c r="N6">
        <v>1</v>
      </c>
      <c r="O6" t="s">
        <v>27</v>
      </c>
      <c r="P6" s="9">
        <v>2</v>
      </c>
      <c r="Q6">
        <v>2</v>
      </c>
      <c r="R6">
        <v>22</v>
      </c>
      <c r="S6" s="12"/>
    </row>
    <row r="7" spans="1:19" x14ac:dyDescent="0.25">
      <c r="L7" t="s">
        <v>29</v>
      </c>
      <c r="M7" s="11">
        <v>43154</v>
      </c>
      <c r="N7">
        <v>2</v>
      </c>
      <c r="O7" t="s">
        <v>30</v>
      </c>
      <c r="P7" s="9">
        <f>G3/4</f>
        <v>5</v>
      </c>
      <c r="Q7">
        <v>1</v>
      </c>
      <c r="R7">
        <v>12</v>
      </c>
    </row>
    <row r="8" spans="1:19" x14ac:dyDescent="0.25">
      <c r="L8" t="s">
        <v>29</v>
      </c>
      <c r="M8" s="11">
        <v>43154</v>
      </c>
      <c r="N8">
        <v>2</v>
      </c>
      <c r="O8" t="s">
        <v>30</v>
      </c>
      <c r="P8" s="9">
        <v>5</v>
      </c>
      <c r="Q8">
        <v>1</v>
      </c>
      <c r="R8">
        <v>26</v>
      </c>
    </row>
    <row r="9" spans="1:19" x14ac:dyDescent="0.25">
      <c r="D9" t="s">
        <v>41</v>
      </c>
      <c r="L9" t="s">
        <v>29</v>
      </c>
      <c r="M9" s="11">
        <v>43154</v>
      </c>
      <c r="N9">
        <v>2</v>
      </c>
      <c r="O9" t="s">
        <v>30</v>
      </c>
      <c r="P9" s="9">
        <v>5</v>
      </c>
      <c r="Q9">
        <v>2</v>
      </c>
      <c r="R9">
        <v>9</v>
      </c>
    </row>
    <row r="10" spans="1:19" x14ac:dyDescent="0.25">
      <c r="L10" t="s">
        <v>29</v>
      </c>
      <c r="M10" s="11">
        <v>43154</v>
      </c>
      <c r="N10">
        <v>2</v>
      </c>
      <c r="O10" t="s">
        <v>30</v>
      </c>
      <c r="P10" s="9">
        <v>5</v>
      </c>
      <c r="Q10">
        <v>2</v>
      </c>
      <c r="R10">
        <v>23</v>
      </c>
    </row>
    <row r="11" spans="1:19" x14ac:dyDescent="0.25">
      <c r="D11" t="s">
        <v>49</v>
      </c>
      <c r="G11" s="21"/>
    </row>
    <row r="12" spans="1:19" x14ac:dyDescent="0.25">
      <c r="D12" s="23" t="s">
        <v>43</v>
      </c>
      <c r="E12" t="s">
        <v>42</v>
      </c>
      <c r="G12" s="11"/>
      <c r="L12" s="22" t="s">
        <v>34</v>
      </c>
      <c r="M12" s="22"/>
      <c r="N12" s="22"/>
      <c r="O12" s="22"/>
      <c r="P12" s="22"/>
      <c r="Q12" s="22"/>
      <c r="R12" s="22"/>
    </row>
    <row r="13" spans="1:19" x14ac:dyDescent="0.25">
      <c r="E13" t="s">
        <v>51</v>
      </c>
    </row>
    <row r="14" spans="1:19" x14ac:dyDescent="0.25">
      <c r="E14" s="24"/>
      <c r="L14" t="s">
        <v>7</v>
      </c>
      <c r="M14" s="11" t="s">
        <v>0</v>
      </c>
      <c r="N14" t="s">
        <v>1</v>
      </c>
      <c r="O14" t="s">
        <v>5</v>
      </c>
      <c r="P14" t="s">
        <v>11</v>
      </c>
      <c r="Q14" t="s">
        <v>39</v>
      </c>
      <c r="R14" t="s">
        <v>40</v>
      </c>
    </row>
    <row r="15" spans="1:19" x14ac:dyDescent="0.25">
      <c r="D15" s="23"/>
      <c r="E15" t="s">
        <v>44</v>
      </c>
      <c r="F15" s="11"/>
      <c r="L15" s="18" t="s">
        <v>28</v>
      </c>
      <c r="M15" s="11">
        <v>43163</v>
      </c>
      <c r="N15">
        <v>1</v>
      </c>
      <c r="O15" t="s">
        <v>27</v>
      </c>
      <c r="P15" s="19">
        <v>2</v>
      </c>
      <c r="Q15">
        <v>2</v>
      </c>
      <c r="R15">
        <v>1</v>
      </c>
    </row>
    <row r="16" spans="1:19" x14ac:dyDescent="0.25">
      <c r="D16" s="23" t="s">
        <v>45</v>
      </c>
      <c r="E16" t="s">
        <v>52</v>
      </c>
      <c r="L16" s="18" t="s">
        <v>28</v>
      </c>
      <c r="M16" s="11">
        <v>43163</v>
      </c>
      <c r="N16">
        <v>1</v>
      </c>
      <c r="O16" t="s">
        <v>27</v>
      </c>
      <c r="P16" s="19">
        <v>2</v>
      </c>
      <c r="Q16">
        <v>2</v>
      </c>
      <c r="R16">
        <v>8</v>
      </c>
    </row>
    <row r="17" spans="4:18" x14ac:dyDescent="0.25">
      <c r="D17" s="23"/>
      <c r="E17" t="s">
        <v>46</v>
      </c>
      <c r="L17" s="18" t="s">
        <v>28</v>
      </c>
      <c r="M17" s="11">
        <v>43163</v>
      </c>
      <c r="N17">
        <v>1</v>
      </c>
      <c r="O17" t="s">
        <v>27</v>
      </c>
      <c r="P17" s="19">
        <v>2</v>
      </c>
      <c r="Q17">
        <v>2</v>
      </c>
      <c r="R17">
        <v>15</v>
      </c>
    </row>
    <row r="18" spans="4:18" x14ac:dyDescent="0.25">
      <c r="D18" s="23"/>
      <c r="E18" t="s">
        <v>50</v>
      </c>
      <c r="L18" s="18" t="s">
        <v>28</v>
      </c>
      <c r="M18" s="11">
        <v>43163</v>
      </c>
      <c r="N18">
        <v>1</v>
      </c>
      <c r="O18" t="s">
        <v>27</v>
      </c>
      <c r="P18" s="19">
        <v>2</v>
      </c>
      <c r="Q18">
        <v>2</v>
      </c>
      <c r="R18">
        <v>22</v>
      </c>
    </row>
    <row r="19" spans="4:18" x14ac:dyDescent="0.25">
      <c r="D19" s="23" t="s">
        <v>7</v>
      </c>
      <c r="E19" t="s">
        <v>47</v>
      </c>
      <c r="L19" s="18" t="s">
        <v>28</v>
      </c>
      <c r="M19" s="11">
        <v>43163</v>
      </c>
      <c r="N19">
        <v>1</v>
      </c>
      <c r="O19" t="s">
        <v>27</v>
      </c>
      <c r="P19" s="19">
        <v>2</v>
      </c>
      <c r="Q19">
        <v>2</v>
      </c>
      <c r="R19">
        <v>22</v>
      </c>
    </row>
    <row r="20" spans="4:18" x14ac:dyDescent="0.25">
      <c r="E20" t="s">
        <v>48</v>
      </c>
      <c r="L20" s="18" t="s">
        <v>29</v>
      </c>
      <c r="M20" s="11">
        <v>43154</v>
      </c>
      <c r="N20">
        <v>2</v>
      </c>
      <c r="O20" t="s">
        <v>30</v>
      </c>
      <c r="P20" s="19">
        <v>5</v>
      </c>
      <c r="Q20">
        <v>1</v>
      </c>
      <c r="R20">
        <v>12</v>
      </c>
    </row>
    <row r="21" spans="4:18" x14ac:dyDescent="0.25">
      <c r="L21" s="18" t="s">
        <v>29</v>
      </c>
      <c r="M21" s="11">
        <v>43154</v>
      </c>
      <c r="N21">
        <v>2</v>
      </c>
      <c r="O21" t="s">
        <v>30</v>
      </c>
      <c r="P21" s="19">
        <v>5</v>
      </c>
      <c r="Q21">
        <v>1</v>
      </c>
      <c r="R21">
        <v>26</v>
      </c>
    </row>
    <row r="22" spans="4:18" x14ac:dyDescent="0.25">
      <c r="D22" t="s">
        <v>53</v>
      </c>
      <c r="L22" s="18" t="s">
        <v>29</v>
      </c>
      <c r="M22" s="11">
        <v>43154</v>
      </c>
      <c r="N22">
        <v>2</v>
      </c>
      <c r="O22" t="s">
        <v>30</v>
      </c>
      <c r="P22" s="19">
        <v>5</v>
      </c>
      <c r="Q22">
        <v>2</v>
      </c>
      <c r="R22">
        <v>9</v>
      </c>
    </row>
    <row r="23" spans="4:18" x14ac:dyDescent="0.25">
      <c r="L23" s="18" t="s">
        <v>29</v>
      </c>
      <c r="M23" s="11">
        <v>43154</v>
      </c>
      <c r="N23">
        <v>2</v>
      </c>
      <c r="O23" t="s">
        <v>30</v>
      </c>
      <c r="P23" s="19">
        <v>5</v>
      </c>
      <c r="Q23">
        <v>2</v>
      </c>
      <c r="R23">
        <v>23</v>
      </c>
    </row>
  </sheetData>
  <mergeCells count="3">
    <mergeCell ref="A5:G5"/>
    <mergeCell ref="L12:R12"/>
    <mergeCell ref="I5:J5"/>
  </mergeCells>
  <pageMargins left="0.7" right="0.7" top="0.75" bottom="0.75" header="0.3" footer="0.3"/>
  <pageSetup paperSize="9" orientation="portrait" r:id="rId1"/>
  <drawing r:id="rId2"/>
  <legacyDrawing r:id="rId3"/>
  <tableParts count="2"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workbookViewId="0">
      <selection activeCell="B2" sqref="B2"/>
    </sheetView>
  </sheetViews>
  <sheetFormatPr baseColWidth="10" defaultRowHeight="15" x14ac:dyDescent="0.25"/>
  <cols>
    <col min="1" max="1" width="16.85546875" bestFit="1" customWidth="1"/>
    <col min="2" max="2" width="16.7109375" customWidth="1"/>
    <col min="3" max="3" width="17.5703125" customWidth="1"/>
    <col min="4" max="4" width="6.85546875" bestFit="1" customWidth="1"/>
    <col min="5" max="5" width="13.42578125" customWidth="1"/>
  </cols>
  <sheetData>
    <row r="1" spans="1:6" x14ac:dyDescent="0.25">
      <c r="A1" t="s">
        <v>7</v>
      </c>
      <c r="B1" t="s">
        <v>19</v>
      </c>
      <c r="C1" t="s">
        <v>20</v>
      </c>
      <c r="D1" t="s">
        <v>21</v>
      </c>
      <c r="E1" t="s">
        <v>22</v>
      </c>
      <c r="F1" t="s">
        <v>26</v>
      </c>
    </row>
    <row r="2" spans="1:6" x14ac:dyDescent="0.25">
      <c r="A2" t="s">
        <v>28</v>
      </c>
      <c r="B2" t="s">
        <v>24</v>
      </c>
      <c r="D2" t="s">
        <v>15</v>
      </c>
      <c r="E2" t="s">
        <v>23</v>
      </c>
      <c r="F2" t="s">
        <v>31</v>
      </c>
    </row>
    <row r="3" spans="1:6" x14ac:dyDescent="0.25">
      <c r="A3" t="s">
        <v>29</v>
      </c>
      <c r="B3" t="s">
        <v>25</v>
      </c>
      <c r="D3" t="s">
        <v>17</v>
      </c>
      <c r="E3" t="s">
        <v>23</v>
      </c>
      <c r="F3" t="s">
        <v>32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861594-6D53-4A35-904D-6A961510B2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convertion</vt:lpstr>
      <vt:lpstr>TABLE ENFANTS</vt:lpstr>
    </vt:vector>
  </TitlesOfParts>
  <Company>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CA</cp:lastModifiedBy>
  <dcterms:created xsi:type="dcterms:W3CDTF">2018-04-18T14:16:51Z</dcterms:created>
  <dcterms:modified xsi:type="dcterms:W3CDTF">2018-04-20T10:39:24Z</dcterms:modified>
</cp:coreProperties>
</file>