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1625" tabRatio="704" activeTab="3"/>
  </bookViews>
  <sheets>
    <sheet name="GLOBAL" sheetId="1" r:id="rId1"/>
    <sheet name="Dépenses" sheetId="6" r:id="rId2"/>
    <sheet name="PROGS" sheetId="17" r:id="rId3"/>
    <sheet name="TCD" sheetId="18" r:id="rId4"/>
  </sheets>
  <definedNames>
    <definedName name="_xlnm._FilterDatabase" localSheetId="1" hidden="1">Dépenses!$B$1:$E$8</definedName>
    <definedName name="Comptes">Budget[Compte]</definedName>
  </definedNames>
  <calcPr calcId="145621"/>
  <pivotCaches>
    <pivotCache cacheId="53" r:id="rId5"/>
    <pivotCache cacheId="52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7" i="1" l="1"/>
  <c r="Q1" i="18" l="1"/>
  <c r="D8" i="6"/>
  <c r="D7" i="6"/>
  <c r="D6" i="6"/>
  <c r="D5" i="6"/>
  <c r="D4" i="6"/>
  <c r="D3" i="6"/>
  <c r="D2" i="6"/>
</calcChain>
</file>

<file path=xl/connections.xml><?xml version="1.0" encoding="utf-8"?>
<connections xmlns="http://schemas.openxmlformats.org/spreadsheetml/2006/main">
  <connection id="1" name="Requête - Budget" description="Connexion à la requête « Budget » dans le classeur." type="5" refreshedVersion="4">
    <dbPr connection="provider=Microsoft.Mashup.OleDb.1;data source=$EmbeddedMashup(5e7be8bd-a1fd-4d74-92e2-452ce7d1e6c5)$;location=Budget;extended properties=&quot;UEsDBBQAAgAIAPCQM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wkDJ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8JAyTZmtrm4TAgAA5gQAABMAHABGb3JtdWxhcy9TZWN0aW9uMS5tIKIYACigFAAAAAAAAAAAAAAAAAAAAAAAAAAAAK1UzY7aMBC+I/EOVnoJUopaqeplSyUa2BUtG1ZJUA9RDoZMWHcdO/VPS4XyAH0UeuozlBerQyBhCVyq5hLH45nvm+8bR8JSEc5QUL1f33Q73Y58xAISNIIcmASJBoiC6naQeQKuxRLMzni9BNp3tRDA1GcunhacP9m9TeThDAbWMdeKi8jlTJlDsVOVeGGFP3JAGU9ISnZbyxQL8YJCPxSYyZSLzOVUZ6w8Je0K0NlsrBFWYDlIlcmJWRcO2ljen99oNEbu7P4hHB+jCtZqH72dzX1vEgTjuR+0gqPdz2By5w3DycxrBe9nXjj0wrL2dIhuh24498v6E6bevumX1IqiVzc0JStmdFoJrvPd1nRd93RXbtnnLbeZl6Alpe1BNgcBXj6iKZGqH+jMji4SinsH3kxnCxCGUrdD2FVWp+Z+0MkK1L9YW2X+R2NdnuWNtbUFU7IASvdqnXljYDFTV93w4ave/VKm9VRLM9TsuSUeSAXJR05Y25eaTOEcJ9hpW9VMt1OW+URY0p9CqmZagWh41Pcn2W2/AeV5firKeJ1jluzXlSz2NeYOOgFEp1NSnH022A8gpMnHlEhTA+EvXCuzaOCHSVLDXiRqUP1SqeMoRgfZ45fIJimKath4wDSlSD0CQ68QUAmnwV7rlqSEKvHckgCo+f/4/Lu0r1M/8LCjyqIYvXuPrJArTK3epblvcG7+AlBLAQItABQAAgAIAPCQMk2aOWB/qwAAAPoAAAASAAAAAAAAAAAAAAAAAAAAAABDb25maWcvUGFja2FnZS54bWxQSwECLQAUAAIACADwkDJND8rpq6QAAADpAAAAEwAAAAAAAAAAAAAAAAD3AAAAW0NvbnRlbnRfVHlwZXNdLnhtbFBLAQItABQAAgAIAPCQMk2Zra5uEwIAAOYEAAATAAAAAAAAAAAAAAAAAOgBAABGb3JtdWxhcy9TZWN0aW9uMS5tUEsFBgAAAAADAAMAwgAAAEgEAAAAAA==&quot;" command="SELECT * FROM [Budget]"/>
  </connection>
  <connection id="2" name="Requête - Depenses" description="Connexion à la requête « Depenses » dans le classeur." type="5" refreshedVersion="0" background="1">
    <dbPr connection="provider=Microsoft.Mashup.OleDb.1;data source=$EmbeddedMashup(5e7be8bd-a1fd-4d74-92e2-452ce7d1e6c5)$;location=Depenses;extended properties=UEsDBBQAAgAIAPCQM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wkDJ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8JAyTSGDLSoxAQAA7gEAABMAHABGb3JtdWxhcy9TZWN0aW9uMS5tIKIYACigFAAAAAAAAAAAAAAAAAAAAAAAAAAAAHWQTWrDMBCF9wbfQagbB4yhULoJWRjbCYZELpFCFyELx5kkJrYUJBlSjA/Qo2TXMzQXq5S/RdNqIzFv5s33pKDQpeCIXu7nvuu4jtrmElYohj1wBQoNUAXadZA5VDSyAFNJDgVUQdRICVy/C7lbCrHzeu2c5DUM8G0WL7p5JLg2TQv/YvGE2cceUC1W5bo8HbExY/mygoDJnKu1kHUkqqbmtkt5l4V+2+I414B9pO3wyrw7H7WYfH+hOEFRNnljyU3VcNBndZjNpiSlNJlN6YMYnz5pOiIhSzPyIE4ywkLCrPc4RMMwYrOp9U+5fn0JLFrX9e6BxuWGm3/aSNHsT0eT+p5pZEve78iP5HapRTpev81HkBdbNC6VDmhTe/M/gRa9Kzdv6iVIg+Q6Jf+Xqv8DUEsBAi0AFAACAAgA8JAyTZo5YH+rAAAA+gAAABIAAAAAAAAAAAAAAAAAAAAAAENvbmZpZy9QYWNrYWdlLnhtbFBLAQItABQAAgAIAPCQMk0PyumrpAAAAOkAAAATAAAAAAAAAAAAAAAAAPcAAABbQ29udGVudF9UeXBlc10ueG1sUEsBAi0AFAACAAgA8JAyTSGDLSoxAQAA7gEAABMAAAAAAAAAAAAAAAAA6AEAAEZvcm11bGFzL1NlY3Rpb24xLm1QSwUGAAAAAAMAAwDCAAAAZgMAAAAA" command="SELECT * FROM [Depenses]"/>
  </connection>
  <connection id="3" name="Requête - Depenses0" description="Connexion à la requête « Depenses0 » dans le classeur." type="5" refreshedVersion="4">
    <dbPr connection="provider=Microsoft.Mashup.OleDb.1;data source=$EmbeddedMashup(5e7be8bd-a1fd-4d74-92e2-452ce7d1e6c5)$;location=Depenses0;extended properties=&quot;UEsDBBQAAgAIAPCQM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wkDJ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8JAyTdgmOhl8AgAAIQgAABMAHABGb3JtdWxhcy9TZWN0aW9uMS5tIKIYACigFAAAAAAAAAAAAAAAAAAAAAAAAAAAAO1VS47aQBDdI3GHlrMxkoMmUpTNhEgEmBEJY0a2R1lYLAwuoDPtbqc/EyLEAXIUssoZwsXSxviDbRQpk2XY0Lhd9V7Ve1UIWEjMKHLT71fX7Va7JdYBhxANIQYqQKAeIiDbLaQ/LlN8AfrJaLMA0h0ozoHKT4w/zhl7NDtb3w4i6BlZrDHb+QNGpX5pZqUpXhjetxhQxEK8xIe9oZN5wZxA1+MBFUvGowEjKqLJW8JMAa3t1hgGEgwLySQ41OedhbaG/esnGo7QYHp3742yWwkbeby9mT449th1Rw+OW7scHr6741u7742ndu3ybmp7fdtLck/66KY/8B6cJP+Yyjevuwm13a6TFzTBK6r7tOJMxYe9rjqv6TZ5ZFZLrjNPQBNK+1PbLATBYo0mWMiuqyLTbyQ065x4UxXNgWtK7RamF1mVxX2vwhXIv5E2jfyHwg5YFBfS5hJM8BwIOXaroo2GDai8qIYDX9Thh9SlL5XQpqbnktggJIQfGKZ1XXIyOytzsFWXqnC3laT5iGnYncBSTpUEXvDI5yc87J+AsDguN2W0iQMaHs9pW8xLzC1UAkRll+wqPwvse+BCxwcEC50DBZ+ZkvpQwPfDMIdtJKpRnaRTmRX9U9tnL5GJl8jPYWc9qghBcg0UXSEgAsqXndqULDGR/FwSF4jePw77KszL1E88TD+VaIbevkOGx2RAjE6T7wucpqV29X+r/WmrPWuOqjOTbo3ygGWLpJghB6/W1SE67annj1CGhkoUSucCUafSYTqBUHHMcXRetQMRezrBJW5t4FevviF5DDw6+vosN+Mh8CJ5IxWrtDEz+1Q9UbXBBeXP/y+auF3/BlBLAQItABQAAgAIAPCQMk2aOWB/qwAAAPoAAAASAAAAAAAAAAAAAAAAAAAAAABDb25maWcvUGFja2FnZS54bWxQSwECLQAUAAIACADwkDJND8rpq6QAAADpAAAAEwAAAAAAAAAAAAAAAAD3AAAAW0NvbnRlbnRfVHlwZXNdLnhtbFBLAQItABQAAgAIAPCQMk3YJjoZfAIAACEIAAATAAAAAAAAAAAAAAAAAOgBAABGb3JtdWxhcy9TZWN0aW9uMS5tUEsFBgAAAAADAAMAwgAAALEEAAAAAA==&quot;" command="SELECT * FROM [Depenses0]"/>
  </connection>
</connections>
</file>

<file path=xl/sharedStrings.xml><?xml version="1.0" encoding="utf-8"?>
<sst xmlns="http://schemas.openxmlformats.org/spreadsheetml/2006/main" count="121" uniqueCount="118">
  <si>
    <t>ZZ</t>
  </si>
  <si>
    <t>Fournitures consommables</t>
  </si>
  <si>
    <t>Produits d'entretien</t>
  </si>
  <si>
    <t>Gaz</t>
  </si>
  <si>
    <t>Fournitures d'entretien petits équipements Fauconnerie</t>
  </si>
  <si>
    <t>Vêtements de travail</t>
  </si>
  <si>
    <t>Fournitures administrives</t>
  </si>
  <si>
    <t>Achat petits animaux</t>
  </si>
  <si>
    <t>Prestations de services</t>
  </si>
  <si>
    <t>Locations diverses</t>
  </si>
  <si>
    <t>Entretiens réparations des constructions</t>
  </si>
  <si>
    <t>a) Vestiaires, fauconneries</t>
  </si>
  <si>
    <t>b) Tribunes, colombier</t>
  </si>
  <si>
    <t>Entretien des décors</t>
  </si>
  <si>
    <t>Entretien réparation matériel fauconnerie</t>
  </si>
  <si>
    <t>Entretien des costumes</t>
  </si>
  <si>
    <t>Nourriture animaux fauconnerie (+Sécanim)</t>
  </si>
  <si>
    <t>Frais vétérinaires</t>
  </si>
  <si>
    <t>a) Fauconnerie</t>
  </si>
  <si>
    <t>b) ULM</t>
  </si>
  <si>
    <t>Entretien divers</t>
  </si>
  <si>
    <t>Entretien ULM</t>
  </si>
  <si>
    <t>Maintenance</t>
  </si>
  <si>
    <t>Recherche et développement</t>
  </si>
  <si>
    <t>Documentation générale</t>
  </si>
  <si>
    <t>Frais séminaires conférences</t>
  </si>
  <si>
    <t>Cadeaux</t>
  </si>
  <si>
    <t>Frais de transport</t>
  </si>
  <si>
    <t>Voyages, déplacements</t>
  </si>
  <si>
    <t>Frais réceptions</t>
  </si>
  <si>
    <t>Téléphone, télécopie</t>
  </si>
  <si>
    <t>Cotisations (FFPLUM…)</t>
  </si>
  <si>
    <t>Dons</t>
  </si>
  <si>
    <t>Formation continue</t>
  </si>
  <si>
    <t>Facture bracelets</t>
  </si>
  <si>
    <t>Produits pétroliers</t>
  </si>
  <si>
    <t>Février</t>
  </si>
  <si>
    <t>N° DE COMPTE</t>
  </si>
  <si>
    <t>FOURNISSEURS</t>
  </si>
  <si>
    <t>DÉSIGNATION</t>
  </si>
  <si>
    <t>MONTANT DE LA FACTURE</t>
  </si>
  <si>
    <t>BUDGET</t>
  </si>
  <si>
    <t>DÉPENSES</t>
  </si>
  <si>
    <t>Octobre</t>
  </si>
  <si>
    <t>Novembre</t>
  </si>
  <si>
    <t>Décembre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</si>
  <si>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</si>
  <si>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</si>
  <si>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</si>
  <si>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</si>
  <si>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</si>
  <si>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</si>
  <si>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</si>
  <si>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</si>
  <si>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Compte</t>
  </si>
  <si>
    <t>Libellé</t>
  </si>
  <si>
    <t>Montant</t>
  </si>
  <si>
    <t>Date</t>
  </si>
  <si>
    <t>Dupont</t>
  </si>
  <si>
    <t>Duchmoll</t>
  </si>
  <si>
    <t>Toto</t>
  </si>
  <si>
    <t>Titi</t>
  </si>
  <si>
    <t>Durand</t>
  </si>
  <si>
    <t>Interflora</t>
  </si>
  <si>
    <t>Étiquettes de lignes</t>
  </si>
  <si>
    <t>Total général</t>
  </si>
  <si>
    <t>Dépenses</t>
  </si>
  <si>
    <t>2018</t>
  </si>
  <si>
    <t>janv</t>
  </si>
  <si>
    <t>févr</t>
  </si>
  <si>
    <t>mars</t>
  </si>
  <si>
    <t>Années</t>
  </si>
  <si>
    <t>Mois</t>
  </si>
  <si>
    <t>Budget</t>
  </si>
  <si>
    <t>Valeurs</t>
  </si>
  <si>
    <t>blabla</t>
  </si>
  <si>
    <t>mai</t>
  </si>
  <si>
    <t>avr</t>
  </si>
  <si>
    <t>juin</t>
  </si>
  <si>
    <t>juil</t>
  </si>
  <si>
    <t>août</t>
  </si>
  <si>
    <t>sept</t>
  </si>
  <si>
    <t>oct</t>
  </si>
  <si>
    <t>nov</t>
  </si>
  <si>
    <t>déc</t>
  </si>
  <si>
    <t>606100</t>
  </si>
  <si>
    <t>602200</t>
  </si>
  <si>
    <t>606310</t>
  </si>
  <si>
    <t>602220</t>
  </si>
  <si>
    <t>606400</t>
  </si>
  <si>
    <t>606130</t>
  </si>
  <si>
    <t>606350</t>
  </si>
  <si>
    <t>606500</t>
  </si>
  <si>
    <t>611000</t>
  </si>
  <si>
    <t>613540</t>
  </si>
  <si>
    <t>615200</t>
  </si>
  <si>
    <t>615531</t>
  </si>
  <si>
    <t>615540</t>
  </si>
  <si>
    <t>615550</t>
  </si>
  <si>
    <t>615570</t>
  </si>
  <si>
    <t>615580</t>
  </si>
  <si>
    <t>615590</t>
  </si>
  <si>
    <t>615595</t>
  </si>
  <si>
    <t>615600</t>
  </si>
  <si>
    <t>617000</t>
  </si>
  <si>
    <t>618100</t>
  </si>
  <si>
    <t>618500</t>
  </si>
  <si>
    <t>623400</t>
  </si>
  <si>
    <t>624800</t>
  </si>
  <si>
    <t>625110</t>
  </si>
  <si>
    <t>625700</t>
  </si>
  <si>
    <t>626100</t>
  </si>
  <si>
    <t>628000</t>
  </si>
  <si>
    <t>628100</t>
  </si>
  <si>
    <t>633300</t>
  </si>
  <si>
    <t xml:space="preserve">Dépenses </t>
  </si>
  <si>
    <t>Budget Restant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</si>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</sst>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1" xfId="0" applyBorder="1"/>
    <xf numFmtId="6" fontId="0" fillId="0" borderId="0" xfId="0" applyNumberFormat="1" applyBorder="1"/>
    <xf numFmtId="0" fontId="3" fillId="0" borderId="0" xfId="0" applyFont="1"/>
    <xf numFmtId="44" fontId="0" fillId="0" borderId="0" xfId="1" applyFont="1" applyBorder="1" applyAlignment="1">
      <alignment horizontal="left"/>
    </xf>
    <xf numFmtId="14" fontId="0" fillId="0" borderId="0" xfId="0" applyNumberFormat="1"/>
    <xf numFmtId="14" fontId="0" fillId="0" borderId="0" xfId="0" applyNumberFormat="1" applyBorder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44" fontId="0" fillId="0" borderId="0" xfId="1" applyFont="1" applyAlignment="1">
      <alignment horizontal="left"/>
    </xf>
    <xf numFmtId="0" fontId="0" fillId="0" borderId="0" xfId="0" pivotButton="1"/>
    <xf numFmtId="42" fontId="0" fillId="0" borderId="0" xfId="0" applyNumberFormat="1"/>
    <xf numFmtId="6" fontId="0" fillId="0" borderId="0" xfId="0" applyNumberFormat="1"/>
  </cellXfs>
  <cellStyles count="2">
    <cellStyle name="Monétaire" xfId="1" builtinId="4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numFmt numFmtId="10" formatCode="#,##0\ &quot;€&quot;;[Red]\-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numFmt numFmtId="10" formatCode="#,##0\ &quot;€&quot;;[Red]\-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budgétaire.xlsx]TCD!Tableau croisé dynamique3</c:name>
    <c:fmtId val="0"/>
  </c:pivotSource>
  <c:chart>
    <c:autoTitleDeleted val="1"/>
    <c:pivotFmts>
      <c:pivotFmt>
        <c:idx val="0"/>
      </c:pivotFmt>
      <c:pivotFmt>
        <c:idx val="1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2"/>
      </c:pivotFmt>
      <c:pivotFmt>
        <c:idx val="3"/>
        <c:spPr>
          <a:solidFill>
            <a:schemeClr val="accent1"/>
          </a:solidFill>
        </c:spPr>
      </c:pivotFmt>
      <c:pivotFmt>
        <c:idx val="4"/>
        <c:marker>
          <c:symbol val="none"/>
        </c:marker>
      </c:pivotFmt>
      <c:pivotFmt>
        <c:idx val="5"/>
        <c:spPr>
          <a:solidFill>
            <a:schemeClr val="accent6">
              <a:lumMod val="40000"/>
              <a:lumOff val="60000"/>
            </a:schemeClr>
          </a:solidFill>
        </c:spPr>
      </c:pivotFmt>
      <c:pivotFmt>
        <c:idx val="6"/>
        <c:spPr>
          <a:solidFill>
            <a:schemeClr val="accent6">
              <a:lumMod val="40000"/>
              <a:lumOff val="60000"/>
            </a:schemeClr>
          </a:solidFill>
        </c:spPr>
      </c:pivotFmt>
    </c:pivotFmts>
    <c:plotArea>
      <c:layout/>
      <c:pieChart>
        <c:varyColors val="1"/>
        <c:ser>
          <c:idx val="0"/>
          <c:order val="0"/>
          <c:tx>
            <c:strRef>
              <c:f>TCD!$Q$3</c:f>
              <c:strCache>
                <c:ptCount val="1"/>
                <c:pt idx="0">
                  <c:v>Total</c:v>
                </c:pt>
              </c:strCache>
            </c:strRef>
          </c:tx>
          <c:dPt>
            <c:idx val="1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</c:spPr>
          </c:dPt>
          <c:cat>
            <c:strRef>
              <c:f>TCD!$P$4:$P$5</c:f>
              <c:strCache>
                <c:ptCount val="2"/>
                <c:pt idx="0">
                  <c:v>Dépenses </c:v>
                </c:pt>
                <c:pt idx="1">
                  <c:v>Budget Restant</c:v>
                </c:pt>
              </c:strCache>
            </c:strRef>
          </c:cat>
          <c:val>
            <c:numRef>
              <c:f>TCD!$Q$4:$Q$5</c:f>
              <c:numCache>
                <c:formatCode>_("€"* #,##0_);_("€"* \(#,##0\);_("€"* "-"_);_(@_)</c:formatCode>
                <c:ptCount val="2"/>
                <c:pt idx="0">
                  <c:v>100438</c:v>
                </c:pt>
                <c:pt idx="1">
                  <c:v>338862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204787</xdr:colOff>
      <xdr:row>0</xdr:row>
      <xdr:rowOff>166687</xdr:rowOff>
    </xdr:from>
    <xdr:to>
      <xdr:col>23</xdr:col>
      <xdr:colOff>280987</xdr:colOff>
      <xdr:row>15</xdr:row>
      <xdr:rowOff>52387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361.742010185182" createdVersion="4" refreshedVersion="4" minRefreshableVersion="3" recordCount="36">
  <cacheSource type="external" connectionId="3"/>
  <cacheFields count="7">
    <cacheField name="Compte" numFmtId="0">
      <sharedItems count="31">
        <s v="606100"/>
        <s v="602200"/>
        <s v="606310"/>
        <s v="602220"/>
        <s v="606400"/>
        <s v="606130"/>
        <s v="606350"/>
        <s v="606500"/>
        <s v="611000"/>
        <s v="613540"/>
        <s v="615200"/>
        <s v="615531"/>
        <s v="615540"/>
        <s v="615550"/>
        <s v="615570"/>
        <s v="615580"/>
        <s v="615590"/>
        <s v="615595"/>
        <s v="615600"/>
        <s v="617000"/>
        <s v="618100"/>
        <s v="618500"/>
        <s v="623400"/>
        <s v="624800"/>
        <s v="625110"/>
        <s v="625700"/>
        <s v="626100"/>
        <s v="628000"/>
        <s v="628100"/>
        <s v="633300"/>
        <s v="ZZ"/>
      </sharedItems>
    </cacheField>
    <cacheField name="Date" numFmtId="0">
      <sharedItems containsNonDate="0" containsDate="1" containsString="0" containsBlank="1" minDate="2018-01-05T00:00:00" maxDate="2018-05-06T00:00:00" count="8">
        <d v="2018-01-05T00:00:00"/>
        <m/>
        <d v="2018-01-07T00:00:00"/>
        <d v="2018-02-15T00:00:00"/>
        <d v="2018-02-25T00:00:00"/>
        <d v="2018-01-15T00:00:00"/>
        <d v="2018-03-03T00:00:00"/>
        <d v="2018-05-05T00:00:00"/>
      </sharedItems>
      <fieldGroup par="5" base="1">
        <rangePr groupBy="months" startDate="2018-01-05T00:00:00" endDate="2018-05-06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5/2018"/>
        </groupItems>
      </fieldGroup>
    </cacheField>
    <cacheField name="FOURNISSEURS" numFmtId="0">
      <sharedItems containsBlank="1" count="8">
        <s v="Dupont"/>
        <m/>
        <s v="Duchmoll"/>
        <s v="Titi"/>
        <s v="Durand"/>
        <s v="Toto"/>
        <s v="Interflora"/>
        <s v="blabla"/>
      </sharedItems>
    </cacheField>
    <cacheField name="DÉSIGNATION" numFmtId="0">
      <sharedItems containsBlank="1" count="7">
        <s v="Produits pétroliers"/>
        <m/>
        <s v="Fournitures d'entretien petits équipements Fauconnerie"/>
        <s v="Fournitures administrives"/>
        <s v="Entretiens réparations des constructions"/>
        <s v="Cadeaux"/>
        <s v="Cotisations (FFPLUM…)"/>
      </sharedItems>
    </cacheField>
    <cacheField name="MONTANT DE LA FACTURE" numFmtId="0">
      <sharedItems containsString="0" containsBlank="1" containsNumber="1" containsInteger="1" minValue="15" maxValue="100000" count="8">
        <n v="50"/>
        <m/>
        <n v="25"/>
        <n v="15"/>
        <n v="28"/>
        <n v="100"/>
        <n v="20"/>
        <n v="100000"/>
      </sharedItems>
    </cacheField>
    <cacheField name="Années" numFmtId="0" databaseField="0">
      <fieldGroup base="1">
        <rangePr groupBy="years" startDate="2018-01-05T00:00:00" endDate="2018-05-06T00:00:00"/>
        <groupItems count="3">
          <s v="&lt;05/01/2018"/>
          <s v="2018"/>
          <s v="&gt;06/05/2018"/>
        </groupItems>
      </fieldGroup>
    </cacheField>
    <cacheField name="Rest" numFmtId="0" formula="#NAME? -'MONTANT DE LA FACTURE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361.755408101853" createdVersion="4" refreshedVersion="4" minRefreshableVersion="3" recordCount="35">
  <cacheSource type="external" connectionId="1"/>
  <cacheFields count="5">
    <cacheField name="Compte" numFmtId="0">
      <sharedItems/>
    </cacheField>
    <cacheField name="Libellé" numFmtId="0">
      <sharedItems/>
    </cacheField>
    <cacheField name="Montant" numFmtId="0">
      <sharedItems containsSemiMixedTypes="0" containsString="0" containsNumber="1" containsInteger="1" minValue="100" maxValue="58000" count="24">
        <n v="20000"/>
        <n v="500"/>
        <n v="1500"/>
        <n v="51000"/>
        <n v="100"/>
        <n v="2500"/>
        <n v="4500"/>
        <n v="1000"/>
        <n v="7500"/>
        <n v="58000"/>
        <n v="13000"/>
        <n v="45000"/>
        <n v="2000"/>
        <n v="17000"/>
        <n v="8500"/>
        <n v="35000"/>
        <n v="25000"/>
        <n v="5000"/>
        <n v="11000"/>
        <n v="30000"/>
        <n v="15000"/>
        <n v="400"/>
        <n v="10000"/>
        <n v="2800"/>
      </sharedItems>
    </cacheField>
    <cacheField name="Dépenses" numFmtId="0">
      <sharedItems containsString="0" containsBlank="1" containsNumber="1" containsInteger="1" minValue="20" maxValue="100000" count="7">
        <m/>
        <n v="50"/>
        <n v="25"/>
        <n v="43"/>
        <n v="100"/>
        <n v="20"/>
        <n v="100000"/>
      </sharedItems>
    </cacheField>
    <cacheField name="Reste" numFmtId="0">
      <sharedItems containsSemiMixedTypes="0" containsString="0" containsNumber="1" containsInteger="1" minValue="-90000" maxValue="57900" count="26">
        <n v="20000"/>
        <n v="450"/>
        <n v="1500"/>
        <n v="50975"/>
        <n v="100"/>
        <n v="2457"/>
        <n v="4500"/>
        <n v="500"/>
        <n v="1000"/>
        <n v="7500"/>
        <n v="57900"/>
        <n v="12900"/>
        <n v="44900"/>
        <n v="2000"/>
        <n v="17000"/>
        <n v="8500"/>
        <n v="35000"/>
        <n v="25000"/>
        <n v="5000"/>
        <n v="11000"/>
        <n v="980"/>
        <n v="30000"/>
        <n v="15000"/>
        <n v="400"/>
        <n v="-90000"/>
        <n v="28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x v="0"/>
    <x v="0"/>
    <x v="0"/>
    <x v="0"/>
  </r>
  <r>
    <x v="1"/>
    <x v="1"/>
    <x v="1"/>
    <x v="1"/>
    <x v="1"/>
  </r>
  <r>
    <x v="2"/>
    <x v="2"/>
    <x v="2"/>
    <x v="2"/>
    <x v="2"/>
  </r>
  <r>
    <x v="3"/>
    <x v="1"/>
    <x v="1"/>
    <x v="1"/>
    <x v="1"/>
  </r>
  <r>
    <x v="4"/>
    <x v="3"/>
    <x v="3"/>
    <x v="3"/>
    <x v="3"/>
  </r>
  <r>
    <x v="4"/>
    <x v="4"/>
    <x v="4"/>
    <x v="3"/>
    <x v="4"/>
  </r>
  <r>
    <x v="5"/>
    <x v="1"/>
    <x v="1"/>
    <x v="1"/>
    <x v="1"/>
  </r>
  <r>
    <x v="6"/>
    <x v="1"/>
    <x v="1"/>
    <x v="1"/>
    <x v="1"/>
  </r>
  <r>
    <x v="7"/>
    <x v="1"/>
    <x v="1"/>
    <x v="1"/>
    <x v="1"/>
  </r>
  <r>
    <x v="8"/>
    <x v="1"/>
    <x v="1"/>
    <x v="1"/>
    <x v="1"/>
  </r>
  <r>
    <x v="9"/>
    <x v="1"/>
    <x v="1"/>
    <x v="1"/>
    <x v="1"/>
  </r>
  <r>
    <x v="10"/>
    <x v="5"/>
    <x v="5"/>
    <x v="4"/>
    <x v="5"/>
  </r>
  <r>
    <x v="10"/>
    <x v="5"/>
    <x v="5"/>
    <x v="4"/>
    <x v="5"/>
  </r>
  <r>
    <x v="10"/>
    <x v="5"/>
    <x v="5"/>
    <x v="4"/>
    <x v="5"/>
  </r>
  <r>
    <x v="11"/>
    <x v="1"/>
    <x v="1"/>
    <x v="1"/>
    <x v="1"/>
  </r>
  <r>
    <x v="12"/>
    <x v="1"/>
    <x v="1"/>
    <x v="1"/>
    <x v="1"/>
  </r>
  <r>
    <x v="13"/>
    <x v="1"/>
    <x v="1"/>
    <x v="1"/>
    <x v="1"/>
  </r>
  <r>
    <x v="14"/>
    <x v="1"/>
    <x v="1"/>
    <x v="1"/>
    <x v="1"/>
  </r>
  <r>
    <x v="15"/>
    <x v="1"/>
    <x v="1"/>
    <x v="1"/>
    <x v="1"/>
  </r>
  <r>
    <x v="15"/>
    <x v="1"/>
    <x v="1"/>
    <x v="1"/>
    <x v="1"/>
  </r>
  <r>
    <x v="15"/>
    <x v="1"/>
    <x v="1"/>
    <x v="1"/>
    <x v="1"/>
  </r>
  <r>
    <x v="16"/>
    <x v="1"/>
    <x v="1"/>
    <x v="1"/>
    <x v="1"/>
  </r>
  <r>
    <x v="17"/>
    <x v="1"/>
    <x v="1"/>
    <x v="1"/>
    <x v="1"/>
  </r>
  <r>
    <x v="18"/>
    <x v="1"/>
    <x v="1"/>
    <x v="1"/>
    <x v="1"/>
  </r>
  <r>
    <x v="19"/>
    <x v="1"/>
    <x v="1"/>
    <x v="1"/>
    <x v="1"/>
  </r>
  <r>
    <x v="20"/>
    <x v="1"/>
    <x v="1"/>
    <x v="1"/>
    <x v="1"/>
  </r>
  <r>
    <x v="21"/>
    <x v="1"/>
    <x v="1"/>
    <x v="1"/>
    <x v="1"/>
  </r>
  <r>
    <x v="22"/>
    <x v="6"/>
    <x v="6"/>
    <x v="5"/>
    <x v="6"/>
  </r>
  <r>
    <x v="23"/>
    <x v="1"/>
    <x v="1"/>
    <x v="1"/>
    <x v="1"/>
  </r>
  <r>
    <x v="24"/>
    <x v="1"/>
    <x v="1"/>
    <x v="1"/>
    <x v="1"/>
  </r>
  <r>
    <x v="25"/>
    <x v="1"/>
    <x v="1"/>
    <x v="1"/>
    <x v="1"/>
  </r>
  <r>
    <x v="26"/>
    <x v="1"/>
    <x v="1"/>
    <x v="1"/>
    <x v="1"/>
  </r>
  <r>
    <x v="27"/>
    <x v="7"/>
    <x v="7"/>
    <x v="6"/>
    <x v="7"/>
  </r>
  <r>
    <x v="28"/>
    <x v="1"/>
    <x v="1"/>
    <x v="1"/>
    <x v="1"/>
  </r>
  <r>
    <x v="29"/>
    <x v="1"/>
    <x v="1"/>
    <x v="1"/>
    <x v="1"/>
  </r>
  <r>
    <x v="30"/>
    <x v="1"/>
    <x v="1"/>
    <x v="1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5">
  <r>
    <s v="602200"/>
    <s v="Fournitures consommables"/>
    <x v="0"/>
    <x v="0"/>
    <x v="0"/>
  </r>
  <r>
    <s v="606100"/>
    <s v="Produits pétroliers"/>
    <x v="1"/>
    <x v="1"/>
    <x v="1"/>
  </r>
  <r>
    <s v="602220"/>
    <s v="Produits d'entretien"/>
    <x v="2"/>
    <x v="0"/>
    <x v="2"/>
  </r>
  <r>
    <s v="606310"/>
    <s v="Fournitures d'entretien petits équipements Fauconnerie"/>
    <x v="3"/>
    <x v="2"/>
    <x v="3"/>
  </r>
  <r>
    <s v="606130"/>
    <s v="Gaz"/>
    <x v="4"/>
    <x v="0"/>
    <x v="4"/>
  </r>
  <r>
    <s v="606400"/>
    <s v="Fournitures administrives"/>
    <x v="5"/>
    <x v="3"/>
    <x v="5"/>
  </r>
  <r>
    <s v="606350"/>
    <s v="Vêtements de travail"/>
    <x v="6"/>
    <x v="0"/>
    <x v="6"/>
  </r>
  <r>
    <s v="606500"/>
    <s v="Achat petits animaux"/>
    <x v="1"/>
    <x v="0"/>
    <x v="7"/>
  </r>
  <r>
    <s v="611000"/>
    <s v="Prestations de services"/>
    <x v="7"/>
    <x v="0"/>
    <x v="8"/>
  </r>
  <r>
    <s v="613540"/>
    <s v="Locations diverses"/>
    <x v="8"/>
    <x v="0"/>
    <x v="9"/>
  </r>
  <r>
    <s v="615200"/>
    <s v="Entretiens réparations des constructions"/>
    <x v="9"/>
    <x v="4"/>
    <x v="10"/>
  </r>
  <r>
    <s v="615200"/>
    <s v="a) Vestiaires, fauconneries"/>
    <x v="10"/>
    <x v="4"/>
    <x v="11"/>
  </r>
  <r>
    <s v="615200"/>
    <s v="b) Tribunes, colombier"/>
    <x v="11"/>
    <x v="4"/>
    <x v="12"/>
  </r>
  <r>
    <s v="615531"/>
    <s v="Entretien des décors"/>
    <x v="12"/>
    <x v="0"/>
    <x v="13"/>
  </r>
  <r>
    <s v="615540"/>
    <s v="Entretien réparation matériel fauconnerie"/>
    <x v="13"/>
    <x v="0"/>
    <x v="14"/>
  </r>
  <r>
    <s v="615550"/>
    <s v="Entretien des costumes"/>
    <x v="14"/>
    <x v="0"/>
    <x v="15"/>
  </r>
  <r>
    <s v="615570"/>
    <s v="Nourriture animaux fauconnerie (+Sécanim)"/>
    <x v="15"/>
    <x v="0"/>
    <x v="16"/>
  </r>
  <r>
    <s v="615580"/>
    <s v="Frais vétérinaires"/>
    <x v="16"/>
    <x v="0"/>
    <x v="17"/>
  </r>
  <r>
    <s v="615580"/>
    <s v="a) Fauconnerie"/>
    <x v="0"/>
    <x v="0"/>
    <x v="0"/>
  </r>
  <r>
    <s v="615580"/>
    <s v="b) ULM"/>
    <x v="17"/>
    <x v="0"/>
    <x v="18"/>
  </r>
  <r>
    <s v="615590"/>
    <s v="Entretien divers"/>
    <x v="12"/>
    <x v="0"/>
    <x v="13"/>
  </r>
  <r>
    <s v="615595"/>
    <s v="Entretien ULM"/>
    <x v="18"/>
    <x v="0"/>
    <x v="19"/>
  </r>
  <r>
    <s v="615600"/>
    <s v="Maintenance"/>
    <x v="7"/>
    <x v="0"/>
    <x v="8"/>
  </r>
  <r>
    <s v="617000"/>
    <s v="Recherche et développement"/>
    <x v="17"/>
    <x v="0"/>
    <x v="18"/>
  </r>
  <r>
    <s v="618100"/>
    <s v="Documentation générale"/>
    <x v="7"/>
    <x v="0"/>
    <x v="8"/>
  </r>
  <r>
    <s v="618500"/>
    <s v="Frais séminaires conférences"/>
    <x v="12"/>
    <x v="0"/>
    <x v="13"/>
  </r>
  <r>
    <s v="623400"/>
    <s v="Cadeaux"/>
    <x v="7"/>
    <x v="5"/>
    <x v="20"/>
  </r>
  <r>
    <s v="624800"/>
    <s v="Frais de transport"/>
    <x v="12"/>
    <x v="0"/>
    <x v="13"/>
  </r>
  <r>
    <s v="625110"/>
    <s v="Voyages, déplacements"/>
    <x v="19"/>
    <x v="0"/>
    <x v="21"/>
  </r>
  <r>
    <s v="625700"/>
    <s v="Frais réceptions"/>
    <x v="20"/>
    <x v="0"/>
    <x v="22"/>
  </r>
  <r>
    <s v="626100"/>
    <s v="Téléphone, télécopie"/>
    <x v="21"/>
    <x v="0"/>
    <x v="23"/>
  </r>
  <r>
    <s v="628000"/>
    <s v="Cotisations (FFPLUM…)"/>
    <x v="22"/>
    <x v="6"/>
    <x v="24"/>
  </r>
  <r>
    <s v="628100"/>
    <s v="Dons"/>
    <x v="19"/>
    <x v="0"/>
    <x v="21"/>
  </r>
  <r>
    <s v="633300"/>
    <s v="Formation continue"/>
    <x v="23"/>
    <x v="0"/>
    <x v="25"/>
  </r>
  <r>
    <s v="ZZ"/>
    <s v="Facture bracelets"/>
    <x v="14"/>
    <x v="0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5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Mois" fieldListSortAscending="1">
  <location ref="A3:N36" firstHeaderRow="1" firstDataRow="2" firstDataCol="1" rowPageCount="1" colPageCount="1"/>
  <pivotFields count="7">
    <pivotField axis="axisRow" sortType="ascending">
      <items count="32">
        <item x="1"/>
        <item x="3"/>
        <item x="0"/>
        <item x="5"/>
        <item x="2"/>
        <item x="6"/>
        <item x="4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axis="axisCol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 defaultSubtotal="0"/>
    <pivotField dataField="1" showAll="0"/>
    <pivotField axis="axisPage" defaultSubtotal="0">
      <items count="3">
        <item x="0"/>
        <item x="1"/>
        <item x="2"/>
      </items>
    </pivotField>
    <pivotField dragToRow="0" dragToCol="0" dragToPage="0" showAll="0" defaultSubtotal="0"/>
  </pivotFields>
  <rowFields count="1">
    <field x="0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1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ageFields count="1">
    <pageField fld="5" item="1" hier="-1"/>
  </pageFields>
  <dataFields count="1">
    <dataField name="Dépenses" fld="4" baseField="0" baseItem="2" numFmtId="42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52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 fieldListSortAscending="1">
  <location ref="P3:Q5" firstHeaderRow="1" firstDataRow="1" firstDataCol="1"/>
  <pivotFields count="5">
    <pivotField showAll="0"/>
    <pivotField showAll="0"/>
    <pivotField showAll="0"/>
    <pivotField name="Dépenses2" dataField="1" showAll="0" defaultSubtotal="0"/>
    <pivotField dataField="1" showAll="0" defaultSubtotal="0"/>
  </pivotFields>
  <rowFields count="1">
    <field x="-2"/>
  </rowFields>
  <rowItems count="2">
    <i>
      <x/>
    </i>
    <i i="1">
      <x v="1"/>
    </i>
  </rowItems>
  <colItems count="1">
    <i/>
  </colItems>
  <dataFields count="2">
    <dataField name="Dépenses " fld="3" baseField="0" baseItem="3338104" numFmtId="42"/>
    <dataField name="Budget Restant" fld="4" baseField="0" baseItem="3338104" numFmtId="42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Budget" displayName="Budget" ref="A1:C37" totalsRowCount="1">
  <autoFilter ref="A1:C36"/>
  <tableColumns count="3">
    <tableColumn id="1" name="Compte" totalsRowLabel="Total" dataDxfId="12" totalsRowDxfId="0"/>
    <tableColumn id="2" name="Libellé" dataDxfId="11" totalsRowDxfId="1"/>
    <tableColumn id="3" name="Montant" totalsRowFunction="sum" dataDxfId="10" totalsRowDxfId="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Depenses" displayName="Depenses" ref="A1:E8" totalsRowShown="0" headerRowDxfId="9" dataDxfId="8">
  <autoFilter ref="A1:E8"/>
  <tableColumns count="5">
    <tableColumn id="1" name="Date" dataDxfId="7"/>
    <tableColumn id="2" name="N° DE COMPTE" dataDxfId="6"/>
    <tableColumn id="3" name="FOURNISSEURS" dataDxfId="5"/>
    <tableColumn id="4" name="DÉSIGNATION" dataDxfId="4">
      <calculatedColumnFormula>VLOOKUP(Depenses[N° DE COMPTE],Budget[],2,0)</calculatedColumnFormula>
    </tableColumn>
    <tableColumn id="5" name="MONTANT DE LA FACTURE" dataDxfId="3" dataCellStyle="Monétaire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showGridLines="0" workbookViewId="0">
      <selection activeCell="B7" sqref="B7"/>
    </sheetView>
  </sheetViews>
  <sheetFormatPr baseColWidth="10" defaultRowHeight="15" x14ac:dyDescent="0.25"/>
  <cols>
    <col min="1" max="1" width="10.140625" style="1" customWidth="1"/>
    <col min="2" max="2" width="50.7109375" style="1" customWidth="1"/>
  </cols>
  <sheetData>
    <row r="1" spans="1:3" x14ac:dyDescent="0.25">
      <c r="A1" s="1" t="s">
        <v>54</v>
      </c>
      <c r="B1" s="1" t="s">
        <v>55</v>
      </c>
      <c r="C1" t="s">
        <v>56</v>
      </c>
    </row>
    <row r="2" spans="1:3" ht="14.1" customHeight="1" x14ac:dyDescent="0.25">
      <c r="A2" s="2">
        <v>602200</v>
      </c>
      <c r="B2" s="2" t="s">
        <v>1</v>
      </c>
      <c r="C2" s="6">
        <v>20000</v>
      </c>
    </row>
    <row r="3" spans="1:3" ht="14.1" customHeight="1" x14ac:dyDescent="0.25">
      <c r="A3" s="2">
        <v>602220</v>
      </c>
      <c r="B3" s="2" t="s">
        <v>2</v>
      </c>
      <c r="C3" s="6">
        <v>1500</v>
      </c>
    </row>
    <row r="4" spans="1:3" ht="14.1" customHeight="1" x14ac:dyDescent="0.25">
      <c r="A4" s="2">
        <v>606100</v>
      </c>
      <c r="B4" s="2" t="s">
        <v>35</v>
      </c>
      <c r="C4" s="6">
        <v>500</v>
      </c>
    </row>
    <row r="5" spans="1:3" ht="14.1" customHeight="1" x14ac:dyDescent="0.25">
      <c r="A5" s="2">
        <v>606130</v>
      </c>
      <c r="B5" s="2" t="s">
        <v>3</v>
      </c>
      <c r="C5" s="6">
        <v>100</v>
      </c>
    </row>
    <row r="6" spans="1:3" ht="14.1" customHeight="1" x14ac:dyDescent="0.25">
      <c r="A6" s="2">
        <v>606310</v>
      </c>
      <c r="B6" s="2" t="s">
        <v>4</v>
      </c>
      <c r="C6" s="6">
        <v>51000</v>
      </c>
    </row>
    <row r="7" spans="1:3" ht="14.1" customHeight="1" x14ac:dyDescent="0.25">
      <c r="A7" s="2">
        <v>606350</v>
      </c>
      <c r="B7" s="2" t="s">
        <v>5</v>
      </c>
      <c r="C7" s="6">
        <v>4500</v>
      </c>
    </row>
    <row r="8" spans="1:3" ht="14.1" customHeight="1" x14ac:dyDescent="0.25">
      <c r="A8" s="2">
        <v>606400</v>
      </c>
      <c r="B8" s="2" t="s">
        <v>6</v>
      </c>
      <c r="C8" s="6">
        <v>2500</v>
      </c>
    </row>
    <row r="9" spans="1:3" ht="14.1" customHeight="1" x14ac:dyDescent="0.25">
      <c r="A9" s="2">
        <v>606500</v>
      </c>
      <c r="B9" s="2" t="s">
        <v>7</v>
      </c>
      <c r="C9" s="6">
        <v>500</v>
      </c>
    </row>
    <row r="10" spans="1:3" ht="14.1" customHeight="1" x14ac:dyDescent="0.25">
      <c r="A10" s="2">
        <v>611000</v>
      </c>
      <c r="B10" s="2" t="s">
        <v>8</v>
      </c>
      <c r="C10" s="6">
        <v>1000</v>
      </c>
    </row>
    <row r="11" spans="1:3" ht="14.1" customHeight="1" x14ac:dyDescent="0.25">
      <c r="A11" s="2">
        <v>613540</v>
      </c>
      <c r="B11" s="2" t="s">
        <v>9</v>
      </c>
      <c r="C11" s="6">
        <v>7500</v>
      </c>
    </row>
    <row r="12" spans="1:3" ht="14.1" customHeight="1" x14ac:dyDescent="0.25">
      <c r="A12" s="2">
        <v>615200</v>
      </c>
      <c r="B12" s="2" t="s">
        <v>10</v>
      </c>
      <c r="C12" s="6">
        <v>58000</v>
      </c>
    </row>
    <row r="13" spans="1:3" ht="14.1" customHeight="1" x14ac:dyDescent="0.25">
      <c r="A13" s="2">
        <v>615200</v>
      </c>
      <c r="B13" s="2" t="s">
        <v>11</v>
      </c>
      <c r="C13" s="6">
        <v>13000</v>
      </c>
    </row>
    <row r="14" spans="1:3" ht="14.1" customHeight="1" x14ac:dyDescent="0.25">
      <c r="A14" s="2">
        <v>615200</v>
      </c>
      <c r="B14" s="2" t="s">
        <v>12</v>
      </c>
      <c r="C14" s="6">
        <v>45000</v>
      </c>
    </row>
    <row r="15" spans="1:3" ht="14.1" customHeight="1" x14ac:dyDescent="0.25">
      <c r="A15" s="2">
        <v>615531</v>
      </c>
      <c r="B15" s="2" t="s">
        <v>13</v>
      </c>
      <c r="C15" s="6">
        <v>2000</v>
      </c>
    </row>
    <row r="16" spans="1:3" ht="14.1" customHeight="1" x14ac:dyDescent="0.25">
      <c r="A16" s="2">
        <v>615540</v>
      </c>
      <c r="B16" s="2" t="s">
        <v>14</v>
      </c>
      <c r="C16" s="6">
        <v>17000</v>
      </c>
    </row>
    <row r="17" spans="1:3" ht="14.1" customHeight="1" x14ac:dyDescent="0.25">
      <c r="A17" s="2">
        <v>615550</v>
      </c>
      <c r="B17" s="2" t="s">
        <v>15</v>
      </c>
      <c r="C17" s="6">
        <v>8500</v>
      </c>
    </row>
    <row r="18" spans="1:3" ht="14.1" customHeight="1" x14ac:dyDescent="0.25">
      <c r="A18" s="2">
        <v>615570</v>
      </c>
      <c r="B18" s="2" t="s">
        <v>16</v>
      </c>
      <c r="C18" s="6">
        <v>35000</v>
      </c>
    </row>
    <row r="19" spans="1:3" ht="14.1" customHeight="1" x14ac:dyDescent="0.25">
      <c r="A19" s="2">
        <v>615580</v>
      </c>
      <c r="B19" s="2" t="s">
        <v>17</v>
      </c>
      <c r="C19" s="6">
        <v>25000</v>
      </c>
    </row>
    <row r="20" spans="1:3" ht="14.1" customHeight="1" x14ac:dyDescent="0.25">
      <c r="A20" s="2">
        <v>615580</v>
      </c>
      <c r="B20" s="2" t="s">
        <v>18</v>
      </c>
      <c r="C20" s="6">
        <v>20000</v>
      </c>
    </row>
    <row r="21" spans="1:3" ht="14.1" customHeight="1" x14ac:dyDescent="0.25">
      <c r="A21" s="2">
        <v>615580</v>
      </c>
      <c r="B21" s="2" t="s">
        <v>19</v>
      </c>
      <c r="C21" s="6">
        <v>5000</v>
      </c>
    </row>
    <row r="22" spans="1:3" ht="14.1" customHeight="1" x14ac:dyDescent="0.25">
      <c r="A22" s="2">
        <v>615590</v>
      </c>
      <c r="B22" s="2" t="s">
        <v>20</v>
      </c>
      <c r="C22" s="6">
        <v>2000</v>
      </c>
    </row>
    <row r="23" spans="1:3" ht="14.1" customHeight="1" x14ac:dyDescent="0.25">
      <c r="A23" s="2">
        <v>615595</v>
      </c>
      <c r="B23" s="2" t="s">
        <v>21</v>
      </c>
      <c r="C23" s="6">
        <v>11000</v>
      </c>
    </row>
    <row r="24" spans="1:3" ht="14.1" customHeight="1" x14ac:dyDescent="0.25">
      <c r="A24" s="2">
        <v>615600</v>
      </c>
      <c r="B24" s="2" t="s">
        <v>22</v>
      </c>
      <c r="C24" s="6">
        <v>1000</v>
      </c>
    </row>
    <row r="25" spans="1:3" ht="14.1" customHeight="1" x14ac:dyDescent="0.25">
      <c r="A25" s="2">
        <v>617000</v>
      </c>
      <c r="B25" s="2" t="s">
        <v>23</v>
      </c>
      <c r="C25" s="6">
        <v>5000</v>
      </c>
    </row>
    <row r="26" spans="1:3" ht="14.1" customHeight="1" x14ac:dyDescent="0.25">
      <c r="A26" s="2">
        <v>618100</v>
      </c>
      <c r="B26" s="2" t="s">
        <v>24</v>
      </c>
      <c r="C26" s="6">
        <v>1000</v>
      </c>
    </row>
    <row r="27" spans="1:3" ht="14.1" customHeight="1" x14ac:dyDescent="0.25">
      <c r="A27" s="2">
        <v>618500</v>
      </c>
      <c r="B27" s="2" t="s">
        <v>25</v>
      </c>
      <c r="C27" s="6">
        <v>2000</v>
      </c>
    </row>
    <row r="28" spans="1:3" ht="14.1" customHeight="1" x14ac:dyDescent="0.25">
      <c r="A28" s="2">
        <v>623400</v>
      </c>
      <c r="B28" s="2" t="s">
        <v>26</v>
      </c>
      <c r="C28" s="6">
        <v>1000</v>
      </c>
    </row>
    <row r="29" spans="1:3" ht="14.1" customHeight="1" x14ac:dyDescent="0.25">
      <c r="A29" s="2">
        <v>624800</v>
      </c>
      <c r="B29" s="2" t="s">
        <v>27</v>
      </c>
      <c r="C29" s="6">
        <v>2000</v>
      </c>
    </row>
    <row r="30" spans="1:3" ht="14.1" customHeight="1" x14ac:dyDescent="0.25">
      <c r="A30" s="2">
        <v>625110</v>
      </c>
      <c r="B30" s="2" t="s">
        <v>28</v>
      </c>
      <c r="C30" s="6">
        <v>30000</v>
      </c>
    </row>
    <row r="31" spans="1:3" ht="14.1" customHeight="1" x14ac:dyDescent="0.25">
      <c r="A31" s="2">
        <v>625700</v>
      </c>
      <c r="B31" s="2" t="s">
        <v>29</v>
      </c>
      <c r="C31" s="6">
        <v>15000</v>
      </c>
    </row>
    <row r="32" spans="1:3" ht="14.1" customHeight="1" x14ac:dyDescent="0.25">
      <c r="A32" s="2">
        <v>626100</v>
      </c>
      <c r="B32" s="2" t="s">
        <v>30</v>
      </c>
      <c r="C32" s="6">
        <v>400</v>
      </c>
    </row>
    <row r="33" spans="1:3" ht="14.1" customHeight="1" x14ac:dyDescent="0.25">
      <c r="A33" s="2">
        <v>628000</v>
      </c>
      <c r="B33" s="2" t="s">
        <v>31</v>
      </c>
      <c r="C33" s="6">
        <v>10000</v>
      </c>
    </row>
    <row r="34" spans="1:3" ht="14.1" customHeight="1" x14ac:dyDescent="0.25">
      <c r="A34" s="2">
        <v>628100</v>
      </c>
      <c r="B34" s="2" t="s">
        <v>32</v>
      </c>
      <c r="C34" s="6">
        <v>30000</v>
      </c>
    </row>
    <row r="35" spans="1:3" ht="14.1" customHeight="1" x14ac:dyDescent="0.25">
      <c r="A35" s="2">
        <v>633300</v>
      </c>
      <c r="B35" s="2" t="s">
        <v>33</v>
      </c>
      <c r="C35" s="6">
        <v>2800</v>
      </c>
    </row>
    <row r="36" spans="1:3" ht="14.1" customHeight="1" x14ac:dyDescent="0.25">
      <c r="A36" s="2" t="s">
        <v>0</v>
      </c>
      <c r="B36" s="2" t="s">
        <v>34</v>
      </c>
      <c r="C36" s="6">
        <v>8500</v>
      </c>
    </row>
    <row r="37" spans="1:3" x14ac:dyDescent="0.25">
      <c r="A37" s="13" t="s">
        <v>117</v>
      </c>
      <c r="B37" s="13"/>
      <c r="C37" s="17">
        <f>SUBTOTAL(109,Budget[Montant])</f>
        <v>439300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E8" sqref="E8"/>
    </sheetView>
  </sheetViews>
  <sheetFormatPr baseColWidth="10" defaultRowHeight="15" x14ac:dyDescent="0.25"/>
  <cols>
    <col min="1" max="1" width="12.7109375" customWidth="1"/>
    <col min="2" max="2" width="16.28515625" customWidth="1"/>
    <col min="3" max="3" width="17.28515625" customWidth="1"/>
    <col min="4" max="4" width="52.140625" bestFit="1" customWidth="1"/>
    <col min="5" max="5" width="27" customWidth="1"/>
  </cols>
  <sheetData>
    <row r="1" spans="1:5" s="7" customFormat="1" ht="44.25" customHeight="1" x14ac:dyDescent="0.25">
      <c r="A1" s="11" t="s">
        <v>57</v>
      </c>
      <c r="B1" s="11" t="s">
        <v>37</v>
      </c>
      <c r="C1" s="11" t="s">
        <v>38</v>
      </c>
      <c r="D1" s="11" t="s">
        <v>39</v>
      </c>
      <c r="E1" s="12" t="s">
        <v>40</v>
      </c>
    </row>
    <row r="2" spans="1:5" x14ac:dyDescent="0.25">
      <c r="A2" s="10">
        <v>43105</v>
      </c>
      <c r="B2" s="2">
        <v>606100</v>
      </c>
      <c r="C2" s="2" t="s">
        <v>58</v>
      </c>
      <c r="D2" s="2" t="str">
        <f>VLOOKUP(Depenses[N° DE COMPTE],Budget[],2,0)</f>
        <v>Produits pétroliers</v>
      </c>
      <c r="E2" s="8">
        <v>50</v>
      </c>
    </row>
    <row r="3" spans="1:5" x14ac:dyDescent="0.25">
      <c r="A3" s="10">
        <v>43107</v>
      </c>
      <c r="B3" s="2">
        <v>606310</v>
      </c>
      <c r="C3" s="2" t="s">
        <v>59</v>
      </c>
      <c r="D3" s="2" t="str">
        <f>VLOOKUP(Depenses[N° DE COMPTE],Budget[],2,0)</f>
        <v>Fournitures d'entretien petits équipements Fauconnerie</v>
      </c>
      <c r="E3" s="8">
        <v>25</v>
      </c>
    </row>
    <row r="4" spans="1:5" x14ac:dyDescent="0.25">
      <c r="A4" s="10">
        <v>43115</v>
      </c>
      <c r="B4" s="2">
        <v>615200</v>
      </c>
      <c r="C4" s="2" t="s">
        <v>60</v>
      </c>
      <c r="D4" s="2" t="str">
        <f>VLOOKUP(Depenses[N° DE COMPTE],Budget[],2,0)</f>
        <v>Entretiens réparations des constructions</v>
      </c>
      <c r="E4" s="8">
        <v>100</v>
      </c>
    </row>
    <row r="5" spans="1:5" x14ac:dyDescent="0.25">
      <c r="A5" s="10">
        <v>43146</v>
      </c>
      <c r="B5" s="2">
        <v>606400</v>
      </c>
      <c r="C5" s="2" t="s">
        <v>61</v>
      </c>
      <c r="D5" s="2" t="str">
        <f>VLOOKUP(Depenses[N° DE COMPTE],Budget[],2,0)</f>
        <v>Fournitures administrives</v>
      </c>
      <c r="E5" s="8">
        <v>15</v>
      </c>
    </row>
    <row r="6" spans="1:5" x14ac:dyDescent="0.25">
      <c r="A6" s="10">
        <v>43156</v>
      </c>
      <c r="B6" s="2">
        <v>606400</v>
      </c>
      <c r="C6" s="2" t="s">
        <v>62</v>
      </c>
      <c r="D6" s="2" t="str">
        <f>VLOOKUP(Depenses[N° DE COMPTE],Budget[],2,0)</f>
        <v>Fournitures administrives</v>
      </c>
      <c r="E6" s="8">
        <v>28</v>
      </c>
    </row>
    <row r="7" spans="1:5" x14ac:dyDescent="0.25">
      <c r="A7" s="9">
        <v>43162</v>
      </c>
      <c r="B7" s="13">
        <v>623400</v>
      </c>
      <c r="C7" s="13" t="s">
        <v>63</v>
      </c>
      <c r="D7" s="13" t="str">
        <f>VLOOKUP(Depenses[N° DE COMPTE],Budget[],2,0)</f>
        <v>Cadeaux</v>
      </c>
      <c r="E7" s="14">
        <v>20</v>
      </c>
    </row>
    <row r="8" spans="1:5" x14ac:dyDescent="0.25">
      <c r="A8" s="9">
        <v>43225</v>
      </c>
      <c r="B8" s="13">
        <v>628000</v>
      </c>
      <c r="C8" s="13" t="s">
        <v>75</v>
      </c>
      <c r="D8" s="13" t="str">
        <f>VLOOKUP(Depenses[N° DE COMPTE],Budget[],2,0)</f>
        <v>Cotisations (FFPLUM…)</v>
      </c>
      <c r="E8" s="14">
        <v>100000</v>
      </c>
    </row>
  </sheetData>
  <dataValidations count="1">
    <dataValidation type="list" allowBlank="1" showInputMessage="1" showErrorMessage="1" sqref="B2:B8">
      <formula1>Comptes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32"/>
  <sheetViews>
    <sheetView workbookViewId="0">
      <selection activeCell="B3" sqref="B3"/>
    </sheetView>
  </sheetViews>
  <sheetFormatPr baseColWidth="10" defaultRowHeight="15" x14ac:dyDescent="0.25"/>
  <sheetData>
    <row r="1" spans="2:19" x14ac:dyDescent="0.25">
      <c r="F1" s="5"/>
      <c r="H1" s="3" t="s">
        <v>43</v>
      </c>
      <c r="I1" s="3" t="s">
        <v>44</v>
      </c>
      <c r="J1" s="3" t="s">
        <v>45</v>
      </c>
      <c r="K1" s="3" t="s">
        <v>46</v>
      </c>
      <c r="L1" s="3" t="s">
        <v>36</v>
      </c>
      <c r="M1" s="3" t="s">
        <v>47</v>
      </c>
      <c r="N1" s="3" t="s">
        <v>48</v>
      </c>
      <c r="O1" s="3" t="s">
        <v>49</v>
      </c>
      <c r="P1" s="3" t="s">
        <v>50</v>
      </c>
      <c r="Q1" s="3" t="s">
        <v>51</v>
      </c>
      <c r="R1" s="3" t="s">
        <v>52</v>
      </c>
      <c r="S1" s="3" t="s">
        <v>53</v>
      </c>
    </row>
    <row r="2" spans="2:19" x14ac:dyDescent="0.25">
      <c r="B2" t="s">
        <v>41</v>
      </c>
      <c r="D2" t="s">
        <v>42</v>
      </c>
      <c r="F2" s="5"/>
      <c r="G2" s="2">
        <v>602200</v>
      </c>
    </row>
    <row r="3" spans="2:19" x14ac:dyDescent="0.25">
      <c r="B3" s="4">
        <v>347800</v>
      </c>
      <c r="F3" s="5"/>
      <c r="G3" s="2">
        <v>602220</v>
      </c>
    </row>
    <row r="4" spans="2:19" x14ac:dyDescent="0.25">
      <c r="F4" s="5"/>
      <c r="G4" s="2">
        <v>606100</v>
      </c>
    </row>
    <row r="5" spans="2:19" x14ac:dyDescent="0.25">
      <c r="F5" s="5"/>
      <c r="G5" s="2">
        <v>606130</v>
      </c>
    </row>
    <row r="6" spans="2:19" x14ac:dyDescent="0.25">
      <c r="F6" s="5"/>
      <c r="G6" s="2">
        <v>606310</v>
      </c>
    </row>
    <row r="7" spans="2:19" x14ac:dyDescent="0.25">
      <c r="F7" s="5"/>
      <c r="G7" s="2">
        <v>606350</v>
      </c>
    </row>
    <row r="8" spans="2:19" x14ac:dyDescent="0.25">
      <c r="F8" s="5"/>
      <c r="G8" s="2">
        <v>606400</v>
      </c>
    </row>
    <row r="9" spans="2:19" x14ac:dyDescent="0.25">
      <c r="F9" s="5"/>
      <c r="G9" s="2">
        <v>606500</v>
      </c>
    </row>
    <row r="10" spans="2:19" x14ac:dyDescent="0.25">
      <c r="F10" s="5"/>
      <c r="G10" s="2">
        <v>611000</v>
      </c>
    </row>
    <row r="11" spans="2:19" x14ac:dyDescent="0.25">
      <c r="F11" s="5"/>
      <c r="G11" s="2">
        <v>613540</v>
      </c>
    </row>
    <row r="12" spans="2:19" x14ac:dyDescent="0.25">
      <c r="F12" s="5"/>
      <c r="G12" s="2">
        <v>615200</v>
      </c>
    </row>
    <row r="13" spans="2:19" x14ac:dyDescent="0.25">
      <c r="F13" s="5"/>
      <c r="G13" s="2">
        <v>615531</v>
      </c>
    </row>
    <row r="14" spans="2:19" x14ac:dyDescent="0.25">
      <c r="F14" s="5"/>
      <c r="G14" s="2">
        <v>615540</v>
      </c>
    </row>
    <row r="15" spans="2:19" x14ac:dyDescent="0.25">
      <c r="F15" s="5"/>
      <c r="G15" s="2">
        <v>615550</v>
      </c>
    </row>
    <row r="16" spans="2:19" x14ac:dyDescent="0.25">
      <c r="F16" s="5"/>
      <c r="G16" s="2">
        <v>615570</v>
      </c>
    </row>
    <row r="17" spans="6:7" x14ac:dyDescent="0.25">
      <c r="F17" s="5"/>
      <c r="G17" s="2">
        <v>615580</v>
      </c>
    </row>
    <row r="18" spans="6:7" x14ac:dyDescent="0.25">
      <c r="F18" s="5"/>
      <c r="G18" s="2">
        <v>615590</v>
      </c>
    </row>
    <row r="19" spans="6:7" x14ac:dyDescent="0.25">
      <c r="F19" s="5"/>
      <c r="G19" s="2">
        <v>615595</v>
      </c>
    </row>
    <row r="20" spans="6:7" x14ac:dyDescent="0.25">
      <c r="F20" s="5"/>
      <c r="G20" s="2">
        <v>615600</v>
      </c>
    </row>
    <row r="21" spans="6:7" x14ac:dyDescent="0.25">
      <c r="F21" s="5"/>
      <c r="G21" s="2">
        <v>617000</v>
      </c>
    </row>
    <row r="22" spans="6:7" x14ac:dyDescent="0.25">
      <c r="F22" s="5"/>
      <c r="G22" s="2">
        <v>618100</v>
      </c>
    </row>
    <row r="23" spans="6:7" x14ac:dyDescent="0.25">
      <c r="F23" s="5"/>
      <c r="G23" s="2">
        <v>618500</v>
      </c>
    </row>
    <row r="24" spans="6:7" x14ac:dyDescent="0.25">
      <c r="F24" s="5"/>
      <c r="G24" s="2">
        <v>623400</v>
      </c>
    </row>
    <row r="25" spans="6:7" x14ac:dyDescent="0.25">
      <c r="F25" s="5"/>
      <c r="G25" s="2">
        <v>624800</v>
      </c>
    </row>
    <row r="26" spans="6:7" x14ac:dyDescent="0.25">
      <c r="F26" s="5"/>
      <c r="G26" s="2">
        <v>625110</v>
      </c>
    </row>
    <row r="27" spans="6:7" x14ac:dyDescent="0.25">
      <c r="F27" s="5"/>
      <c r="G27" s="2">
        <v>625700</v>
      </c>
    </row>
    <row r="28" spans="6:7" x14ac:dyDescent="0.25">
      <c r="F28" s="5"/>
      <c r="G28" s="2">
        <v>626100</v>
      </c>
    </row>
    <row r="29" spans="6:7" x14ac:dyDescent="0.25">
      <c r="F29" s="5"/>
      <c r="G29" s="2">
        <v>628000</v>
      </c>
    </row>
    <row r="30" spans="6:7" x14ac:dyDescent="0.25">
      <c r="F30" s="5"/>
      <c r="G30" s="2">
        <v>628100</v>
      </c>
    </row>
    <row r="31" spans="6:7" x14ac:dyDescent="0.25">
      <c r="F31" s="5"/>
      <c r="G31" s="2">
        <v>633300</v>
      </c>
    </row>
    <row r="32" spans="6:7" x14ac:dyDescent="0.25">
      <c r="F32" s="5"/>
      <c r="G32" s="2" t="s"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workbookViewId="0">
      <selection activeCell="P12" sqref="P12"/>
    </sheetView>
  </sheetViews>
  <sheetFormatPr baseColWidth="10" defaultRowHeight="15" x14ac:dyDescent="0.25"/>
  <cols>
    <col min="1" max="1" width="21" bestFit="1" customWidth="1"/>
    <col min="2" max="2" width="7.7109375" bestFit="1" customWidth="1"/>
    <col min="3" max="3" width="5.85546875" customWidth="1"/>
    <col min="4" max="4" width="5.85546875" bestFit="1" customWidth="1"/>
    <col min="5" max="5" width="3.7109375" bestFit="1" customWidth="1"/>
    <col min="6" max="6" width="10.28515625" bestFit="1" customWidth="1"/>
    <col min="7" max="7" width="4.42578125" bestFit="1" customWidth="1"/>
    <col min="8" max="8" width="3.85546875" bestFit="1" customWidth="1"/>
    <col min="9" max="9" width="5" bestFit="1" customWidth="1"/>
    <col min="10" max="10" width="4.85546875" bestFit="1" customWidth="1"/>
    <col min="11" max="11" width="3.7109375" bestFit="1" customWidth="1"/>
    <col min="12" max="12" width="4.28515625" bestFit="1" customWidth="1"/>
    <col min="13" max="13" width="4.140625" bestFit="1" customWidth="1"/>
    <col min="14" max="14" width="12.5703125" customWidth="1"/>
    <col min="15" max="15" width="6.28515625" bestFit="1" customWidth="1"/>
    <col min="16" max="16" width="14.42578125" customWidth="1"/>
    <col min="17" max="18" width="10.28515625" customWidth="1"/>
  </cols>
  <sheetData>
    <row r="1" spans="1:17" x14ac:dyDescent="0.25">
      <c r="A1" s="15" t="s">
        <v>71</v>
      </c>
      <c r="B1" t="s">
        <v>67</v>
      </c>
      <c r="P1" t="s">
        <v>73</v>
      </c>
      <c r="Q1" s="16">
        <f>SUM(Q4:Q5)</f>
        <v>439300</v>
      </c>
    </row>
    <row r="3" spans="1:17" x14ac:dyDescent="0.25">
      <c r="A3" s="15" t="s">
        <v>66</v>
      </c>
      <c r="B3" s="15" t="s">
        <v>72</v>
      </c>
      <c r="P3" s="15" t="s">
        <v>74</v>
      </c>
    </row>
    <row r="4" spans="1:17" x14ac:dyDescent="0.25">
      <c r="A4" s="15" t="s">
        <v>64</v>
      </c>
      <c r="B4" t="s">
        <v>68</v>
      </c>
      <c r="C4" t="s">
        <v>69</v>
      </c>
      <c r="D4" t="s">
        <v>70</v>
      </c>
      <c r="E4" t="s">
        <v>77</v>
      </c>
      <c r="F4" t="s">
        <v>76</v>
      </c>
      <c r="G4" t="s">
        <v>78</v>
      </c>
      <c r="H4" t="s">
        <v>79</v>
      </c>
      <c r="I4" t="s">
        <v>80</v>
      </c>
      <c r="J4" t="s">
        <v>81</v>
      </c>
      <c r="K4" t="s">
        <v>82</v>
      </c>
      <c r="L4" t="s">
        <v>83</v>
      </c>
      <c r="M4" t="s">
        <v>84</v>
      </c>
      <c r="N4" t="s">
        <v>65</v>
      </c>
      <c r="P4" s="1" t="s">
        <v>115</v>
      </c>
      <c r="Q4" s="16">
        <v>100438</v>
      </c>
    </row>
    <row r="5" spans="1:17" x14ac:dyDescent="0.25">
      <c r="A5" s="1" t="s">
        <v>86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P5" s="1" t="s">
        <v>116</v>
      </c>
      <c r="Q5" s="16">
        <v>338862</v>
      </c>
    </row>
    <row r="6" spans="1:17" x14ac:dyDescent="0.25">
      <c r="A6" s="1" t="s">
        <v>88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7" x14ac:dyDescent="0.25">
      <c r="A7" s="1" t="s">
        <v>85</v>
      </c>
      <c r="B7" s="16">
        <v>50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>
        <v>50</v>
      </c>
    </row>
    <row r="8" spans="1:17" x14ac:dyDescent="0.25">
      <c r="A8" s="1" t="s">
        <v>90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</row>
    <row r="9" spans="1:17" x14ac:dyDescent="0.25">
      <c r="A9" s="1" t="s">
        <v>87</v>
      </c>
      <c r="B9" s="16">
        <v>25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>
        <v>25</v>
      </c>
    </row>
    <row r="10" spans="1:17" x14ac:dyDescent="0.25">
      <c r="A10" s="1" t="s">
        <v>91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</row>
    <row r="11" spans="1:17" x14ac:dyDescent="0.25">
      <c r="A11" s="1" t="s">
        <v>89</v>
      </c>
      <c r="B11" s="16"/>
      <c r="C11" s="16">
        <v>43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>
        <v>43</v>
      </c>
    </row>
    <row r="12" spans="1:17" x14ac:dyDescent="0.25">
      <c r="A12" s="1" t="s">
        <v>92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</row>
    <row r="13" spans="1:17" x14ac:dyDescent="0.25">
      <c r="A13" s="1" t="s">
        <v>93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</row>
    <row r="14" spans="1:17" x14ac:dyDescent="0.25">
      <c r="A14" s="1" t="s">
        <v>94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</row>
    <row r="15" spans="1:17" x14ac:dyDescent="0.25">
      <c r="A15" s="1" t="s">
        <v>95</v>
      </c>
      <c r="B15" s="16">
        <v>300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>
        <v>300</v>
      </c>
    </row>
    <row r="16" spans="1:17" x14ac:dyDescent="0.25">
      <c r="A16" s="1" t="s">
        <v>96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</row>
    <row r="17" spans="1:14" x14ac:dyDescent="0.25">
      <c r="A17" s="1" t="s">
        <v>97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</row>
    <row r="18" spans="1:14" x14ac:dyDescent="0.25">
      <c r="A18" s="1" t="s">
        <v>98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</row>
    <row r="19" spans="1:14" x14ac:dyDescent="0.25">
      <c r="A19" s="1" t="s">
        <v>99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4" x14ac:dyDescent="0.25">
      <c r="A20" s="1" t="s">
        <v>100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4" x14ac:dyDescent="0.25">
      <c r="A21" s="1" t="s">
        <v>101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</row>
    <row r="22" spans="1:14" x14ac:dyDescent="0.25">
      <c r="A22" s="1" t="s">
        <v>102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</row>
    <row r="23" spans="1:14" x14ac:dyDescent="0.25">
      <c r="A23" s="1" t="s">
        <v>103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</row>
    <row r="24" spans="1:14" x14ac:dyDescent="0.25">
      <c r="A24" s="1" t="s">
        <v>104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</row>
    <row r="25" spans="1:14" x14ac:dyDescent="0.25">
      <c r="A25" s="1" t="s">
        <v>105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</row>
    <row r="26" spans="1:14" x14ac:dyDescent="0.25">
      <c r="A26" s="1" t="s">
        <v>106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</row>
    <row r="27" spans="1:14" x14ac:dyDescent="0.25">
      <c r="A27" s="1" t="s">
        <v>107</v>
      </c>
      <c r="B27" s="16"/>
      <c r="C27" s="16"/>
      <c r="D27" s="16">
        <v>20</v>
      </c>
      <c r="E27" s="16"/>
      <c r="F27" s="16"/>
      <c r="G27" s="16"/>
      <c r="H27" s="16"/>
      <c r="I27" s="16"/>
      <c r="J27" s="16"/>
      <c r="K27" s="16"/>
      <c r="L27" s="16"/>
      <c r="M27" s="16"/>
      <c r="N27" s="16">
        <v>20</v>
      </c>
    </row>
    <row r="28" spans="1:14" x14ac:dyDescent="0.25">
      <c r="A28" s="1" t="s">
        <v>108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</row>
    <row r="29" spans="1:14" x14ac:dyDescent="0.25">
      <c r="A29" s="1" t="s">
        <v>109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</row>
    <row r="30" spans="1:14" x14ac:dyDescent="0.25">
      <c r="A30" s="1" t="s">
        <v>110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</row>
    <row r="31" spans="1:14" x14ac:dyDescent="0.25">
      <c r="A31" s="1" t="s">
        <v>111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</row>
    <row r="32" spans="1:14" x14ac:dyDescent="0.25">
      <c r="A32" s="1" t="s">
        <v>112</v>
      </c>
      <c r="B32" s="16"/>
      <c r="C32" s="16"/>
      <c r="D32" s="16"/>
      <c r="E32" s="16"/>
      <c r="F32" s="16">
        <v>100000</v>
      </c>
      <c r="G32" s="16"/>
      <c r="H32" s="16"/>
      <c r="I32" s="16"/>
      <c r="J32" s="16"/>
      <c r="K32" s="16"/>
      <c r="L32" s="16"/>
      <c r="M32" s="16"/>
      <c r="N32" s="16">
        <v>100000</v>
      </c>
    </row>
    <row r="33" spans="1:14" x14ac:dyDescent="0.25">
      <c r="A33" s="1" t="s">
        <v>113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</row>
    <row r="34" spans="1:14" x14ac:dyDescent="0.25">
      <c r="A34" s="1" t="s">
        <v>114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</row>
    <row r="35" spans="1:14" x14ac:dyDescent="0.25">
      <c r="A35" s="1" t="s">
        <v>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</row>
    <row r="36" spans="1:14" x14ac:dyDescent="0.25">
      <c r="A36" s="1" t="s">
        <v>65</v>
      </c>
      <c r="B36" s="16">
        <v>375</v>
      </c>
      <c r="C36" s="16">
        <v>43</v>
      </c>
      <c r="D36" s="16">
        <v>20</v>
      </c>
      <c r="E36" s="16"/>
      <c r="F36" s="16">
        <v>100000</v>
      </c>
      <c r="G36" s="16"/>
      <c r="H36" s="16"/>
      <c r="I36" s="16"/>
      <c r="J36" s="16"/>
      <c r="K36" s="16"/>
      <c r="L36" s="16"/>
      <c r="M36" s="16"/>
      <c r="N36" s="16">
        <v>100438</v>
      </c>
    </row>
  </sheetData>
  <pageMargins left="0.7" right="0.7" top="0.75" bottom="0.75" header="0.3" footer="0.3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E1AA4B-B2DA-462E-A44C-533E6D8DE7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GLOBAL</vt:lpstr>
      <vt:lpstr>Dépenses</vt:lpstr>
      <vt:lpstr>PROGS</vt:lpstr>
      <vt:lpstr>TCD</vt:lpstr>
      <vt:lpstr>Comptes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Giocanti</dc:creator>
  <cp:lastModifiedBy>CA</cp:lastModifiedBy>
  <dcterms:created xsi:type="dcterms:W3CDTF">2018-09-18T12:31:44Z</dcterms:created>
  <dcterms:modified xsi:type="dcterms:W3CDTF">2018-09-18T16:08:09Z</dcterms:modified>
</cp:coreProperties>
</file>