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8.xml" ContentType="application/vnd.ms-office.chartcolorstyle+xml"/>
  <Override PartName="/xl/charts/style8.xml" ContentType="application/vnd.ms-office.chartstyle+xml"/>
  <Override PartName="/xl/charts/colors9.xml" ContentType="application/vnd.ms-office.chartcolorstyle+xml"/>
  <Override PartName="/xl/charts/style9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640" windowHeight="7200"/>
  </bookViews>
  <sheets>
    <sheet name="Présentation" sheetId="4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4" l="1"/>
  <c r="J22" i="4" l="1"/>
  <c r="J23" i="4"/>
  <c r="J24" i="4"/>
  <c r="J28" i="4"/>
  <c r="K28" i="4" s="1"/>
  <c r="J29" i="4"/>
  <c r="K29" i="4" s="1"/>
  <c r="J30" i="4"/>
  <c r="J26" i="4"/>
  <c r="J27" i="4"/>
  <c r="K27" i="4" s="1"/>
  <c r="J25" i="4"/>
  <c r="K26" i="4"/>
  <c r="I23" i="4"/>
  <c r="K23" i="4" s="1"/>
  <c r="I24" i="4"/>
  <c r="I25" i="4"/>
  <c r="I26" i="4"/>
  <c r="I27" i="4"/>
  <c r="I28" i="4"/>
  <c r="I29" i="4"/>
  <c r="I30" i="4"/>
  <c r="K24" i="4"/>
  <c r="I22" i="4"/>
  <c r="K22" i="4" s="1"/>
  <c r="H23" i="4"/>
  <c r="H24" i="4"/>
  <c r="H25" i="4"/>
  <c r="H26" i="4"/>
  <c r="H27" i="4"/>
  <c r="H28" i="4"/>
  <c r="H29" i="4"/>
  <c r="H30" i="4"/>
  <c r="H22" i="4"/>
  <c r="K30" i="4" l="1"/>
  <c r="D28" i="4"/>
  <c r="F28" i="4" s="1"/>
  <c r="G28" i="4" l="1"/>
  <c r="E27" i="4" l="1"/>
  <c r="E30" i="4" s="1"/>
  <c r="E26" i="4" l="1"/>
  <c r="E29" i="4" s="1"/>
  <c r="E32" i="4" s="1"/>
  <c r="E25" i="4"/>
  <c r="E28" i="4" s="1"/>
  <c r="D32" i="4" l="1"/>
  <c r="D29" i="4" l="1"/>
  <c r="F29" i="4" s="1"/>
  <c r="G29" i="4" l="1"/>
  <c r="D26" i="4"/>
  <c r="F26" i="4" s="1"/>
  <c r="D25" i="4"/>
  <c r="F25" i="4" s="1"/>
  <c r="D23" i="4"/>
  <c r="F23" i="4" s="1"/>
  <c r="G23" i="4" l="1"/>
  <c r="G25" i="4"/>
  <c r="G26" i="4"/>
  <c r="D24" i="4"/>
  <c r="F24" i="4" s="1"/>
  <c r="G24" i="4" l="1"/>
  <c r="B30" i="4"/>
  <c r="B34" i="4" s="1"/>
  <c r="D27" i="4"/>
  <c r="F27" i="4" s="1"/>
  <c r="G27" i="4" l="1"/>
  <c r="F22" i="4"/>
  <c r="G22" i="4" l="1"/>
  <c r="C30" i="4"/>
  <c r="D30" i="4" s="1"/>
  <c r="F30" i="4" s="1"/>
  <c r="G30" i="4" l="1"/>
  <c r="K25" i="4"/>
</calcChain>
</file>

<file path=xl/sharedStrings.xml><?xml version="1.0" encoding="utf-8"?>
<sst xmlns="http://schemas.openxmlformats.org/spreadsheetml/2006/main" count="24" uniqueCount="20">
  <si>
    <t>Dépenses</t>
  </si>
  <si>
    <t>Fluides</t>
  </si>
  <si>
    <t>Fournitures</t>
  </si>
  <si>
    <t>Entretien/Maintenance</t>
  </si>
  <si>
    <t>Prestations externes</t>
  </si>
  <si>
    <t>Animations</t>
  </si>
  <si>
    <t>Dépenses de personnel</t>
  </si>
  <si>
    <t>Amortissements</t>
  </si>
  <si>
    <t>Recettes</t>
  </si>
  <si>
    <t>TOTAL</t>
  </si>
  <si>
    <t>Budget</t>
  </si>
  <si>
    <t>Réalisé</t>
  </si>
  <si>
    <t>% réalisé</t>
  </si>
  <si>
    <t>Structure</t>
  </si>
  <si>
    <t>TOTAL Dépenses</t>
  </si>
  <si>
    <t>TOTAL Recettes</t>
  </si>
  <si>
    <t>Curseur</t>
  </si>
  <si>
    <t>Vert</t>
  </si>
  <si>
    <t>Rouge</t>
  </si>
  <si>
    <t>Reste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</si>
</sst>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6" formatCode="0.00%;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1" xfId="0" applyBorder="1"/>
    <xf numFmtId="0" fontId="0" fillId="0" borderId="0" xfId="0" applyBorder="1"/>
    <xf numFmtId="0" fontId="3" fillId="0" borderId="0" xfId="0" applyFont="1"/>
    <xf numFmtId="0" fontId="2" fillId="0" borderId="0" xfId="0" applyFont="1" applyBorder="1"/>
    <xf numFmtId="9" fontId="0" fillId="0" borderId="1" xfId="2" applyFont="1" applyBorder="1"/>
    <xf numFmtId="10" fontId="0" fillId="0" borderId="1" xfId="2" applyNumberFormat="1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1" xfId="0" applyBorder="1" applyAlignment="1">
      <alignment horizontal="left"/>
    </xf>
    <xf numFmtId="44" fontId="0" fillId="0" borderId="1" xfId="0" applyNumberFormat="1" applyBorder="1" applyAlignment="1">
      <alignment horizontal="center"/>
    </xf>
    <xf numFmtId="44" fontId="0" fillId="0" borderId="1" xfId="0" applyNumberFormat="1" applyBorder="1"/>
    <xf numFmtId="9" fontId="0" fillId="0" borderId="1" xfId="0" applyNumberFormat="1" applyBorder="1"/>
    <xf numFmtId="44" fontId="0" fillId="0" borderId="1" xfId="1" applyFont="1" applyBorder="1"/>
    <xf numFmtId="0" fontId="2" fillId="0" borderId="1" xfId="0" applyFont="1" applyFill="1" applyBorder="1" applyAlignment="1">
      <alignment horizontal="center"/>
    </xf>
    <xf numFmtId="44" fontId="2" fillId="0" borderId="1" xfId="0" applyNumberFormat="1" applyFont="1" applyBorder="1"/>
    <xf numFmtId="9" fontId="0" fillId="0" borderId="0" xfId="2" applyFont="1" applyBorder="1"/>
    <xf numFmtId="9" fontId="0" fillId="0" borderId="0" xfId="0" applyNumberFormat="1" applyBorder="1"/>
    <xf numFmtId="0" fontId="4" fillId="0" borderId="1" xfId="0" applyFont="1" applyBorder="1"/>
    <xf numFmtId="44" fontId="4" fillId="0" borderId="1" xfId="0" applyNumberFormat="1" applyFont="1" applyBorder="1"/>
    <xf numFmtId="10" fontId="4" fillId="0" borderId="1" xfId="2" applyNumberFormat="1" applyFont="1" applyBorder="1"/>
    <xf numFmtId="9" fontId="4" fillId="0" borderId="1" xfId="0" applyNumberFormat="1" applyFont="1" applyBorder="1"/>
    <xf numFmtId="10" fontId="2" fillId="0" borderId="1" xfId="2" applyNumberFormat="1" applyFont="1" applyBorder="1"/>
    <xf numFmtId="9" fontId="0" fillId="0" borderId="0" xfId="0" applyNumberFormat="1"/>
    <xf numFmtId="0" fontId="2" fillId="2" borderId="0" xfId="0" applyFont="1" applyFill="1" applyBorder="1"/>
    <xf numFmtId="0" fontId="2" fillId="2" borderId="0" xfId="0" applyFont="1" applyFill="1" applyAlignment="1">
      <alignment horizontal="right"/>
    </xf>
    <xf numFmtId="9" fontId="0" fillId="2" borderId="0" xfId="0" applyNumberFormat="1" applyFill="1"/>
    <xf numFmtId="0" fontId="2" fillId="2" borderId="0" xfId="0" applyFont="1" applyFill="1"/>
    <xf numFmtId="166" fontId="0" fillId="2" borderId="0" xfId="2" applyNumberFormat="1" applyFont="1" applyFill="1" applyBorder="1"/>
    <xf numFmtId="166" fontId="0" fillId="2" borderId="0" xfId="0" applyNumberFormat="1" applyFill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2239791395297925E-2"/>
          <c:y val="0.28750232668112141"/>
          <c:w val="0.91552041720940414"/>
          <c:h val="0.5368018070137488"/>
        </c:manualLayout>
      </c:layout>
      <c:barChart>
        <c:barDir val="bar"/>
        <c:grouping val="percentStacked"/>
        <c:varyColors val="0"/>
        <c:ser>
          <c:idx val="1"/>
          <c:order val="3"/>
          <c:tx>
            <c:v>OK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Présentation!$F$22</c:f>
              <c:numCache>
                <c:formatCode>0.00%;;</c:formatCode>
                <c:ptCount val="1"/>
                <c:pt idx="0">
                  <c:v>0.64150943396226412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454-49D1-928E-A5894FB64563}"/>
            </c:ext>
          </c:extLst>
        </c:ser>
        <c:ser>
          <c:idx val="0"/>
          <c:order val="4"/>
          <c:tx>
            <c:v>KO</c:v>
          </c:tx>
          <c:spPr>
            <a:solidFill>
              <a:srgbClr val="FF0000"/>
            </a:solidFill>
          </c:spPr>
          <c:invertIfNegative val="0"/>
          <c:val>
            <c:numRef>
              <c:f>Présentation!$G$22</c:f>
              <c:numCache>
                <c:formatCode>0.00%;;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5"/>
          <c:tx>
            <c:v>Reste</c:v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dLbls>
            <c:delete val="1"/>
          </c:dLbls>
          <c:val>
            <c:numRef>
              <c:f>Présentation!$H$22</c:f>
              <c:numCache>
                <c:formatCode>0.00%;;</c:formatCode>
                <c:ptCount val="1"/>
                <c:pt idx="0">
                  <c:v>0.35849056603773588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106825216"/>
        <c:axId val="106869120"/>
      </c:barChart>
      <c:barChart>
        <c:barDir val="bar"/>
        <c:grouping val="percentStacked"/>
        <c:varyColors val="0"/>
        <c:ser>
          <c:idx val="3"/>
          <c:order val="0"/>
          <c:tx>
            <c:v>Seuil1</c:v>
          </c:tx>
          <c:spPr>
            <a:noFill/>
          </c:spPr>
          <c:invertIfNegative val="0"/>
          <c:val>
            <c:numRef>
              <c:f>Présentation!$I$22</c:f>
              <c:numCache>
                <c:formatCode>0.00%;;</c:formatCode>
                <c:ptCount val="1"/>
                <c:pt idx="0">
                  <c:v>0.66</c:v>
                </c:pt>
              </c:numCache>
            </c:numRef>
          </c:val>
        </c:ser>
        <c:ser>
          <c:idx val="4"/>
          <c:order val="1"/>
          <c:tx>
            <c:v>Seuil2</c:v>
          </c:tx>
          <c:spPr>
            <a:solidFill>
              <a:schemeClr val="tx1"/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-0.42039606401014179"/>
                </c:manualLayout>
              </c:layout>
              <c:tx>
                <c:strRef>
                  <c:f>Présentation!$J$21</c:f>
                  <c:strCache>
                    <c:ptCount val="1"/>
                    <c:pt idx="0">
                      <c:v>67%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Présentation!$J$22</c:f>
              <c:numCache>
                <c:formatCode>0.00%;;</c:formatCode>
                <c:ptCount val="1"/>
                <c:pt idx="0">
                  <c:v>0.01</c:v>
                </c:pt>
              </c:numCache>
            </c:numRef>
          </c:val>
        </c:ser>
        <c:ser>
          <c:idx val="5"/>
          <c:order val="2"/>
          <c:tx>
            <c:v>Seuil3</c:v>
          </c:tx>
          <c:spPr>
            <a:noFill/>
          </c:spPr>
          <c:invertIfNegative val="0"/>
          <c:val>
            <c:numRef>
              <c:f>Présentation!$K$22</c:f>
              <c:numCache>
                <c:formatCode>0.00%;;</c:formatCode>
                <c:ptCount val="1"/>
                <c:pt idx="0">
                  <c:v>0.32999999999999996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06872192"/>
        <c:axId val="106870656"/>
      </c:barChart>
      <c:catAx>
        <c:axId val="106825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06869120"/>
        <c:crosses val="autoZero"/>
        <c:auto val="1"/>
        <c:lblAlgn val="ctr"/>
        <c:lblOffset val="100"/>
        <c:noMultiLvlLbl val="0"/>
      </c:catAx>
      <c:valAx>
        <c:axId val="106869120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06825216"/>
        <c:crosses val="autoZero"/>
        <c:crossBetween val="between"/>
      </c:valAx>
      <c:valAx>
        <c:axId val="106870656"/>
        <c:scaling>
          <c:orientation val="minMax"/>
        </c:scaling>
        <c:delete val="1"/>
        <c:axPos val="t"/>
        <c:numFmt formatCode="0%" sourceLinked="1"/>
        <c:majorTickMark val="out"/>
        <c:minorTickMark val="none"/>
        <c:tickLblPos val="nextTo"/>
        <c:crossAx val="106872192"/>
        <c:crosses val="max"/>
        <c:crossBetween val="between"/>
      </c:valAx>
      <c:catAx>
        <c:axId val="106872192"/>
        <c:scaling>
          <c:orientation val="minMax"/>
        </c:scaling>
        <c:delete val="1"/>
        <c:axPos val="l"/>
        <c:majorTickMark val="out"/>
        <c:minorTickMark val="none"/>
        <c:tickLblPos val="nextTo"/>
        <c:crossAx val="1068706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5"/>
    </a:solidFill>
    <a:ln w="9525" cap="flat" cmpd="sng" algn="ctr">
      <a:noFill/>
      <a:round/>
    </a:ln>
    <a:effectLst/>
    <a:scene3d>
      <a:camera prst="orthographicFront"/>
      <a:lightRig rig="threePt" dir="t"/>
    </a:scene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4491973738235215E-2"/>
          <c:y val="0.41577934853440507"/>
          <c:w val="0.9077828136737558"/>
          <c:h val="0.56442163486871844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Présentation!$E$30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4161-440B-958C-FDF214BAD7A8}"/>
            </c:ext>
          </c:extLst>
        </c:ser>
        <c:ser>
          <c:idx val="2"/>
          <c:order val="2"/>
          <c:spPr>
            <a:solidFill>
              <a:srgbClr val="00B050"/>
            </a:solidFill>
            <a:ln>
              <a:solidFill>
                <a:schemeClr val="tx1">
                  <a:alpha val="99000"/>
                </a:schemeClr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bg1"/>
              </a:solidFill>
              <a:ln w="38100" cap="sq" cmpd="sng">
                <a:solidFill>
                  <a:schemeClr val="tx1"/>
                </a:solidFill>
                <a:round/>
              </a:ln>
              <a:effectLst>
                <a:outerShdw blurRad="50800" dist="50800" dir="5400000" algn="ctr" rotWithShape="0">
                  <a:schemeClr val="tx1"/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4161-440B-958C-FDF214BAD7A8}"/>
              </c:ext>
            </c:extLst>
          </c:dPt>
          <c:val>
            <c:numRef>
              <c:f>Présentation!$I$22</c:f>
              <c:numCache>
                <c:formatCode>0.00%;;</c:formatCode>
                <c:ptCount val="1"/>
                <c:pt idx="0">
                  <c:v>0.66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4161-440B-958C-FDF214BAD7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36589312"/>
        <c:axId val="131950848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4161-440B-958C-FDF214BAD7A8}"/>
              </c:ext>
            </c:extLst>
          </c:dPt>
          <c:dLbls>
            <c:dLbl>
              <c:idx val="0"/>
              <c:layout>
                <c:manualLayout>
                  <c:x val="-0.2995622747260579"/>
                  <c:y val="-3.38383327027502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161-440B-958C-FDF214BAD7A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Présentation!$D$30</c:f>
              <c:numCache>
                <c:formatCode>0.00%</c:formatCode>
                <c:ptCount val="1"/>
                <c:pt idx="0">
                  <c:v>0.62773497688751922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4161-440B-958C-FDF214BAD7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36592768"/>
        <c:axId val="136590848"/>
      </c:barChart>
      <c:valAx>
        <c:axId val="131950848"/>
        <c:scaling>
          <c:orientation val="minMax"/>
          <c:max val="1"/>
        </c:scaling>
        <c:delete val="1"/>
        <c:axPos val="b"/>
        <c:numFmt formatCode="0%" sourceLinked="1"/>
        <c:majorTickMark val="out"/>
        <c:minorTickMark val="none"/>
        <c:tickLblPos val="nextTo"/>
        <c:crossAx val="136589312"/>
        <c:crosses val="autoZero"/>
        <c:crossBetween val="between"/>
      </c:valAx>
      <c:catAx>
        <c:axId val="136589312"/>
        <c:scaling>
          <c:orientation val="minMax"/>
        </c:scaling>
        <c:delete val="1"/>
        <c:axPos val="l"/>
        <c:majorTickMark val="out"/>
        <c:minorTickMark val="none"/>
        <c:tickLblPos val="nextTo"/>
        <c:crossAx val="131950848"/>
        <c:crosses val="autoZero"/>
        <c:auto val="1"/>
        <c:lblAlgn val="ctr"/>
        <c:lblOffset val="100"/>
        <c:noMultiLvlLbl val="0"/>
      </c:catAx>
      <c:valAx>
        <c:axId val="136590848"/>
        <c:scaling>
          <c:orientation val="minMax"/>
          <c:max val="1"/>
        </c:scaling>
        <c:delete val="1"/>
        <c:axPos val="t"/>
        <c:numFmt formatCode="0.00%" sourceLinked="1"/>
        <c:majorTickMark val="out"/>
        <c:minorTickMark val="none"/>
        <c:tickLblPos val="nextTo"/>
        <c:crossAx val="136592768"/>
        <c:crosses val="max"/>
        <c:crossBetween val="between"/>
      </c:valAx>
      <c:catAx>
        <c:axId val="136592768"/>
        <c:scaling>
          <c:orientation val="minMax"/>
        </c:scaling>
        <c:delete val="1"/>
        <c:axPos val="l"/>
        <c:majorTickMark val="out"/>
        <c:minorTickMark val="none"/>
        <c:tickLblPos val="nextTo"/>
        <c:crossAx val="1365908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5"/>
    </a:solidFill>
    <a:ln w="9525" cap="flat" cmpd="sng" algn="ctr">
      <a:noFill/>
      <a:round/>
    </a:ln>
    <a:effectLst/>
    <a:scene3d>
      <a:camera prst="orthographicFront"/>
      <a:lightRig rig="threePt" dir="t"/>
    </a:scene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1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Présentation!$E$32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34B8-4707-AE5E-F2FBCB486484}"/>
            </c:ext>
          </c:extLst>
        </c:ser>
        <c:ser>
          <c:idx val="2"/>
          <c:order val="2"/>
          <c:spPr>
            <a:noFill/>
            <a:ln w="38100">
              <a:solidFill>
                <a:schemeClr val="tx1"/>
              </a:solidFill>
            </a:ln>
            <a:effectLst/>
          </c:spPr>
          <c:invertIfNegative val="0"/>
          <c:val>
            <c:numRef>
              <c:f>Présentation!$I$22</c:f>
              <c:numCache>
                <c:formatCode>0.00%;;</c:formatCode>
                <c:ptCount val="1"/>
                <c:pt idx="0">
                  <c:v>0.66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365-4BF2-9A2A-3279881AFF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56964352"/>
        <c:axId val="156220416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0.28563797635614785"/>
                  <c:y val="-6.2036936401149392E-2"/>
                </c:manualLayout>
              </c:layout>
              <c:tx>
                <c:rich>
                  <a:bodyPr/>
                  <a:lstStyle/>
                  <a:p>
                    <a:fld id="{8ACADEF5-3EF4-4E17-8BDB-B9C06EA07137}" type="VALUE">
                      <a:rPr lang="en-US" sz="1200" b="1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34B8-4707-AE5E-F2FBCB48648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Présentation!$D$32</c:f>
              <c:numCache>
                <c:formatCode>0.00%</c:formatCode>
                <c:ptCount val="1"/>
                <c:pt idx="0">
                  <c:v>0.6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4B8-4707-AE5E-F2FBCB4864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56994560"/>
        <c:axId val="156992256"/>
      </c:barChart>
      <c:valAx>
        <c:axId val="156220416"/>
        <c:scaling>
          <c:orientation val="minMax"/>
          <c:max val="1"/>
        </c:scaling>
        <c:delete val="1"/>
        <c:axPos val="t"/>
        <c:numFmt formatCode="0%" sourceLinked="1"/>
        <c:majorTickMark val="out"/>
        <c:minorTickMark val="none"/>
        <c:tickLblPos val="nextTo"/>
        <c:crossAx val="156964352"/>
        <c:crosses val="max"/>
        <c:crossBetween val="between"/>
      </c:valAx>
      <c:catAx>
        <c:axId val="156964352"/>
        <c:scaling>
          <c:orientation val="minMax"/>
        </c:scaling>
        <c:delete val="1"/>
        <c:axPos val="l"/>
        <c:majorTickMark val="out"/>
        <c:minorTickMark val="none"/>
        <c:tickLblPos val="nextTo"/>
        <c:crossAx val="156220416"/>
        <c:crosses val="autoZero"/>
        <c:auto val="1"/>
        <c:lblAlgn val="ctr"/>
        <c:lblOffset val="100"/>
        <c:noMultiLvlLbl val="0"/>
      </c:catAx>
      <c:valAx>
        <c:axId val="156992256"/>
        <c:scaling>
          <c:orientation val="minMax"/>
          <c:max val="1"/>
        </c:scaling>
        <c:delete val="1"/>
        <c:axPos val="b"/>
        <c:numFmt formatCode="0.00%" sourceLinked="1"/>
        <c:majorTickMark val="out"/>
        <c:minorTickMark val="none"/>
        <c:tickLblPos val="nextTo"/>
        <c:crossAx val="156994560"/>
        <c:crosses val="autoZero"/>
        <c:crossBetween val="between"/>
      </c:valAx>
      <c:catAx>
        <c:axId val="156994560"/>
        <c:scaling>
          <c:orientation val="minMax"/>
        </c:scaling>
        <c:delete val="1"/>
        <c:axPos val="l"/>
        <c:majorTickMark val="out"/>
        <c:minorTickMark val="none"/>
        <c:tickLblPos val="nextTo"/>
        <c:crossAx val="1569922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5"/>
    </a:solidFill>
    <a:ln w="9525" cap="flat" cmpd="sng" algn="ctr">
      <a:noFill/>
      <a:round/>
    </a:ln>
    <a:effectLst/>
    <a:scene3d>
      <a:camera prst="orthographicFront"/>
      <a:lightRig rig="threePt" dir="t"/>
    </a:scene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2239791395297925E-2"/>
          <c:y val="0.28750232668112141"/>
          <c:w val="0.91552041720940414"/>
          <c:h val="0.5368018070137488"/>
        </c:manualLayout>
      </c:layout>
      <c:barChart>
        <c:barDir val="bar"/>
        <c:grouping val="percentStacked"/>
        <c:varyColors val="0"/>
        <c:ser>
          <c:idx val="1"/>
          <c:order val="0"/>
          <c:tx>
            <c:v>OK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Présentation!$F$25</c:f>
              <c:numCache>
                <c:formatCode>0.00%;;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454-49D1-928E-A5894FB64563}"/>
            </c:ext>
          </c:extLst>
        </c:ser>
        <c:ser>
          <c:idx val="0"/>
          <c:order val="1"/>
          <c:tx>
            <c:v>KO</c:v>
          </c:tx>
          <c:spPr>
            <a:solidFill>
              <a:srgbClr val="FF0000"/>
            </a:solidFill>
          </c:spPr>
          <c:invertIfNegative val="0"/>
          <c:val>
            <c:numRef>
              <c:f>Présentation!$G$25</c:f>
              <c:numCache>
                <c:formatCode>0.00%;;</c:formatCode>
                <c:ptCount val="1"/>
                <c:pt idx="0">
                  <c:v>3.5</c:v>
                </c:pt>
              </c:numCache>
            </c:numRef>
          </c:val>
        </c:ser>
        <c:ser>
          <c:idx val="2"/>
          <c:order val="2"/>
          <c:tx>
            <c:v>Reste</c:v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dLbls>
            <c:delete val="1"/>
          </c:dLbls>
          <c:val>
            <c:numRef>
              <c:f>Présentation!$H$25</c:f>
              <c:numCache>
                <c:formatCode>0.00%;;</c:formatCode>
                <c:ptCount val="1"/>
                <c:pt idx="0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278790912"/>
        <c:axId val="409769088"/>
      </c:barChart>
      <c:barChart>
        <c:barDir val="bar"/>
        <c:grouping val="percentStacked"/>
        <c:varyColors val="0"/>
        <c:ser>
          <c:idx val="3"/>
          <c:order val="3"/>
          <c:tx>
            <c:v>Seuil1</c:v>
          </c:tx>
          <c:spPr>
            <a:noFill/>
          </c:spPr>
          <c:invertIfNegative val="0"/>
          <c:val>
            <c:numRef>
              <c:f>Présentation!$I$25</c:f>
              <c:numCache>
                <c:formatCode>0.00%;;</c:formatCode>
                <c:ptCount val="1"/>
                <c:pt idx="0">
                  <c:v>0.18857142857142858</c:v>
                </c:pt>
              </c:numCache>
            </c:numRef>
          </c:val>
        </c:ser>
        <c:ser>
          <c:idx val="4"/>
          <c:order val="4"/>
          <c:tx>
            <c:v>Seuil2</c:v>
          </c:tx>
          <c:spPr>
            <a:solidFill>
              <a:schemeClr val="tx1"/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-0.42039606401014179"/>
                </c:manualLayout>
              </c:layout>
              <c:tx>
                <c:strRef>
                  <c:f>Présentation!$J$21</c:f>
                  <c:strCache>
                    <c:ptCount val="1"/>
                    <c:pt idx="0">
                      <c:v>67%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Présentation!$J$25</c:f>
              <c:numCache>
                <c:formatCode>0.00%;;</c:formatCode>
                <c:ptCount val="1"/>
                <c:pt idx="0">
                  <c:v>1.35E-2</c:v>
                </c:pt>
              </c:numCache>
            </c:numRef>
          </c:val>
        </c:ser>
        <c:ser>
          <c:idx val="5"/>
          <c:order val="5"/>
          <c:tx>
            <c:v>Seuil3</c:v>
          </c:tx>
          <c:spPr>
            <a:noFill/>
          </c:spPr>
          <c:invertIfNegative val="0"/>
          <c:val>
            <c:numRef>
              <c:f>Présentation!$K$25</c:f>
              <c:numCache>
                <c:formatCode>0.00%;;</c:formatCode>
                <c:ptCount val="1"/>
                <c:pt idx="0">
                  <c:v>0.79792857142857143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13225728"/>
        <c:axId val="409771008"/>
      </c:barChart>
      <c:catAx>
        <c:axId val="278790912"/>
        <c:scaling>
          <c:orientation val="minMax"/>
        </c:scaling>
        <c:delete val="1"/>
        <c:axPos val="l"/>
        <c:majorTickMark val="none"/>
        <c:minorTickMark val="none"/>
        <c:tickLblPos val="nextTo"/>
        <c:crossAx val="409769088"/>
        <c:crosses val="autoZero"/>
        <c:auto val="1"/>
        <c:lblAlgn val="ctr"/>
        <c:lblOffset val="100"/>
        <c:noMultiLvlLbl val="0"/>
      </c:catAx>
      <c:valAx>
        <c:axId val="409769088"/>
        <c:scaling>
          <c:orientation val="minMax"/>
          <c:max val="1"/>
          <c:min val="0"/>
        </c:scaling>
        <c:delete val="1"/>
        <c:axPos val="b"/>
        <c:numFmt formatCode="0%" sourceLinked="1"/>
        <c:majorTickMark val="none"/>
        <c:minorTickMark val="none"/>
        <c:tickLblPos val="nextTo"/>
        <c:crossAx val="278790912"/>
        <c:crosses val="autoZero"/>
        <c:crossBetween val="between"/>
      </c:valAx>
      <c:valAx>
        <c:axId val="409771008"/>
        <c:scaling>
          <c:orientation val="minMax"/>
          <c:max val="1"/>
          <c:min val="0"/>
        </c:scaling>
        <c:delete val="1"/>
        <c:axPos val="t"/>
        <c:numFmt formatCode="0%" sourceLinked="1"/>
        <c:majorTickMark val="out"/>
        <c:minorTickMark val="none"/>
        <c:tickLblPos val="nextTo"/>
        <c:crossAx val="413225728"/>
        <c:crosses val="max"/>
        <c:crossBetween val="between"/>
      </c:valAx>
      <c:catAx>
        <c:axId val="413225728"/>
        <c:scaling>
          <c:orientation val="minMax"/>
        </c:scaling>
        <c:delete val="1"/>
        <c:axPos val="l"/>
        <c:majorTickMark val="out"/>
        <c:minorTickMark val="none"/>
        <c:tickLblPos val="nextTo"/>
        <c:crossAx val="4097710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5"/>
    </a:solidFill>
    <a:ln w="9525" cap="flat" cmpd="sng" algn="ctr">
      <a:noFill/>
      <a:round/>
    </a:ln>
    <a:effectLst/>
    <a:scene3d>
      <a:camera prst="orthographicFront"/>
      <a:lightRig rig="threePt" dir="t"/>
    </a:scene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2239791395297925E-2"/>
          <c:y val="0.28750232668112141"/>
          <c:w val="0.91552041720940414"/>
          <c:h val="0.5368018070137488"/>
        </c:manualLayout>
      </c:layout>
      <c:barChart>
        <c:barDir val="bar"/>
        <c:grouping val="percentStacked"/>
        <c:varyColors val="0"/>
        <c:ser>
          <c:idx val="1"/>
          <c:order val="0"/>
          <c:tx>
            <c:v>OK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Présentation!$F$24</c:f>
              <c:numCache>
                <c:formatCode>0.00%;;</c:formatCode>
                <c:ptCount val="1"/>
                <c:pt idx="0">
                  <c:v>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454-49D1-928E-A5894FB64563}"/>
            </c:ext>
          </c:extLst>
        </c:ser>
        <c:ser>
          <c:idx val="0"/>
          <c:order val="1"/>
          <c:tx>
            <c:v>KO</c:v>
          </c:tx>
          <c:spPr>
            <a:solidFill>
              <a:srgbClr val="FF0000"/>
            </a:solidFill>
          </c:spPr>
          <c:invertIfNegative val="0"/>
          <c:val>
            <c:numRef>
              <c:f>Présentation!$G$24</c:f>
              <c:numCache>
                <c:formatCode>0.00%;;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v>Reste</c:v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dLbls>
            <c:delete val="1"/>
          </c:dLbls>
          <c:val>
            <c:numRef>
              <c:f>Présentation!$H$24</c:f>
              <c:numCache>
                <c:formatCode>0.00%;;</c:formatCode>
                <c:ptCount val="1"/>
                <c:pt idx="0">
                  <c:v>0.5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414082560"/>
        <c:axId val="414084480"/>
      </c:barChart>
      <c:barChart>
        <c:barDir val="bar"/>
        <c:grouping val="percentStacked"/>
        <c:varyColors val="0"/>
        <c:ser>
          <c:idx val="3"/>
          <c:order val="3"/>
          <c:tx>
            <c:v>Seuil1</c:v>
          </c:tx>
          <c:spPr>
            <a:noFill/>
          </c:spPr>
          <c:invertIfNegative val="0"/>
          <c:val>
            <c:numRef>
              <c:f>Présentation!$I$24</c:f>
              <c:numCache>
                <c:formatCode>0.00%;;</c:formatCode>
                <c:ptCount val="1"/>
                <c:pt idx="0">
                  <c:v>0.66</c:v>
                </c:pt>
              </c:numCache>
            </c:numRef>
          </c:val>
        </c:ser>
        <c:ser>
          <c:idx val="4"/>
          <c:order val="4"/>
          <c:spPr>
            <a:solidFill>
              <a:schemeClr val="tx1"/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-0.42039606401014179"/>
                </c:manualLayout>
              </c:layout>
              <c:tx>
                <c:strRef>
                  <c:f>Présentation!$J$21</c:f>
                  <c:strCache>
                    <c:ptCount val="1"/>
                    <c:pt idx="0">
                      <c:v>67%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Présentation!$J$24</c:f>
              <c:numCache>
                <c:formatCode>0.00%;;</c:formatCode>
                <c:ptCount val="1"/>
                <c:pt idx="0">
                  <c:v>0.01</c:v>
                </c:pt>
              </c:numCache>
            </c:numRef>
          </c:val>
        </c:ser>
        <c:ser>
          <c:idx val="5"/>
          <c:order val="5"/>
          <c:tx>
            <c:v>Seuil3</c:v>
          </c:tx>
          <c:spPr>
            <a:noFill/>
          </c:spPr>
          <c:invertIfNegative val="0"/>
          <c:val>
            <c:numRef>
              <c:f>Présentation!$K$24</c:f>
              <c:numCache>
                <c:formatCode>0.00%;;</c:formatCode>
                <c:ptCount val="1"/>
                <c:pt idx="0">
                  <c:v>0.32999999999999996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14161920"/>
        <c:axId val="414160384"/>
      </c:barChart>
      <c:catAx>
        <c:axId val="414082560"/>
        <c:scaling>
          <c:orientation val="minMax"/>
        </c:scaling>
        <c:delete val="1"/>
        <c:axPos val="l"/>
        <c:majorTickMark val="none"/>
        <c:minorTickMark val="none"/>
        <c:tickLblPos val="nextTo"/>
        <c:crossAx val="414084480"/>
        <c:crosses val="autoZero"/>
        <c:auto val="1"/>
        <c:lblAlgn val="ctr"/>
        <c:lblOffset val="100"/>
        <c:noMultiLvlLbl val="0"/>
      </c:catAx>
      <c:valAx>
        <c:axId val="414084480"/>
        <c:scaling>
          <c:orientation val="minMax"/>
          <c:max val="1"/>
          <c:min val="0"/>
        </c:scaling>
        <c:delete val="1"/>
        <c:axPos val="b"/>
        <c:numFmt formatCode="0%" sourceLinked="1"/>
        <c:majorTickMark val="none"/>
        <c:minorTickMark val="none"/>
        <c:tickLblPos val="nextTo"/>
        <c:crossAx val="414082560"/>
        <c:crosses val="autoZero"/>
        <c:crossBetween val="between"/>
      </c:valAx>
      <c:valAx>
        <c:axId val="414160384"/>
        <c:scaling>
          <c:orientation val="minMax"/>
          <c:max val="1"/>
          <c:min val="0"/>
        </c:scaling>
        <c:delete val="1"/>
        <c:axPos val="t"/>
        <c:numFmt formatCode="0%" sourceLinked="1"/>
        <c:majorTickMark val="out"/>
        <c:minorTickMark val="none"/>
        <c:tickLblPos val="nextTo"/>
        <c:crossAx val="414161920"/>
        <c:crosses val="max"/>
        <c:crossBetween val="between"/>
      </c:valAx>
      <c:catAx>
        <c:axId val="414161920"/>
        <c:scaling>
          <c:orientation val="minMax"/>
        </c:scaling>
        <c:delete val="1"/>
        <c:axPos val="l"/>
        <c:majorTickMark val="out"/>
        <c:minorTickMark val="none"/>
        <c:tickLblPos val="nextTo"/>
        <c:crossAx val="4141603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5"/>
    </a:solidFill>
    <a:ln w="9525" cap="flat" cmpd="sng" algn="ctr">
      <a:noFill/>
      <a:round/>
    </a:ln>
    <a:effectLst/>
    <a:scene3d>
      <a:camera prst="orthographicFront"/>
      <a:lightRig rig="threePt" dir="t"/>
    </a:scene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2239791395297925E-2"/>
          <c:y val="0.28750232668112141"/>
          <c:w val="0.91552041720940414"/>
          <c:h val="0.5368018070137488"/>
        </c:manualLayout>
      </c:layout>
      <c:barChart>
        <c:barDir val="bar"/>
        <c:grouping val="percentStacked"/>
        <c:varyColors val="0"/>
        <c:ser>
          <c:idx val="1"/>
          <c:order val="0"/>
          <c:tx>
            <c:v>OK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Présentation!$F$24</c:f>
              <c:numCache>
                <c:formatCode>0.00%;;</c:formatCode>
                <c:ptCount val="1"/>
                <c:pt idx="0">
                  <c:v>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454-49D1-928E-A5894FB64563}"/>
            </c:ext>
          </c:extLst>
        </c:ser>
        <c:ser>
          <c:idx val="0"/>
          <c:order val="1"/>
          <c:tx>
            <c:v>KO</c:v>
          </c:tx>
          <c:spPr>
            <a:solidFill>
              <a:srgbClr val="FF0000"/>
            </a:solidFill>
          </c:spPr>
          <c:invertIfNegative val="0"/>
          <c:val>
            <c:numRef>
              <c:f>Présentation!$G$24</c:f>
              <c:numCache>
                <c:formatCode>0.00%;;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v>Reste</c:v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dLbls>
            <c:delete val="1"/>
          </c:dLbls>
          <c:val>
            <c:numRef>
              <c:f>Présentation!$H$24</c:f>
              <c:numCache>
                <c:formatCode>0.00%;;</c:formatCode>
                <c:ptCount val="1"/>
                <c:pt idx="0">
                  <c:v>0.5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417139328"/>
        <c:axId val="417345920"/>
      </c:barChart>
      <c:barChart>
        <c:barDir val="bar"/>
        <c:grouping val="percentStacked"/>
        <c:varyColors val="0"/>
        <c:ser>
          <c:idx val="3"/>
          <c:order val="3"/>
          <c:tx>
            <c:v>Seuil1</c:v>
          </c:tx>
          <c:spPr>
            <a:noFill/>
          </c:spPr>
          <c:invertIfNegative val="0"/>
          <c:val>
            <c:numRef>
              <c:f>Présentation!$I$24</c:f>
              <c:numCache>
                <c:formatCode>0.00%;;</c:formatCode>
                <c:ptCount val="1"/>
                <c:pt idx="0">
                  <c:v>0.66</c:v>
                </c:pt>
              </c:numCache>
            </c:numRef>
          </c:val>
        </c:ser>
        <c:ser>
          <c:idx val="4"/>
          <c:order val="4"/>
          <c:spPr>
            <a:solidFill>
              <a:schemeClr val="tx1"/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-0.42039606401014179"/>
                </c:manualLayout>
              </c:layout>
              <c:tx>
                <c:strRef>
                  <c:f>Présentation!$J$21</c:f>
                  <c:strCache>
                    <c:ptCount val="1"/>
                    <c:pt idx="0">
                      <c:v>67%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Présentation!$J$24</c:f>
              <c:numCache>
                <c:formatCode>0.00%;;</c:formatCode>
                <c:ptCount val="1"/>
                <c:pt idx="0">
                  <c:v>0.01</c:v>
                </c:pt>
              </c:numCache>
            </c:numRef>
          </c:val>
        </c:ser>
        <c:ser>
          <c:idx val="5"/>
          <c:order val="5"/>
          <c:tx>
            <c:v>Seuil3</c:v>
          </c:tx>
          <c:spPr>
            <a:noFill/>
          </c:spPr>
          <c:invertIfNegative val="0"/>
          <c:val>
            <c:numRef>
              <c:f>Présentation!$K$24</c:f>
              <c:numCache>
                <c:formatCode>0.00%;;</c:formatCode>
                <c:ptCount val="1"/>
                <c:pt idx="0">
                  <c:v>0.32999999999999996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17349632"/>
        <c:axId val="417347840"/>
      </c:barChart>
      <c:catAx>
        <c:axId val="417139328"/>
        <c:scaling>
          <c:orientation val="minMax"/>
        </c:scaling>
        <c:delete val="1"/>
        <c:axPos val="l"/>
        <c:majorTickMark val="none"/>
        <c:minorTickMark val="none"/>
        <c:tickLblPos val="nextTo"/>
        <c:crossAx val="417345920"/>
        <c:crosses val="autoZero"/>
        <c:auto val="1"/>
        <c:lblAlgn val="ctr"/>
        <c:lblOffset val="100"/>
        <c:noMultiLvlLbl val="0"/>
      </c:catAx>
      <c:valAx>
        <c:axId val="417345920"/>
        <c:scaling>
          <c:orientation val="minMax"/>
          <c:max val="1"/>
          <c:min val="0"/>
        </c:scaling>
        <c:delete val="1"/>
        <c:axPos val="b"/>
        <c:numFmt formatCode="0%" sourceLinked="1"/>
        <c:majorTickMark val="none"/>
        <c:minorTickMark val="none"/>
        <c:tickLblPos val="nextTo"/>
        <c:crossAx val="417139328"/>
        <c:crosses val="autoZero"/>
        <c:crossBetween val="between"/>
      </c:valAx>
      <c:valAx>
        <c:axId val="417347840"/>
        <c:scaling>
          <c:orientation val="minMax"/>
          <c:max val="1"/>
          <c:min val="0"/>
        </c:scaling>
        <c:delete val="1"/>
        <c:axPos val="t"/>
        <c:numFmt formatCode="0%" sourceLinked="1"/>
        <c:majorTickMark val="out"/>
        <c:minorTickMark val="none"/>
        <c:tickLblPos val="nextTo"/>
        <c:crossAx val="417349632"/>
        <c:crosses val="max"/>
        <c:crossBetween val="between"/>
      </c:valAx>
      <c:catAx>
        <c:axId val="417349632"/>
        <c:scaling>
          <c:orientation val="minMax"/>
        </c:scaling>
        <c:delete val="1"/>
        <c:axPos val="l"/>
        <c:majorTickMark val="out"/>
        <c:minorTickMark val="none"/>
        <c:tickLblPos val="nextTo"/>
        <c:crossAx val="4173478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5"/>
    </a:solidFill>
    <a:ln w="9525" cap="flat" cmpd="sng" algn="ctr">
      <a:noFill/>
      <a:round/>
    </a:ln>
    <a:effectLst/>
    <a:scene3d>
      <a:camera prst="orthographicFront"/>
      <a:lightRig rig="threePt" dir="t"/>
    </a:scene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2239791395297925E-2"/>
          <c:y val="0.28750232668112141"/>
          <c:w val="0.91552041720940414"/>
          <c:h val="0.5368018070137488"/>
        </c:manualLayout>
      </c:layout>
      <c:barChart>
        <c:barDir val="bar"/>
        <c:grouping val="percentStacked"/>
        <c:varyColors val="0"/>
        <c:ser>
          <c:idx val="1"/>
          <c:order val="0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Présentation!$F$23</c:f>
              <c:numCache>
                <c:formatCode>0.00%;;</c:formatCode>
                <c:ptCount val="1"/>
                <c:pt idx="0">
                  <c:v>0.6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454-49D1-928E-A5894FB64563}"/>
            </c:ext>
          </c:extLst>
        </c:ser>
        <c:ser>
          <c:idx val="0"/>
          <c:order val="1"/>
          <c:spPr>
            <a:solidFill>
              <a:srgbClr val="FF0000"/>
            </a:solidFill>
          </c:spPr>
          <c:invertIfNegative val="0"/>
          <c:val>
            <c:numRef>
              <c:f>Présentation!$G$23</c:f>
              <c:numCache>
                <c:formatCode>0.00%;;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dLbls>
            <c:delete val="1"/>
          </c:dLbls>
          <c:val>
            <c:numRef>
              <c:f>Présentation!$H$23</c:f>
              <c:numCache>
                <c:formatCode>0.00%;;</c:formatCode>
                <c:ptCount val="1"/>
                <c:pt idx="0">
                  <c:v>0.4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502674560"/>
        <c:axId val="502676864"/>
      </c:barChart>
      <c:barChart>
        <c:barDir val="bar"/>
        <c:grouping val="percentStacked"/>
        <c:varyColors val="0"/>
        <c:ser>
          <c:idx val="3"/>
          <c:order val="3"/>
          <c:spPr>
            <a:noFill/>
          </c:spPr>
          <c:invertIfNegative val="0"/>
          <c:val>
            <c:numRef>
              <c:f>Présentation!$I$23</c:f>
              <c:numCache>
                <c:formatCode>0.00%;;</c:formatCode>
                <c:ptCount val="1"/>
                <c:pt idx="0">
                  <c:v>0.66</c:v>
                </c:pt>
              </c:numCache>
            </c:numRef>
          </c:val>
        </c:ser>
        <c:ser>
          <c:idx val="4"/>
          <c:order val="4"/>
          <c:spPr>
            <a:solidFill>
              <a:schemeClr val="tx1"/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-0.42039606401014179"/>
                </c:manualLayout>
              </c:layout>
              <c:tx>
                <c:strRef>
                  <c:f>Présentation!$J$21</c:f>
                  <c:strCache>
                    <c:ptCount val="1"/>
                    <c:pt idx="0">
                      <c:v>67%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Présentation!$J$23</c:f>
              <c:numCache>
                <c:formatCode>0.00%;;</c:formatCode>
                <c:ptCount val="1"/>
                <c:pt idx="0">
                  <c:v>0.01</c:v>
                </c:pt>
              </c:numCache>
            </c:numRef>
          </c:val>
        </c:ser>
        <c:ser>
          <c:idx val="5"/>
          <c:order val="5"/>
          <c:spPr>
            <a:noFill/>
          </c:spPr>
          <c:invertIfNegative val="0"/>
          <c:val>
            <c:numRef>
              <c:f>Présentation!$K$23</c:f>
              <c:numCache>
                <c:formatCode>0.00%;;</c:formatCode>
                <c:ptCount val="1"/>
                <c:pt idx="0">
                  <c:v>0.32999999999999996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502688768"/>
        <c:axId val="502687232"/>
      </c:barChart>
      <c:catAx>
        <c:axId val="502674560"/>
        <c:scaling>
          <c:orientation val="minMax"/>
        </c:scaling>
        <c:delete val="1"/>
        <c:axPos val="l"/>
        <c:majorTickMark val="none"/>
        <c:minorTickMark val="none"/>
        <c:tickLblPos val="nextTo"/>
        <c:crossAx val="502676864"/>
        <c:crosses val="autoZero"/>
        <c:auto val="1"/>
        <c:lblAlgn val="ctr"/>
        <c:lblOffset val="100"/>
        <c:noMultiLvlLbl val="0"/>
      </c:catAx>
      <c:valAx>
        <c:axId val="502676864"/>
        <c:scaling>
          <c:orientation val="minMax"/>
          <c:max val="1"/>
          <c:min val="0"/>
        </c:scaling>
        <c:delete val="1"/>
        <c:axPos val="b"/>
        <c:numFmt formatCode="0%" sourceLinked="1"/>
        <c:majorTickMark val="none"/>
        <c:minorTickMark val="none"/>
        <c:tickLblPos val="nextTo"/>
        <c:crossAx val="502674560"/>
        <c:crosses val="autoZero"/>
        <c:crossBetween val="between"/>
      </c:valAx>
      <c:valAx>
        <c:axId val="502687232"/>
        <c:scaling>
          <c:orientation val="minMax"/>
          <c:max val="1"/>
          <c:min val="0"/>
        </c:scaling>
        <c:delete val="1"/>
        <c:axPos val="t"/>
        <c:numFmt formatCode="0%" sourceLinked="1"/>
        <c:majorTickMark val="out"/>
        <c:minorTickMark val="none"/>
        <c:tickLblPos val="nextTo"/>
        <c:crossAx val="502688768"/>
        <c:crosses val="max"/>
        <c:crossBetween val="between"/>
      </c:valAx>
      <c:catAx>
        <c:axId val="502688768"/>
        <c:scaling>
          <c:orientation val="minMax"/>
        </c:scaling>
        <c:delete val="1"/>
        <c:axPos val="l"/>
        <c:majorTickMark val="out"/>
        <c:minorTickMark val="none"/>
        <c:tickLblPos val="nextTo"/>
        <c:crossAx val="50268723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5"/>
    </a:solidFill>
    <a:ln w="9525" cap="flat" cmpd="sng" algn="ctr">
      <a:noFill/>
      <a:round/>
    </a:ln>
    <a:effectLst/>
    <a:scene3d>
      <a:camera prst="orthographicFront"/>
      <a:lightRig rig="threePt" dir="t"/>
    </a:scene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2239791395297925E-2"/>
          <c:y val="0.28750232668112141"/>
          <c:w val="0.91552041720940414"/>
          <c:h val="0.5368018070137488"/>
        </c:manualLayout>
      </c:layout>
      <c:barChart>
        <c:barDir val="bar"/>
        <c:grouping val="percentStacked"/>
        <c:varyColors val="0"/>
        <c:ser>
          <c:idx val="1"/>
          <c:order val="0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Présentation!$F$26</c:f>
              <c:numCache>
                <c:formatCode>0.00%;;</c:formatCode>
                <c:ptCount val="1"/>
                <c:pt idx="0">
                  <c:v>0.2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454-49D1-928E-A5894FB64563}"/>
            </c:ext>
          </c:extLst>
        </c:ser>
        <c:ser>
          <c:idx val="0"/>
          <c:order val="1"/>
          <c:spPr>
            <a:solidFill>
              <a:srgbClr val="FF0000"/>
            </a:solidFill>
          </c:spPr>
          <c:invertIfNegative val="0"/>
          <c:val>
            <c:numRef>
              <c:f>Présentation!$G$26</c:f>
              <c:numCache>
                <c:formatCode>0.00%;;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dLbls>
            <c:delete val="1"/>
          </c:dLbls>
          <c:val>
            <c:numRef>
              <c:f>Présentation!$H$26</c:f>
              <c:numCache>
                <c:formatCode>0.00%;;</c:formatCode>
                <c:ptCount val="1"/>
                <c:pt idx="0">
                  <c:v>0.8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503128064"/>
        <c:axId val="503129984"/>
      </c:barChart>
      <c:barChart>
        <c:barDir val="bar"/>
        <c:grouping val="percentStacked"/>
        <c:varyColors val="0"/>
        <c:ser>
          <c:idx val="3"/>
          <c:order val="3"/>
          <c:spPr>
            <a:noFill/>
          </c:spPr>
          <c:invertIfNegative val="0"/>
          <c:val>
            <c:numRef>
              <c:f>Présentation!$I$26</c:f>
              <c:numCache>
                <c:formatCode>0.00%;;</c:formatCode>
                <c:ptCount val="1"/>
                <c:pt idx="0">
                  <c:v>0.66</c:v>
                </c:pt>
              </c:numCache>
            </c:numRef>
          </c:val>
        </c:ser>
        <c:ser>
          <c:idx val="4"/>
          <c:order val="4"/>
          <c:spPr>
            <a:solidFill>
              <a:schemeClr val="tx1"/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-0.42039606401014179"/>
                </c:manualLayout>
              </c:layout>
              <c:tx>
                <c:strRef>
                  <c:f>Présentation!$J$21</c:f>
                  <c:strCache>
                    <c:ptCount val="1"/>
                    <c:pt idx="0">
                      <c:v>67%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Présentation!$J$26</c:f>
              <c:numCache>
                <c:formatCode>0.00%;;</c:formatCode>
                <c:ptCount val="1"/>
                <c:pt idx="0">
                  <c:v>0.01</c:v>
                </c:pt>
              </c:numCache>
            </c:numRef>
          </c:val>
        </c:ser>
        <c:ser>
          <c:idx val="5"/>
          <c:order val="5"/>
          <c:spPr>
            <a:noFill/>
          </c:spPr>
          <c:invertIfNegative val="0"/>
          <c:val>
            <c:numRef>
              <c:f>Présentation!$K$26</c:f>
              <c:numCache>
                <c:formatCode>0.00%;;</c:formatCode>
                <c:ptCount val="1"/>
                <c:pt idx="0">
                  <c:v>0.32999999999999996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503407744"/>
        <c:axId val="503131520"/>
      </c:barChart>
      <c:catAx>
        <c:axId val="503128064"/>
        <c:scaling>
          <c:orientation val="minMax"/>
        </c:scaling>
        <c:delete val="1"/>
        <c:axPos val="l"/>
        <c:majorTickMark val="none"/>
        <c:minorTickMark val="none"/>
        <c:tickLblPos val="nextTo"/>
        <c:crossAx val="503129984"/>
        <c:crosses val="autoZero"/>
        <c:auto val="1"/>
        <c:lblAlgn val="ctr"/>
        <c:lblOffset val="100"/>
        <c:noMultiLvlLbl val="0"/>
      </c:catAx>
      <c:valAx>
        <c:axId val="503129984"/>
        <c:scaling>
          <c:orientation val="minMax"/>
          <c:max val="1"/>
          <c:min val="0"/>
        </c:scaling>
        <c:delete val="1"/>
        <c:axPos val="b"/>
        <c:numFmt formatCode="0%" sourceLinked="1"/>
        <c:majorTickMark val="none"/>
        <c:minorTickMark val="none"/>
        <c:tickLblPos val="nextTo"/>
        <c:crossAx val="503128064"/>
        <c:crosses val="autoZero"/>
        <c:crossBetween val="between"/>
      </c:valAx>
      <c:valAx>
        <c:axId val="503131520"/>
        <c:scaling>
          <c:orientation val="minMax"/>
          <c:max val="1"/>
          <c:min val="0"/>
        </c:scaling>
        <c:delete val="1"/>
        <c:axPos val="t"/>
        <c:numFmt formatCode="0%" sourceLinked="1"/>
        <c:majorTickMark val="out"/>
        <c:minorTickMark val="none"/>
        <c:tickLblPos val="nextTo"/>
        <c:crossAx val="503407744"/>
        <c:crosses val="max"/>
        <c:crossBetween val="between"/>
      </c:valAx>
      <c:catAx>
        <c:axId val="503407744"/>
        <c:scaling>
          <c:orientation val="minMax"/>
        </c:scaling>
        <c:delete val="1"/>
        <c:axPos val="l"/>
        <c:majorTickMark val="out"/>
        <c:minorTickMark val="none"/>
        <c:tickLblPos val="nextTo"/>
        <c:crossAx val="5031315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5"/>
    </a:solidFill>
    <a:ln w="9525" cap="flat" cmpd="sng" algn="ctr">
      <a:noFill/>
      <a:round/>
    </a:ln>
    <a:effectLst/>
    <a:scene3d>
      <a:camera prst="orthographicFront"/>
      <a:lightRig rig="threePt" dir="t"/>
    </a:scene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2239791395297925E-2"/>
          <c:y val="0.28750232668112141"/>
          <c:w val="0.91552041720940414"/>
          <c:h val="0.5368018070137488"/>
        </c:manualLayout>
      </c:layout>
      <c:barChart>
        <c:barDir val="bar"/>
        <c:grouping val="percentStacked"/>
        <c:varyColors val="0"/>
        <c:ser>
          <c:idx val="1"/>
          <c:order val="0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Présentation!$F$28</c:f>
              <c:numCache>
                <c:formatCode>0.00%;;</c:formatCode>
                <c:ptCount val="1"/>
                <c:pt idx="0">
                  <c:v>0.61538461538461542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454-49D1-928E-A5894FB64563}"/>
            </c:ext>
          </c:extLst>
        </c:ser>
        <c:ser>
          <c:idx val="0"/>
          <c:order val="1"/>
          <c:spPr>
            <a:solidFill>
              <a:srgbClr val="FF0000"/>
            </a:solidFill>
          </c:spPr>
          <c:invertIfNegative val="0"/>
          <c:val>
            <c:numRef>
              <c:f>Présentation!$G$28</c:f>
              <c:numCache>
                <c:formatCode>0.00%;;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dLbls>
            <c:delete val="1"/>
          </c:dLbls>
          <c:val>
            <c:numRef>
              <c:f>Présentation!$H$28</c:f>
              <c:numCache>
                <c:formatCode>0.00%;;</c:formatCode>
                <c:ptCount val="1"/>
                <c:pt idx="0">
                  <c:v>0.38461538461538458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101511936"/>
        <c:axId val="101513472"/>
      </c:barChart>
      <c:barChart>
        <c:barDir val="bar"/>
        <c:grouping val="percentStacked"/>
        <c:varyColors val="0"/>
        <c:ser>
          <c:idx val="3"/>
          <c:order val="3"/>
          <c:spPr>
            <a:noFill/>
          </c:spPr>
          <c:invertIfNegative val="0"/>
          <c:val>
            <c:numRef>
              <c:f>Présentation!$I$28</c:f>
              <c:numCache>
                <c:formatCode>0.00%;;</c:formatCode>
                <c:ptCount val="1"/>
                <c:pt idx="0">
                  <c:v>0.66</c:v>
                </c:pt>
              </c:numCache>
            </c:numRef>
          </c:val>
        </c:ser>
        <c:ser>
          <c:idx val="4"/>
          <c:order val="4"/>
          <c:spPr>
            <a:solidFill>
              <a:schemeClr val="tx1"/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-0.42039606401014179"/>
                </c:manualLayout>
              </c:layout>
              <c:tx>
                <c:strRef>
                  <c:f>Présentation!$J$21</c:f>
                  <c:strCache>
                    <c:ptCount val="1"/>
                    <c:pt idx="0">
                      <c:v>67%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Présentation!$J$28</c:f>
              <c:numCache>
                <c:formatCode>0.00%;;</c:formatCode>
                <c:ptCount val="1"/>
                <c:pt idx="0">
                  <c:v>0.01</c:v>
                </c:pt>
              </c:numCache>
            </c:numRef>
          </c:val>
        </c:ser>
        <c:ser>
          <c:idx val="5"/>
          <c:order val="5"/>
          <c:spPr>
            <a:noFill/>
          </c:spPr>
          <c:invertIfNegative val="0"/>
          <c:val>
            <c:numRef>
              <c:f>Présentation!$K$28</c:f>
              <c:numCache>
                <c:formatCode>0.00%;;</c:formatCode>
                <c:ptCount val="1"/>
                <c:pt idx="0">
                  <c:v>0.32999999999999996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01524992"/>
        <c:axId val="101523456"/>
      </c:barChart>
      <c:catAx>
        <c:axId val="101511936"/>
        <c:scaling>
          <c:orientation val="minMax"/>
        </c:scaling>
        <c:delete val="1"/>
        <c:axPos val="l"/>
        <c:majorTickMark val="none"/>
        <c:minorTickMark val="none"/>
        <c:tickLblPos val="nextTo"/>
        <c:crossAx val="101513472"/>
        <c:crosses val="autoZero"/>
        <c:auto val="1"/>
        <c:lblAlgn val="ctr"/>
        <c:lblOffset val="100"/>
        <c:noMultiLvlLbl val="0"/>
      </c:catAx>
      <c:valAx>
        <c:axId val="101513472"/>
        <c:scaling>
          <c:orientation val="minMax"/>
          <c:max val="1"/>
          <c:min val="0"/>
        </c:scaling>
        <c:delete val="1"/>
        <c:axPos val="b"/>
        <c:numFmt formatCode="0%" sourceLinked="1"/>
        <c:majorTickMark val="none"/>
        <c:minorTickMark val="none"/>
        <c:tickLblPos val="nextTo"/>
        <c:crossAx val="101511936"/>
        <c:crosses val="autoZero"/>
        <c:crossBetween val="between"/>
      </c:valAx>
      <c:valAx>
        <c:axId val="101523456"/>
        <c:scaling>
          <c:orientation val="minMax"/>
          <c:max val="1"/>
          <c:min val="0"/>
        </c:scaling>
        <c:delete val="1"/>
        <c:axPos val="t"/>
        <c:numFmt formatCode="0%" sourceLinked="1"/>
        <c:majorTickMark val="out"/>
        <c:minorTickMark val="none"/>
        <c:tickLblPos val="nextTo"/>
        <c:crossAx val="101524992"/>
        <c:crosses val="max"/>
        <c:crossBetween val="between"/>
      </c:valAx>
      <c:catAx>
        <c:axId val="101524992"/>
        <c:scaling>
          <c:orientation val="minMax"/>
        </c:scaling>
        <c:delete val="1"/>
        <c:axPos val="l"/>
        <c:majorTickMark val="out"/>
        <c:minorTickMark val="none"/>
        <c:tickLblPos val="nextTo"/>
        <c:crossAx val="101523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5"/>
    </a:solidFill>
    <a:ln w="9525" cap="flat" cmpd="sng" algn="ctr">
      <a:noFill/>
      <a:round/>
    </a:ln>
    <a:effectLst/>
    <a:scene3d>
      <a:camera prst="orthographicFront"/>
      <a:lightRig rig="threePt" dir="t"/>
    </a:scene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37</xdr:row>
      <xdr:rowOff>13646</xdr:rowOff>
    </xdr:from>
    <xdr:to>
      <xdr:col>18</xdr:col>
      <xdr:colOff>20472</xdr:colOff>
      <xdr:row>50</xdr:row>
      <xdr:rowOff>6824</xdr:rowOff>
    </xdr:to>
    <xdr:sp macro="" textlink="">
      <xdr:nvSpPr>
        <xdr:cNvPr id="19" name="Rectangle : coins arrondis 18">
          <a:extLst>
            <a:ext uri="{FF2B5EF4-FFF2-40B4-BE49-F238E27FC236}">
              <a16:creationId xmlns="" xmlns:a16="http://schemas.microsoft.com/office/drawing/2014/main" id="{C5275BB6-E340-4590-8EBC-4F0BF712B53B}"/>
            </a:ext>
          </a:extLst>
        </xdr:cNvPr>
        <xdr:cNvSpPr/>
      </xdr:nvSpPr>
      <xdr:spPr>
        <a:xfrm>
          <a:off x="5411337" y="3207222"/>
          <a:ext cx="3841845" cy="2299650"/>
        </a:xfrm>
        <a:prstGeom prst="roundRect">
          <a:avLst/>
        </a:prstGeom>
        <a:solidFill>
          <a:schemeClr val="accent5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716506</xdr:colOff>
      <xdr:row>22</xdr:row>
      <xdr:rowOff>122830</xdr:rowOff>
    </xdr:from>
    <xdr:to>
      <xdr:col>17</xdr:col>
      <xdr:colOff>743803</xdr:colOff>
      <xdr:row>35</xdr:row>
      <xdr:rowOff>1</xdr:rowOff>
    </xdr:to>
    <xdr:sp macro="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68508079-A85A-41EE-B4AC-25E4CB672FCC}"/>
            </a:ext>
          </a:extLst>
        </xdr:cNvPr>
        <xdr:cNvSpPr/>
      </xdr:nvSpPr>
      <xdr:spPr>
        <a:xfrm>
          <a:off x="8612731" y="4313830"/>
          <a:ext cx="3837297" cy="2353671"/>
        </a:xfrm>
        <a:prstGeom prst="roundRect">
          <a:avLst/>
        </a:prstGeom>
        <a:solidFill>
          <a:schemeClr val="accent5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136476</xdr:colOff>
      <xdr:row>28</xdr:row>
      <xdr:rowOff>123826</xdr:rowOff>
    </xdr:from>
    <xdr:to>
      <xdr:col>17</xdr:col>
      <xdr:colOff>395784</xdr:colOff>
      <xdr:row>32</xdr:row>
      <xdr:rowOff>156950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7673C61E-3DF9-4AAB-A837-4182D2C16F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457201</xdr:colOff>
      <xdr:row>22</xdr:row>
      <xdr:rowOff>47767</xdr:rowOff>
    </xdr:from>
    <xdr:to>
      <xdr:col>16</xdr:col>
      <xdr:colOff>286605</xdr:colOff>
      <xdr:row>24</xdr:row>
      <xdr:rowOff>163774</xdr:rowOff>
    </xdr:to>
    <xdr:sp macro="" textlink="">
      <xdr:nvSpPr>
        <xdr:cNvPr id="6" name="Ellipse 5">
          <a:extLst>
            <a:ext uri="{FF2B5EF4-FFF2-40B4-BE49-F238E27FC236}">
              <a16:creationId xmlns="" xmlns:a16="http://schemas.microsoft.com/office/drawing/2014/main" id="{AED10216-43AF-4BB7-BE1B-98AADBD81FCF}"/>
            </a:ext>
          </a:extLst>
        </xdr:cNvPr>
        <xdr:cNvSpPr/>
      </xdr:nvSpPr>
      <xdr:spPr>
        <a:xfrm>
          <a:off x="6735171" y="3951027"/>
          <a:ext cx="1357953" cy="47084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Fluides</a:t>
          </a:r>
        </a:p>
      </xdr:txBody>
    </xdr:sp>
    <xdr:clientData/>
  </xdr:twoCellAnchor>
  <xdr:twoCellAnchor>
    <xdr:from>
      <xdr:col>15</xdr:col>
      <xdr:colOff>409433</xdr:colOff>
      <xdr:row>25</xdr:row>
      <xdr:rowOff>20472</xdr:rowOff>
    </xdr:from>
    <xdr:to>
      <xdr:col>16</xdr:col>
      <xdr:colOff>586854</xdr:colOff>
      <xdr:row>26</xdr:row>
      <xdr:rowOff>136478</xdr:rowOff>
    </xdr:to>
    <xdr:sp macro="" textlink="$C$22">
      <xdr:nvSpPr>
        <xdr:cNvPr id="7" name="Rectangle : coins arrondis 6">
          <a:extLst>
            <a:ext uri="{FF2B5EF4-FFF2-40B4-BE49-F238E27FC236}">
              <a16:creationId xmlns="" xmlns:a16="http://schemas.microsoft.com/office/drawing/2014/main" id="{F1B36255-9345-46E1-947B-349E5F2A8469}"/>
            </a:ext>
          </a:extLst>
        </xdr:cNvPr>
        <xdr:cNvSpPr/>
      </xdr:nvSpPr>
      <xdr:spPr>
        <a:xfrm>
          <a:off x="6714699" y="1084997"/>
          <a:ext cx="941695" cy="293427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20D3AC43-0553-4910-9505-A5505ACDB609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265 000,00 € </a:t>
          </a:fld>
          <a:endParaRPr lang="fr-FR" sz="1100" b="1"/>
        </a:p>
      </xdr:txBody>
    </xdr:sp>
    <xdr:clientData/>
  </xdr:twoCellAnchor>
  <xdr:twoCellAnchor>
    <xdr:from>
      <xdr:col>13</xdr:col>
      <xdr:colOff>702859</xdr:colOff>
      <xdr:row>25</xdr:row>
      <xdr:rowOff>20472</xdr:rowOff>
    </xdr:from>
    <xdr:to>
      <xdr:col>15</xdr:col>
      <xdr:colOff>361665</xdr:colOff>
      <xdr:row>26</xdr:row>
      <xdr:rowOff>129654</xdr:rowOff>
    </xdr:to>
    <xdr:sp macro="" textlink="">
      <xdr:nvSpPr>
        <xdr:cNvPr id="9" name="Rectangle : coins arrondis 8">
          <a:extLst>
            <a:ext uri="{FF2B5EF4-FFF2-40B4-BE49-F238E27FC236}">
              <a16:creationId xmlns="" xmlns:a16="http://schemas.microsoft.com/office/drawing/2014/main" id="{463022FA-1EBE-40DF-8EDD-D19FFAC7A6E8}"/>
            </a:ext>
          </a:extLst>
        </xdr:cNvPr>
        <xdr:cNvSpPr/>
      </xdr:nvSpPr>
      <xdr:spPr>
        <a:xfrm>
          <a:off x="6216555" y="4455994"/>
          <a:ext cx="1187355" cy="286603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Budget 2018</a:t>
          </a:r>
        </a:p>
      </xdr:txBody>
    </xdr:sp>
    <xdr:clientData/>
  </xdr:twoCellAnchor>
  <xdr:twoCellAnchor>
    <xdr:from>
      <xdr:col>15</xdr:col>
      <xdr:colOff>416257</xdr:colOff>
      <xdr:row>27</xdr:row>
      <xdr:rowOff>2</xdr:rowOff>
    </xdr:from>
    <xdr:to>
      <xdr:col>16</xdr:col>
      <xdr:colOff>586855</xdr:colOff>
      <xdr:row>28</xdr:row>
      <xdr:rowOff>102358</xdr:rowOff>
    </xdr:to>
    <xdr:sp macro="" textlink="$B$22">
      <xdr:nvSpPr>
        <xdr:cNvPr id="14" name="Rectangle : coins arrondis 13">
          <a:extLst>
            <a:ext uri="{FF2B5EF4-FFF2-40B4-BE49-F238E27FC236}">
              <a16:creationId xmlns="" xmlns:a16="http://schemas.microsoft.com/office/drawing/2014/main" id="{2CEE750F-2EED-492A-A5B2-12D2E1D56497}"/>
            </a:ext>
          </a:extLst>
        </xdr:cNvPr>
        <xdr:cNvSpPr/>
      </xdr:nvSpPr>
      <xdr:spPr>
        <a:xfrm>
          <a:off x="7356144" y="1419369"/>
          <a:ext cx="934872" cy="279777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4606C570-D855-47D7-9F47-442B286CD970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170 000,00 € </a:t>
          </a:fld>
          <a:endParaRPr lang="fr-FR" sz="1100" b="1"/>
        </a:p>
      </xdr:txBody>
    </xdr:sp>
    <xdr:clientData/>
  </xdr:twoCellAnchor>
  <xdr:twoCellAnchor>
    <xdr:from>
      <xdr:col>13</xdr:col>
      <xdr:colOff>416256</xdr:colOff>
      <xdr:row>26</xdr:row>
      <xdr:rowOff>170599</xdr:rowOff>
    </xdr:from>
    <xdr:to>
      <xdr:col>15</xdr:col>
      <xdr:colOff>361665</xdr:colOff>
      <xdr:row>28</xdr:row>
      <xdr:rowOff>102360</xdr:rowOff>
    </xdr:to>
    <xdr:sp macro="" textlink="">
      <xdr:nvSpPr>
        <xdr:cNvPr id="15" name="Rectangle : coins arrondis 14">
          <a:extLst>
            <a:ext uri="{FF2B5EF4-FFF2-40B4-BE49-F238E27FC236}">
              <a16:creationId xmlns="" xmlns:a16="http://schemas.microsoft.com/office/drawing/2014/main" id="{D9D92EFE-5F0E-4737-A3FE-B2FCA8C0F82B}"/>
            </a:ext>
          </a:extLst>
        </xdr:cNvPr>
        <xdr:cNvSpPr/>
      </xdr:nvSpPr>
      <xdr:spPr>
        <a:xfrm>
          <a:off x="5929952" y="4783542"/>
          <a:ext cx="1473958" cy="286603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Réalisé au 31/08</a:t>
          </a:r>
        </a:p>
      </xdr:txBody>
    </xdr:sp>
    <xdr:clientData/>
  </xdr:twoCellAnchor>
  <xdr:twoCellAnchor>
    <xdr:from>
      <xdr:col>13</xdr:col>
      <xdr:colOff>534538</xdr:colOff>
      <xdr:row>37</xdr:row>
      <xdr:rowOff>63689</xdr:rowOff>
    </xdr:from>
    <xdr:to>
      <xdr:col>17</xdr:col>
      <xdr:colOff>259306</xdr:colOff>
      <xdr:row>40</xdr:row>
      <xdr:rowOff>170596</xdr:rowOff>
    </xdr:to>
    <xdr:sp macro="" textlink="">
      <xdr:nvSpPr>
        <xdr:cNvPr id="21" name="Ellipse 20">
          <a:extLst>
            <a:ext uri="{FF2B5EF4-FFF2-40B4-BE49-F238E27FC236}">
              <a16:creationId xmlns="" xmlns:a16="http://schemas.microsoft.com/office/drawing/2014/main" id="{DBFFCCA2-7980-4DF7-A5FF-70A226CF3630}"/>
            </a:ext>
          </a:extLst>
        </xdr:cNvPr>
        <xdr:cNvSpPr/>
      </xdr:nvSpPr>
      <xdr:spPr>
        <a:xfrm>
          <a:off x="5945875" y="3257265"/>
          <a:ext cx="2781867" cy="63917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Entretien/Maintenance</a:t>
          </a:r>
        </a:p>
      </xdr:txBody>
    </xdr:sp>
    <xdr:clientData/>
  </xdr:twoCellAnchor>
  <xdr:twoCellAnchor>
    <xdr:from>
      <xdr:col>14</xdr:col>
      <xdr:colOff>61415</xdr:colOff>
      <xdr:row>41</xdr:row>
      <xdr:rowOff>122829</xdr:rowOff>
    </xdr:from>
    <xdr:to>
      <xdr:col>15</xdr:col>
      <xdr:colOff>225188</xdr:colOff>
      <xdr:row>43</xdr:row>
      <xdr:rowOff>54591</xdr:rowOff>
    </xdr:to>
    <xdr:sp macro="" textlink="">
      <xdr:nvSpPr>
        <xdr:cNvPr id="23" name="Rectangle 22">
          <a:extLst>
            <a:ext uri="{FF2B5EF4-FFF2-40B4-BE49-F238E27FC236}">
              <a16:creationId xmlns="" xmlns:a16="http://schemas.microsoft.com/office/drawing/2014/main" id="{3E0FD5DE-D7FD-492D-8E93-33596D66D18A}"/>
            </a:ext>
          </a:extLst>
        </xdr:cNvPr>
        <xdr:cNvSpPr/>
      </xdr:nvSpPr>
      <xdr:spPr>
        <a:xfrm>
          <a:off x="6237027" y="4026089"/>
          <a:ext cx="928048" cy="28660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Budget 2018</a:t>
          </a:r>
        </a:p>
      </xdr:txBody>
    </xdr:sp>
    <xdr:clientData/>
  </xdr:twoCellAnchor>
  <xdr:twoCellAnchor>
    <xdr:from>
      <xdr:col>13</xdr:col>
      <xdr:colOff>586854</xdr:colOff>
      <xdr:row>43</xdr:row>
      <xdr:rowOff>95534</xdr:rowOff>
    </xdr:from>
    <xdr:to>
      <xdr:col>15</xdr:col>
      <xdr:colOff>225189</xdr:colOff>
      <xdr:row>45</xdr:row>
      <xdr:rowOff>27295</xdr:rowOff>
    </xdr:to>
    <xdr:sp macro="" textlink="">
      <xdr:nvSpPr>
        <xdr:cNvPr id="25" name="Rectangle 24">
          <a:extLst>
            <a:ext uri="{FF2B5EF4-FFF2-40B4-BE49-F238E27FC236}">
              <a16:creationId xmlns="" xmlns:a16="http://schemas.microsoft.com/office/drawing/2014/main" id="{3698F8A4-C8CD-4217-ABE1-A44BE41562CB}"/>
            </a:ext>
          </a:extLst>
        </xdr:cNvPr>
        <xdr:cNvSpPr/>
      </xdr:nvSpPr>
      <xdr:spPr>
        <a:xfrm>
          <a:off x="5998191" y="4353635"/>
          <a:ext cx="1166885" cy="28660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Réalisé au 31/08</a:t>
          </a:r>
        </a:p>
      </xdr:txBody>
    </xdr:sp>
    <xdr:clientData/>
  </xdr:twoCellAnchor>
  <xdr:twoCellAnchor>
    <xdr:from>
      <xdr:col>15</xdr:col>
      <xdr:colOff>293426</xdr:colOff>
      <xdr:row>41</xdr:row>
      <xdr:rowOff>129653</xdr:rowOff>
    </xdr:from>
    <xdr:to>
      <xdr:col>16</xdr:col>
      <xdr:colOff>429905</xdr:colOff>
      <xdr:row>43</xdr:row>
      <xdr:rowOff>61415</xdr:rowOff>
    </xdr:to>
    <xdr:sp macro="" textlink="$C$25">
      <xdr:nvSpPr>
        <xdr:cNvPr id="26" name="Rectangle 25">
          <a:extLst>
            <a:ext uri="{FF2B5EF4-FFF2-40B4-BE49-F238E27FC236}">
              <a16:creationId xmlns="" xmlns:a16="http://schemas.microsoft.com/office/drawing/2014/main" id="{AEE90D16-1729-4895-A4BF-8B0F57555F2F}"/>
            </a:ext>
          </a:extLst>
        </xdr:cNvPr>
        <xdr:cNvSpPr/>
      </xdr:nvSpPr>
      <xdr:spPr>
        <a:xfrm>
          <a:off x="7233313" y="4032913"/>
          <a:ext cx="900753" cy="286603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FAA1D1A8-F400-403B-9756-4425A5C75FFD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4 000,00 € </a:t>
          </a:fld>
          <a:endParaRPr lang="fr-FR" sz="1100" b="1"/>
        </a:p>
      </xdr:txBody>
    </xdr:sp>
    <xdr:clientData/>
  </xdr:twoCellAnchor>
  <xdr:twoCellAnchor>
    <xdr:from>
      <xdr:col>15</xdr:col>
      <xdr:colOff>293427</xdr:colOff>
      <xdr:row>43</xdr:row>
      <xdr:rowOff>122829</xdr:rowOff>
    </xdr:from>
    <xdr:to>
      <xdr:col>16</xdr:col>
      <xdr:colOff>443553</xdr:colOff>
      <xdr:row>45</xdr:row>
      <xdr:rowOff>34120</xdr:rowOff>
    </xdr:to>
    <xdr:sp macro="" textlink="$B$25">
      <xdr:nvSpPr>
        <xdr:cNvPr id="27" name="Rectangle 26">
          <a:extLst>
            <a:ext uri="{FF2B5EF4-FFF2-40B4-BE49-F238E27FC236}">
              <a16:creationId xmlns="" xmlns:a16="http://schemas.microsoft.com/office/drawing/2014/main" id="{03E05532-B989-40F8-A4E8-6D7FDC957E79}"/>
            </a:ext>
          </a:extLst>
        </xdr:cNvPr>
        <xdr:cNvSpPr/>
      </xdr:nvSpPr>
      <xdr:spPr>
        <a:xfrm>
          <a:off x="7233314" y="4380930"/>
          <a:ext cx="914400" cy="266133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8E17611E-1C17-457B-99E2-6AD7449A98D7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14 000,00 € </a:t>
          </a:fld>
          <a:endParaRPr lang="fr-FR" sz="1100" b="1"/>
        </a:p>
      </xdr:txBody>
    </xdr:sp>
    <xdr:clientData/>
  </xdr:twoCellAnchor>
  <xdr:twoCellAnchor>
    <xdr:from>
      <xdr:col>13</xdr:col>
      <xdr:colOff>0</xdr:colOff>
      <xdr:row>55</xdr:row>
      <xdr:rowOff>13646</xdr:rowOff>
    </xdr:from>
    <xdr:to>
      <xdr:col>18</xdr:col>
      <xdr:colOff>20472</xdr:colOff>
      <xdr:row>68</xdr:row>
      <xdr:rowOff>6824</xdr:rowOff>
    </xdr:to>
    <xdr:sp macro="" textlink="">
      <xdr:nvSpPr>
        <xdr:cNvPr id="28" name="Rectangle : coins arrondis 27">
          <a:extLst>
            <a:ext uri="{FF2B5EF4-FFF2-40B4-BE49-F238E27FC236}">
              <a16:creationId xmlns="" xmlns:a16="http://schemas.microsoft.com/office/drawing/2014/main" id="{78DA902B-5A3C-455A-A647-3B37E56B2467}"/>
            </a:ext>
          </a:extLst>
        </xdr:cNvPr>
        <xdr:cNvSpPr/>
      </xdr:nvSpPr>
      <xdr:spPr>
        <a:xfrm>
          <a:off x="5411337" y="3207222"/>
          <a:ext cx="3841845" cy="2299650"/>
        </a:xfrm>
        <a:prstGeom prst="roundRect">
          <a:avLst/>
        </a:prstGeom>
        <a:solidFill>
          <a:schemeClr val="accent5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534538</xdr:colOff>
      <xdr:row>55</xdr:row>
      <xdr:rowOff>63689</xdr:rowOff>
    </xdr:from>
    <xdr:to>
      <xdr:col>17</xdr:col>
      <xdr:colOff>259306</xdr:colOff>
      <xdr:row>58</xdr:row>
      <xdr:rowOff>170596</xdr:rowOff>
    </xdr:to>
    <xdr:sp macro="" textlink="">
      <xdr:nvSpPr>
        <xdr:cNvPr id="30" name="Ellipse 29">
          <a:extLst>
            <a:ext uri="{FF2B5EF4-FFF2-40B4-BE49-F238E27FC236}">
              <a16:creationId xmlns="" xmlns:a16="http://schemas.microsoft.com/office/drawing/2014/main" id="{6E283BDD-8EAF-4D0E-B986-F4294AF1B77D}"/>
            </a:ext>
          </a:extLst>
        </xdr:cNvPr>
        <xdr:cNvSpPr/>
      </xdr:nvSpPr>
      <xdr:spPr>
        <a:xfrm>
          <a:off x="5945875" y="3257265"/>
          <a:ext cx="2781867" cy="63917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Prestations externes</a:t>
          </a:r>
        </a:p>
      </xdr:txBody>
    </xdr:sp>
    <xdr:clientData/>
  </xdr:twoCellAnchor>
  <xdr:twoCellAnchor>
    <xdr:from>
      <xdr:col>14</xdr:col>
      <xdr:colOff>61415</xdr:colOff>
      <xdr:row>58</xdr:row>
      <xdr:rowOff>122829</xdr:rowOff>
    </xdr:from>
    <xdr:to>
      <xdr:col>15</xdr:col>
      <xdr:colOff>225188</xdr:colOff>
      <xdr:row>60</xdr:row>
      <xdr:rowOff>54591</xdr:rowOff>
    </xdr:to>
    <xdr:sp macro="" textlink="">
      <xdr:nvSpPr>
        <xdr:cNvPr id="31" name="Rectangle 30">
          <a:extLst>
            <a:ext uri="{FF2B5EF4-FFF2-40B4-BE49-F238E27FC236}">
              <a16:creationId xmlns="" xmlns:a16="http://schemas.microsoft.com/office/drawing/2014/main" id="{FBCF304E-B034-425E-B687-48AFF0793085}"/>
            </a:ext>
          </a:extLst>
        </xdr:cNvPr>
        <xdr:cNvSpPr/>
      </xdr:nvSpPr>
      <xdr:spPr>
        <a:xfrm>
          <a:off x="6237027" y="7042244"/>
          <a:ext cx="928048" cy="286604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Budget 2018</a:t>
          </a:r>
        </a:p>
      </xdr:txBody>
    </xdr:sp>
    <xdr:clientData/>
  </xdr:twoCellAnchor>
  <xdr:twoCellAnchor>
    <xdr:from>
      <xdr:col>13</xdr:col>
      <xdr:colOff>600501</xdr:colOff>
      <xdr:row>60</xdr:row>
      <xdr:rowOff>109182</xdr:rowOff>
    </xdr:from>
    <xdr:to>
      <xdr:col>15</xdr:col>
      <xdr:colOff>238836</xdr:colOff>
      <xdr:row>62</xdr:row>
      <xdr:rowOff>40942</xdr:rowOff>
    </xdr:to>
    <xdr:sp macro="" textlink="">
      <xdr:nvSpPr>
        <xdr:cNvPr id="32" name="Rectangle 31">
          <a:extLst>
            <a:ext uri="{FF2B5EF4-FFF2-40B4-BE49-F238E27FC236}">
              <a16:creationId xmlns="" xmlns:a16="http://schemas.microsoft.com/office/drawing/2014/main" id="{9937FA68-CEB8-4791-84E0-A779A4A08936}"/>
            </a:ext>
          </a:extLst>
        </xdr:cNvPr>
        <xdr:cNvSpPr/>
      </xdr:nvSpPr>
      <xdr:spPr>
        <a:xfrm>
          <a:off x="6011838" y="7383439"/>
          <a:ext cx="1166885" cy="286602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Réalisé au 31/08</a:t>
          </a:r>
        </a:p>
      </xdr:txBody>
    </xdr:sp>
    <xdr:clientData/>
  </xdr:twoCellAnchor>
  <xdr:twoCellAnchor>
    <xdr:from>
      <xdr:col>15</xdr:col>
      <xdr:colOff>286603</xdr:colOff>
      <xdr:row>58</xdr:row>
      <xdr:rowOff>122829</xdr:rowOff>
    </xdr:from>
    <xdr:to>
      <xdr:col>16</xdr:col>
      <xdr:colOff>423082</xdr:colOff>
      <xdr:row>60</xdr:row>
      <xdr:rowOff>54591</xdr:rowOff>
    </xdr:to>
    <xdr:sp macro="" textlink="$C$24">
      <xdr:nvSpPr>
        <xdr:cNvPr id="33" name="Rectangle 32">
          <a:extLst>
            <a:ext uri="{FF2B5EF4-FFF2-40B4-BE49-F238E27FC236}">
              <a16:creationId xmlns="" xmlns:a16="http://schemas.microsoft.com/office/drawing/2014/main" id="{EABC7BB9-3558-406F-AD78-E48CD7E77846}"/>
            </a:ext>
          </a:extLst>
        </xdr:cNvPr>
        <xdr:cNvSpPr/>
      </xdr:nvSpPr>
      <xdr:spPr>
        <a:xfrm>
          <a:off x="7226490" y="7042244"/>
          <a:ext cx="900753" cy="286604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F2E1E55B-5A74-4C94-9851-06D194CCA78E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180 000,00 € </a:t>
          </a:fld>
          <a:endParaRPr lang="fr-FR" sz="1100" b="1"/>
        </a:p>
      </xdr:txBody>
    </xdr:sp>
    <xdr:clientData/>
  </xdr:twoCellAnchor>
  <xdr:twoCellAnchor>
    <xdr:from>
      <xdr:col>15</xdr:col>
      <xdr:colOff>300251</xdr:colOff>
      <xdr:row>60</xdr:row>
      <xdr:rowOff>116006</xdr:rowOff>
    </xdr:from>
    <xdr:to>
      <xdr:col>16</xdr:col>
      <xdr:colOff>450377</xdr:colOff>
      <xdr:row>62</xdr:row>
      <xdr:rowOff>27296</xdr:rowOff>
    </xdr:to>
    <xdr:sp macro="" textlink="$B$24">
      <xdr:nvSpPr>
        <xdr:cNvPr id="34" name="Rectangle 33">
          <a:extLst>
            <a:ext uri="{FF2B5EF4-FFF2-40B4-BE49-F238E27FC236}">
              <a16:creationId xmlns="" xmlns:a16="http://schemas.microsoft.com/office/drawing/2014/main" id="{906704F1-F1A9-4FCB-BE0C-DD620CA03C56}"/>
            </a:ext>
          </a:extLst>
        </xdr:cNvPr>
        <xdr:cNvSpPr/>
      </xdr:nvSpPr>
      <xdr:spPr>
        <a:xfrm>
          <a:off x="7240138" y="7390263"/>
          <a:ext cx="914400" cy="266132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B0864826-C892-4956-A2C2-7B3220DC9371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90 000,00 € </a:t>
          </a:fld>
          <a:endParaRPr lang="fr-FR" sz="1100" b="1"/>
        </a:p>
      </xdr:txBody>
    </xdr:sp>
    <xdr:clientData/>
  </xdr:twoCellAnchor>
  <xdr:twoCellAnchor>
    <xdr:from>
      <xdr:col>13</xdr:col>
      <xdr:colOff>0</xdr:colOff>
      <xdr:row>72</xdr:row>
      <xdr:rowOff>13646</xdr:rowOff>
    </xdr:from>
    <xdr:to>
      <xdr:col>18</xdr:col>
      <xdr:colOff>20472</xdr:colOff>
      <xdr:row>85</xdr:row>
      <xdr:rowOff>6824</xdr:rowOff>
    </xdr:to>
    <xdr:sp macro="" textlink="">
      <xdr:nvSpPr>
        <xdr:cNvPr id="47" name="Rectangle : coins arrondis 46">
          <a:extLst>
            <a:ext uri="{FF2B5EF4-FFF2-40B4-BE49-F238E27FC236}">
              <a16:creationId xmlns="" xmlns:a16="http://schemas.microsoft.com/office/drawing/2014/main" id="{A3BB131B-3D18-4498-9E98-1A4BBF0E3CDD}"/>
            </a:ext>
          </a:extLst>
        </xdr:cNvPr>
        <xdr:cNvSpPr/>
      </xdr:nvSpPr>
      <xdr:spPr>
        <a:xfrm>
          <a:off x="5411337" y="6400798"/>
          <a:ext cx="3841845" cy="2299650"/>
        </a:xfrm>
        <a:prstGeom prst="roundRect">
          <a:avLst/>
        </a:prstGeom>
        <a:solidFill>
          <a:schemeClr val="accent5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534538</xdr:colOff>
      <xdr:row>72</xdr:row>
      <xdr:rowOff>63689</xdr:rowOff>
    </xdr:from>
    <xdr:to>
      <xdr:col>17</xdr:col>
      <xdr:colOff>259306</xdr:colOff>
      <xdr:row>75</xdr:row>
      <xdr:rowOff>170596</xdr:rowOff>
    </xdr:to>
    <xdr:sp macro="" textlink="">
      <xdr:nvSpPr>
        <xdr:cNvPr id="48" name="Ellipse 47">
          <a:extLst>
            <a:ext uri="{FF2B5EF4-FFF2-40B4-BE49-F238E27FC236}">
              <a16:creationId xmlns="" xmlns:a16="http://schemas.microsoft.com/office/drawing/2014/main" id="{20D01A4F-7C77-4361-821E-83A169A5C5CA}"/>
            </a:ext>
          </a:extLst>
        </xdr:cNvPr>
        <xdr:cNvSpPr/>
      </xdr:nvSpPr>
      <xdr:spPr>
        <a:xfrm>
          <a:off x="5945875" y="6450841"/>
          <a:ext cx="2781867" cy="63917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Fournitures</a:t>
          </a:r>
        </a:p>
      </xdr:txBody>
    </xdr:sp>
    <xdr:clientData/>
  </xdr:twoCellAnchor>
  <xdr:twoCellAnchor>
    <xdr:from>
      <xdr:col>14</xdr:col>
      <xdr:colOff>61415</xdr:colOff>
      <xdr:row>75</xdr:row>
      <xdr:rowOff>122829</xdr:rowOff>
    </xdr:from>
    <xdr:to>
      <xdr:col>15</xdr:col>
      <xdr:colOff>225188</xdr:colOff>
      <xdr:row>77</xdr:row>
      <xdr:rowOff>54591</xdr:rowOff>
    </xdr:to>
    <xdr:sp macro="" textlink="">
      <xdr:nvSpPr>
        <xdr:cNvPr id="49" name="Rectangle 48">
          <a:extLst>
            <a:ext uri="{FF2B5EF4-FFF2-40B4-BE49-F238E27FC236}">
              <a16:creationId xmlns="" xmlns:a16="http://schemas.microsoft.com/office/drawing/2014/main" id="{65A48427-9481-49E9-B440-8DC94A3C0592}"/>
            </a:ext>
          </a:extLst>
        </xdr:cNvPr>
        <xdr:cNvSpPr/>
      </xdr:nvSpPr>
      <xdr:spPr>
        <a:xfrm>
          <a:off x="6237027" y="7042244"/>
          <a:ext cx="928048" cy="286604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Budget 2018</a:t>
          </a:r>
        </a:p>
      </xdr:txBody>
    </xdr:sp>
    <xdr:clientData/>
  </xdr:twoCellAnchor>
  <xdr:twoCellAnchor>
    <xdr:from>
      <xdr:col>13</xdr:col>
      <xdr:colOff>600501</xdr:colOff>
      <xdr:row>77</xdr:row>
      <xdr:rowOff>109182</xdr:rowOff>
    </xdr:from>
    <xdr:to>
      <xdr:col>15</xdr:col>
      <xdr:colOff>238836</xdr:colOff>
      <xdr:row>79</xdr:row>
      <xdr:rowOff>40942</xdr:rowOff>
    </xdr:to>
    <xdr:sp macro="" textlink="">
      <xdr:nvSpPr>
        <xdr:cNvPr id="50" name="Rectangle 49">
          <a:extLst>
            <a:ext uri="{FF2B5EF4-FFF2-40B4-BE49-F238E27FC236}">
              <a16:creationId xmlns="" xmlns:a16="http://schemas.microsoft.com/office/drawing/2014/main" id="{D036782E-A748-4E96-AB42-7E9E8C95E138}"/>
            </a:ext>
          </a:extLst>
        </xdr:cNvPr>
        <xdr:cNvSpPr/>
      </xdr:nvSpPr>
      <xdr:spPr>
        <a:xfrm>
          <a:off x="6011838" y="7383439"/>
          <a:ext cx="1166885" cy="286602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Réalisé au 31/08</a:t>
          </a:r>
        </a:p>
      </xdr:txBody>
    </xdr:sp>
    <xdr:clientData/>
  </xdr:twoCellAnchor>
  <xdr:twoCellAnchor>
    <xdr:from>
      <xdr:col>15</xdr:col>
      <xdr:colOff>286603</xdr:colOff>
      <xdr:row>75</xdr:row>
      <xdr:rowOff>122829</xdr:rowOff>
    </xdr:from>
    <xdr:to>
      <xdr:col>16</xdr:col>
      <xdr:colOff>423082</xdr:colOff>
      <xdr:row>77</xdr:row>
      <xdr:rowOff>54591</xdr:rowOff>
    </xdr:to>
    <xdr:sp macro="" textlink="$C$23">
      <xdr:nvSpPr>
        <xdr:cNvPr id="51" name="Rectangle 50">
          <a:extLst>
            <a:ext uri="{FF2B5EF4-FFF2-40B4-BE49-F238E27FC236}">
              <a16:creationId xmlns="" xmlns:a16="http://schemas.microsoft.com/office/drawing/2014/main" id="{BC19FF4C-7710-4DFF-9B13-FC0DEAC99002}"/>
            </a:ext>
          </a:extLst>
        </xdr:cNvPr>
        <xdr:cNvSpPr/>
      </xdr:nvSpPr>
      <xdr:spPr>
        <a:xfrm>
          <a:off x="7226490" y="7042244"/>
          <a:ext cx="900753" cy="286604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94065FAA-7157-46D4-9F3C-B3A59D59231F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15 000,00 € </a:t>
          </a:fld>
          <a:endParaRPr lang="fr-FR" sz="1100" b="1"/>
        </a:p>
      </xdr:txBody>
    </xdr:sp>
    <xdr:clientData/>
  </xdr:twoCellAnchor>
  <xdr:twoCellAnchor>
    <xdr:from>
      <xdr:col>15</xdr:col>
      <xdr:colOff>300251</xdr:colOff>
      <xdr:row>77</xdr:row>
      <xdr:rowOff>116006</xdr:rowOff>
    </xdr:from>
    <xdr:to>
      <xdr:col>16</xdr:col>
      <xdr:colOff>450377</xdr:colOff>
      <xdr:row>79</xdr:row>
      <xdr:rowOff>27296</xdr:rowOff>
    </xdr:to>
    <xdr:sp macro="" textlink="$B$23">
      <xdr:nvSpPr>
        <xdr:cNvPr id="52" name="Rectangle 51">
          <a:extLst>
            <a:ext uri="{FF2B5EF4-FFF2-40B4-BE49-F238E27FC236}">
              <a16:creationId xmlns="" xmlns:a16="http://schemas.microsoft.com/office/drawing/2014/main" id="{BCEBA2E8-57AC-4FE6-A69A-239AB2010CA3}"/>
            </a:ext>
          </a:extLst>
        </xdr:cNvPr>
        <xdr:cNvSpPr/>
      </xdr:nvSpPr>
      <xdr:spPr>
        <a:xfrm>
          <a:off x="7240138" y="7390263"/>
          <a:ext cx="914400" cy="266132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7AA392EB-462F-43F1-8F79-29B1E210BF68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9 000,00 € </a:t>
          </a:fld>
          <a:endParaRPr lang="fr-FR" sz="1100" b="1"/>
        </a:p>
      </xdr:txBody>
    </xdr:sp>
    <xdr:clientData/>
  </xdr:twoCellAnchor>
  <xdr:twoCellAnchor>
    <xdr:from>
      <xdr:col>13</xdr:col>
      <xdr:colOff>0</xdr:colOff>
      <xdr:row>89</xdr:row>
      <xdr:rowOff>13646</xdr:rowOff>
    </xdr:from>
    <xdr:to>
      <xdr:col>18</xdr:col>
      <xdr:colOff>20472</xdr:colOff>
      <xdr:row>102</xdr:row>
      <xdr:rowOff>6824</xdr:rowOff>
    </xdr:to>
    <xdr:sp macro="" textlink="">
      <xdr:nvSpPr>
        <xdr:cNvPr id="54" name="Rectangle : coins arrondis 53">
          <a:extLst>
            <a:ext uri="{FF2B5EF4-FFF2-40B4-BE49-F238E27FC236}">
              <a16:creationId xmlns="" xmlns:a16="http://schemas.microsoft.com/office/drawing/2014/main" id="{D073FDA1-B70F-4986-84D4-E0B10451BF5C}"/>
            </a:ext>
          </a:extLst>
        </xdr:cNvPr>
        <xdr:cNvSpPr/>
      </xdr:nvSpPr>
      <xdr:spPr>
        <a:xfrm>
          <a:off x="5411337" y="9416953"/>
          <a:ext cx="3841845" cy="2299650"/>
        </a:xfrm>
        <a:prstGeom prst="roundRect">
          <a:avLst/>
        </a:prstGeom>
        <a:solidFill>
          <a:schemeClr val="accent5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534538</xdr:colOff>
      <xdr:row>89</xdr:row>
      <xdr:rowOff>63689</xdr:rowOff>
    </xdr:from>
    <xdr:to>
      <xdr:col>17</xdr:col>
      <xdr:colOff>259306</xdr:colOff>
      <xdr:row>92</xdr:row>
      <xdr:rowOff>170596</xdr:rowOff>
    </xdr:to>
    <xdr:sp macro="" textlink="">
      <xdr:nvSpPr>
        <xdr:cNvPr id="55" name="Ellipse 54">
          <a:extLst>
            <a:ext uri="{FF2B5EF4-FFF2-40B4-BE49-F238E27FC236}">
              <a16:creationId xmlns="" xmlns:a16="http://schemas.microsoft.com/office/drawing/2014/main" id="{49A4C054-A521-4C94-935E-93DDB6A7AA15}"/>
            </a:ext>
          </a:extLst>
        </xdr:cNvPr>
        <xdr:cNvSpPr/>
      </xdr:nvSpPr>
      <xdr:spPr>
        <a:xfrm>
          <a:off x="5945875" y="9466996"/>
          <a:ext cx="2781867" cy="63917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Animations</a:t>
          </a:r>
        </a:p>
      </xdr:txBody>
    </xdr:sp>
    <xdr:clientData/>
  </xdr:twoCellAnchor>
  <xdr:twoCellAnchor>
    <xdr:from>
      <xdr:col>14</xdr:col>
      <xdr:colOff>61415</xdr:colOff>
      <xdr:row>92</xdr:row>
      <xdr:rowOff>122829</xdr:rowOff>
    </xdr:from>
    <xdr:to>
      <xdr:col>15</xdr:col>
      <xdr:colOff>225188</xdr:colOff>
      <xdr:row>94</xdr:row>
      <xdr:rowOff>54591</xdr:rowOff>
    </xdr:to>
    <xdr:sp macro="" textlink="">
      <xdr:nvSpPr>
        <xdr:cNvPr id="56" name="Rectangle 55">
          <a:extLst>
            <a:ext uri="{FF2B5EF4-FFF2-40B4-BE49-F238E27FC236}">
              <a16:creationId xmlns="" xmlns:a16="http://schemas.microsoft.com/office/drawing/2014/main" id="{0D743802-532A-4588-B193-1D3E5E321F16}"/>
            </a:ext>
          </a:extLst>
        </xdr:cNvPr>
        <xdr:cNvSpPr/>
      </xdr:nvSpPr>
      <xdr:spPr>
        <a:xfrm>
          <a:off x="6237027" y="10058399"/>
          <a:ext cx="928048" cy="286604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Budget 2018</a:t>
          </a:r>
        </a:p>
      </xdr:txBody>
    </xdr:sp>
    <xdr:clientData/>
  </xdr:twoCellAnchor>
  <xdr:twoCellAnchor>
    <xdr:from>
      <xdr:col>13</xdr:col>
      <xdr:colOff>600501</xdr:colOff>
      <xdr:row>94</xdr:row>
      <xdr:rowOff>109182</xdr:rowOff>
    </xdr:from>
    <xdr:to>
      <xdr:col>15</xdr:col>
      <xdr:colOff>238836</xdr:colOff>
      <xdr:row>96</xdr:row>
      <xdr:rowOff>40942</xdr:rowOff>
    </xdr:to>
    <xdr:sp macro="" textlink="">
      <xdr:nvSpPr>
        <xdr:cNvPr id="57" name="Rectangle 56">
          <a:extLst>
            <a:ext uri="{FF2B5EF4-FFF2-40B4-BE49-F238E27FC236}">
              <a16:creationId xmlns="" xmlns:a16="http://schemas.microsoft.com/office/drawing/2014/main" id="{AED197D3-A455-4E8F-BD97-7318A9170F3F}"/>
            </a:ext>
          </a:extLst>
        </xdr:cNvPr>
        <xdr:cNvSpPr/>
      </xdr:nvSpPr>
      <xdr:spPr>
        <a:xfrm>
          <a:off x="6011838" y="10399594"/>
          <a:ext cx="1166885" cy="286602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Réalisé au 31/08</a:t>
          </a:r>
        </a:p>
      </xdr:txBody>
    </xdr:sp>
    <xdr:clientData/>
  </xdr:twoCellAnchor>
  <xdr:twoCellAnchor>
    <xdr:from>
      <xdr:col>15</xdr:col>
      <xdr:colOff>286603</xdr:colOff>
      <xdr:row>92</xdr:row>
      <xdr:rowOff>122829</xdr:rowOff>
    </xdr:from>
    <xdr:to>
      <xdr:col>16</xdr:col>
      <xdr:colOff>423082</xdr:colOff>
      <xdr:row>94</xdr:row>
      <xdr:rowOff>54591</xdr:rowOff>
    </xdr:to>
    <xdr:sp macro="" textlink="$C$26">
      <xdr:nvSpPr>
        <xdr:cNvPr id="58" name="Rectangle 57">
          <a:extLst>
            <a:ext uri="{FF2B5EF4-FFF2-40B4-BE49-F238E27FC236}">
              <a16:creationId xmlns="" xmlns:a16="http://schemas.microsoft.com/office/drawing/2014/main" id="{79EA950B-0346-4604-ADC1-2F246D976B78}"/>
            </a:ext>
          </a:extLst>
        </xdr:cNvPr>
        <xdr:cNvSpPr/>
      </xdr:nvSpPr>
      <xdr:spPr>
        <a:xfrm>
          <a:off x="7226490" y="10058399"/>
          <a:ext cx="900753" cy="286604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F51377D7-2A40-4D54-90FE-8A8B5D72DFFA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5 000,00 € </a:t>
          </a:fld>
          <a:endParaRPr lang="fr-FR" sz="1100" b="1"/>
        </a:p>
      </xdr:txBody>
    </xdr:sp>
    <xdr:clientData/>
  </xdr:twoCellAnchor>
  <xdr:twoCellAnchor>
    <xdr:from>
      <xdr:col>15</xdr:col>
      <xdr:colOff>300251</xdr:colOff>
      <xdr:row>94</xdr:row>
      <xdr:rowOff>116006</xdr:rowOff>
    </xdr:from>
    <xdr:to>
      <xdr:col>16</xdr:col>
      <xdr:colOff>450377</xdr:colOff>
      <xdr:row>96</xdr:row>
      <xdr:rowOff>27296</xdr:rowOff>
    </xdr:to>
    <xdr:sp macro="" textlink="$B$26">
      <xdr:nvSpPr>
        <xdr:cNvPr id="59" name="Rectangle 58">
          <a:extLst>
            <a:ext uri="{FF2B5EF4-FFF2-40B4-BE49-F238E27FC236}">
              <a16:creationId xmlns="" xmlns:a16="http://schemas.microsoft.com/office/drawing/2014/main" id="{3717A0CB-D972-4D4E-AE27-30E752AEF1F1}"/>
            </a:ext>
          </a:extLst>
        </xdr:cNvPr>
        <xdr:cNvSpPr/>
      </xdr:nvSpPr>
      <xdr:spPr>
        <a:xfrm>
          <a:off x="7240138" y="10406418"/>
          <a:ext cx="914400" cy="266132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76A10B7A-7AAF-47D9-91B3-19EE563B9E32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1 000,00 € </a:t>
          </a:fld>
          <a:endParaRPr lang="fr-FR" sz="1100" b="1"/>
        </a:p>
      </xdr:txBody>
    </xdr:sp>
    <xdr:clientData/>
  </xdr:twoCellAnchor>
  <xdr:twoCellAnchor>
    <xdr:from>
      <xdr:col>13</xdr:col>
      <xdr:colOff>0</xdr:colOff>
      <xdr:row>106</xdr:row>
      <xdr:rowOff>13646</xdr:rowOff>
    </xdr:from>
    <xdr:to>
      <xdr:col>18</xdr:col>
      <xdr:colOff>20472</xdr:colOff>
      <xdr:row>119</xdr:row>
      <xdr:rowOff>6824</xdr:rowOff>
    </xdr:to>
    <xdr:sp macro="" textlink="">
      <xdr:nvSpPr>
        <xdr:cNvPr id="61" name="Rectangle : coins arrondis 60">
          <a:extLst>
            <a:ext uri="{FF2B5EF4-FFF2-40B4-BE49-F238E27FC236}">
              <a16:creationId xmlns="" xmlns:a16="http://schemas.microsoft.com/office/drawing/2014/main" id="{CD5339D1-283D-4FAD-AEEB-8906E6D5F528}"/>
            </a:ext>
          </a:extLst>
        </xdr:cNvPr>
        <xdr:cNvSpPr/>
      </xdr:nvSpPr>
      <xdr:spPr>
        <a:xfrm>
          <a:off x="5411337" y="12433109"/>
          <a:ext cx="3841845" cy="2299649"/>
        </a:xfrm>
        <a:prstGeom prst="roundRect">
          <a:avLst/>
        </a:prstGeom>
        <a:solidFill>
          <a:schemeClr val="accent5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534538</xdr:colOff>
      <xdr:row>106</xdr:row>
      <xdr:rowOff>63689</xdr:rowOff>
    </xdr:from>
    <xdr:to>
      <xdr:col>17</xdr:col>
      <xdr:colOff>259306</xdr:colOff>
      <xdr:row>109</xdr:row>
      <xdr:rowOff>170596</xdr:rowOff>
    </xdr:to>
    <xdr:sp macro="" textlink="">
      <xdr:nvSpPr>
        <xdr:cNvPr id="62" name="Ellipse 61">
          <a:extLst>
            <a:ext uri="{FF2B5EF4-FFF2-40B4-BE49-F238E27FC236}">
              <a16:creationId xmlns="" xmlns:a16="http://schemas.microsoft.com/office/drawing/2014/main" id="{41BC8F7B-B286-41F4-B323-CF7C5934B7F6}"/>
            </a:ext>
          </a:extLst>
        </xdr:cNvPr>
        <xdr:cNvSpPr/>
      </xdr:nvSpPr>
      <xdr:spPr>
        <a:xfrm>
          <a:off x="5945875" y="12483152"/>
          <a:ext cx="2781867" cy="639169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Structure</a:t>
          </a:r>
        </a:p>
      </xdr:txBody>
    </xdr:sp>
    <xdr:clientData/>
  </xdr:twoCellAnchor>
  <xdr:twoCellAnchor>
    <xdr:from>
      <xdr:col>14</xdr:col>
      <xdr:colOff>61415</xdr:colOff>
      <xdr:row>109</xdr:row>
      <xdr:rowOff>122829</xdr:rowOff>
    </xdr:from>
    <xdr:to>
      <xdr:col>15</xdr:col>
      <xdr:colOff>225188</xdr:colOff>
      <xdr:row>111</xdr:row>
      <xdr:rowOff>54591</xdr:rowOff>
    </xdr:to>
    <xdr:sp macro="" textlink="">
      <xdr:nvSpPr>
        <xdr:cNvPr id="63" name="Rectangle 62">
          <a:extLst>
            <a:ext uri="{FF2B5EF4-FFF2-40B4-BE49-F238E27FC236}">
              <a16:creationId xmlns="" xmlns:a16="http://schemas.microsoft.com/office/drawing/2014/main" id="{E4A05EFF-52B0-432D-8B9E-AC10E2FB848C}"/>
            </a:ext>
          </a:extLst>
        </xdr:cNvPr>
        <xdr:cNvSpPr/>
      </xdr:nvSpPr>
      <xdr:spPr>
        <a:xfrm>
          <a:off x="6237027" y="13074554"/>
          <a:ext cx="928048" cy="286604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Budget 2018</a:t>
          </a:r>
        </a:p>
      </xdr:txBody>
    </xdr:sp>
    <xdr:clientData/>
  </xdr:twoCellAnchor>
  <xdr:twoCellAnchor>
    <xdr:from>
      <xdr:col>13</xdr:col>
      <xdr:colOff>600501</xdr:colOff>
      <xdr:row>111</xdr:row>
      <xdr:rowOff>109182</xdr:rowOff>
    </xdr:from>
    <xdr:to>
      <xdr:col>15</xdr:col>
      <xdr:colOff>238836</xdr:colOff>
      <xdr:row>113</xdr:row>
      <xdr:rowOff>40942</xdr:rowOff>
    </xdr:to>
    <xdr:sp macro="" textlink="">
      <xdr:nvSpPr>
        <xdr:cNvPr id="64" name="Rectangle 63">
          <a:extLst>
            <a:ext uri="{FF2B5EF4-FFF2-40B4-BE49-F238E27FC236}">
              <a16:creationId xmlns="" xmlns:a16="http://schemas.microsoft.com/office/drawing/2014/main" id="{B98DBFCC-5B8E-4271-800C-978570FFF059}"/>
            </a:ext>
          </a:extLst>
        </xdr:cNvPr>
        <xdr:cNvSpPr/>
      </xdr:nvSpPr>
      <xdr:spPr>
        <a:xfrm>
          <a:off x="6011838" y="13415749"/>
          <a:ext cx="1166885" cy="286602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Réalisé au 31/08</a:t>
          </a:r>
        </a:p>
      </xdr:txBody>
    </xdr:sp>
    <xdr:clientData/>
  </xdr:twoCellAnchor>
  <xdr:twoCellAnchor>
    <xdr:from>
      <xdr:col>15</xdr:col>
      <xdr:colOff>286603</xdr:colOff>
      <xdr:row>109</xdr:row>
      <xdr:rowOff>122829</xdr:rowOff>
    </xdr:from>
    <xdr:to>
      <xdr:col>16</xdr:col>
      <xdr:colOff>423082</xdr:colOff>
      <xdr:row>111</xdr:row>
      <xdr:rowOff>54591</xdr:rowOff>
    </xdr:to>
    <xdr:sp macro="" textlink="$C$27">
      <xdr:nvSpPr>
        <xdr:cNvPr id="65" name="Rectangle 64">
          <a:extLst>
            <a:ext uri="{FF2B5EF4-FFF2-40B4-BE49-F238E27FC236}">
              <a16:creationId xmlns="" xmlns:a16="http://schemas.microsoft.com/office/drawing/2014/main" id="{06A0CED9-CDA1-4622-8DD5-42A8F89F5D61}"/>
            </a:ext>
          </a:extLst>
        </xdr:cNvPr>
        <xdr:cNvSpPr/>
      </xdr:nvSpPr>
      <xdr:spPr>
        <a:xfrm>
          <a:off x="7226490" y="13074554"/>
          <a:ext cx="900753" cy="286604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AEC47558-57C5-41AB-930D-89BF33B6C365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21 000,00 € </a:t>
          </a:fld>
          <a:endParaRPr lang="fr-FR" sz="1100" b="1"/>
        </a:p>
      </xdr:txBody>
    </xdr:sp>
    <xdr:clientData/>
  </xdr:twoCellAnchor>
  <xdr:twoCellAnchor>
    <xdr:from>
      <xdr:col>15</xdr:col>
      <xdr:colOff>300251</xdr:colOff>
      <xdr:row>111</xdr:row>
      <xdr:rowOff>116006</xdr:rowOff>
    </xdr:from>
    <xdr:to>
      <xdr:col>16</xdr:col>
      <xdr:colOff>450377</xdr:colOff>
      <xdr:row>113</xdr:row>
      <xdr:rowOff>27296</xdr:rowOff>
    </xdr:to>
    <xdr:sp macro="" textlink="$B$27">
      <xdr:nvSpPr>
        <xdr:cNvPr id="66" name="Rectangle 65">
          <a:extLst>
            <a:ext uri="{FF2B5EF4-FFF2-40B4-BE49-F238E27FC236}">
              <a16:creationId xmlns="" xmlns:a16="http://schemas.microsoft.com/office/drawing/2014/main" id="{519E6D34-4D08-4E7E-93BE-DA74F8D57F5F}"/>
            </a:ext>
          </a:extLst>
        </xdr:cNvPr>
        <xdr:cNvSpPr/>
      </xdr:nvSpPr>
      <xdr:spPr>
        <a:xfrm>
          <a:off x="7240138" y="13422573"/>
          <a:ext cx="914400" cy="266132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F9000FA1-CF24-4C39-B9B0-053A0FCE7957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22 800,00 € </a:t>
          </a:fld>
          <a:endParaRPr lang="fr-FR" sz="1100" b="1"/>
        </a:p>
      </xdr:txBody>
    </xdr:sp>
    <xdr:clientData/>
  </xdr:twoCellAnchor>
  <xdr:twoCellAnchor>
    <xdr:from>
      <xdr:col>13</xdr:col>
      <xdr:colOff>0</xdr:colOff>
      <xdr:row>123</xdr:row>
      <xdr:rowOff>13646</xdr:rowOff>
    </xdr:from>
    <xdr:to>
      <xdr:col>18</xdr:col>
      <xdr:colOff>20472</xdr:colOff>
      <xdr:row>136</xdr:row>
      <xdr:rowOff>6824</xdr:rowOff>
    </xdr:to>
    <xdr:sp macro="" textlink="">
      <xdr:nvSpPr>
        <xdr:cNvPr id="68" name="Rectangle : coins arrondis 67">
          <a:extLst>
            <a:ext uri="{FF2B5EF4-FFF2-40B4-BE49-F238E27FC236}">
              <a16:creationId xmlns="" xmlns:a16="http://schemas.microsoft.com/office/drawing/2014/main" id="{17024156-26E0-4DB7-80E3-753AB4250D8F}"/>
            </a:ext>
          </a:extLst>
        </xdr:cNvPr>
        <xdr:cNvSpPr/>
      </xdr:nvSpPr>
      <xdr:spPr>
        <a:xfrm>
          <a:off x="5411337" y="15449264"/>
          <a:ext cx="3841845" cy="2299650"/>
        </a:xfrm>
        <a:prstGeom prst="roundRect">
          <a:avLst/>
        </a:prstGeom>
        <a:solidFill>
          <a:schemeClr val="accent5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534538</xdr:colOff>
      <xdr:row>123</xdr:row>
      <xdr:rowOff>63689</xdr:rowOff>
    </xdr:from>
    <xdr:to>
      <xdr:col>17</xdr:col>
      <xdr:colOff>259306</xdr:colOff>
      <xdr:row>126</xdr:row>
      <xdr:rowOff>170596</xdr:rowOff>
    </xdr:to>
    <xdr:sp macro="" textlink="">
      <xdr:nvSpPr>
        <xdr:cNvPr id="69" name="Ellipse 68">
          <a:extLst>
            <a:ext uri="{FF2B5EF4-FFF2-40B4-BE49-F238E27FC236}">
              <a16:creationId xmlns="" xmlns:a16="http://schemas.microsoft.com/office/drawing/2014/main" id="{59F48E13-68AE-4AB2-A3EC-773940E1C6E9}"/>
            </a:ext>
          </a:extLst>
        </xdr:cNvPr>
        <xdr:cNvSpPr/>
      </xdr:nvSpPr>
      <xdr:spPr>
        <a:xfrm>
          <a:off x="5945875" y="15499307"/>
          <a:ext cx="2781867" cy="63917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Dépenses de personnel</a:t>
          </a:r>
        </a:p>
      </xdr:txBody>
    </xdr:sp>
    <xdr:clientData/>
  </xdr:twoCellAnchor>
  <xdr:twoCellAnchor>
    <xdr:from>
      <xdr:col>14</xdr:col>
      <xdr:colOff>61415</xdr:colOff>
      <xdr:row>126</xdr:row>
      <xdr:rowOff>122829</xdr:rowOff>
    </xdr:from>
    <xdr:to>
      <xdr:col>15</xdr:col>
      <xdr:colOff>225188</xdr:colOff>
      <xdr:row>128</xdr:row>
      <xdr:rowOff>54591</xdr:rowOff>
    </xdr:to>
    <xdr:sp macro="" textlink="">
      <xdr:nvSpPr>
        <xdr:cNvPr id="70" name="Rectangle 69">
          <a:extLst>
            <a:ext uri="{FF2B5EF4-FFF2-40B4-BE49-F238E27FC236}">
              <a16:creationId xmlns="" xmlns:a16="http://schemas.microsoft.com/office/drawing/2014/main" id="{CB8FCD5B-3A12-46B5-93B0-6E55F7648AE2}"/>
            </a:ext>
          </a:extLst>
        </xdr:cNvPr>
        <xdr:cNvSpPr/>
      </xdr:nvSpPr>
      <xdr:spPr>
        <a:xfrm>
          <a:off x="6237027" y="16090710"/>
          <a:ext cx="928048" cy="28660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Budget 2018</a:t>
          </a:r>
        </a:p>
      </xdr:txBody>
    </xdr:sp>
    <xdr:clientData/>
  </xdr:twoCellAnchor>
  <xdr:twoCellAnchor>
    <xdr:from>
      <xdr:col>13</xdr:col>
      <xdr:colOff>600501</xdr:colOff>
      <xdr:row>128</xdr:row>
      <xdr:rowOff>109182</xdr:rowOff>
    </xdr:from>
    <xdr:to>
      <xdr:col>15</xdr:col>
      <xdr:colOff>238836</xdr:colOff>
      <xdr:row>130</xdr:row>
      <xdr:rowOff>40942</xdr:rowOff>
    </xdr:to>
    <xdr:sp macro="" textlink="">
      <xdr:nvSpPr>
        <xdr:cNvPr id="71" name="Rectangle 70">
          <a:extLst>
            <a:ext uri="{FF2B5EF4-FFF2-40B4-BE49-F238E27FC236}">
              <a16:creationId xmlns="" xmlns:a16="http://schemas.microsoft.com/office/drawing/2014/main" id="{77F931A4-9442-4692-8BC4-026D72E1B0B9}"/>
            </a:ext>
          </a:extLst>
        </xdr:cNvPr>
        <xdr:cNvSpPr/>
      </xdr:nvSpPr>
      <xdr:spPr>
        <a:xfrm>
          <a:off x="6011838" y="16431904"/>
          <a:ext cx="1166885" cy="286602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Réalisé au 31/08</a:t>
          </a:r>
        </a:p>
      </xdr:txBody>
    </xdr:sp>
    <xdr:clientData/>
  </xdr:twoCellAnchor>
  <xdr:twoCellAnchor>
    <xdr:from>
      <xdr:col>15</xdr:col>
      <xdr:colOff>286603</xdr:colOff>
      <xdr:row>126</xdr:row>
      <xdr:rowOff>122829</xdr:rowOff>
    </xdr:from>
    <xdr:to>
      <xdr:col>16</xdr:col>
      <xdr:colOff>423082</xdr:colOff>
      <xdr:row>128</xdr:row>
      <xdr:rowOff>54591</xdr:rowOff>
    </xdr:to>
    <xdr:sp macro="" textlink="$C$28">
      <xdr:nvSpPr>
        <xdr:cNvPr id="72" name="Rectangle 71">
          <a:extLst>
            <a:ext uri="{FF2B5EF4-FFF2-40B4-BE49-F238E27FC236}">
              <a16:creationId xmlns="" xmlns:a16="http://schemas.microsoft.com/office/drawing/2014/main" id="{3860EE63-E375-45C3-AE50-AEA0C0CED10F}"/>
            </a:ext>
          </a:extLst>
        </xdr:cNvPr>
        <xdr:cNvSpPr/>
      </xdr:nvSpPr>
      <xdr:spPr>
        <a:xfrm>
          <a:off x="7226490" y="16090710"/>
          <a:ext cx="900753" cy="286603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8EC1AFA4-CFCF-4AC9-8F65-6A22E5E51BED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780 000,00 € </a:t>
          </a:fld>
          <a:endParaRPr lang="fr-FR" sz="1100" b="1"/>
        </a:p>
      </xdr:txBody>
    </xdr:sp>
    <xdr:clientData/>
  </xdr:twoCellAnchor>
  <xdr:twoCellAnchor>
    <xdr:from>
      <xdr:col>15</xdr:col>
      <xdr:colOff>300251</xdr:colOff>
      <xdr:row>128</xdr:row>
      <xdr:rowOff>116006</xdr:rowOff>
    </xdr:from>
    <xdr:to>
      <xdr:col>16</xdr:col>
      <xdr:colOff>450377</xdr:colOff>
      <xdr:row>130</xdr:row>
      <xdr:rowOff>27296</xdr:rowOff>
    </xdr:to>
    <xdr:sp macro="" textlink="$B$28">
      <xdr:nvSpPr>
        <xdr:cNvPr id="73" name="Rectangle 72">
          <a:extLst>
            <a:ext uri="{FF2B5EF4-FFF2-40B4-BE49-F238E27FC236}">
              <a16:creationId xmlns="" xmlns:a16="http://schemas.microsoft.com/office/drawing/2014/main" id="{D560DF18-2510-4987-B82D-0D28F05F0D20}"/>
            </a:ext>
          </a:extLst>
        </xdr:cNvPr>
        <xdr:cNvSpPr/>
      </xdr:nvSpPr>
      <xdr:spPr>
        <a:xfrm>
          <a:off x="7240138" y="16438728"/>
          <a:ext cx="914400" cy="266132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F8B90509-3E78-4185-8BAF-E39680C83369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480 000,00 € </a:t>
          </a:fld>
          <a:endParaRPr lang="fr-FR" sz="1100" b="1"/>
        </a:p>
      </xdr:txBody>
    </xdr:sp>
    <xdr:clientData/>
  </xdr:twoCellAnchor>
  <xdr:twoCellAnchor>
    <xdr:from>
      <xdr:col>0</xdr:col>
      <xdr:colOff>620972</xdr:colOff>
      <xdr:row>1</xdr:row>
      <xdr:rowOff>156951</xdr:rowOff>
    </xdr:from>
    <xdr:to>
      <xdr:col>4</xdr:col>
      <xdr:colOff>709684</xdr:colOff>
      <xdr:row>13</xdr:row>
      <xdr:rowOff>163774</xdr:rowOff>
    </xdr:to>
    <xdr:sp macro="" textlink="">
      <xdr:nvSpPr>
        <xdr:cNvPr id="91" name="Rectangle : coins arrondis 90">
          <a:extLst>
            <a:ext uri="{FF2B5EF4-FFF2-40B4-BE49-F238E27FC236}">
              <a16:creationId xmlns="" xmlns:a16="http://schemas.microsoft.com/office/drawing/2014/main" id="{3E7401B6-FE4C-49B1-A9FB-D9724E9F7634}"/>
            </a:ext>
          </a:extLst>
        </xdr:cNvPr>
        <xdr:cNvSpPr/>
      </xdr:nvSpPr>
      <xdr:spPr>
        <a:xfrm>
          <a:off x="620972" y="334372"/>
          <a:ext cx="4073858" cy="21358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1139587</xdr:colOff>
      <xdr:row>8</xdr:row>
      <xdr:rowOff>163774</xdr:rowOff>
    </xdr:from>
    <xdr:to>
      <xdr:col>4</xdr:col>
      <xdr:colOff>184245</xdr:colOff>
      <xdr:row>12</xdr:row>
      <xdr:rowOff>95536</xdr:rowOff>
    </xdr:to>
    <xdr:graphicFrame macro="">
      <xdr:nvGraphicFramePr>
        <xdr:cNvPr id="92" name="Graphique 91">
          <a:extLst>
            <a:ext uri="{FF2B5EF4-FFF2-40B4-BE49-F238E27FC236}">
              <a16:creationId xmlns="" xmlns:a16="http://schemas.microsoft.com/office/drawing/2014/main" id="{6EF826BD-2118-43AC-9252-480045470C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518616</xdr:colOff>
      <xdr:row>1</xdr:row>
      <xdr:rowOff>68238</xdr:rowOff>
    </xdr:from>
    <xdr:to>
      <xdr:col>3</xdr:col>
      <xdr:colOff>252486</xdr:colOff>
      <xdr:row>4</xdr:row>
      <xdr:rowOff>6824</xdr:rowOff>
    </xdr:to>
    <xdr:sp macro="" textlink="">
      <xdr:nvSpPr>
        <xdr:cNvPr id="93" name="Ellipse 92">
          <a:extLst>
            <a:ext uri="{FF2B5EF4-FFF2-40B4-BE49-F238E27FC236}">
              <a16:creationId xmlns="" xmlns:a16="http://schemas.microsoft.com/office/drawing/2014/main" id="{AE44BA19-C592-43A8-9F96-F1A7C06C10CA}"/>
            </a:ext>
          </a:extLst>
        </xdr:cNvPr>
        <xdr:cNvSpPr/>
      </xdr:nvSpPr>
      <xdr:spPr>
        <a:xfrm>
          <a:off x="1917512" y="245659"/>
          <a:ext cx="1555846" cy="470849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Dépenses</a:t>
          </a:r>
        </a:p>
      </xdr:txBody>
    </xdr:sp>
    <xdr:clientData/>
  </xdr:twoCellAnchor>
  <xdr:twoCellAnchor>
    <xdr:from>
      <xdr:col>2</xdr:col>
      <xdr:colOff>525440</xdr:colOff>
      <xdr:row>4</xdr:row>
      <xdr:rowOff>27296</xdr:rowOff>
    </xdr:from>
    <xdr:to>
      <xdr:col>4</xdr:col>
      <xdr:colOff>95535</xdr:colOff>
      <xdr:row>5</xdr:row>
      <xdr:rowOff>143302</xdr:rowOff>
    </xdr:to>
    <xdr:sp macro="" textlink="$C$30">
      <xdr:nvSpPr>
        <xdr:cNvPr id="94" name="Rectangle : coins arrondis 93">
          <a:extLst>
            <a:ext uri="{FF2B5EF4-FFF2-40B4-BE49-F238E27FC236}">
              <a16:creationId xmlns="" xmlns:a16="http://schemas.microsoft.com/office/drawing/2014/main" id="{2D494B42-255F-4312-AEEC-10F802E842D2}"/>
            </a:ext>
          </a:extLst>
        </xdr:cNvPr>
        <xdr:cNvSpPr/>
      </xdr:nvSpPr>
      <xdr:spPr>
        <a:xfrm>
          <a:off x="2784144" y="736980"/>
          <a:ext cx="1296537" cy="293426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01D690BB-1CB9-4E75-8D55-DAB898D488B4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1 298 000,00 € </a:t>
          </a:fld>
          <a:endParaRPr lang="fr-FR" sz="1100" b="1"/>
        </a:p>
      </xdr:txBody>
    </xdr:sp>
    <xdr:clientData/>
  </xdr:twoCellAnchor>
  <xdr:twoCellAnchor>
    <xdr:from>
      <xdr:col>1</xdr:col>
      <xdr:colOff>197891</xdr:colOff>
      <xdr:row>4</xdr:row>
      <xdr:rowOff>27295</xdr:rowOff>
    </xdr:from>
    <xdr:to>
      <xdr:col>2</xdr:col>
      <xdr:colOff>464024</xdr:colOff>
      <xdr:row>5</xdr:row>
      <xdr:rowOff>136477</xdr:rowOff>
    </xdr:to>
    <xdr:sp macro="" textlink="">
      <xdr:nvSpPr>
        <xdr:cNvPr id="95" name="Rectangle : coins arrondis 94">
          <a:extLst>
            <a:ext uri="{FF2B5EF4-FFF2-40B4-BE49-F238E27FC236}">
              <a16:creationId xmlns="" xmlns:a16="http://schemas.microsoft.com/office/drawing/2014/main" id="{2F62A7F5-CE43-458E-A554-5B4B992246CC}"/>
            </a:ext>
          </a:extLst>
        </xdr:cNvPr>
        <xdr:cNvSpPr/>
      </xdr:nvSpPr>
      <xdr:spPr>
        <a:xfrm>
          <a:off x="1596787" y="736979"/>
          <a:ext cx="1125941" cy="286602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Budget 2018</a:t>
          </a:r>
        </a:p>
      </xdr:txBody>
    </xdr:sp>
    <xdr:clientData/>
  </xdr:twoCellAnchor>
  <xdr:twoCellAnchor>
    <xdr:from>
      <xdr:col>2</xdr:col>
      <xdr:colOff>525439</xdr:colOff>
      <xdr:row>6</xdr:row>
      <xdr:rowOff>2</xdr:rowOff>
    </xdr:from>
    <xdr:to>
      <xdr:col>4</xdr:col>
      <xdr:colOff>88710</xdr:colOff>
      <xdr:row>7</xdr:row>
      <xdr:rowOff>102358</xdr:rowOff>
    </xdr:to>
    <xdr:sp macro="" textlink="$B$30">
      <xdr:nvSpPr>
        <xdr:cNvPr id="96" name="Rectangle : coins arrondis 95">
          <a:extLst>
            <a:ext uri="{FF2B5EF4-FFF2-40B4-BE49-F238E27FC236}">
              <a16:creationId xmlns="" xmlns:a16="http://schemas.microsoft.com/office/drawing/2014/main" id="{721F2B6C-4947-4E80-9DCF-47C0256B24B5}"/>
            </a:ext>
          </a:extLst>
        </xdr:cNvPr>
        <xdr:cNvSpPr/>
      </xdr:nvSpPr>
      <xdr:spPr>
        <a:xfrm>
          <a:off x="2784143" y="1064527"/>
          <a:ext cx="1289713" cy="279777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E5B2D4E5-D812-4A83-98B7-D9EACBCB3CA6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814 800,00 € </a:t>
          </a:fld>
          <a:endParaRPr lang="fr-FR" sz="1100" b="1"/>
        </a:p>
      </xdr:txBody>
    </xdr:sp>
    <xdr:clientData/>
  </xdr:twoCellAnchor>
  <xdr:twoCellAnchor>
    <xdr:from>
      <xdr:col>0</xdr:col>
      <xdr:colOff>1282890</xdr:colOff>
      <xdr:row>5</xdr:row>
      <xdr:rowOff>170599</xdr:rowOff>
    </xdr:from>
    <xdr:to>
      <xdr:col>2</xdr:col>
      <xdr:colOff>477671</xdr:colOff>
      <xdr:row>7</xdr:row>
      <xdr:rowOff>102360</xdr:rowOff>
    </xdr:to>
    <xdr:sp macro="" textlink="">
      <xdr:nvSpPr>
        <xdr:cNvPr id="97" name="Rectangle : coins arrondis 96">
          <a:extLst>
            <a:ext uri="{FF2B5EF4-FFF2-40B4-BE49-F238E27FC236}">
              <a16:creationId xmlns="" xmlns:a16="http://schemas.microsoft.com/office/drawing/2014/main" id="{56E49698-CAD7-4E61-8BB8-7ECCB3080B20}"/>
            </a:ext>
          </a:extLst>
        </xdr:cNvPr>
        <xdr:cNvSpPr/>
      </xdr:nvSpPr>
      <xdr:spPr>
        <a:xfrm>
          <a:off x="1282890" y="1057703"/>
          <a:ext cx="1453485" cy="286603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Réalisé au 31/08</a:t>
          </a:r>
        </a:p>
      </xdr:txBody>
    </xdr:sp>
    <xdr:clientData/>
  </xdr:twoCellAnchor>
  <xdr:twoCellAnchor>
    <xdr:from>
      <xdr:col>13</xdr:col>
      <xdr:colOff>661916</xdr:colOff>
      <xdr:row>1</xdr:row>
      <xdr:rowOff>95535</xdr:rowOff>
    </xdr:from>
    <xdr:to>
      <xdr:col>19</xdr:col>
      <xdr:colOff>40943</xdr:colOff>
      <xdr:row>13</xdr:row>
      <xdr:rowOff>102359</xdr:rowOff>
    </xdr:to>
    <xdr:sp macro="" textlink="">
      <xdr:nvSpPr>
        <xdr:cNvPr id="98" name="Rectangle : coins arrondis 97">
          <a:extLst>
            <a:ext uri="{FF2B5EF4-FFF2-40B4-BE49-F238E27FC236}">
              <a16:creationId xmlns="" xmlns:a16="http://schemas.microsoft.com/office/drawing/2014/main" id="{43477FDA-0CB3-4B93-A97A-8A070B9C9BEA}"/>
            </a:ext>
          </a:extLst>
        </xdr:cNvPr>
        <xdr:cNvSpPr/>
      </xdr:nvSpPr>
      <xdr:spPr>
        <a:xfrm>
          <a:off x="6175612" y="272956"/>
          <a:ext cx="3964674" cy="21358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470845</xdr:colOff>
      <xdr:row>9</xdr:row>
      <xdr:rowOff>129652</xdr:rowOff>
    </xdr:from>
    <xdr:to>
      <xdr:col>18</xdr:col>
      <xdr:colOff>429904</xdr:colOff>
      <xdr:row>13</xdr:row>
      <xdr:rowOff>47767</xdr:rowOff>
    </xdr:to>
    <xdr:graphicFrame macro="">
      <xdr:nvGraphicFramePr>
        <xdr:cNvPr id="99" name="Graphique 98">
          <a:extLst>
            <a:ext uri="{FF2B5EF4-FFF2-40B4-BE49-F238E27FC236}">
              <a16:creationId xmlns="" xmlns:a16="http://schemas.microsoft.com/office/drawing/2014/main" id="{AA657675-F5F2-44D0-B7B7-23AB5AB852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341195</xdr:colOff>
      <xdr:row>1</xdr:row>
      <xdr:rowOff>54591</xdr:rowOff>
    </xdr:from>
    <xdr:to>
      <xdr:col>17</xdr:col>
      <xdr:colOff>600501</xdr:colOff>
      <xdr:row>3</xdr:row>
      <xdr:rowOff>170598</xdr:rowOff>
    </xdr:to>
    <xdr:sp macro="" textlink="">
      <xdr:nvSpPr>
        <xdr:cNvPr id="100" name="Ellipse 99">
          <a:extLst>
            <a:ext uri="{FF2B5EF4-FFF2-40B4-BE49-F238E27FC236}">
              <a16:creationId xmlns="" xmlns:a16="http://schemas.microsoft.com/office/drawing/2014/main" id="{42186FD4-52E3-4CD8-B44B-0CA610BE4AE2}"/>
            </a:ext>
          </a:extLst>
        </xdr:cNvPr>
        <xdr:cNvSpPr/>
      </xdr:nvSpPr>
      <xdr:spPr>
        <a:xfrm>
          <a:off x="7383440" y="232012"/>
          <a:ext cx="1787855" cy="470849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Recettes</a:t>
          </a:r>
        </a:p>
      </xdr:txBody>
    </xdr:sp>
    <xdr:clientData/>
  </xdr:twoCellAnchor>
  <xdr:twoCellAnchor>
    <xdr:from>
      <xdr:col>16</xdr:col>
      <xdr:colOff>525440</xdr:colOff>
      <xdr:row>4</xdr:row>
      <xdr:rowOff>27296</xdr:rowOff>
    </xdr:from>
    <xdr:to>
      <xdr:col>18</xdr:col>
      <xdr:colOff>95535</xdr:colOff>
      <xdr:row>5</xdr:row>
      <xdr:rowOff>143302</xdr:rowOff>
    </xdr:to>
    <xdr:sp macro="" textlink="$C$32">
      <xdr:nvSpPr>
        <xdr:cNvPr id="101" name="Rectangle : coins arrondis 100">
          <a:extLst>
            <a:ext uri="{FF2B5EF4-FFF2-40B4-BE49-F238E27FC236}">
              <a16:creationId xmlns="" xmlns:a16="http://schemas.microsoft.com/office/drawing/2014/main" id="{CCABF13C-444F-4AF0-983A-D5C511DFD1BB}"/>
            </a:ext>
          </a:extLst>
        </xdr:cNvPr>
        <xdr:cNvSpPr/>
      </xdr:nvSpPr>
      <xdr:spPr>
        <a:xfrm>
          <a:off x="2784144" y="736980"/>
          <a:ext cx="1296537" cy="293426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3C60C068-F591-4D96-9994-42D9ED190BA1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500 000,00 € </a:t>
          </a:fld>
          <a:endParaRPr lang="fr-FR" sz="1100" b="1"/>
        </a:p>
      </xdr:txBody>
    </xdr:sp>
    <xdr:clientData/>
  </xdr:twoCellAnchor>
  <xdr:twoCellAnchor>
    <xdr:from>
      <xdr:col>15</xdr:col>
      <xdr:colOff>197891</xdr:colOff>
      <xdr:row>4</xdr:row>
      <xdr:rowOff>27295</xdr:rowOff>
    </xdr:from>
    <xdr:to>
      <xdr:col>16</xdr:col>
      <xdr:colOff>464024</xdr:colOff>
      <xdr:row>5</xdr:row>
      <xdr:rowOff>136477</xdr:rowOff>
    </xdr:to>
    <xdr:sp macro="" textlink="">
      <xdr:nvSpPr>
        <xdr:cNvPr id="102" name="Rectangle : coins arrondis 101">
          <a:extLst>
            <a:ext uri="{FF2B5EF4-FFF2-40B4-BE49-F238E27FC236}">
              <a16:creationId xmlns="" xmlns:a16="http://schemas.microsoft.com/office/drawing/2014/main" id="{AE55AF9E-E880-4547-B520-D16E6DA3ADC3}"/>
            </a:ext>
          </a:extLst>
        </xdr:cNvPr>
        <xdr:cNvSpPr/>
      </xdr:nvSpPr>
      <xdr:spPr>
        <a:xfrm>
          <a:off x="1596787" y="736979"/>
          <a:ext cx="1125941" cy="286602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Budget 2018</a:t>
          </a:r>
        </a:p>
      </xdr:txBody>
    </xdr:sp>
    <xdr:clientData/>
  </xdr:twoCellAnchor>
  <xdr:twoCellAnchor>
    <xdr:from>
      <xdr:col>16</xdr:col>
      <xdr:colOff>525439</xdr:colOff>
      <xdr:row>6</xdr:row>
      <xdr:rowOff>2</xdr:rowOff>
    </xdr:from>
    <xdr:to>
      <xdr:col>18</xdr:col>
      <xdr:colOff>88710</xdr:colOff>
      <xdr:row>7</xdr:row>
      <xdr:rowOff>102358</xdr:rowOff>
    </xdr:to>
    <xdr:sp macro="" textlink="$B$32">
      <xdr:nvSpPr>
        <xdr:cNvPr id="103" name="Rectangle : coins arrondis 102">
          <a:extLst>
            <a:ext uri="{FF2B5EF4-FFF2-40B4-BE49-F238E27FC236}">
              <a16:creationId xmlns="" xmlns:a16="http://schemas.microsoft.com/office/drawing/2014/main" id="{B290D28F-A072-40F5-9B1B-0242C311065C}"/>
            </a:ext>
          </a:extLst>
        </xdr:cNvPr>
        <xdr:cNvSpPr/>
      </xdr:nvSpPr>
      <xdr:spPr>
        <a:xfrm>
          <a:off x="2784143" y="1064527"/>
          <a:ext cx="1289713" cy="279777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8693BF30-6F99-4D8D-B606-57E88DEE92F3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300 000,00 € </a:t>
          </a:fld>
          <a:endParaRPr lang="fr-FR" sz="1100" b="1"/>
        </a:p>
      </xdr:txBody>
    </xdr:sp>
    <xdr:clientData/>
  </xdr:twoCellAnchor>
  <xdr:twoCellAnchor>
    <xdr:from>
      <xdr:col>14</xdr:col>
      <xdr:colOff>1282890</xdr:colOff>
      <xdr:row>5</xdr:row>
      <xdr:rowOff>170599</xdr:rowOff>
    </xdr:from>
    <xdr:to>
      <xdr:col>16</xdr:col>
      <xdr:colOff>477671</xdr:colOff>
      <xdr:row>7</xdr:row>
      <xdr:rowOff>102360</xdr:rowOff>
    </xdr:to>
    <xdr:sp macro="" textlink="">
      <xdr:nvSpPr>
        <xdr:cNvPr id="104" name="Rectangle : coins arrondis 103">
          <a:extLst>
            <a:ext uri="{FF2B5EF4-FFF2-40B4-BE49-F238E27FC236}">
              <a16:creationId xmlns="" xmlns:a16="http://schemas.microsoft.com/office/drawing/2014/main" id="{328834A2-4145-4F13-8479-EDD0F080300B}"/>
            </a:ext>
          </a:extLst>
        </xdr:cNvPr>
        <xdr:cNvSpPr/>
      </xdr:nvSpPr>
      <xdr:spPr>
        <a:xfrm>
          <a:off x="1282890" y="1057703"/>
          <a:ext cx="1453485" cy="286603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Réalisé au 31/08</a:t>
          </a:r>
        </a:p>
      </xdr:txBody>
    </xdr:sp>
    <xdr:clientData/>
  </xdr:twoCellAnchor>
  <xdr:twoCellAnchor>
    <xdr:from>
      <xdr:col>2</xdr:col>
      <xdr:colOff>818865</xdr:colOff>
      <xdr:row>9</xdr:row>
      <xdr:rowOff>13649</xdr:rowOff>
    </xdr:from>
    <xdr:to>
      <xdr:col>2</xdr:col>
      <xdr:colOff>941696</xdr:colOff>
      <xdr:row>10</xdr:row>
      <xdr:rowOff>27296</xdr:rowOff>
    </xdr:to>
    <xdr:sp macro="" textlink="">
      <xdr:nvSpPr>
        <xdr:cNvPr id="4" name="Flèche : bas 3">
          <a:extLst>
            <a:ext uri="{FF2B5EF4-FFF2-40B4-BE49-F238E27FC236}">
              <a16:creationId xmlns="" xmlns:a16="http://schemas.microsoft.com/office/drawing/2014/main" id="{5C545615-C7ED-4278-B401-FA766619733C}"/>
            </a:ext>
          </a:extLst>
        </xdr:cNvPr>
        <xdr:cNvSpPr/>
      </xdr:nvSpPr>
      <xdr:spPr>
        <a:xfrm>
          <a:off x="3077569" y="1610437"/>
          <a:ext cx="122831" cy="19106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800"/>
        </a:p>
      </xdr:txBody>
    </xdr:sp>
    <xdr:clientData/>
  </xdr:twoCellAnchor>
  <xdr:twoCellAnchor>
    <xdr:from>
      <xdr:col>17</xdr:col>
      <xdr:colOff>61415</xdr:colOff>
      <xdr:row>9</xdr:row>
      <xdr:rowOff>6825</xdr:rowOff>
    </xdr:from>
    <xdr:to>
      <xdr:col>17</xdr:col>
      <xdr:colOff>184246</xdr:colOff>
      <xdr:row>10</xdr:row>
      <xdr:rowOff>20472</xdr:rowOff>
    </xdr:to>
    <xdr:sp macro="" textlink="">
      <xdr:nvSpPr>
        <xdr:cNvPr id="76" name="Flèche : bas 75">
          <a:extLst>
            <a:ext uri="{FF2B5EF4-FFF2-40B4-BE49-F238E27FC236}">
              <a16:creationId xmlns="" xmlns:a16="http://schemas.microsoft.com/office/drawing/2014/main" id="{E2ABBDBA-48F3-4E2A-876A-991F0E8C647B}"/>
            </a:ext>
          </a:extLst>
        </xdr:cNvPr>
        <xdr:cNvSpPr/>
      </xdr:nvSpPr>
      <xdr:spPr>
        <a:xfrm>
          <a:off x="8632209" y="1603613"/>
          <a:ext cx="122831" cy="19106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800"/>
        </a:p>
      </xdr:txBody>
    </xdr:sp>
    <xdr:clientData/>
  </xdr:twoCellAnchor>
  <xdr:twoCellAnchor>
    <xdr:from>
      <xdr:col>2</xdr:col>
      <xdr:colOff>859809</xdr:colOff>
      <xdr:row>8</xdr:row>
      <xdr:rowOff>34119</xdr:rowOff>
    </xdr:from>
    <xdr:to>
      <xdr:col>3</xdr:col>
      <xdr:colOff>416255</xdr:colOff>
      <xdr:row>9</xdr:row>
      <xdr:rowOff>54590</xdr:rowOff>
    </xdr:to>
    <xdr:sp macro="" textlink="$I$22">
      <xdr:nvSpPr>
        <xdr:cNvPr id="5" name="Rectangle 4">
          <a:extLst>
            <a:ext uri="{FF2B5EF4-FFF2-40B4-BE49-F238E27FC236}">
              <a16:creationId xmlns="" xmlns:a16="http://schemas.microsoft.com/office/drawing/2014/main" id="{36A95747-007C-48B3-B0F2-3CC56D9CC38E}"/>
            </a:ext>
          </a:extLst>
        </xdr:cNvPr>
        <xdr:cNvSpPr/>
      </xdr:nvSpPr>
      <xdr:spPr>
        <a:xfrm>
          <a:off x="3118513" y="1453486"/>
          <a:ext cx="518614" cy="19789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B7C80A30-C9E3-497F-81A0-1050523C79BB}" type="TxLink">
            <a:rPr lang="en-US" sz="1100" b="1" i="0" u="none" strike="noStrike" cap="none" spc="0">
              <a:ln w="0"/>
              <a:solidFill>
                <a:srgbClr val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alibri"/>
              <a:cs typeface="Calibri"/>
            </a:rPr>
            <a:pPr algn="l"/>
            <a:t>66,00%</a:t>
          </a:fld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 ESSENCE" panose="02000000000000000000" pitchFamily="2" charset="0"/>
          </a:endParaRPr>
        </a:p>
      </xdr:txBody>
    </xdr:sp>
    <xdr:clientData/>
  </xdr:twoCellAnchor>
  <xdr:twoCellAnchor>
    <xdr:from>
      <xdr:col>17</xdr:col>
      <xdr:colOff>95534</xdr:colOff>
      <xdr:row>8</xdr:row>
      <xdr:rowOff>81888</xdr:rowOff>
    </xdr:from>
    <xdr:to>
      <xdr:col>17</xdr:col>
      <xdr:colOff>614148</xdr:colOff>
      <xdr:row>9</xdr:row>
      <xdr:rowOff>102359</xdr:rowOff>
    </xdr:to>
    <xdr:sp macro="" textlink="$I$22">
      <xdr:nvSpPr>
        <xdr:cNvPr id="77" name="Rectangle 76">
          <a:extLst>
            <a:ext uri="{FF2B5EF4-FFF2-40B4-BE49-F238E27FC236}">
              <a16:creationId xmlns="" xmlns:a16="http://schemas.microsoft.com/office/drawing/2014/main" id="{27B3C692-7E88-432E-8E80-7C661FA53C72}"/>
            </a:ext>
          </a:extLst>
        </xdr:cNvPr>
        <xdr:cNvSpPr/>
      </xdr:nvSpPr>
      <xdr:spPr>
        <a:xfrm>
          <a:off x="8666328" y="1501255"/>
          <a:ext cx="518614" cy="19789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B7C80A30-C9E3-497F-81A0-1050523C79BB}" type="TxLink">
            <a:rPr lang="en-US" sz="1100" b="1" i="0" u="none" strike="noStrike" cap="none" spc="0">
              <a:ln w="0"/>
              <a:solidFill>
                <a:srgbClr val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alibri"/>
              <a:cs typeface="Calibri"/>
            </a:rPr>
            <a:pPr algn="l"/>
            <a:t>66,00%</a:t>
          </a:fld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 ESSENCE" panose="02000000000000000000" pitchFamily="2" charset="0"/>
          </a:endParaRPr>
        </a:p>
      </xdr:txBody>
    </xdr:sp>
    <xdr:clientData/>
  </xdr:twoCellAnchor>
  <xdr:twoCellAnchor>
    <xdr:from>
      <xdr:col>13</xdr:col>
      <xdr:colOff>323850</xdr:colOff>
      <xdr:row>45</xdr:row>
      <xdr:rowOff>57150</xdr:rowOff>
    </xdr:from>
    <xdr:to>
      <xdr:col>17</xdr:col>
      <xdr:colOff>583158</xdr:colOff>
      <xdr:row>49</xdr:row>
      <xdr:rowOff>90274</xdr:rowOff>
    </xdr:to>
    <xdr:graphicFrame macro="">
      <xdr:nvGraphicFramePr>
        <xdr:cNvPr id="81" name="Graphique 80">
          <a:extLst>
            <a:ext uri="{FF2B5EF4-FFF2-40B4-BE49-F238E27FC236}">
              <a16:creationId xmlns="" xmlns:a16="http://schemas.microsoft.com/office/drawing/2014/main" id="{7673C61E-3DF9-4AAB-A837-4182D2C16F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304800</xdr:colOff>
      <xdr:row>63</xdr:row>
      <xdr:rowOff>47625</xdr:rowOff>
    </xdr:from>
    <xdr:to>
      <xdr:col>17</xdr:col>
      <xdr:colOff>564108</xdr:colOff>
      <xdr:row>67</xdr:row>
      <xdr:rowOff>80749</xdr:rowOff>
    </xdr:to>
    <xdr:graphicFrame macro="">
      <xdr:nvGraphicFramePr>
        <xdr:cNvPr id="82" name="Graphique 81">
          <a:extLst>
            <a:ext uri="{FF2B5EF4-FFF2-40B4-BE49-F238E27FC236}">
              <a16:creationId xmlns="" xmlns:a16="http://schemas.microsoft.com/office/drawing/2014/main" id="{7673C61E-3DF9-4AAB-A837-4182D2C16F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295275</xdr:colOff>
      <xdr:row>114</xdr:row>
      <xdr:rowOff>28575</xdr:rowOff>
    </xdr:from>
    <xdr:to>
      <xdr:col>17</xdr:col>
      <xdr:colOff>554583</xdr:colOff>
      <xdr:row>118</xdr:row>
      <xdr:rowOff>80749</xdr:rowOff>
    </xdr:to>
    <xdr:graphicFrame macro="">
      <xdr:nvGraphicFramePr>
        <xdr:cNvPr id="83" name="Graphique 82">
          <a:extLst>
            <a:ext uri="{FF2B5EF4-FFF2-40B4-BE49-F238E27FC236}">
              <a16:creationId xmlns="" xmlns:a16="http://schemas.microsoft.com/office/drawing/2014/main" id="{7673C61E-3DF9-4AAB-A837-4182D2C16F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314325</xdr:colOff>
      <xdr:row>79</xdr:row>
      <xdr:rowOff>161925</xdr:rowOff>
    </xdr:from>
    <xdr:to>
      <xdr:col>17</xdr:col>
      <xdr:colOff>573633</xdr:colOff>
      <xdr:row>84</xdr:row>
      <xdr:rowOff>4549</xdr:rowOff>
    </xdr:to>
    <xdr:graphicFrame macro="">
      <xdr:nvGraphicFramePr>
        <xdr:cNvPr id="84" name="Graphique 83">
          <a:extLst>
            <a:ext uri="{FF2B5EF4-FFF2-40B4-BE49-F238E27FC236}">
              <a16:creationId xmlns="" xmlns:a16="http://schemas.microsoft.com/office/drawing/2014/main" id="{7673C61E-3DF9-4AAB-A837-4182D2C16F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</xdr:col>
      <xdr:colOff>276225</xdr:colOff>
      <xdr:row>96</xdr:row>
      <xdr:rowOff>180975</xdr:rowOff>
    </xdr:from>
    <xdr:to>
      <xdr:col>17</xdr:col>
      <xdr:colOff>535533</xdr:colOff>
      <xdr:row>101</xdr:row>
      <xdr:rowOff>23599</xdr:rowOff>
    </xdr:to>
    <xdr:graphicFrame macro="">
      <xdr:nvGraphicFramePr>
        <xdr:cNvPr id="85" name="Graphique 84">
          <a:extLst>
            <a:ext uri="{FF2B5EF4-FFF2-40B4-BE49-F238E27FC236}">
              <a16:creationId xmlns="" xmlns:a16="http://schemas.microsoft.com/office/drawing/2014/main" id="{7673C61E-3DF9-4AAB-A837-4182D2C16F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276225</xdr:colOff>
      <xdr:row>131</xdr:row>
      <xdr:rowOff>0</xdr:rowOff>
    </xdr:from>
    <xdr:to>
      <xdr:col>17</xdr:col>
      <xdr:colOff>535533</xdr:colOff>
      <xdr:row>135</xdr:row>
      <xdr:rowOff>33124</xdr:rowOff>
    </xdr:to>
    <xdr:graphicFrame macro="">
      <xdr:nvGraphicFramePr>
        <xdr:cNvPr id="86" name="Graphique 85">
          <a:extLst>
            <a:ext uri="{FF2B5EF4-FFF2-40B4-BE49-F238E27FC236}">
              <a16:creationId xmlns="" xmlns:a16="http://schemas.microsoft.com/office/drawing/2014/main" id="{7673C61E-3DF9-4AAB-A837-4182D2C16F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7:L42"/>
  <sheetViews>
    <sheetView showGridLines="0" tabSelected="1" topLeftCell="A22" workbookViewId="0">
      <selection activeCell="H44" sqref="H44"/>
    </sheetView>
  </sheetViews>
  <sheetFormatPr baseColWidth="10" defaultRowHeight="15" x14ac:dyDescent="0.25"/>
  <cols>
    <col min="1" max="1" width="20.42578125" customWidth="1"/>
    <col min="2" max="2" width="15.28515625" customWidth="1"/>
    <col min="3" max="3" width="14.140625" customWidth="1"/>
  </cols>
  <sheetData>
    <row r="17" spans="1:12" x14ac:dyDescent="0.25">
      <c r="A17" s="5"/>
    </row>
    <row r="18" spans="1:12" x14ac:dyDescent="0.25">
      <c r="A18" s="5"/>
    </row>
    <row r="21" spans="1:12" s="1" customFormat="1" x14ac:dyDescent="0.25">
      <c r="A21" s="9" t="s">
        <v>0</v>
      </c>
      <c r="B21" s="9" t="s">
        <v>11</v>
      </c>
      <c r="C21" s="9" t="s">
        <v>10</v>
      </c>
      <c r="D21" s="10" t="s">
        <v>12</v>
      </c>
      <c r="E21" s="10" t="s">
        <v>9</v>
      </c>
      <c r="F21" s="26" t="s">
        <v>17</v>
      </c>
      <c r="G21" s="26" t="s">
        <v>18</v>
      </c>
      <c r="H21" s="26" t="s">
        <v>19</v>
      </c>
      <c r="I21" s="27" t="s">
        <v>16</v>
      </c>
      <c r="J21" s="28">
        <v>0.67</v>
      </c>
      <c r="K21" s="29"/>
    </row>
    <row r="22" spans="1:12" x14ac:dyDescent="0.25">
      <c r="A22" s="11" t="s">
        <v>1</v>
      </c>
      <c r="B22" s="12">
        <v>170000</v>
      </c>
      <c r="C22" s="12">
        <v>265000</v>
      </c>
      <c r="D22" s="8">
        <f>+B22/C22</f>
        <v>0.64150943396226412</v>
      </c>
      <c r="E22" s="7">
        <v>1</v>
      </c>
      <c r="F22" s="30">
        <f t="shared" ref="F22:F30" si="0">IF(D22&lt;=1,D22,0)</f>
        <v>0.64150943396226412</v>
      </c>
      <c r="G22" s="30">
        <f t="shared" ref="G22:G30" si="1">IF(D22&gt;1,D22,0)</f>
        <v>0</v>
      </c>
      <c r="H22" s="30">
        <f>IF(D22&gt;1,0,1-D22)</f>
        <v>0.35849056603773588</v>
      </c>
      <c r="I22" s="30">
        <f t="shared" ref="I22:I30" si="2">IF(D22&gt;1,66%/D22,66%)</f>
        <v>0.66</v>
      </c>
      <c r="J22" s="31">
        <f t="shared" ref="J22:J24" si="3">IF(D22&lt;=1,1%,1%+(D22/1000))</f>
        <v>0.01</v>
      </c>
      <c r="K22" s="31">
        <f>(1-SUM(I22:J22))</f>
        <v>0.32999999999999996</v>
      </c>
    </row>
    <row r="23" spans="1:12" x14ac:dyDescent="0.25">
      <c r="A23" s="3" t="s">
        <v>2</v>
      </c>
      <c r="B23" s="13">
        <v>9000</v>
      </c>
      <c r="C23" s="13">
        <v>15000</v>
      </c>
      <c r="D23" s="8">
        <f>+B23/C23</f>
        <v>0.6</v>
      </c>
      <c r="E23" s="7">
        <v>1</v>
      </c>
      <c r="F23" s="30">
        <f t="shared" si="0"/>
        <v>0.6</v>
      </c>
      <c r="G23" s="30">
        <f t="shared" si="1"/>
        <v>0</v>
      </c>
      <c r="H23" s="30">
        <f t="shared" ref="H23:H30" si="4">IF(D23&gt;1,0,1-D23)</f>
        <v>0.4</v>
      </c>
      <c r="I23" s="30">
        <f t="shared" si="2"/>
        <v>0.66</v>
      </c>
      <c r="J23" s="31">
        <f t="shared" si="3"/>
        <v>0.01</v>
      </c>
      <c r="K23" s="31">
        <f t="shared" ref="K23:K30" si="5">(1-SUM(I23:J23))</f>
        <v>0.32999999999999996</v>
      </c>
      <c r="L23" s="18"/>
    </row>
    <row r="24" spans="1:12" x14ac:dyDescent="0.25">
      <c r="A24" s="3" t="s">
        <v>4</v>
      </c>
      <c r="B24" s="13">
        <v>90000</v>
      </c>
      <c r="C24" s="13">
        <v>180000</v>
      </c>
      <c r="D24" s="8">
        <f>+B24/C24</f>
        <v>0.5</v>
      </c>
      <c r="E24" s="7">
        <v>1</v>
      </c>
      <c r="F24" s="30">
        <f t="shared" si="0"/>
        <v>0.5</v>
      </c>
      <c r="G24" s="30">
        <f t="shared" si="1"/>
        <v>0</v>
      </c>
      <c r="H24" s="30">
        <f t="shared" si="4"/>
        <v>0.5</v>
      </c>
      <c r="I24" s="30">
        <f t="shared" si="2"/>
        <v>0.66</v>
      </c>
      <c r="J24" s="31">
        <f t="shared" si="3"/>
        <v>0.01</v>
      </c>
      <c r="K24" s="31">
        <f t="shared" si="5"/>
        <v>0.32999999999999996</v>
      </c>
      <c r="L24" s="18"/>
    </row>
    <row r="25" spans="1:12" x14ac:dyDescent="0.25">
      <c r="A25" s="3" t="s">
        <v>3</v>
      </c>
      <c r="B25" s="13">
        <v>14000</v>
      </c>
      <c r="C25" s="13">
        <v>4000</v>
      </c>
      <c r="D25" s="8">
        <f>+B25/C25</f>
        <v>3.5</v>
      </c>
      <c r="E25" s="14">
        <f>+E22</f>
        <v>1</v>
      </c>
      <c r="F25" s="30">
        <f t="shared" si="0"/>
        <v>0</v>
      </c>
      <c r="G25" s="30">
        <f t="shared" si="1"/>
        <v>3.5</v>
      </c>
      <c r="H25" s="30">
        <f t="shared" si="4"/>
        <v>0</v>
      </c>
      <c r="I25" s="30">
        <f t="shared" si="2"/>
        <v>0.18857142857142858</v>
      </c>
      <c r="J25" s="31">
        <f>IF(D25&lt;=1,1%,1%+(D25/1000))</f>
        <v>1.35E-2</v>
      </c>
      <c r="K25" s="31">
        <f t="shared" si="5"/>
        <v>0.79792857142857143</v>
      </c>
      <c r="L25" s="19"/>
    </row>
    <row r="26" spans="1:12" x14ac:dyDescent="0.25">
      <c r="A26" s="3" t="s">
        <v>5</v>
      </c>
      <c r="B26" s="13">
        <v>1000</v>
      </c>
      <c r="C26" s="13">
        <v>5000</v>
      </c>
      <c r="D26" s="8">
        <f>+B26/C26</f>
        <v>0.2</v>
      </c>
      <c r="E26" s="14">
        <f>+E23</f>
        <v>1</v>
      </c>
      <c r="F26" s="30">
        <f t="shared" si="0"/>
        <v>0.2</v>
      </c>
      <c r="G26" s="30">
        <f t="shared" si="1"/>
        <v>0</v>
      </c>
      <c r="H26" s="30">
        <f t="shared" si="4"/>
        <v>0.8</v>
      </c>
      <c r="I26" s="30">
        <f t="shared" si="2"/>
        <v>0.66</v>
      </c>
      <c r="J26" s="31">
        <f t="shared" ref="J26:J30" si="6">IF(D26&lt;=1,1%,1%+(D26/1000))</f>
        <v>0.01</v>
      </c>
      <c r="K26" s="31">
        <f t="shared" si="5"/>
        <v>0.32999999999999996</v>
      </c>
      <c r="L26" s="19"/>
    </row>
    <row r="27" spans="1:12" x14ac:dyDescent="0.25">
      <c r="A27" s="3" t="s">
        <v>13</v>
      </c>
      <c r="B27" s="13">
        <v>22800</v>
      </c>
      <c r="C27" s="15">
        <v>21000</v>
      </c>
      <c r="D27" s="8">
        <f t="shared" ref="D27:D29" si="7">+B27/C27</f>
        <v>1.0857142857142856</v>
      </c>
      <c r="E27" s="14">
        <f>+E24</f>
        <v>1</v>
      </c>
      <c r="F27" s="30">
        <f t="shared" si="0"/>
        <v>0</v>
      </c>
      <c r="G27" s="30">
        <f t="shared" si="1"/>
        <v>1.0857142857142856</v>
      </c>
      <c r="H27" s="30">
        <f t="shared" si="4"/>
        <v>0</v>
      </c>
      <c r="I27" s="30">
        <f t="shared" si="2"/>
        <v>0.60789473684210538</v>
      </c>
      <c r="J27" s="31">
        <f t="shared" si="6"/>
        <v>1.1085714285714286E-2</v>
      </c>
      <c r="K27" s="31">
        <f t="shared" si="5"/>
        <v>0.38101954887218037</v>
      </c>
      <c r="L27" s="19"/>
    </row>
    <row r="28" spans="1:12" x14ac:dyDescent="0.25">
      <c r="A28" s="20" t="s">
        <v>6</v>
      </c>
      <c r="B28" s="21">
        <v>480000</v>
      </c>
      <c r="C28" s="21">
        <v>780000</v>
      </c>
      <c r="D28" s="22">
        <f>+B28/C28</f>
        <v>0.61538461538461542</v>
      </c>
      <c r="E28" s="23">
        <f>+E25</f>
        <v>1</v>
      </c>
      <c r="F28" s="30">
        <f t="shared" si="0"/>
        <v>0.61538461538461542</v>
      </c>
      <c r="G28" s="30">
        <f t="shared" si="1"/>
        <v>0</v>
      </c>
      <c r="H28" s="30">
        <f t="shared" si="4"/>
        <v>0.38461538461538458</v>
      </c>
      <c r="I28" s="30">
        <f t="shared" si="2"/>
        <v>0.66</v>
      </c>
      <c r="J28" s="31">
        <f>IF(D28&lt;=1,1%,1%+(D28/1000))</f>
        <v>0.01</v>
      </c>
      <c r="K28" s="31">
        <f t="shared" si="5"/>
        <v>0.32999999999999996</v>
      </c>
      <c r="L28" s="19"/>
    </row>
    <row r="29" spans="1:12" x14ac:dyDescent="0.25">
      <c r="A29" s="3" t="s">
        <v>7</v>
      </c>
      <c r="B29" s="13">
        <v>28000</v>
      </c>
      <c r="C29" s="13">
        <v>28000</v>
      </c>
      <c r="D29" s="8">
        <f t="shared" si="7"/>
        <v>1</v>
      </c>
      <c r="E29" s="14">
        <f t="shared" ref="E29:E32" si="8">+E26</f>
        <v>1</v>
      </c>
      <c r="F29" s="30">
        <f t="shared" si="0"/>
        <v>1</v>
      </c>
      <c r="G29" s="30">
        <f t="shared" si="1"/>
        <v>0</v>
      </c>
      <c r="H29" s="30">
        <f t="shared" si="4"/>
        <v>0</v>
      </c>
      <c r="I29" s="30">
        <f t="shared" si="2"/>
        <v>0.66</v>
      </c>
      <c r="J29" s="31">
        <f t="shared" si="6"/>
        <v>0.01</v>
      </c>
      <c r="K29" s="31">
        <f t="shared" si="5"/>
        <v>0.32999999999999996</v>
      </c>
      <c r="L29" s="19"/>
    </row>
    <row r="30" spans="1:12" x14ac:dyDescent="0.25">
      <c r="A30" s="16" t="s">
        <v>14</v>
      </c>
      <c r="B30" s="17">
        <f>SUM(B22:B29)</f>
        <v>814800</v>
      </c>
      <c r="C30" s="17">
        <f>SUM(C22:C29)</f>
        <v>1298000</v>
      </c>
      <c r="D30" s="24">
        <f>+B30/C30</f>
        <v>0.62773497688751922</v>
      </c>
      <c r="E30" s="14">
        <f t="shared" si="8"/>
        <v>1</v>
      </c>
      <c r="F30" s="30">
        <f t="shared" si="0"/>
        <v>0.62773497688751922</v>
      </c>
      <c r="G30" s="30">
        <f t="shared" si="1"/>
        <v>0</v>
      </c>
      <c r="H30" s="30">
        <f t="shared" si="4"/>
        <v>0.37226502311248078</v>
      </c>
      <c r="I30" s="30">
        <f t="shared" si="2"/>
        <v>0.66</v>
      </c>
      <c r="J30" s="31">
        <f t="shared" si="6"/>
        <v>0.01</v>
      </c>
      <c r="K30" s="31">
        <f t="shared" si="5"/>
        <v>0.32999999999999996</v>
      </c>
      <c r="L30" s="19"/>
    </row>
    <row r="31" spans="1:12" x14ac:dyDescent="0.25">
      <c r="A31" s="9" t="s">
        <v>8</v>
      </c>
      <c r="B31" s="9" t="s">
        <v>11</v>
      </c>
      <c r="C31" s="9" t="s">
        <v>10</v>
      </c>
      <c r="D31" s="10" t="s">
        <v>12</v>
      </c>
      <c r="E31" s="10" t="s">
        <v>9</v>
      </c>
      <c r="F31" s="18"/>
      <c r="G31" s="18"/>
      <c r="H31" s="6"/>
      <c r="I31" s="6"/>
      <c r="J31" s="25"/>
      <c r="K31" s="6"/>
      <c r="L31" s="6"/>
    </row>
    <row r="32" spans="1:12" x14ac:dyDescent="0.25">
      <c r="A32" s="16" t="s">
        <v>15</v>
      </c>
      <c r="B32" s="13">
        <v>300000</v>
      </c>
      <c r="C32" s="13">
        <v>500000</v>
      </c>
      <c r="D32" s="8">
        <f>+B32/C32</f>
        <v>0.6</v>
      </c>
      <c r="E32" s="14">
        <f t="shared" si="8"/>
        <v>1</v>
      </c>
      <c r="F32" s="18"/>
      <c r="G32" s="18"/>
      <c r="H32" s="19"/>
      <c r="I32" s="19"/>
      <c r="J32" s="25"/>
      <c r="K32" s="19"/>
      <c r="L32" s="19"/>
    </row>
    <row r="34" spans="2:12" x14ac:dyDescent="0.25">
      <c r="B34" s="2" t="e">
        <f>+B30-#REF!</f>
        <v>#REF!</v>
      </c>
      <c r="D34" s="4"/>
      <c r="E34" s="4"/>
      <c r="F34" s="4"/>
      <c r="G34" s="4"/>
      <c r="H34" s="4"/>
      <c r="I34" s="4"/>
      <c r="J34" s="4"/>
      <c r="K34" s="4"/>
      <c r="L34" s="4"/>
    </row>
    <row r="35" spans="2:12" x14ac:dyDescent="0.25">
      <c r="D35" s="4"/>
      <c r="E35" s="4"/>
      <c r="F35" s="4"/>
      <c r="G35" s="4"/>
      <c r="H35" s="4"/>
      <c r="I35" s="4"/>
      <c r="J35" s="4"/>
      <c r="K35" s="4"/>
      <c r="L35" s="4"/>
    </row>
    <row r="36" spans="2:12" x14ac:dyDescent="0.25">
      <c r="D36" s="4"/>
      <c r="E36" s="4"/>
      <c r="F36" s="4"/>
      <c r="G36" s="4"/>
      <c r="H36" s="4"/>
      <c r="I36" s="4"/>
      <c r="J36" s="4"/>
      <c r="K36" s="4"/>
      <c r="L36" s="4"/>
    </row>
    <row r="37" spans="2:12" x14ac:dyDescent="0.25">
      <c r="D37" s="4"/>
      <c r="E37" s="4"/>
      <c r="F37" s="4"/>
      <c r="G37" s="4"/>
      <c r="H37" s="4"/>
      <c r="I37" s="4"/>
      <c r="J37" s="4"/>
      <c r="K37" s="4"/>
      <c r="L37" s="4"/>
    </row>
    <row r="38" spans="2:12" x14ac:dyDescent="0.25">
      <c r="D38" s="4"/>
      <c r="E38" s="4"/>
      <c r="F38" s="4"/>
      <c r="G38" s="4"/>
      <c r="H38" s="4"/>
      <c r="I38" s="4"/>
      <c r="J38" s="4"/>
      <c r="K38" s="4"/>
      <c r="L38" s="4"/>
    </row>
    <row r="39" spans="2:12" x14ac:dyDescent="0.25">
      <c r="D39" s="4"/>
      <c r="E39" s="4"/>
      <c r="F39" s="4"/>
      <c r="G39" s="4"/>
      <c r="H39" s="4"/>
      <c r="I39" s="4"/>
      <c r="J39" s="4"/>
      <c r="K39" s="4"/>
      <c r="L39" s="4"/>
    </row>
    <row r="40" spans="2:12" x14ac:dyDescent="0.25">
      <c r="D40" s="4"/>
      <c r="E40" s="4"/>
      <c r="F40" s="4"/>
      <c r="G40" s="4"/>
      <c r="H40" s="4"/>
      <c r="I40" s="4"/>
      <c r="J40" s="4"/>
      <c r="K40" s="4"/>
      <c r="L40" s="4"/>
    </row>
    <row r="41" spans="2:12" x14ac:dyDescent="0.25">
      <c r="D41" s="4"/>
      <c r="E41" s="4"/>
      <c r="F41" s="4"/>
      <c r="G41" s="4"/>
      <c r="H41" s="4"/>
      <c r="J41" s="4"/>
      <c r="K41" s="4"/>
      <c r="L41" s="4"/>
    </row>
    <row r="42" spans="2:12" x14ac:dyDescent="0.25">
      <c r="D42" s="4"/>
      <c r="E42" s="4"/>
      <c r="F42" s="4"/>
      <c r="G42" s="4"/>
      <c r="H42" s="4"/>
      <c r="I42" s="4"/>
      <c r="J42" s="4"/>
      <c r="K42" s="4"/>
      <c r="L42" s="4"/>
    </row>
  </sheetData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Présentation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Lièvre (CCT)</dc:creator>
  <cp:lastModifiedBy>CA</cp:lastModifiedBy>
  <dcterms:created xsi:type="dcterms:W3CDTF">2018-09-03T15:30:52Z</dcterms:created>
  <dcterms:modified xsi:type="dcterms:W3CDTF">2018-09-24T20:56:56Z</dcterms:modified>
</cp:coreProperties>
</file>