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/>
  <bookViews>
    <workbookView xWindow="-15" yWindow="-15" windowWidth="28830" windowHeight="6180" activeTab="1"/>
  </bookViews>
  <sheets>
    <sheet name="Extraction" sheetId="1" r:id="rId1"/>
    <sheet name="TCD" sheetId="9" r:id="rId2"/>
    <sheet name="Espagne" sheetId="10" r:id="rId3"/>
  </sheets>
  <definedNames>
    <definedName name="Segment_Localisation">#N/A</definedName>
  </definedNames>
  <calcPr calcId="145621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2" i="10" l="1"/>
  <c r="J12" i="10"/>
  <c r="I12" i="10"/>
  <c r="H12" i="10"/>
  <c r="G12" i="10"/>
  <c r="F12" i="10"/>
  <c r="E12" i="10"/>
  <c r="D12" i="10"/>
  <c r="K10" i="10"/>
  <c r="J10" i="10"/>
  <c r="I10" i="10"/>
  <c r="H10" i="10"/>
  <c r="G10" i="10"/>
  <c r="F10" i="10"/>
  <c r="E10" i="10"/>
  <c r="D10" i="10"/>
  <c r="K8" i="10"/>
  <c r="J8" i="10"/>
  <c r="I8" i="10"/>
  <c r="H8" i="10"/>
  <c r="G8" i="10"/>
  <c r="F8" i="10"/>
  <c r="E8" i="10"/>
  <c r="D8" i="10"/>
  <c r="K6" i="10"/>
  <c r="J6" i="10"/>
  <c r="I6" i="10"/>
  <c r="H6" i="10"/>
  <c r="G6" i="10"/>
  <c r="F6" i="10"/>
  <c r="E6" i="10"/>
  <c r="D6" i="10"/>
  <c r="K4" i="10"/>
  <c r="K14" i="10" s="1"/>
  <c r="J4" i="10"/>
  <c r="J14" i="10" s="1"/>
  <c r="I4" i="10"/>
  <c r="H4" i="10"/>
  <c r="G4" i="10"/>
  <c r="F4" i="10"/>
  <c r="F14" i="10" s="1"/>
  <c r="E4" i="10"/>
  <c r="E14" i="10" s="1"/>
  <c r="D4" i="10"/>
  <c r="D14" i="10" s="1"/>
  <c r="H14" i="10"/>
  <c r="G14" i="10"/>
  <c r="I14" i="10"/>
  <c r="D15" i="10"/>
  <c r="E15" i="10"/>
  <c r="F15" i="10"/>
  <c r="G15" i="10"/>
  <c r="H15" i="10"/>
  <c r="I15" i="10"/>
  <c r="J15" i="10"/>
  <c r="K15" i="10"/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B202" i="1" l="1"/>
  <c r="H202" i="1"/>
</calcChain>
</file>

<file path=xl/sharedStrings.xml><?xml version="1.0" encoding="utf-8"?>
<sst xmlns="http://schemas.openxmlformats.org/spreadsheetml/2006/main" count="646" uniqueCount="231">
  <si>
    <t>Type de cépage</t>
  </si>
  <si>
    <t>Date de début de contrat effectif</t>
  </si>
  <si>
    <t>Date de début de contrat prévu</t>
  </si>
  <si>
    <t>Fin de contrat</t>
  </si>
  <si>
    <t>Localisation</t>
  </si>
  <si>
    <t xml:space="preserve">Nom </t>
  </si>
  <si>
    <t>Irnselloslug</t>
  </si>
  <si>
    <t>Ligberhe</t>
  </si>
  <si>
    <t>Berhegom</t>
  </si>
  <si>
    <t>Burernsol</t>
  </si>
  <si>
    <t>Gomnartho</t>
  </si>
  <si>
    <t>Morlumhalllim</t>
  </si>
  <si>
    <t>Thithu</t>
  </si>
  <si>
    <t>Urnhaculbar</t>
  </si>
  <si>
    <t>Lamurn</t>
  </si>
  <si>
    <t>Thathocul</t>
  </si>
  <si>
    <t>Mircel</t>
  </si>
  <si>
    <t>Hunir</t>
  </si>
  <si>
    <t>Listhothegym</t>
  </si>
  <si>
    <t>Barmur</t>
  </si>
  <si>
    <t>Limlum</t>
  </si>
  <si>
    <t>Mirorn</t>
  </si>
  <si>
    <t>Colgemtha</t>
  </si>
  <si>
    <t>Byrgamcyl</t>
  </si>
  <si>
    <t>Thenarhi</t>
  </si>
  <si>
    <t>Barlyssolnir</t>
  </si>
  <si>
    <t>Hileg</t>
  </si>
  <si>
    <t>Lumarn</t>
  </si>
  <si>
    <t>Norgimnircel</t>
  </si>
  <si>
    <t>Urnhallnor</t>
  </si>
  <si>
    <t>Solbir</t>
  </si>
  <si>
    <t>Laglus</t>
  </si>
  <si>
    <t>Bererncelsal</t>
  </si>
  <si>
    <t>Cyltho</t>
  </si>
  <si>
    <t>Lysgemho</t>
  </si>
  <si>
    <t>Limsal</t>
  </si>
  <si>
    <t>Lamgomcel</t>
  </si>
  <si>
    <t>Yrnlogborsal</t>
  </si>
  <si>
    <t>Ligbirlis</t>
  </si>
  <si>
    <t>Sulcyl</t>
  </si>
  <si>
    <t>Celhalug</t>
  </si>
  <si>
    <t>Marlis</t>
  </si>
  <si>
    <t>Celirnsyl</t>
  </si>
  <si>
    <t>Thuthi</t>
  </si>
  <si>
    <t>Colirn</t>
  </si>
  <si>
    <t>Lasarn</t>
  </si>
  <si>
    <t>Gamber</t>
  </si>
  <si>
    <t>Lisirnbarnir</t>
  </si>
  <si>
    <t>Celerngom</t>
  </si>
  <si>
    <t>Hemarhu</t>
  </si>
  <si>
    <t>Higymhemor</t>
  </si>
  <si>
    <t>Listheles</t>
  </si>
  <si>
    <t>Legthalam</t>
  </si>
  <si>
    <t>Gymlog</t>
  </si>
  <si>
    <t>Ornsilluslig</t>
  </si>
  <si>
    <t>Sylgimlos</t>
  </si>
  <si>
    <t>Limthe</t>
  </si>
  <si>
    <t>Yrnlegsullem</t>
  </si>
  <si>
    <t>Silurn</t>
  </si>
  <si>
    <t>Lagsolthuarn</t>
  </si>
  <si>
    <t>Lemthi</t>
  </si>
  <si>
    <t>Leghu</t>
  </si>
  <si>
    <t>Gumlaslognir</t>
  </si>
  <si>
    <t>Logbyrirnbor</t>
  </si>
  <si>
    <t>Silthinorsil</t>
  </si>
  <si>
    <t>Gomorn</t>
  </si>
  <si>
    <t>Bircylbur</t>
  </si>
  <si>
    <t>Barhibar</t>
  </si>
  <si>
    <t>Celthacil</t>
  </si>
  <si>
    <t>Arnlog</t>
  </si>
  <si>
    <t>Silbar</t>
  </si>
  <si>
    <t>Loscylhu</t>
  </si>
  <si>
    <t>Lusnar</t>
  </si>
  <si>
    <t>Mirthilag</t>
  </si>
  <si>
    <t>Sillos</t>
  </si>
  <si>
    <t>Heurn</t>
  </si>
  <si>
    <t>Ornsallustho</t>
  </si>
  <si>
    <t>Thournsulsel</t>
  </si>
  <si>
    <t>Arngimhu</t>
  </si>
  <si>
    <t>Sylhelumhall</t>
  </si>
  <si>
    <t>Limlys</t>
  </si>
  <si>
    <t>Leglusnarha</t>
  </si>
  <si>
    <t>Heho</t>
  </si>
  <si>
    <t>Narern</t>
  </si>
  <si>
    <t>Bursel</t>
  </si>
  <si>
    <t>Cylhellcol</t>
  </si>
  <si>
    <t>Margam</t>
  </si>
  <si>
    <t>Silmar</t>
  </si>
  <si>
    <t>Hohusil</t>
  </si>
  <si>
    <t>Lagthalis</t>
  </si>
  <si>
    <t>Thuthoornlum</t>
  </si>
  <si>
    <t>Cularngum</t>
  </si>
  <si>
    <t>Narlemha</t>
  </si>
  <si>
    <t>Thagam</t>
  </si>
  <si>
    <t>Silmorbur</t>
  </si>
  <si>
    <t>Lassyl</t>
  </si>
  <si>
    <t>Irnsel</t>
  </si>
  <si>
    <t>Bargombarber</t>
  </si>
  <si>
    <t>Nargom</t>
  </si>
  <si>
    <t>Thilogyrnlas</t>
  </si>
  <si>
    <t>Morlislim</t>
  </si>
  <si>
    <t>Lamlos</t>
  </si>
  <si>
    <t>Irnbur</t>
  </si>
  <si>
    <t>Sollam</t>
  </si>
  <si>
    <t>Lumrthi</t>
  </si>
  <si>
    <t>Gemlimheles</t>
  </si>
  <si>
    <t>Lesho</t>
  </si>
  <si>
    <t>Luglog</t>
  </si>
  <si>
    <t>Legarn</t>
  </si>
  <si>
    <t>Gimarn</t>
  </si>
  <si>
    <t>Salbarsolnar</t>
  </si>
  <si>
    <t>Gymcel</t>
  </si>
  <si>
    <t>Gomhalysleg</t>
  </si>
  <si>
    <t>Lumgimarncal</t>
  </si>
  <si>
    <t>Yrnbarbercel</t>
  </si>
  <si>
    <t>Gymlagceltho</t>
  </si>
  <si>
    <t>Bercollumlag</t>
  </si>
  <si>
    <t>Limberlum</t>
  </si>
  <si>
    <t>Lamtha</t>
  </si>
  <si>
    <t>Lagthi</t>
  </si>
  <si>
    <t>Lognir</t>
  </si>
  <si>
    <t>Urnsyllas</t>
  </si>
  <si>
    <t>Sylsalcel</t>
  </si>
  <si>
    <t>Gimlum</t>
  </si>
  <si>
    <t>Mirbirgem</t>
  </si>
  <si>
    <t>Lemcolcalber</t>
  </si>
  <si>
    <t>Lagleshallyrn</t>
  </si>
  <si>
    <t>Gamsal</t>
  </si>
  <si>
    <t>Hubor</t>
  </si>
  <si>
    <t>Murnirsulthu</t>
  </si>
  <si>
    <t>Haluggam</t>
  </si>
  <si>
    <t>Murthicalgem</t>
  </si>
  <si>
    <t>Calgym</t>
  </si>
  <si>
    <t>Thelemsol</t>
  </si>
  <si>
    <t>Thimur</t>
  </si>
  <si>
    <t>Helllosbor</t>
  </si>
  <si>
    <t>Erngymhell</t>
  </si>
  <si>
    <t>Gamlegcilleg</t>
  </si>
  <si>
    <t>Irntho</t>
  </si>
  <si>
    <t>Thulusnir</t>
  </si>
  <si>
    <t>Lesgom</t>
  </si>
  <si>
    <t>Hellliglem</t>
  </si>
  <si>
    <t>Lyscelsilmer</t>
  </si>
  <si>
    <t>Gamlegculnir</t>
  </si>
  <si>
    <t>Celsolbirlem</t>
  </si>
  <si>
    <t>Lisnarmirlag</t>
  </si>
  <si>
    <t>Selgombor</t>
  </si>
  <si>
    <t>Leglimthugem</t>
  </si>
  <si>
    <t>Burloslog</t>
  </si>
  <si>
    <t>Naryrnbarcel</t>
  </si>
  <si>
    <t>Logsollysyrn</t>
  </si>
  <si>
    <t>Leggim</t>
  </si>
  <si>
    <t>Thusil</t>
  </si>
  <si>
    <t>Byrcollum</t>
  </si>
  <si>
    <t>Murlem</t>
  </si>
  <si>
    <t>Mormurcolthu</t>
  </si>
  <si>
    <t>Irnmer</t>
  </si>
  <si>
    <t>Lislesmarlys</t>
  </si>
  <si>
    <t>Colnarr</t>
  </si>
  <si>
    <t>Norlimgomlas</t>
  </si>
  <si>
    <t>Yrnlum</t>
  </si>
  <si>
    <t>Hoha</t>
  </si>
  <si>
    <t>Murgam</t>
  </si>
  <si>
    <t>Gemsylern</t>
  </si>
  <si>
    <t>Birthomersel</t>
  </si>
  <si>
    <t>Salles</t>
  </si>
  <si>
    <t>Arncyl</t>
  </si>
  <si>
    <t>Hallerngum</t>
  </si>
  <si>
    <t>Lusgim</t>
  </si>
  <si>
    <t>Rmerlas</t>
  </si>
  <si>
    <t>Halisirn</t>
  </si>
  <si>
    <t>Logsulselmur</t>
  </si>
  <si>
    <t>Thulam</t>
  </si>
  <si>
    <t>Sullemtho</t>
  </si>
  <si>
    <t>Murhallha</t>
  </si>
  <si>
    <t>Ornthamur</t>
  </si>
  <si>
    <t>Thagymlom</t>
  </si>
  <si>
    <t>Berloglim</t>
  </si>
  <si>
    <t>Ligurn</t>
  </si>
  <si>
    <t>Hulassalsyl</t>
  </si>
  <si>
    <t>Lagsol</t>
  </si>
  <si>
    <t>Lugern</t>
  </si>
  <si>
    <t>Mirlomlysurn</t>
  </si>
  <si>
    <t>Calbar</t>
  </si>
  <si>
    <t>Liggimbormur</t>
  </si>
  <si>
    <t>Yrnselcolgim</t>
  </si>
  <si>
    <t>Arnho</t>
  </si>
  <si>
    <t>Gamcellisr</t>
  </si>
  <si>
    <t>Thalig</t>
  </si>
  <si>
    <t>Selber</t>
  </si>
  <si>
    <t>Thanorgum</t>
  </si>
  <si>
    <t>Loslamcilsil</t>
  </si>
  <si>
    <t>Irngomhebor</t>
  </si>
  <si>
    <t>Celthusylber</t>
  </si>
  <si>
    <t>Borsullim</t>
  </si>
  <si>
    <t>Norgymnor</t>
  </si>
  <si>
    <t>Marornhelllam</t>
  </si>
  <si>
    <t>Lumorn</t>
  </si>
  <si>
    <t>Hothe</t>
  </si>
  <si>
    <t>Gomthu</t>
  </si>
  <si>
    <t>Ornborcul</t>
  </si>
  <si>
    <t>Holosnir</t>
  </si>
  <si>
    <t>Murhalemyrn</t>
  </si>
  <si>
    <t>Gumcylgambyr</t>
  </si>
  <si>
    <t>France</t>
  </si>
  <si>
    <t>Espagne</t>
  </si>
  <si>
    <t>Hongrie</t>
  </si>
  <si>
    <t>Italie</t>
  </si>
  <si>
    <t>Portugal</t>
  </si>
  <si>
    <t>Allemagne</t>
  </si>
  <si>
    <t>Maroc</t>
  </si>
  <si>
    <t>Merlot</t>
  </si>
  <si>
    <t>Mourvèdre</t>
  </si>
  <si>
    <t>Nebbiolo</t>
  </si>
  <si>
    <t>Pinot Noir</t>
  </si>
  <si>
    <t>Tonnes</t>
  </si>
  <si>
    <t>Total</t>
  </si>
  <si>
    <t>Quantité (tonnes)</t>
  </si>
  <si>
    <t>Nbre contrat</t>
  </si>
  <si>
    <t>Total tonnes</t>
  </si>
  <si>
    <t>Total contrat</t>
  </si>
  <si>
    <t>Nebbiolo 2</t>
  </si>
  <si>
    <t>Étiquettes de lignes</t>
  </si>
  <si>
    <t>Mois Début</t>
  </si>
  <si>
    <t>Cumul Tonnes</t>
  </si>
  <si>
    <t>Cumul Tonnes Espagne</t>
  </si>
  <si>
    <t>Total Cumul Tonnes</t>
  </si>
  <si>
    <t>Mois</t>
  </si>
  <si>
    <t>Nombe de Contrats cumulés</t>
  </si>
  <si>
    <t>Nombe de Contrats cumulés Espagne</t>
  </si>
  <si>
    <t>Total Nombe de Contrats cumulés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</si>
</sst>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mmm\-yyyy"/>
  </numFmts>
  <fonts count="10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0" fontId="1" fillId="0" borderId="0" xfId="0" applyFont="1" applyAlignment="1">
      <alignment vertical="center" wrapText="1"/>
    </xf>
    <xf numFmtId="14" fontId="0" fillId="0" borderId="0" xfId="0" applyNumberFormat="1"/>
    <xf numFmtId="0" fontId="4" fillId="0" borderId="4" xfId="0" applyFont="1" applyBorder="1"/>
    <xf numFmtId="0" fontId="0" fillId="0" borderId="1" xfId="0" applyBorder="1"/>
    <xf numFmtId="17" fontId="0" fillId="0" borderId="2" xfId="0" applyNumberFormat="1" applyBorder="1" applyAlignment="1">
      <alignment horizontal="center"/>
    </xf>
    <xf numFmtId="164" fontId="0" fillId="2" borderId="5" xfId="0" applyNumberFormat="1" applyFill="1" applyBorder="1"/>
    <xf numFmtId="164" fontId="0" fillId="3" borderId="5" xfId="0" applyNumberFormat="1" applyFill="1" applyBorder="1"/>
    <xf numFmtId="164" fontId="0" fillId="4" borderId="5" xfId="0" applyNumberFormat="1" applyFill="1" applyBorder="1"/>
    <xf numFmtId="164" fontId="0" fillId="5" borderId="5" xfId="0" applyNumberFormat="1" applyFill="1" applyBorder="1"/>
    <xf numFmtId="164" fontId="0" fillId="6" borderId="5" xfId="0" applyNumberFormat="1" applyFill="1" applyBorder="1"/>
    <xf numFmtId="164" fontId="0" fillId="7" borderId="5" xfId="0" applyNumberFormat="1" applyFill="1" applyBorder="1"/>
    <xf numFmtId="1" fontId="0" fillId="2" borderId="3" xfId="0" applyNumberFormat="1" applyFill="1" applyBorder="1"/>
    <xf numFmtId="1" fontId="0" fillId="3" borderId="3" xfId="0" applyNumberFormat="1" applyFill="1" applyBorder="1"/>
    <xf numFmtId="1" fontId="0" fillId="4" borderId="3" xfId="0" applyNumberFormat="1" applyFill="1" applyBorder="1"/>
    <xf numFmtId="1" fontId="0" fillId="5" borderId="3" xfId="0" applyNumberFormat="1" applyFill="1" applyBorder="1"/>
    <xf numFmtId="1" fontId="0" fillId="7" borderId="3" xfId="0" applyNumberFormat="1" applyFill="1" applyBorder="1"/>
    <xf numFmtId="0" fontId="0" fillId="2" borderId="4" xfId="0" applyFill="1" applyBorder="1"/>
    <xf numFmtId="0" fontId="0" fillId="2" borderId="7" xfId="0" applyFill="1" applyBorder="1"/>
    <xf numFmtId="0" fontId="0" fillId="3" borderId="4" xfId="0" applyFill="1" applyBorder="1"/>
    <xf numFmtId="0" fontId="0" fillId="3" borderId="7" xfId="0" applyFill="1" applyBorder="1"/>
    <xf numFmtId="0" fontId="0" fillId="4" borderId="4" xfId="0" applyFill="1" applyBorder="1"/>
    <xf numFmtId="0" fontId="0" fillId="4" borderId="7" xfId="0" applyFill="1" applyBorder="1"/>
    <xf numFmtId="0" fontId="0" fillId="5" borderId="4" xfId="0" applyFill="1" applyBorder="1"/>
    <xf numFmtId="0" fontId="0" fillId="5" borderId="7" xfId="0" applyFill="1" applyBorder="1"/>
    <xf numFmtId="0" fontId="0" fillId="7" borderId="4" xfId="0" applyFill="1" applyBorder="1"/>
    <xf numFmtId="0" fontId="0" fillId="7" borderId="7" xfId="0" applyFill="1" applyBorder="1"/>
    <xf numFmtId="0" fontId="5" fillId="0" borderId="0" xfId="0" applyFont="1"/>
    <xf numFmtId="0" fontId="6" fillId="0" borderId="0" xfId="0" applyFont="1" applyAlignment="1">
      <alignment vertical="center" wrapText="1"/>
    </xf>
    <xf numFmtId="0" fontId="0" fillId="6" borderId="5" xfId="0" applyFill="1" applyBorder="1"/>
    <xf numFmtId="0" fontId="0" fillId="6" borderId="3" xfId="0" applyFill="1" applyBorder="1"/>
    <xf numFmtId="0" fontId="3" fillId="6" borderId="4" xfId="0" applyFont="1" applyFill="1" applyBorder="1" applyAlignment="1">
      <alignment horizontal="center"/>
    </xf>
    <xf numFmtId="0" fontId="3" fillId="6" borderId="7" xfId="0" applyFont="1" applyFill="1" applyBorder="1" applyAlignment="1">
      <alignment horizontal="center"/>
    </xf>
    <xf numFmtId="1" fontId="0" fillId="6" borderId="3" xfId="0" applyNumberForma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65" fontId="0" fillId="0" borderId="0" xfId="0" applyNumberFormat="1"/>
    <xf numFmtId="165" fontId="7" fillId="0" borderId="0" xfId="0" applyNumberFormat="1" applyFont="1"/>
    <xf numFmtId="0" fontId="4" fillId="2" borderId="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9" fillId="0" borderId="0" xfId="0" applyFont="1" applyAlignment="1">
      <alignment horizontal="left" indent="2"/>
    </xf>
    <xf numFmtId="0" fontId="9" fillId="0" borderId="0" xfId="0" applyNumberFormat="1" applyFont="1"/>
    <xf numFmtId="0" fontId="8" fillId="0" borderId="0" xfId="0" applyFont="1" applyAlignment="1">
      <alignment horizontal="left" indent="2"/>
    </xf>
    <xf numFmtId="0" fontId="8" fillId="0" borderId="0" xfId="0" applyNumberFormat="1" applyFont="1"/>
    <xf numFmtId="0" fontId="0" fillId="0" borderId="0" xfId="0" applyFill="1"/>
    <xf numFmtId="165" fontId="0" fillId="0" borderId="0" xfId="0" applyNumberFormat="1" applyFill="1"/>
    <xf numFmtId="0" fontId="0" fillId="0" borderId="0" xfId="0" applyNumberFormat="1" applyFill="1"/>
    <xf numFmtId="0" fontId="9" fillId="0" borderId="0" xfId="0" applyNumberFormat="1" applyFont="1" applyFill="1"/>
    <xf numFmtId="0" fontId="8" fillId="0" borderId="0" xfId="0" applyNumberFormat="1" applyFont="1" applyFill="1"/>
  </cellXfs>
  <cellStyles count="2">
    <cellStyle name="Normal" xfId="0" builtinId="0"/>
    <cellStyle name="Normal 2" xfId="1"/>
  </cellStyles>
  <dxfs count="39">
    <dxf>
      <font>
        <b/>
      </font>
    </dxf>
    <dxf>
      <font>
        <i/>
      </font>
    </dxf>
    <dxf>
      <font>
        <color theme="5" tint="-0.249977111117893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</font>
    </dxf>
    <dxf>
      <font>
        <i/>
      </font>
    </dxf>
    <dxf>
      <font>
        <color theme="5" tint="-0.249977111117893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ont>
        <b/>
      </font>
    </dxf>
    <dxf>
      <font>
        <i/>
      </font>
    </dxf>
    <dxf>
      <font>
        <color theme="5" tint="-0.249977111117893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theme="5" tint="-0.249977111117893"/>
      </font>
    </dxf>
    <dxf>
      <font>
        <i/>
      </font>
    </dxf>
    <dxf>
      <font>
        <b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mmm\-yyyy"/>
    </dxf>
    <dxf>
      <numFmt numFmtId="165" formatCode="mmm\-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Calibri"/>
        <scheme val="min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708025</xdr:colOff>
      <xdr:row>23</xdr:row>
      <xdr:rowOff>41275</xdr:rowOff>
    </xdr:from>
    <xdr:to>
      <xdr:col>1</xdr:col>
      <xdr:colOff>200025</xdr:colOff>
      <xdr:row>36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Localis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calis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8025" y="4365625"/>
              <a:ext cx="1778000" cy="25114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71.544180092591" createdVersion="5" refreshedVersion="5" minRefreshableVersion="3" recordCount="200">
  <cacheSource type="worksheet">
    <worksheetSource name="Tableau1"/>
  </cacheSource>
  <cacheFields count="9">
    <cacheField name="Localisation" numFmtId="0">
      <sharedItems count="7">
        <s v="Espagne"/>
        <s v="France"/>
        <s v="Hongrie"/>
        <s v="Italie"/>
        <s v="Portugal"/>
        <s v="Allemagne"/>
        <s v="Maroc"/>
      </sharedItems>
    </cacheField>
    <cacheField name="Nom " numFmtId="0">
      <sharedItems/>
    </cacheField>
    <cacheField name="Type de cépage" numFmtId="0">
      <sharedItems count="4">
        <s v="Mourvèdre"/>
        <s v="Merlot"/>
        <s v="Nebbiolo"/>
        <s v="Pinot Noir"/>
      </sharedItems>
    </cacheField>
    <cacheField name="Date de début de contrat effectif" numFmtId="0">
      <sharedItems containsNonDate="0" containsDate="1" containsString="0" containsBlank="1" minDate="2015-01-22T00:00:00" maxDate="2018-09-29T00:00:00" count="68">
        <d v="2015-01-22T00:00:00"/>
        <d v="2015-02-17T00:00:00"/>
        <d v="2015-02-27T00:00:00"/>
        <d v="2015-03-09T00:00:00"/>
        <d v="2015-03-25T00:00:00"/>
        <d v="2015-04-29T00:00:00"/>
        <d v="2015-05-28T00:00:00"/>
        <d v="2015-06-20T00:00:00"/>
        <d v="2015-07-20T00:00:00"/>
        <d v="2015-08-01T00:00:00"/>
        <d v="2015-10-06T00:00:00"/>
        <d v="2015-10-23T00:00:00"/>
        <d v="2015-12-16T00:00:00"/>
        <d v="2015-12-24T00:00:00"/>
        <d v="2016-01-13T00:00:00"/>
        <d v="2016-01-23T00:00:00"/>
        <d v="2016-01-29T00:00:00"/>
        <d v="2016-02-29T00:00:00"/>
        <d v="2016-03-02T00:00:00"/>
        <d v="2016-03-17T00:00:00"/>
        <d v="2016-03-18T00:00:00"/>
        <d v="2016-03-25T00:00:00"/>
        <d v="2016-04-18T00:00:00"/>
        <d v="2016-05-20T00:00:00"/>
        <d v="2016-05-21T00:00:00"/>
        <d v="2016-06-10T00:00:00"/>
        <d v="2016-07-15T00:00:00"/>
        <d v="2016-08-08T00:00:00"/>
        <d v="2016-08-09T00:00:00"/>
        <d v="2016-08-29T00:00:00"/>
        <d v="2016-09-21T00:00:00"/>
        <d v="2016-09-26T00:00:00"/>
        <d v="2016-10-11T00:00:00"/>
        <d v="2016-11-08T00:00:00"/>
        <d v="2016-11-24T00:00:00"/>
        <d v="2016-12-08T00:00:00"/>
        <d v="2016-12-12T00:00:00"/>
        <d v="2017-01-02T00:00:00"/>
        <d v="2017-01-04T00:00:00"/>
        <d v="2017-02-08T00:00:00"/>
        <d v="2017-03-03T00:00:00"/>
        <d v="2017-03-20T00:00:00"/>
        <d v="2017-03-21T00:00:00"/>
        <d v="2017-04-18T00:00:00"/>
        <d v="2017-05-31T00:00:00"/>
        <d v="2017-06-15T00:00:00"/>
        <d v="2017-07-12T00:00:00"/>
        <d v="2017-07-21T00:00:00"/>
        <d v="2017-08-29T00:00:00"/>
        <d v="2017-09-11T00:00:00"/>
        <d v="2017-10-25T00:00:00"/>
        <d v="2017-10-30T00:00:00"/>
        <d v="2017-11-10T00:00:00"/>
        <d v="2017-11-15T00:00:00"/>
        <d v="2017-11-23T00:00:00"/>
        <d v="2017-12-01T00:00:00"/>
        <d v="2018-01-22T00:00:00"/>
        <d v="2018-01-31T00:00:00"/>
        <d v="2018-05-16T00:00:00"/>
        <d v="2018-07-02T00:00:00"/>
        <d v="2018-08-07T00:00:00"/>
        <d v="2018-08-08T00:00:00"/>
        <d v="2018-08-13T00:00:00"/>
        <d v="2018-08-16T00:00:00"/>
        <d v="2018-08-28T00:00:00"/>
        <d v="2018-09-27T00:00:00"/>
        <d v="2018-09-28T00:00:00"/>
        <m/>
      </sharedItems>
      <fieldGroup par="8" base="3">
        <rangePr groupBy="months" startDate="2015-01-22T00:00:00" endDate="2018-09-29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9/09/2018"/>
        </groupItems>
      </fieldGroup>
    </cacheField>
    <cacheField name="Date de début de contrat prévu" numFmtId="0">
      <sharedItems containsNonDate="0" containsDate="1" containsString="0" containsBlank="1" minDate="2018-10-06T00:00:00" maxDate="2022-09-09T00:00:00"/>
    </cacheField>
    <cacheField name="Mois Début" numFmtId="165">
      <sharedItems containsSemiMixedTypes="0" containsNonDate="0" containsDate="1" containsString="0" minDate="2015-01-01T00:00:00" maxDate="2022-09-02T00:00:00" count="84">
        <d v="2015-01-01T00:00:00"/>
        <d v="2015-02-01T00:00:00"/>
        <d v="2015-03-01T00:00:00"/>
        <d v="2015-04-01T00:00:00"/>
        <d v="2015-05-01T00:00:00"/>
        <d v="2015-06-01T00:00:00"/>
        <d v="2015-07-01T00:00:00"/>
        <d v="2015-08-01T00:00:00"/>
        <d v="2015-10-01T00:00:00"/>
        <d v="2015-12-01T00:00:00"/>
        <d v="2016-01-01T00:00:00"/>
        <d v="2016-02-01T00:00:00"/>
        <d v="2016-03-01T00:00:00"/>
        <d v="2016-04-01T00:00:00"/>
        <d v="2016-05-01T00:00:00"/>
        <d v="2016-06-01T00:00:00"/>
        <d v="2016-07-01T00:00:00"/>
        <d v="2016-08-01T00:00:00"/>
        <d v="2016-09-01T00:00:00"/>
        <d v="2016-10-01T00:00:00"/>
        <d v="2016-11-01T00:00:00"/>
        <d v="2016-12-01T00:00:00"/>
        <d v="2017-01-01T00:00:00"/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5-01T00:00:00"/>
        <d v="2018-07-01T00:00:00"/>
        <d v="2018-08-01T00:00:00"/>
        <d v="2018-09-01T00:00:00"/>
        <d v="2018-11-01T00:00:00"/>
        <d v="2019-02-01T00:00:00"/>
        <d v="2019-03-01T00:00:00"/>
        <d v="2019-04-01T00:00:00"/>
        <d v="2019-12-01T00:00:00"/>
        <d v="2020-01-01T00:00:00"/>
        <d v="2020-03-01T00:00:00"/>
        <d v="2020-05-01T00:00:00"/>
        <d v="2020-10-01T00:00:00"/>
        <d v="2020-12-01T00:00:00"/>
        <d v="2021-01-01T00:00:00"/>
        <d v="2021-02-01T00:00:00"/>
        <d v="2021-08-01T00:00:00"/>
        <d v="2021-09-01T00:00:00"/>
        <d v="2021-10-01T00:00:00"/>
        <d v="2022-04-01T00:00:00"/>
        <d v="2019-07-01T00:00:00"/>
        <d v="2020-02-01T00:00:00"/>
        <d v="2020-04-01T00:00:00"/>
        <d v="2020-09-01T00:00:00"/>
        <d v="2021-05-01T00:00:00"/>
        <d v="2021-11-01T00:00:00"/>
        <d v="2022-01-01T00:00:00"/>
        <d v="2018-10-01T00:00:00"/>
        <d v="2019-05-01T00:00:00"/>
        <d v="2021-03-01T00:00:00"/>
        <d v="2021-07-01T00:00:00"/>
        <d v="2022-02-01T00:00:00"/>
        <d v="2022-06-01T00:00:00"/>
        <d v="2018-12-01T00:00:00"/>
        <d v="2019-01-01T00:00:00"/>
        <d v="2019-09-01T00:00:00"/>
        <d v="2020-11-01T00:00:00"/>
        <d v="2021-04-01T00:00:00"/>
        <d v="2022-03-01T00:00:00"/>
        <d v="2022-07-01T00:00:00"/>
        <d v="2022-09-01T00:00:00"/>
        <d v="2019-08-01T00:00:00"/>
        <d v="2019-10-01T00:00:00"/>
        <d v="2022-05-01T00:00:00"/>
        <d v="2020-06-01T00:00:00"/>
        <d v="2020-07-01T00:00:00"/>
        <d v="2019-11-01T00:00:00"/>
        <d v="2021-12-01T00:00:00"/>
        <d v="2020-08-01T00:00:00"/>
      </sharedItems>
    </cacheField>
    <cacheField name="Fin de contrat" numFmtId="0">
      <sharedItems containsNonDate="0" containsString="0" containsBlank="1"/>
    </cacheField>
    <cacheField name="Tonnes" numFmtId="0">
      <sharedItems containsSemiMixedTypes="0" containsString="0" containsNumber="1" minValue="1.4" maxValue="3.8"/>
    </cacheField>
    <cacheField name="Années" numFmtId="0" databaseField="0">
      <fieldGroup base="3">
        <rangePr groupBy="years" startDate="2015-01-22T00:00:00" endDate="2018-09-29T00:00:00"/>
        <groupItems count="6">
          <s v="&lt;22/01/2015"/>
          <s v="2015"/>
          <s v="2016"/>
          <s v="2017"/>
          <s v="2018"/>
          <s v="&gt;29/09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0">
  <r>
    <x v="0"/>
    <s v="Byrgamcyl"/>
    <x v="0"/>
    <x v="0"/>
    <m/>
    <x v="0"/>
    <m/>
    <n v="1.6"/>
  </r>
  <r>
    <x v="1"/>
    <s v="Irnselloslug"/>
    <x v="1"/>
    <x v="1"/>
    <m/>
    <x v="1"/>
    <m/>
    <n v="1.4"/>
  </r>
  <r>
    <x v="1"/>
    <s v="Ligberhe"/>
    <x v="0"/>
    <x v="2"/>
    <m/>
    <x v="1"/>
    <m/>
    <n v="1.4"/>
  </r>
  <r>
    <x v="0"/>
    <s v="Celhalug"/>
    <x v="2"/>
    <x v="3"/>
    <m/>
    <x v="2"/>
    <m/>
    <n v="1.8"/>
  </r>
  <r>
    <x v="0"/>
    <s v="Marlis"/>
    <x v="3"/>
    <x v="4"/>
    <m/>
    <x v="2"/>
    <m/>
    <n v="1.8"/>
  </r>
  <r>
    <x v="1"/>
    <s v="Berhegom"/>
    <x v="2"/>
    <x v="5"/>
    <m/>
    <x v="3"/>
    <m/>
    <n v="1.4"/>
  </r>
  <r>
    <x v="0"/>
    <s v="Yrnlegsullem"/>
    <x v="3"/>
    <x v="6"/>
    <m/>
    <x v="4"/>
    <m/>
    <n v="1.9"/>
  </r>
  <r>
    <x v="0"/>
    <s v="Thenarhi"/>
    <x v="2"/>
    <x v="7"/>
    <m/>
    <x v="5"/>
    <m/>
    <n v="1.6"/>
  </r>
  <r>
    <x v="1"/>
    <s v="Burernsol"/>
    <x v="3"/>
    <x v="8"/>
    <m/>
    <x v="6"/>
    <m/>
    <n v="1.4"/>
  </r>
  <r>
    <x v="0"/>
    <s v="Barlyssolnir"/>
    <x v="3"/>
    <x v="9"/>
    <m/>
    <x v="7"/>
    <m/>
    <n v="1.6"/>
  </r>
  <r>
    <x v="0"/>
    <s v="Celirnsyl"/>
    <x v="1"/>
    <x v="10"/>
    <m/>
    <x v="8"/>
    <m/>
    <n v="1.8"/>
  </r>
  <r>
    <x v="0"/>
    <s v="Hileg"/>
    <x v="1"/>
    <x v="11"/>
    <m/>
    <x v="8"/>
    <m/>
    <n v="1.6"/>
  </r>
  <r>
    <x v="0"/>
    <s v="Lumarn"/>
    <x v="0"/>
    <x v="12"/>
    <m/>
    <x v="9"/>
    <m/>
    <n v="1.6"/>
  </r>
  <r>
    <x v="0"/>
    <s v="Norgimnircel"/>
    <x v="2"/>
    <x v="13"/>
    <m/>
    <x v="9"/>
    <m/>
    <n v="1.6"/>
  </r>
  <r>
    <x v="0"/>
    <s v="Thuthi"/>
    <x v="0"/>
    <x v="14"/>
    <m/>
    <x v="10"/>
    <m/>
    <n v="1.8"/>
  </r>
  <r>
    <x v="0"/>
    <s v="Silurn"/>
    <x v="1"/>
    <x v="15"/>
    <m/>
    <x v="10"/>
    <m/>
    <n v="1.9"/>
  </r>
  <r>
    <x v="0"/>
    <s v="Colirn"/>
    <x v="2"/>
    <x v="16"/>
    <m/>
    <x v="10"/>
    <m/>
    <n v="1.8"/>
  </r>
  <r>
    <x v="0"/>
    <s v="Lasarn"/>
    <x v="3"/>
    <x v="17"/>
    <m/>
    <x v="11"/>
    <m/>
    <n v="1.8"/>
  </r>
  <r>
    <x v="1"/>
    <s v="Gomnartho"/>
    <x v="1"/>
    <x v="18"/>
    <m/>
    <x v="12"/>
    <m/>
    <n v="1.4"/>
  </r>
  <r>
    <x v="0"/>
    <s v="Lagsolthuarn"/>
    <x v="0"/>
    <x v="19"/>
    <m/>
    <x v="12"/>
    <m/>
    <n v="1.9"/>
  </r>
  <r>
    <x v="1"/>
    <s v="Morlumhalllim"/>
    <x v="0"/>
    <x v="20"/>
    <m/>
    <x v="12"/>
    <m/>
    <n v="1.4"/>
  </r>
  <r>
    <x v="1"/>
    <s v="Thithu"/>
    <x v="2"/>
    <x v="21"/>
    <m/>
    <x v="12"/>
    <m/>
    <n v="1.4"/>
  </r>
  <r>
    <x v="0"/>
    <s v="Lemthi"/>
    <x v="2"/>
    <x v="22"/>
    <m/>
    <x v="13"/>
    <m/>
    <n v="1.9"/>
  </r>
  <r>
    <x v="0"/>
    <s v="Leghu"/>
    <x v="3"/>
    <x v="23"/>
    <m/>
    <x v="14"/>
    <m/>
    <n v="2"/>
  </r>
  <r>
    <x v="0"/>
    <s v="Urnhallnor"/>
    <x v="3"/>
    <x v="24"/>
    <m/>
    <x v="14"/>
    <m/>
    <n v="1.6"/>
  </r>
  <r>
    <x v="0"/>
    <s v="Solbir"/>
    <x v="1"/>
    <x v="25"/>
    <m/>
    <x v="15"/>
    <m/>
    <n v="1.6"/>
  </r>
  <r>
    <x v="0"/>
    <s v="Laglus"/>
    <x v="0"/>
    <x v="26"/>
    <m/>
    <x v="16"/>
    <m/>
    <n v="1.7"/>
  </r>
  <r>
    <x v="1"/>
    <s v="Urnhaculbar"/>
    <x v="3"/>
    <x v="27"/>
    <m/>
    <x v="17"/>
    <m/>
    <n v="1.4"/>
  </r>
  <r>
    <x v="0"/>
    <s v="Gamber"/>
    <x v="1"/>
    <x v="28"/>
    <m/>
    <x v="17"/>
    <m/>
    <n v="1.8"/>
  </r>
  <r>
    <x v="0"/>
    <s v="Bererncelsal"/>
    <x v="2"/>
    <x v="29"/>
    <m/>
    <x v="17"/>
    <m/>
    <n v="1.7"/>
  </r>
  <r>
    <x v="0"/>
    <s v="Gumlaslognir"/>
    <x v="1"/>
    <x v="30"/>
    <m/>
    <x v="18"/>
    <m/>
    <n v="2"/>
  </r>
  <r>
    <x v="0"/>
    <s v="Cyltho"/>
    <x v="3"/>
    <x v="31"/>
    <m/>
    <x v="18"/>
    <m/>
    <n v="1.7"/>
  </r>
  <r>
    <x v="0"/>
    <s v="Logbyrirnbor"/>
    <x v="0"/>
    <x v="32"/>
    <m/>
    <x v="19"/>
    <m/>
    <n v="2"/>
  </r>
  <r>
    <x v="0"/>
    <s v="Silthinorsil"/>
    <x v="2"/>
    <x v="33"/>
    <m/>
    <x v="20"/>
    <m/>
    <n v="2"/>
  </r>
  <r>
    <x v="0"/>
    <s v="Lisirnbarnir"/>
    <x v="0"/>
    <x v="34"/>
    <m/>
    <x v="20"/>
    <m/>
    <n v="1.8"/>
  </r>
  <r>
    <x v="0"/>
    <s v="Celerngom"/>
    <x v="2"/>
    <x v="35"/>
    <m/>
    <x v="21"/>
    <m/>
    <n v="1.8"/>
  </r>
  <r>
    <x v="0"/>
    <s v="Hemarhu"/>
    <x v="3"/>
    <x v="36"/>
    <m/>
    <x v="21"/>
    <m/>
    <n v="1.8"/>
  </r>
  <r>
    <x v="1"/>
    <s v="Lamurn"/>
    <x v="1"/>
    <x v="37"/>
    <m/>
    <x v="22"/>
    <m/>
    <n v="1.4"/>
  </r>
  <r>
    <x v="0"/>
    <s v="Gomorn"/>
    <x v="3"/>
    <x v="38"/>
    <m/>
    <x v="22"/>
    <m/>
    <n v="2"/>
  </r>
  <r>
    <x v="0"/>
    <s v="Lysgemho"/>
    <x v="1"/>
    <x v="39"/>
    <m/>
    <x v="23"/>
    <m/>
    <n v="1.7"/>
  </r>
  <r>
    <x v="0"/>
    <s v="Limsal"/>
    <x v="0"/>
    <x v="40"/>
    <m/>
    <x v="24"/>
    <m/>
    <n v="1.7"/>
  </r>
  <r>
    <x v="0"/>
    <s v="Lamgomcel"/>
    <x v="2"/>
    <x v="41"/>
    <m/>
    <x v="24"/>
    <m/>
    <n v="1.7"/>
  </r>
  <r>
    <x v="1"/>
    <s v="Thathocul"/>
    <x v="0"/>
    <x v="42"/>
    <m/>
    <x v="24"/>
    <m/>
    <n v="1.5"/>
  </r>
  <r>
    <x v="0"/>
    <s v="Bircylbur"/>
    <x v="1"/>
    <x v="42"/>
    <m/>
    <x v="24"/>
    <m/>
    <n v="2"/>
  </r>
  <r>
    <x v="1"/>
    <s v="Mircel"/>
    <x v="2"/>
    <x v="43"/>
    <m/>
    <x v="25"/>
    <m/>
    <n v="1.5"/>
  </r>
  <r>
    <x v="0"/>
    <s v="Barhibar"/>
    <x v="0"/>
    <x v="44"/>
    <m/>
    <x v="26"/>
    <m/>
    <n v="2"/>
  </r>
  <r>
    <x v="0"/>
    <s v="Celthacil"/>
    <x v="2"/>
    <x v="45"/>
    <m/>
    <x v="27"/>
    <m/>
    <n v="2"/>
  </r>
  <r>
    <x v="0"/>
    <s v="Arnlog"/>
    <x v="3"/>
    <x v="46"/>
    <m/>
    <x v="28"/>
    <m/>
    <n v="2"/>
  </r>
  <r>
    <x v="0"/>
    <s v="Higymhemor"/>
    <x v="1"/>
    <x v="47"/>
    <m/>
    <x v="28"/>
    <m/>
    <n v="1.9"/>
  </r>
  <r>
    <x v="1"/>
    <s v="Hunir"/>
    <x v="3"/>
    <x v="48"/>
    <m/>
    <x v="29"/>
    <m/>
    <n v="1.5"/>
  </r>
  <r>
    <x v="0"/>
    <s v="Listheles"/>
    <x v="0"/>
    <x v="49"/>
    <m/>
    <x v="30"/>
    <m/>
    <n v="1.9"/>
  </r>
  <r>
    <x v="0"/>
    <s v="Legthalam"/>
    <x v="2"/>
    <x v="50"/>
    <m/>
    <x v="31"/>
    <m/>
    <n v="1.9"/>
  </r>
  <r>
    <x v="0"/>
    <s v="Listhothegym"/>
    <x v="1"/>
    <x v="51"/>
    <m/>
    <x v="31"/>
    <m/>
    <n v="1.5"/>
  </r>
  <r>
    <x v="0"/>
    <s v="Barmur"/>
    <x v="0"/>
    <x v="52"/>
    <m/>
    <x v="32"/>
    <m/>
    <n v="1.5"/>
  </r>
  <r>
    <x v="0"/>
    <s v="Gymlog"/>
    <x v="3"/>
    <x v="53"/>
    <m/>
    <x v="32"/>
    <m/>
    <n v="1.9"/>
  </r>
  <r>
    <x v="0"/>
    <s v="Limlum"/>
    <x v="2"/>
    <x v="54"/>
    <m/>
    <x v="32"/>
    <m/>
    <n v="1.5"/>
  </r>
  <r>
    <x v="0"/>
    <s v="Yrnlogborsal"/>
    <x v="3"/>
    <x v="55"/>
    <m/>
    <x v="33"/>
    <m/>
    <n v="1.7"/>
  </r>
  <r>
    <x v="0"/>
    <s v="Mirorn"/>
    <x v="3"/>
    <x v="56"/>
    <m/>
    <x v="34"/>
    <m/>
    <n v="1.5"/>
  </r>
  <r>
    <x v="2"/>
    <s v="Silbar"/>
    <x v="1"/>
    <x v="57"/>
    <m/>
    <x v="34"/>
    <m/>
    <n v="2.1"/>
  </r>
  <r>
    <x v="0"/>
    <s v="Ligbirlis"/>
    <x v="1"/>
    <x v="58"/>
    <m/>
    <x v="35"/>
    <m/>
    <n v="1.7"/>
  </r>
  <r>
    <x v="0"/>
    <s v="Ornsilluslig"/>
    <x v="1"/>
    <x v="59"/>
    <m/>
    <x v="36"/>
    <m/>
    <n v="1.9"/>
  </r>
  <r>
    <x v="0"/>
    <s v="Sylgimlos"/>
    <x v="0"/>
    <x v="60"/>
    <m/>
    <x v="37"/>
    <m/>
    <n v="1.9"/>
  </r>
  <r>
    <x v="2"/>
    <s v="Loscylhu"/>
    <x v="0"/>
    <x v="61"/>
    <m/>
    <x v="37"/>
    <m/>
    <n v="2.1"/>
  </r>
  <r>
    <x v="2"/>
    <s v="Lusnar"/>
    <x v="2"/>
    <x v="62"/>
    <m/>
    <x v="37"/>
    <m/>
    <n v="2.1"/>
  </r>
  <r>
    <x v="0"/>
    <s v="Colgemtha"/>
    <x v="1"/>
    <x v="63"/>
    <m/>
    <x v="37"/>
    <m/>
    <n v="1.5"/>
  </r>
  <r>
    <x v="2"/>
    <s v="Mirthilag"/>
    <x v="3"/>
    <x v="64"/>
    <m/>
    <x v="37"/>
    <m/>
    <n v="2.1"/>
  </r>
  <r>
    <x v="0"/>
    <s v="Sulcyl"/>
    <x v="0"/>
    <x v="65"/>
    <m/>
    <x v="38"/>
    <m/>
    <n v="1.7"/>
  </r>
  <r>
    <x v="0"/>
    <s v="Limthe"/>
    <x v="2"/>
    <x v="66"/>
    <m/>
    <x v="38"/>
    <m/>
    <n v="1.9"/>
  </r>
  <r>
    <x v="2"/>
    <s v="Sillos"/>
    <x v="1"/>
    <x v="67"/>
    <d v="2018-11-15T00:00:00"/>
    <x v="39"/>
    <m/>
    <n v="2.2000000000000002"/>
  </r>
  <r>
    <x v="2"/>
    <s v="Heurn"/>
    <x v="0"/>
    <x v="67"/>
    <d v="2019-02-12T00:00:00"/>
    <x v="40"/>
    <m/>
    <n v="2.2000000000000002"/>
  </r>
  <r>
    <x v="2"/>
    <s v="Ornsallustho"/>
    <x v="2"/>
    <x v="67"/>
    <d v="2019-03-08T00:00:00"/>
    <x v="41"/>
    <m/>
    <n v="2.2000000000000002"/>
  </r>
  <r>
    <x v="2"/>
    <s v="Thournsulsel"/>
    <x v="3"/>
    <x v="67"/>
    <d v="2019-04-25T00:00:00"/>
    <x v="42"/>
    <m/>
    <n v="2.2000000000000002"/>
  </r>
  <r>
    <x v="2"/>
    <s v="Arngimhu"/>
    <x v="1"/>
    <x v="67"/>
    <d v="2019-12-05T00:00:00"/>
    <x v="43"/>
    <m/>
    <n v="2.2000000000000002"/>
  </r>
  <r>
    <x v="2"/>
    <s v="Sylhelumhall"/>
    <x v="0"/>
    <x v="67"/>
    <d v="2020-01-14T00:00:00"/>
    <x v="44"/>
    <m/>
    <n v="2.2000000000000002"/>
  </r>
  <r>
    <x v="2"/>
    <s v="Limlys"/>
    <x v="2"/>
    <x v="67"/>
    <d v="2020-03-11T00:00:00"/>
    <x v="45"/>
    <m/>
    <n v="2.2000000000000002"/>
  </r>
  <r>
    <x v="2"/>
    <s v="Leglusnarha"/>
    <x v="3"/>
    <x v="67"/>
    <d v="2020-05-04T00:00:00"/>
    <x v="46"/>
    <m/>
    <n v="2.2999999999999998"/>
  </r>
  <r>
    <x v="3"/>
    <s v="Heho"/>
    <x v="1"/>
    <x v="67"/>
    <d v="2020-10-28T00:00:00"/>
    <x v="47"/>
    <m/>
    <n v="2.2999999999999998"/>
  </r>
  <r>
    <x v="3"/>
    <s v="Narern"/>
    <x v="0"/>
    <x v="67"/>
    <d v="2020-12-24T00:00:00"/>
    <x v="48"/>
    <m/>
    <n v="2.2999999999999998"/>
  </r>
  <r>
    <x v="3"/>
    <s v="Bursel"/>
    <x v="2"/>
    <x v="67"/>
    <d v="2021-01-13T00:00:00"/>
    <x v="49"/>
    <m/>
    <n v="2.2999999999999998"/>
  </r>
  <r>
    <x v="3"/>
    <s v="Cylhellcol"/>
    <x v="3"/>
    <x v="67"/>
    <d v="2021-02-04T00:00:00"/>
    <x v="50"/>
    <m/>
    <n v="2.2999999999999998"/>
  </r>
  <r>
    <x v="3"/>
    <s v="Margam"/>
    <x v="1"/>
    <x v="67"/>
    <d v="2021-08-16T00:00:00"/>
    <x v="51"/>
    <m/>
    <n v="2.2999999999999998"/>
  </r>
  <r>
    <x v="3"/>
    <s v="Silmar"/>
    <x v="0"/>
    <x v="67"/>
    <d v="2021-09-13T00:00:00"/>
    <x v="52"/>
    <m/>
    <n v="2.2999999999999998"/>
  </r>
  <r>
    <x v="3"/>
    <s v="Hohusil"/>
    <x v="2"/>
    <x v="67"/>
    <d v="2021-10-05T00:00:00"/>
    <x v="53"/>
    <m/>
    <n v="2.2999999999999998"/>
  </r>
  <r>
    <x v="3"/>
    <s v="Lagthalis"/>
    <x v="3"/>
    <x v="67"/>
    <d v="2022-04-16T00:00:00"/>
    <x v="54"/>
    <m/>
    <n v="2.2999999999999998"/>
  </r>
  <r>
    <x v="4"/>
    <s v="Thuthoornlum"/>
    <x v="1"/>
    <x v="67"/>
    <d v="2018-11-16T00:00:00"/>
    <x v="39"/>
    <m/>
    <n v="2.2999999999999998"/>
  </r>
  <r>
    <x v="4"/>
    <s v="Cularngum"/>
    <x v="0"/>
    <x v="67"/>
    <d v="2018-11-20T00:00:00"/>
    <x v="39"/>
    <m/>
    <n v="2.2999999999999998"/>
  </r>
  <r>
    <x v="4"/>
    <s v="Narlemha"/>
    <x v="2"/>
    <x v="67"/>
    <d v="2019-02-13T00:00:00"/>
    <x v="40"/>
    <m/>
    <n v="2.2999999999999998"/>
  </r>
  <r>
    <x v="4"/>
    <s v="Thagam"/>
    <x v="3"/>
    <x v="67"/>
    <d v="2019-07-31T00:00:00"/>
    <x v="55"/>
    <m/>
    <n v="2.4"/>
  </r>
  <r>
    <x v="4"/>
    <s v="Silmorbur"/>
    <x v="1"/>
    <x v="67"/>
    <d v="2020-02-01T00:00:00"/>
    <x v="56"/>
    <m/>
    <n v="2.4"/>
  </r>
  <r>
    <x v="4"/>
    <s v="Lassyl"/>
    <x v="0"/>
    <x v="67"/>
    <d v="2020-04-04T00:00:00"/>
    <x v="57"/>
    <m/>
    <n v="2.4"/>
  </r>
  <r>
    <x v="4"/>
    <s v="Irnsel"/>
    <x v="2"/>
    <x v="67"/>
    <d v="2020-04-16T00:00:00"/>
    <x v="57"/>
    <m/>
    <n v="2.4"/>
  </r>
  <r>
    <x v="4"/>
    <s v="Bargombarber"/>
    <x v="3"/>
    <x v="67"/>
    <d v="2020-09-11T00:00:00"/>
    <x v="58"/>
    <m/>
    <n v="2.4"/>
  </r>
  <r>
    <x v="4"/>
    <s v="Nargom"/>
    <x v="1"/>
    <x v="67"/>
    <d v="2021-01-27T00:00:00"/>
    <x v="49"/>
    <m/>
    <n v="2.5"/>
  </r>
  <r>
    <x v="4"/>
    <s v="Thilogyrnlas"/>
    <x v="0"/>
    <x v="67"/>
    <d v="2021-02-02T00:00:00"/>
    <x v="50"/>
    <m/>
    <n v="2.5"/>
  </r>
  <r>
    <x v="4"/>
    <s v="Morlislim"/>
    <x v="2"/>
    <x v="67"/>
    <d v="2021-05-04T00:00:00"/>
    <x v="59"/>
    <m/>
    <n v="2.5"/>
  </r>
  <r>
    <x v="4"/>
    <s v="Lamlos"/>
    <x v="3"/>
    <x v="67"/>
    <d v="2021-08-17T00:00:00"/>
    <x v="51"/>
    <m/>
    <n v="2.5"/>
  </r>
  <r>
    <x v="4"/>
    <s v="Irnbur"/>
    <x v="1"/>
    <x v="67"/>
    <d v="2021-11-02T00:00:00"/>
    <x v="60"/>
    <m/>
    <n v="2.5"/>
  </r>
  <r>
    <x v="4"/>
    <s v="Sollam"/>
    <x v="0"/>
    <x v="67"/>
    <d v="2022-01-10T00:00:00"/>
    <x v="61"/>
    <m/>
    <n v="2.5"/>
  </r>
  <r>
    <x v="4"/>
    <s v="Lumrthi"/>
    <x v="2"/>
    <x v="67"/>
    <d v="2022-01-19T00:00:00"/>
    <x v="61"/>
    <m/>
    <n v="2.5"/>
  </r>
  <r>
    <x v="4"/>
    <s v="Gemlimheles"/>
    <x v="3"/>
    <x v="67"/>
    <d v="2022-04-14T00:00:00"/>
    <x v="54"/>
    <m/>
    <n v="2.5"/>
  </r>
  <r>
    <x v="4"/>
    <s v="Lesho"/>
    <x v="1"/>
    <x v="67"/>
    <d v="2018-10-06T00:00:00"/>
    <x v="62"/>
    <m/>
    <n v="2.5"/>
  </r>
  <r>
    <x v="4"/>
    <s v="Luglog"/>
    <x v="0"/>
    <x v="67"/>
    <d v="2018-11-15T00:00:00"/>
    <x v="39"/>
    <m/>
    <n v="2.5"/>
  </r>
  <r>
    <x v="4"/>
    <s v="Legarn"/>
    <x v="2"/>
    <x v="67"/>
    <d v="2019-05-03T00:00:00"/>
    <x v="63"/>
    <m/>
    <n v="2.6"/>
  </r>
  <r>
    <x v="4"/>
    <s v="Gimarn"/>
    <x v="3"/>
    <x v="67"/>
    <d v="2019-05-07T00:00:00"/>
    <x v="63"/>
    <m/>
    <n v="2.6"/>
  </r>
  <r>
    <x v="4"/>
    <s v="Salbarsolnar"/>
    <x v="1"/>
    <x v="67"/>
    <d v="2020-01-18T00:00:00"/>
    <x v="44"/>
    <m/>
    <n v="2.6"/>
  </r>
  <r>
    <x v="4"/>
    <s v="Gymcel"/>
    <x v="0"/>
    <x v="67"/>
    <d v="2020-02-24T00:00:00"/>
    <x v="56"/>
    <m/>
    <n v="2.6"/>
  </r>
  <r>
    <x v="4"/>
    <s v="Gomhalysleg"/>
    <x v="2"/>
    <x v="67"/>
    <d v="2020-05-19T00:00:00"/>
    <x v="46"/>
    <m/>
    <n v="2.6"/>
  </r>
  <r>
    <x v="4"/>
    <s v="Lumgimarncal"/>
    <x v="3"/>
    <x v="67"/>
    <d v="2020-05-25T00:00:00"/>
    <x v="46"/>
    <m/>
    <n v="2.6"/>
  </r>
  <r>
    <x v="4"/>
    <s v="Yrnbarbercel"/>
    <x v="1"/>
    <x v="67"/>
    <d v="2021-01-09T00:00:00"/>
    <x v="49"/>
    <m/>
    <n v="2.6"/>
  </r>
  <r>
    <x v="4"/>
    <s v="Gymlagceltho"/>
    <x v="0"/>
    <x v="67"/>
    <d v="2021-02-09T00:00:00"/>
    <x v="50"/>
    <m/>
    <n v="2.6"/>
  </r>
  <r>
    <x v="4"/>
    <s v="Bercollumlag"/>
    <x v="2"/>
    <x v="67"/>
    <d v="2021-02-11T00:00:00"/>
    <x v="50"/>
    <m/>
    <n v="2.6"/>
  </r>
  <r>
    <x v="4"/>
    <s v="Limberlum"/>
    <x v="3"/>
    <x v="67"/>
    <d v="2021-03-09T00:00:00"/>
    <x v="64"/>
    <m/>
    <n v="2.6"/>
  </r>
  <r>
    <x v="4"/>
    <s v="Lamtha"/>
    <x v="1"/>
    <x v="67"/>
    <d v="2021-07-02T00:00:00"/>
    <x v="65"/>
    <m/>
    <n v="2.7"/>
  </r>
  <r>
    <x v="4"/>
    <s v="Lagthi"/>
    <x v="0"/>
    <x v="67"/>
    <d v="2021-10-26T00:00:00"/>
    <x v="53"/>
    <m/>
    <n v="2.7"/>
  </r>
  <r>
    <x v="4"/>
    <s v="Lognir"/>
    <x v="2"/>
    <x v="67"/>
    <d v="2021-10-28T00:00:00"/>
    <x v="53"/>
    <m/>
    <n v="2.7"/>
  </r>
  <r>
    <x v="4"/>
    <s v="Urnsyllas"/>
    <x v="3"/>
    <x v="67"/>
    <d v="2022-02-09T00:00:00"/>
    <x v="66"/>
    <m/>
    <n v="2.7"/>
  </r>
  <r>
    <x v="4"/>
    <s v="Sylsalcel"/>
    <x v="1"/>
    <x v="67"/>
    <d v="2022-06-11T00:00:00"/>
    <x v="67"/>
    <m/>
    <n v="2.8"/>
  </r>
  <r>
    <x v="4"/>
    <s v="Gimlum"/>
    <x v="0"/>
    <x v="67"/>
    <d v="2018-12-04T00:00:00"/>
    <x v="68"/>
    <m/>
    <n v="2.8"/>
  </r>
  <r>
    <x v="4"/>
    <s v="Mirbirgem"/>
    <x v="2"/>
    <x v="67"/>
    <d v="2019-01-29T00:00:00"/>
    <x v="69"/>
    <m/>
    <n v="2.8"/>
  </r>
  <r>
    <x v="4"/>
    <s v="Lemcolcalber"/>
    <x v="3"/>
    <x v="67"/>
    <d v="2019-02-04T00:00:00"/>
    <x v="40"/>
    <m/>
    <n v="2.8"/>
  </r>
  <r>
    <x v="4"/>
    <s v="Lagleshallyrn"/>
    <x v="1"/>
    <x v="67"/>
    <d v="2019-05-18T00:00:00"/>
    <x v="63"/>
    <m/>
    <n v="2.8"/>
  </r>
  <r>
    <x v="4"/>
    <s v="Gamsal"/>
    <x v="0"/>
    <x v="67"/>
    <d v="2019-07-05T00:00:00"/>
    <x v="55"/>
    <m/>
    <n v="2.8"/>
  </r>
  <r>
    <x v="4"/>
    <s v="Hubor"/>
    <x v="2"/>
    <x v="67"/>
    <d v="2019-09-16T00:00:00"/>
    <x v="70"/>
    <m/>
    <n v="2.8"/>
  </r>
  <r>
    <x v="4"/>
    <s v="Murnirsulthu"/>
    <x v="3"/>
    <x v="67"/>
    <d v="2019-12-11T00:00:00"/>
    <x v="43"/>
    <m/>
    <n v="2.8"/>
  </r>
  <r>
    <x v="4"/>
    <s v="Haluggam"/>
    <x v="1"/>
    <x v="67"/>
    <d v="2020-11-13T00:00:00"/>
    <x v="71"/>
    <m/>
    <n v="2.8"/>
  </r>
  <r>
    <x v="4"/>
    <s v="Murthicalgem"/>
    <x v="0"/>
    <x v="67"/>
    <d v="2020-12-31T00:00:00"/>
    <x v="48"/>
    <m/>
    <n v="2.8"/>
  </r>
  <r>
    <x v="4"/>
    <s v="Calgym"/>
    <x v="2"/>
    <x v="67"/>
    <d v="2021-03-31T00:00:00"/>
    <x v="64"/>
    <m/>
    <n v="2.8"/>
  </r>
  <r>
    <x v="4"/>
    <s v="Thelemsol"/>
    <x v="3"/>
    <x v="67"/>
    <d v="2021-04-28T00:00:00"/>
    <x v="72"/>
    <m/>
    <n v="2.8"/>
  </r>
  <r>
    <x v="4"/>
    <s v="Thimur"/>
    <x v="1"/>
    <x v="67"/>
    <d v="2022-01-13T00:00:00"/>
    <x v="61"/>
    <m/>
    <n v="3"/>
  </r>
  <r>
    <x v="4"/>
    <s v="Helllosbor"/>
    <x v="0"/>
    <x v="67"/>
    <d v="2022-01-20T00:00:00"/>
    <x v="61"/>
    <m/>
    <n v="3"/>
  </r>
  <r>
    <x v="4"/>
    <s v="Erngymhell"/>
    <x v="2"/>
    <x v="67"/>
    <d v="2022-03-15T00:00:00"/>
    <x v="73"/>
    <m/>
    <n v="3"/>
  </r>
  <r>
    <x v="4"/>
    <s v="Gamlegcilleg"/>
    <x v="3"/>
    <x v="67"/>
    <d v="2022-04-06T00:00:00"/>
    <x v="54"/>
    <m/>
    <n v="3"/>
  </r>
  <r>
    <x v="4"/>
    <s v="Irntho"/>
    <x v="1"/>
    <x v="67"/>
    <d v="2022-07-16T00:00:00"/>
    <x v="74"/>
    <m/>
    <n v="3"/>
  </r>
  <r>
    <x v="4"/>
    <s v="Thulusnir"/>
    <x v="0"/>
    <x v="67"/>
    <d v="2022-09-08T00:00:00"/>
    <x v="75"/>
    <m/>
    <n v="3"/>
  </r>
  <r>
    <x v="4"/>
    <s v="Lesgom"/>
    <x v="2"/>
    <x v="67"/>
    <d v="2018-12-28T00:00:00"/>
    <x v="68"/>
    <m/>
    <n v="3"/>
  </r>
  <r>
    <x v="4"/>
    <s v="Hellliglem"/>
    <x v="3"/>
    <x v="67"/>
    <d v="2019-02-27T00:00:00"/>
    <x v="40"/>
    <m/>
    <n v="3"/>
  </r>
  <r>
    <x v="4"/>
    <s v="Lyscelsilmer"/>
    <x v="1"/>
    <x v="67"/>
    <d v="2019-07-12T00:00:00"/>
    <x v="55"/>
    <m/>
    <n v="3"/>
  </r>
  <r>
    <x v="4"/>
    <s v="Gamlegculnir"/>
    <x v="0"/>
    <x v="67"/>
    <d v="2019-08-23T00:00:00"/>
    <x v="76"/>
    <m/>
    <n v="3"/>
  </r>
  <r>
    <x v="4"/>
    <s v="Celsolbirlem"/>
    <x v="2"/>
    <x v="67"/>
    <d v="2019-10-10T00:00:00"/>
    <x v="77"/>
    <m/>
    <n v="3"/>
  </r>
  <r>
    <x v="4"/>
    <s v="Lognir"/>
    <x v="3"/>
    <x v="67"/>
    <d v="2020-02-08T00:00:00"/>
    <x v="56"/>
    <m/>
    <n v="3"/>
  </r>
  <r>
    <x v="4"/>
    <s v="Lisnarmirlag"/>
    <x v="1"/>
    <x v="67"/>
    <d v="2020-09-08T00:00:00"/>
    <x v="58"/>
    <m/>
    <n v="3"/>
  </r>
  <r>
    <x v="4"/>
    <s v="Selgombor"/>
    <x v="0"/>
    <x v="67"/>
    <d v="2020-09-12T00:00:00"/>
    <x v="58"/>
    <m/>
    <n v="3"/>
  </r>
  <r>
    <x v="4"/>
    <s v="Leglimthugem"/>
    <x v="2"/>
    <x v="67"/>
    <d v="2020-09-15T00:00:00"/>
    <x v="58"/>
    <m/>
    <n v="3"/>
  </r>
  <r>
    <x v="4"/>
    <s v="Burloslog"/>
    <x v="3"/>
    <x v="67"/>
    <d v="2020-10-10T00:00:00"/>
    <x v="47"/>
    <m/>
    <n v="3"/>
  </r>
  <r>
    <x v="5"/>
    <s v="Naryrnbarcel"/>
    <x v="1"/>
    <x v="67"/>
    <d v="2021-05-24T00:00:00"/>
    <x v="59"/>
    <m/>
    <n v="3"/>
  </r>
  <r>
    <x v="5"/>
    <s v="Logsollysyrn"/>
    <x v="0"/>
    <x v="67"/>
    <d v="2021-07-22T00:00:00"/>
    <x v="65"/>
    <m/>
    <n v="3"/>
  </r>
  <r>
    <x v="5"/>
    <s v="Leggim"/>
    <x v="2"/>
    <x v="67"/>
    <d v="2021-08-12T00:00:00"/>
    <x v="51"/>
    <m/>
    <n v="3"/>
  </r>
  <r>
    <x v="5"/>
    <s v="Thusil"/>
    <x v="3"/>
    <x v="67"/>
    <d v="2021-09-06T00:00:00"/>
    <x v="52"/>
    <m/>
    <n v="3"/>
  </r>
  <r>
    <x v="5"/>
    <s v="Byrcollum"/>
    <x v="1"/>
    <x v="67"/>
    <d v="2022-05-19T00:00:00"/>
    <x v="78"/>
    <m/>
    <n v="3"/>
  </r>
  <r>
    <x v="5"/>
    <s v="Murlem"/>
    <x v="0"/>
    <x v="67"/>
    <d v="2022-06-07T00:00:00"/>
    <x v="67"/>
    <m/>
    <n v="3"/>
  </r>
  <r>
    <x v="1"/>
    <s v="Mormurcolthu"/>
    <x v="2"/>
    <x v="67"/>
    <d v="2022-07-22T00:00:00"/>
    <x v="74"/>
    <m/>
    <n v="3"/>
  </r>
  <r>
    <x v="1"/>
    <s v="Irnmer"/>
    <x v="3"/>
    <x v="67"/>
    <d v="2018-11-28T00:00:00"/>
    <x v="39"/>
    <m/>
    <n v="3"/>
  </r>
  <r>
    <x v="1"/>
    <s v="Lislesmarlys"/>
    <x v="1"/>
    <x v="67"/>
    <d v="2019-04-29T00:00:00"/>
    <x v="42"/>
    <m/>
    <n v="3"/>
  </r>
  <r>
    <x v="1"/>
    <s v="Colnarr"/>
    <x v="0"/>
    <x v="67"/>
    <d v="2019-05-09T00:00:00"/>
    <x v="63"/>
    <m/>
    <n v="3"/>
  </r>
  <r>
    <x v="1"/>
    <s v="Norlimgomlas"/>
    <x v="2"/>
    <x v="67"/>
    <d v="2019-07-20T00:00:00"/>
    <x v="55"/>
    <m/>
    <n v="3"/>
  </r>
  <r>
    <x v="1"/>
    <s v="Yrnlum"/>
    <x v="3"/>
    <x v="67"/>
    <d v="2019-08-07T00:00:00"/>
    <x v="76"/>
    <m/>
    <n v="3"/>
  </r>
  <r>
    <x v="1"/>
    <s v="Hoha"/>
    <x v="1"/>
    <x v="67"/>
    <d v="2020-01-08T00:00:00"/>
    <x v="44"/>
    <m/>
    <n v="3"/>
  </r>
  <r>
    <x v="1"/>
    <s v="Murgam"/>
    <x v="0"/>
    <x v="67"/>
    <d v="2020-03-06T00:00:00"/>
    <x v="45"/>
    <m/>
    <n v="3.2"/>
  </r>
  <r>
    <x v="1"/>
    <s v="Gemsylern"/>
    <x v="2"/>
    <x v="67"/>
    <d v="2020-06-13T00:00:00"/>
    <x v="79"/>
    <m/>
    <n v="3.2"/>
  </r>
  <r>
    <x v="1"/>
    <s v="Birthomersel"/>
    <x v="3"/>
    <x v="67"/>
    <d v="2020-07-11T00:00:00"/>
    <x v="80"/>
    <m/>
    <n v="3.2"/>
  </r>
  <r>
    <x v="1"/>
    <s v="Salles"/>
    <x v="1"/>
    <x v="67"/>
    <d v="2020-12-19T00:00:00"/>
    <x v="48"/>
    <m/>
    <n v="3.2"/>
  </r>
  <r>
    <x v="1"/>
    <s v="Legarn"/>
    <x v="0"/>
    <x v="67"/>
    <d v="2020-12-24T00:00:00"/>
    <x v="48"/>
    <m/>
    <n v="3.2"/>
  </r>
  <r>
    <x v="1"/>
    <s v="Arncyl"/>
    <x v="2"/>
    <x v="67"/>
    <d v="2021-03-30T00:00:00"/>
    <x v="64"/>
    <m/>
    <n v="3.2"/>
  </r>
  <r>
    <x v="1"/>
    <s v="Hallerngum"/>
    <x v="3"/>
    <x v="67"/>
    <d v="2021-08-16T00:00:00"/>
    <x v="51"/>
    <m/>
    <n v="3.2"/>
  </r>
  <r>
    <x v="6"/>
    <s v="Lusgim"/>
    <x v="1"/>
    <x v="67"/>
    <d v="2022-01-20T00:00:00"/>
    <x v="61"/>
    <m/>
    <n v="3.3"/>
  </r>
  <r>
    <x v="6"/>
    <s v="Rmerlas"/>
    <x v="0"/>
    <x v="67"/>
    <d v="2022-06-06T00:00:00"/>
    <x v="67"/>
    <m/>
    <n v="3.3"/>
  </r>
  <r>
    <x v="6"/>
    <s v="Halisirn"/>
    <x v="2"/>
    <x v="67"/>
    <d v="2022-06-08T00:00:00"/>
    <x v="67"/>
    <m/>
    <n v="3.3"/>
  </r>
  <r>
    <x v="6"/>
    <s v="Logsulselmur"/>
    <x v="3"/>
    <x v="67"/>
    <d v="2022-06-21T00:00:00"/>
    <x v="67"/>
    <m/>
    <n v="3.3"/>
  </r>
  <r>
    <x v="6"/>
    <s v="Thulam"/>
    <x v="1"/>
    <x v="67"/>
    <d v="2019-07-04T00:00:00"/>
    <x v="55"/>
    <m/>
    <n v="3.3"/>
  </r>
  <r>
    <x v="6"/>
    <s v="Sullemtho"/>
    <x v="0"/>
    <x v="67"/>
    <d v="2019-11-13T00:00:00"/>
    <x v="81"/>
    <m/>
    <n v="3.3"/>
  </r>
  <r>
    <x v="6"/>
    <s v="Murhallha"/>
    <x v="2"/>
    <x v="67"/>
    <d v="2019-12-26T00:00:00"/>
    <x v="43"/>
    <m/>
    <n v="3.3"/>
  </r>
  <r>
    <x v="6"/>
    <s v="Ornthamur"/>
    <x v="3"/>
    <x v="67"/>
    <d v="2020-02-10T00:00:00"/>
    <x v="56"/>
    <m/>
    <n v="3.3"/>
  </r>
  <r>
    <x v="1"/>
    <s v="Thagymlom"/>
    <x v="1"/>
    <x v="67"/>
    <d v="2020-10-21T00:00:00"/>
    <x v="47"/>
    <m/>
    <n v="3.3"/>
  </r>
  <r>
    <x v="1"/>
    <s v="Berloglim"/>
    <x v="0"/>
    <x v="67"/>
    <d v="2020-12-18T00:00:00"/>
    <x v="48"/>
    <m/>
    <n v="3.4"/>
  </r>
  <r>
    <x v="1"/>
    <s v="Ligurn"/>
    <x v="2"/>
    <x v="67"/>
    <d v="2021-03-05T00:00:00"/>
    <x v="64"/>
    <m/>
    <n v="3.4"/>
  </r>
  <r>
    <x v="1"/>
    <s v="Hulassalsyl"/>
    <x v="3"/>
    <x v="67"/>
    <d v="2021-05-20T00:00:00"/>
    <x v="59"/>
    <m/>
    <n v="3.4"/>
  </r>
  <r>
    <x v="1"/>
    <s v="Lagsol"/>
    <x v="1"/>
    <x v="67"/>
    <d v="2021-08-11T00:00:00"/>
    <x v="51"/>
    <m/>
    <n v="3.5"/>
  </r>
  <r>
    <x v="1"/>
    <s v="Lugern"/>
    <x v="0"/>
    <x v="67"/>
    <d v="2021-09-08T00:00:00"/>
    <x v="52"/>
    <m/>
    <n v="3.5"/>
  </r>
  <r>
    <x v="1"/>
    <s v="Mirlomlysurn"/>
    <x v="2"/>
    <x v="67"/>
    <d v="2021-09-13T00:00:00"/>
    <x v="52"/>
    <m/>
    <n v="3.5"/>
  </r>
  <r>
    <x v="1"/>
    <s v="Calbar"/>
    <x v="3"/>
    <x v="67"/>
    <d v="2021-12-02T00:00:00"/>
    <x v="82"/>
    <m/>
    <n v="3.5"/>
  </r>
  <r>
    <x v="1"/>
    <s v="Liggimbormur"/>
    <x v="1"/>
    <x v="67"/>
    <d v="2022-06-02T00:00:00"/>
    <x v="67"/>
    <m/>
    <n v="3.5"/>
  </r>
  <r>
    <x v="1"/>
    <s v="Yrnselcolgim"/>
    <x v="0"/>
    <x v="67"/>
    <d v="2022-06-09T00:00:00"/>
    <x v="67"/>
    <m/>
    <n v="3.5"/>
  </r>
  <r>
    <x v="1"/>
    <s v="Arnho"/>
    <x v="2"/>
    <x v="67"/>
    <d v="2022-07-07T00:00:00"/>
    <x v="74"/>
    <m/>
    <n v="3.5"/>
  </r>
  <r>
    <x v="1"/>
    <s v="Gamcellisr"/>
    <x v="3"/>
    <x v="67"/>
    <d v="2022-07-27T00:00:00"/>
    <x v="74"/>
    <m/>
    <n v="3.5"/>
  </r>
  <r>
    <x v="0"/>
    <s v="Thalig"/>
    <x v="1"/>
    <x v="67"/>
    <d v="2018-11-14T00:00:00"/>
    <x v="39"/>
    <m/>
    <n v="3.5"/>
  </r>
  <r>
    <x v="0"/>
    <s v="Selber"/>
    <x v="0"/>
    <x v="67"/>
    <d v="2018-11-24T00:00:00"/>
    <x v="39"/>
    <m/>
    <n v="3.5"/>
  </r>
  <r>
    <x v="0"/>
    <s v="Thanorgum"/>
    <x v="2"/>
    <x v="67"/>
    <d v="2018-12-04T00:00:00"/>
    <x v="68"/>
    <m/>
    <n v="3.5"/>
  </r>
  <r>
    <x v="0"/>
    <s v="Loslamcilsil"/>
    <x v="3"/>
    <x v="67"/>
    <d v="2018-12-15T00:00:00"/>
    <x v="68"/>
    <m/>
    <n v="3.5"/>
  </r>
  <r>
    <x v="0"/>
    <s v="Irngomhebor"/>
    <x v="1"/>
    <x v="67"/>
    <d v="2019-03-01T00:00:00"/>
    <x v="41"/>
    <m/>
    <n v="3.6"/>
  </r>
  <r>
    <x v="0"/>
    <s v="Celthusylber"/>
    <x v="0"/>
    <x v="67"/>
    <d v="2019-04-24T00:00:00"/>
    <x v="42"/>
    <m/>
    <n v="3.6"/>
  </r>
  <r>
    <x v="0"/>
    <s v="Borsullim"/>
    <x v="2"/>
    <x v="67"/>
    <d v="2019-07-24T00:00:00"/>
    <x v="55"/>
    <m/>
    <n v="3.6"/>
  </r>
  <r>
    <x v="0"/>
    <s v="Norgymnor"/>
    <x v="3"/>
    <x v="67"/>
    <d v="2019-08-16T00:00:00"/>
    <x v="76"/>
    <m/>
    <n v="3.6"/>
  </r>
  <r>
    <x v="0"/>
    <s v="Marornhelllam"/>
    <x v="1"/>
    <x v="67"/>
    <d v="2020-05-28T00:00:00"/>
    <x v="46"/>
    <m/>
    <n v="3.6"/>
  </r>
  <r>
    <x v="0"/>
    <s v="Lumorn"/>
    <x v="0"/>
    <x v="67"/>
    <d v="2020-08-21T00:00:00"/>
    <x v="83"/>
    <m/>
    <n v="3.7"/>
  </r>
  <r>
    <x v="3"/>
    <s v="Hothe"/>
    <x v="2"/>
    <x v="67"/>
    <d v="2020-11-03T00:00:00"/>
    <x v="71"/>
    <m/>
    <n v="3.7"/>
  </r>
  <r>
    <x v="3"/>
    <s v="Gomthu"/>
    <x v="3"/>
    <x v="67"/>
    <d v="2020-12-31T00:00:00"/>
    <x v="48"/>
    <m/>
    <n v="3.7"/>
  </r>
  <r>
    <x v="3"/>
    <s v="Ornborcul"/>
    <x v="1"/>
    <x v="67"/>
    <d v="2021-11-27T00:00:00"/>
    <x v="60"/>
    <m/>
    <n v="3.8"/>
  </r>
  <r>
    <x v="3"/>
    <s v="Holosnir"/>
    <x v="0"/>
    <x v="67"/>
    <d v="2021-12-27T00:00:00"/>
    <x v="82"/>
    <m/>
    <n v="3.8"/>
  </r>
  <r>
    <x v="3"/>
    <s v="Murhalemyrn"/>
    <x v="2"/>
    <x v="67"/>
    <d v="2022-02-15T00:00:00"/>
    <x v="66"/>
    <m/>
    <n v="3.8"/>
  </r>
  <r>
    <x v="3"/>
    <s v="Gumcylgambyr"/>
    <x v="3"/>
    <x v="67"/>
    <d v="2022-05-28T00:00:00"/>
    <x v="78"/>
    <m/>
    <n v="3.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5" indent="0" outline="1" outlineData="1" multipleFieldFilters="0" colHeaderCaption="Mois">
  <location ref="A3:AQ21" firstHeaderRow="1" firstDataRow="2" firstDataCol="1"/>
  <pivotFields count="9">
    <pivotField axis="axisRow" showAll="0">
      <items count="8">
        <item h="1" x="5"/>
        <item x="0"/>
        <item h="1" x="1"/>
        <item h="1" x="2"/>
        <item h="1" x="3"/>
        <item h="1" x="6"/>
        <item h="1" x="4"/>
        <item t="default"/>
      </items>
    </pivotField>
    <pivotField dataField="1" showAll="0"/>
    <pivotField axis="axisRow" showAll="0">
      <items count="5">
        <item x="1"/>
        <item x="0"/>
        <item x="2"/>
        <item x="3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Col" numFmtId="165" showAll="0" defaultSubtotal="0">
      <items count="8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62"/>
        <item x="39"/>
        <item x="68"/>
        <item x="69"/>
        <item x="40"/>
        <item x="41"/>
        <item x="42"/>
        <item x="63"/>
        <item x="55"/>
        <item x="76"/>
        <item x="70"/>
        <item x="77"/>
        <item x="81"/>
        <item x="43"/>
        <item x="44"/>
        <item x="56"/>
        <item x="45"/>
        <item x="57"/>
        <item x="46"/>
        <item x="79"/>
        <item x="80"/>
        <item x="83"/>
        <item x="58"/>
        <item x="47"/>
        <item x="71"/>
        <item x="48"/>
        <item x="49"/>
        <item x="50"/>
        <item x="64"/>
        <item x="72"/>
        <item x="59"/>
        <item x="65"/>
        <item x="51"/>
        <item x="52"/>
        <item x="53"/>
        <item x="60"/>
        <item x="82"/>
        <item x="61"/>
        <item x="66"/>
        <item x="73"/>
        <item x="54"/>
        <item x="78"/>
        <item x="67"/>
        <item x="74"/>
        <item x="75"/>
      </items>
    </pivotField>
    <pivotField showAll="0"/>
    <pivotField dataField="1" showAll="0"/>
    <pivotField showAll="0" defaultSubtotal="0">
      <items count="6">
        <item x="0"/>
        <item x="1"/>
        <item x="2"/>
        <item x="3"/>
        <item x="4"/>
        <item x="5"/>
      </items>
    </pivotField>
  </pivotFields>
  <rowFields count="3">
    <field x="0"/>
    <field x="2"/>
    <field x="-2"/>
  </rowFields>
  <rowItems count="17">
    <i>
      <x v="1"/>
    </i>
    <i r="1">
      <x/>
    </i>
    <i r="2">
      <x/>
    </i>
    <i r="2" i="1">
      <x v="1"/>
    </i>
    <i r="1">
      <x v="1"/>
    </i>
    <i r="2">
      <x/>
    </i>
    <i r="2" i="1">
      <x v="1"/>
    </i>
    <i r="1">
      <x v="2"/>
    </i>
    <i r="2">
      <x/>
    </i>
    <i r="2" i="1">
      <x v="1"/>
    </i>
    <i r="1">
      <x v="3"/>
    </i>
    <i r="2">
      <x/>
    </i>
    <i r="2" i="1">
      <x v="1"/>
    </i>
    <i t="default">
      <x v="1"/>
    </i>
    <i t="default" i="1">
      <x v="1"/>
    </i>
    <i t="grand">
      <x/>
    </i>
    <i t="grand" i="1">
      <x/>
    </i>
  </rowItems>
  <colFields count="1">
    <field x="5"/>
  </colFields>
  <colItems count="42">
    <i>
      <x/>
    </i>
    <i>
      <x v="2"/>
    </i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6"/>
    </i>
    <i>
      <x v="27"/>
    </i>
    <i>
      <x v="28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40"/>
    </i>
    <i>
      <x v="41"/>
    </i>
    <i>
      <x v="44"/>
    </i>
    <i>
      <x v="45"/>
    </i>
    <i>
      <x v="47"/>
    </i>
    <i>
      <x v="48"/>
    </i>
    <i>
      <x v="57"/>
    </i>
    <i>
      <x v="60"/>
    </i>
  </colItems>
  <dataFields count="2">
    <dataField name="Cumul Tonnes" fld="7" showDataAs="runTotal" baseField="5" baseItem="3"/>
    <dataField name="Nombe de Contrats cumulés" fld="1" subtotal="count" showDataAs="runTotal" baseField="5" baseItem="0"/>
  </dataFields>
  <formats count="6">
    <format dxfId="26">
      <pivotArea dataOnly="0" outline="0" fieldPosition="0">
        <references count="1">
          <reference field="4294967294" count="1">
            <x v="0"/>
          </reference>
        </references>
      </pivotArea>
    </format>
    <format dxfId="25">
      <pivotArea dataOnly="0" outline="0" fieldPosition="0">
        <references count="1">
          <reference field="4294967294" count="1">
            <x v="0"/>
          </reference>
        </references>
      </pivotArea>
    </format>
    <format dxfId="24">
      <pivotArea dataOnly="0" outline="0" fieldPosition="0">
        <references count="1">
          <reference field="4294967294" count="1">
            <x v="1"/>
          </reference>
        </references>
      </pivotArea>
    </format>
    <format dxfId="17">
      <pivotArea outline="0" collapsedLevelsAreSubtotals="1" fieldPosition="0">
        <references count="1">
          <reference field="5" count="1" selected="0">
            <x v="21"/>
          </reference>
        </references>
      </pivotArea>
    </format>
    <format dxfId="14">
      <pivotArea type="topRight" dataOnly="0" labelOnly="1" outline="0" offset="R1" fieldPosition="0"/>
    </format>
    <format dxfId="12">
      <pivotArea dataOnly="0" labelOnly="1" fieldPosition="0">
        <references count="1">
          <reference field="5" count="1">
            <x v="21"/>
          </reference>
        </references>
      </pivotArea>
    </format>
  </formats>
  <pivotTableStyleInfo name="PivotStyleLight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ocalisation" sourceName="Localisation">
  <pivotTables>
    <pivotTable tabId="9" name="Tableau croisé dynamique1"/>
  </pivotTables>
  <data>
    <tabular pivotCacheId="1">
      <items count="7">
        <i x="5"/>
        <i x="0" s="1"/>
        <i x="1"/>
        <i x="2"/>
        <i x="3"/>
        <i x="6"/>
        <i x="4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ocalisation" cache="Segment_Localisation" caption="Localisation" rowHeight="241300"/>
</slicers>
</file>

<file path=xl/tables/table1.xml><?xml version="1.0" encoding="utf-8"?>
<table xmlns="http://schemas.openxmlformats.org/spreadsheetml/2006/main" id="1" name="Tableau1" displayName="Tableau1" ref="A1:H202" totalsRowCount="1" totalsRowDxfId="38">
  <autoFilter ref="A1:H201"/>
  <tableColumns count="8">
    <tableColumn id="1" name="Localisation" totalsRowLabel="Total" totalsRowDxfId="37"/>
    <tableColumn id="2" name="Nom " totalsRowFunction="count" dataDxfId="36" totalsRowDxfId="35"/>
    <tableColumn id="3" name="Type de cépage" totalsRowDxfId="34"/>
    <tableColumn id="4" name="Date de début de contrat effectif" totalsRowDxfId="33"/>
    <tableColumn id="5" name="Date de début de contrat prévu" dataDxfId="32" totalsRowDxfId="31"/>
    <tableColumn id="8" name="Mois Début" dataDxfId="30" totalsRowDxfId="29">
      <calculatedColumnFormula>EOMONTH(Tableau1[[#This Row],[Date de début de contrat effectif]]&amp;Tableau1[[#This Row],[Date de début de contrat prévu]],-1)+1</calculatedColumnFormula>
    </tableColumn>
    <tableColumn id="6" name="Fin de contrat" totalsRowDxfId="28"/>
    <tableColumn id="7" name="Tonnes" totalsRowFunction="sum" totalsRowDxfId="2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2"/>
  <sheetViews>
    <sheetView topLeftCell="B1" workbookViewId="0">
      <selection activeCell="G2" sqref="G2"/>
    </sheetView>
  </sheetViews>
  <sheetFormatPr baseColWidth="10" defaultRowHeight="15" x14ac:dyDescent="0.25"/>
  <cols>
    <col min="1" max="1" width="17.42578125" customWidth="1"/>
    <col min="2" max="2" width="23.7109375" customWidth="1"/>
    <col min="3" max="3" width="23.85546875" customWidth="1"/>
    <col min="4" max="4" width="35.5703125" customWidth="1"/>
    <col min="5" max="5" width="37.42578125" customWidth="1"/>
    <col min="6" max="6" width="12.85546875" style="38" bestFit="1" customWidth="1"/>
    <col min="7" max="7" width="19.140625" customWidth="1"/>
  </cols>
  <sheetData>
    <row r="1" spans="1:8" x14ac:dyDescent="0.25">
      <c r="A1" t="s">
        <v>4</v>
      </c>
      <c r="B1" t="s">
        <v>5</v>
      </c>
      <c r="C1" t="s">
        <v>0</v>
      </c>
      <c r="D1" t="s">
        <v>1</v>
      </c>
      <c r="E1" t="s">
        <v>2</v>
      </c>
      <c r="F1" s="38" t="s">
        <v>223</v>
      </c>
      <c r="G1" t="s">
        <v>3</v>
      </c>
      <c r="H1" t="s">
        <v>215</v>
      </c>
    </row>
    <row r="2" spans="1:8" ht="15.6" x14ac:dyDescent="0.35">
      <c r="A2" t="s">
        <v>205</v>
      </c>
      <c r="B2" s="1" t="s">
        <v>23</v>
      </c>
      <c r="C2" t="s">
        <v>212</v>
      </c>
      <c r="D2" s="2">
        <v>42026</v>
      </c>
      <c r="F2" s="38">
        <f>EOMONTH(Tableau1[[#This Row],[Date de début de contrat effectif]]&amp;Tableau1[[#This Row],[Date de début de contrat prévu]],-1)+1</f>
        <v>42005</v>
      </c>
      <c r="H2">
        <v>1.6</v>
      </c>
    </row>
    <row r="3" spans="1:8" ht="15.6" x14ac:dyDescent="0.35">
      <c r="A3" t="s">
        <v>204</v>
      </c>
      <c r="B3" s="1" t="s">
        <v>6</v>
      </c>
      <c r="C3" t="s">
        <v>211</v>
      </c>
      <c r="D3" s="2">
        <v>42052</v>
      </c>
      <c r="F3" s="38">
        <f>EOMONTH(Tableau1[[#This Row],[Date de début de contrat effectif]]&amp;Tableau1[[#This Row],[Date de début de contrat prévu]],-1)+1</f>
        <v>42036</v>
      </c>
      <c r="H3">
        <v>1.4</v>
      </c>
    </row>
    <row r="4" spans="1:8" ht="15.6" x14ac:dyDescent="0.35">
      <c r="A4" t="s">
        <v>204</v>
      </c>
      <c r="B4" s="1" t="s">
        <v>7</v>
      </c>
      <c r="C4" t="s">
        <v>212</v>
      </c>
      <c r="D4" s="2">
        <v>42062</v>
      </c>
      <c r="F4" s="38">
        <f>EOMONTH(Tableau1[[#This Row],[Date de début de contrat effectif]]&amp;Tableau1[[#This Row],[Date de début de contrat prévu]],-1)+1</f>
        <v>42036</v>
      </c>
      <c r="H4">
        <v>1.4</v>
      </c>
    </row>
    <row r="5" spans="1:8" ht="15.6" x14ac:dyDescent="0.35">
      <c r="A5" t="s">
        <v>205</v>
      </c>
      <c r="B5" s="1" t="s">
        <v>40</v>
      </c>
      <c r="C5" t="s">
        <v>213</v>
      </c>
      <c r="D5" s="2">
        <v>42072</v>
      </c>
      <c r="F5" s="38">
        <f>EOMONTH(Tableau1[[#This Row],[Date de début de contrat effectif]]&amp;Tableau1[[#This Row],[Date de début de contrat prévu]],-1)+1</f>
        <v>42064</v>
      </c>
      <c r="H5">
        <v>1.8</v>
      </c>
    </row>
    <row r="6" spans="1:8" ht="15.6" x14ac:dyDescent="0.35">
      <c r="A6" t="s">
        <v>205</v>
      </c>
      <c r="B6" s="1" t="s">
        <v>41</v>
      </c>
      <c r="C6" t="s">
        <v>214</v>
      </c>
      <c r="D6" s="2">
        <v>42088</v>
      </c>
      <c r="F6" s="38">
        <f>EOMONTH(Tableau1[[#This Row],[Date de début de contrat effectif]]&amp;Tableau1[[#This Row],[Date de début de contrat prévu]],-1)+1</f>
        <v>42064</v>
      </c>
      <c r="H6">
        <v>1.8</v>
      </c>
    </row>
    <row r="7" spans="1:8" ht="15.6" x14ac:dyDescent="0.35">
      <c r="A7" t="s">
        <v>204</v>
      </c>
      <c r="B7" s="1" t="s">
        <v>8</v>
      </c>
      <c r="C7" t="s">
        <v>213</v>
      </c>
      <c r="D7" s="2">
        <v>42123</v>
      </c>
      <c r="F7" s="38">
        <f>EOMONTH(Tableau1[[#This Row],[Date de début de contrat effectif]]&amp;Tableau1[[#This Row],[Date de début de contrat prévu]],-1)+1</f>
        <v>42095</v>
      </c>
      <c r="H7">
        <v>1.4</v>
      </c>
    </row>
    <row r="8" spans="1:8" ht="15.6" x14ac:dyDescent="0.35">
      <c r="A8" t="s">
        <v>205</v>
      </c>
      <c r="B8" s="1" t="s">
        <v>57</v>
      </c>
      <c r="C8" t="s">
        <v>214</v>
      </c>
      <c r="D8" s="2">
        <v>42152</v>
      </c>
      <c r="F8" s="38">
        <f>EOMONTH(Tableau1[[#This Row],[Date de début de contrat effectif]]&amp;Tableau1[[#This Row],[Date de début de contrat prévu]],-1)+1</f>
        <v>42125</v>
      </c>
      <c r="H8">
        <v>1.9</v>
      </c>
    </row>
    <row r="9" spans="1:8" ht="15.6" x14ac:dyDescent="0.35">
      <c r="A9" t="s">
        <v>205</v>
      </c>
      <c r="B9" s="1" t="s">
        <v>24</v>
      </c>
      <c r="C9" t="s">
        <v>213</v>
      </c>
      <c r="D9" s="2">
        <v>42175</v>
      </c>
      <c r="F9" s="38">
        <f>EOMONTH(Tableau1[[#This Row],[Date de début de contrat effectif]]&amp;Tableau1[[#This Row],[Date de début de contrat prévu]],-1)+1</f>
        <v>42156</v>
      </c>
      <c r="H9">
        <v>1.6</v>
      </c>
    </row>
    <row r="10" spans="1:8" ht="15.6" x14ac:dyDescent="0.35">
      <c r="A10" t="s">
        <v>204</v>
      </c>
      <c r="B10" s="1" t="s">
        <v>9</v>
      </c>
      <c r="C10" t="s">
        <v>214</v>
      </c>
      <c r="D10" s="2">
        <v>42205</v>
      </c>
      <c r="F10" s="38">
        <f>EOMONTH(Tableau1[[#This Row],[Date de début de contrat effectif]]&amp;Tableau1[[#This Row],[Date de début de contrat prévu]],-1)+1</f>
        <v>42186</v>
      </c>
      <c r="H10">
        <v>1.4</v>
      </c>
    </row>
    <row r="11" spans="1:8" ht="15.6" x14ac:dyDescent="0.35">
      <c r="A11" t="s">
        <v>205</v>
      </c>
      <c r="B11" s="1" t="s">
        <v>25</v>
      </c>
      <c r="C11" t="s">
        <v>214</v>
      </c>
      <c r="D11" s="2">
        <v>42217</v>
      </c>
      <c r="F11" s="38">
        <f>EOMONTH(Tableau1[[#This Row],[Date de début de contrat effectif]]&amp;Tableau1[[#This Row],[Date de début de contrat prévu]],-1)+1</f>
        <v>42217</v>
      </c>
      <c r="H11">
        <v>1.6</v>
      </c>
    </row>
    <row r="12" spans="1:8" ht="15.6" x14ac:dyDescent="0.35">
      <c r="A12" t="s">
        <v>205</v>
      </c>
      <c r="B12" s="1" t="s">
        <v>42</v>
      </c>
      <c r="C12" t="s">
        <v>211</v>
      </c>
      <c r="D12" s="2">
        <v>42283</v>
      </c>
      <c r="F12" s="38">
        <f>EOMONTH(Tableau1[[#This Row],[Date de début de contrat effectif]]&amp;Tableau1[[#This Row],[Date de début de contrat prévu]],-1)+1</f>
        <v>42278</v>
      </c>
      <c r="H12">
        <v>1.8</v>
      </c>
    </row>
    <row r="13" spans="1:8" ht="15.6" x14ac:dyDescent="0.35">
      <c r="A13" t="s">
        <v>205</v>
      </c>
      <c r="B13" s="1" t="s">
        <v>26</v>
      </c>
      <c r="C13" t="s">
        <v>211</v>
      </c>
      <c r="D13" s="2">
        <v>42300</v>
      </c>
      <c r="F13" s="38">
        <f>EOMONTH(Tableau1[[#This Row],[Date de début de contrat effectif]]&amp;Tableau1[[#This Row],[Date de début de contrat prévu]],-1)+1</f>
        <v>42278</v>
      </c>
      <c r="H13">
        <v>1.6</v>
      </c>
    </row>
    <row r="14" spans="1:8" ht="15.6" x14ac:dyDescent="0.35">
      <c r="A14" t="s">
        <v>205</v>
      </c>
      <c r="B14" s="1" t="s">
        <v>27</v>
      </c>
      <c r="C14" t="s">
        <v>212</v>
      </c>
      <c r="D14" s="2">
        <v>42354</v>
      </c>
      <c r="F14" s="38">
        <f>EOMONTH(Tableau1[[#This Row],[Date de début de contrat effectif]]&amp;Tableau1[[#This Row],[Date de début de contrat prévu]],-1)+1</f>
        <v>42339</v>
      </c>
      <c r="H14">
        <v>1.6</v>
      </c>
    </row>
    <row r="15" spans="1:8" ht="15.6" x14ac:dyDescent="0.35">
      <c r="A15" t="s">
        <v>205</v>
      </c>
      <c r="B15" s="1" t="s">
        <v>28</v>
      </c>
      <c r="C15" t="s">
        <v>213</v>
      </c>
      <c r="D15" s="2">
        <v>42362</v>
      </c>
      <c r="F15" s="38">
        <f>EOMONTH(Tableau1[[#This Row],[Date de début de contrat effectif]]&amp;Tableau1[[#This Row],[Date de début de contrat prévu]],-1)+1</f>
        <v>42339</v>
      </c>
      <c r="H15">
        <v>1.6</v>
      </c>
    </row>
    <row r="16" spans="1:8" ht="15.6" x14ac:dyDescent="0.35">
      <c r="A16" t="s">
        <v>205</v>
      </c>
      <c r="B16" s="1" t="s">
        <v>43</v>
      </c>
      <c r="C16" t="s">
        <v>212</v>
      </c>
      <c r="D16" s="2">
        <v>42382</v>
      </c>
      <c r="F16" s="38">
        <f>EOMONTH(Tableau1[[#This Row],[Date de début de contrat effectif]]&amp;Tableau1[[#This Row],[Date de début de contrat prévu]],-1)+1</f>
        <v>42370</v>
      </c>
      <c r="H16">
        <v>1.8</v>
      </c>
    </row>
    <row r="17" spans="1:8" ht="15.6" x14ac:dyDescent="0.35">
      <c r="A17" t="s">
        <v>205</v>
      </c>
      <c r="B17" s="1" t="s">
        <v>58</v>
      </c>
      <c r="C17" t="s">
        <v>211</v>
      </c>
      <c r="D17" s="2">
        <v>42392</v>
      </c>
      <c r="F17" s="38">
        <f>EOMONTH(Tableau1[[#This Row],[Date de début de contrat effectif]]&amp;Tableau1[[#This Row],[Date de début de contrat prévu]],-1)+1</f>
        <v>42370</v>
      </c>
      <c r="H17">
        <v>1.9</v>
      </c>
    </row>
    <row r="18" spans="1:8" ht="15.6" x14ac:dyDescent="0.35">
      <c r="A18" t="s">
        <v>205</v>
      </c>
      <c r="B18" s="1" t="s">
        <v>44</v>
      </c>
      <c r="C18" t="s">
        <v>213</v>
      </c>
      <c r="D18" s="2">
        <v>42398</v>
      </c>
      <c r="F18" s="38">
        <f>EOMONTH(Tableau1[[#This Row],[Date de début de contrat effectif]]&amp;Tableau1[[#This Row],[Date de début de contrat prévu]],-1)+1</f>
        <v>42370</v>
      </c>
      <c r="H18">
        <v>1.8</v>
      </c>
    </row>
    <row r="19" spans="1:8" ht="15.6" x14ac:dyDescent="0.35">
      <c r="A19" t="s">
        <v>205</v>
      </c>
      <c r="B19" s="1" t="s">
        <v>45</v>
      </c>
      <c r="C19" t="s">
        <v>214</v>
      </c>
      <c r="D19" s="2">
        <v>42429</v>
      </c>
      <c r="F19" s="38">
        <f>EOMONTH(Tableau1[[#This Row],[Date de début de contrat effectif]]&amp;Tableau1[[#This Row],[Date de début de contrat prévu]],-1)+1</f>
        <v>42401</v>
      </c>
      <c r="H19">
        <v>1.8</v>
      </c>
    </row>
    <row r="20" spans="1:8" ht="15.6" x14ac:dyDescent="0.35">
      <c r="A20" t="s">
        <v>204</v>
      </c>
      <c r="B20" s="1" t="s">
        <v>10</v>
      </c>
      <c r="C20" t="s">
        <v>211</v>
      </c>
      <c r="D20" s="2">
        <v>42431</v>
      </c>
      <c r="F20" s="38">
        <f>EOMONTH(Tableau1[[#This Row],[Date de début de contrat effectif]]&amp;Tableau1[[#This Row],[Date de début de contrat prévu]],-1)+1</f>
        <v>42430</v>
      </c>
      <c r="H20">
        <v>1.4</v>
      </c>
    </row>
    <row r="21" spans="1:8" ht="15.6" x14ac:dyDescent="0.35">
      <c r="A21" t="s">
        <v>205</v>
      </c>
      <c r="B21" s="1" t="s">
        <v>59</v>
      </c>
      <c r="C21" t="s">
        <v>212</v>
      </c>
      <c r="D21" s="2">
        <v>42446</v>
      </c>
      <c r="F21" s="38">
        <f>EOMONTH(Tableau1[[#This Row],[Date de début de contrat effectif]]&amp;Tableau1[[#This Row],[Date de début de contrat prévu]],-1)+1</f>
        <v>42430</v>
      </c>
      <c r="H21">
        <v>1.9</v>
      </c>
    </row>
    <row r="22" spans="1:8" ht="15.6" x14ac:dyDescent="0.35">
      <c r="A22" t="s">
        <v>204</v>
      </c>
      <c r="B22" s="1" t="s">
        <v>11</v>
      </c>
      <c r="C22" t="s">
        <v>212</v>
      </c>
      <c r="D22" s="2">
        <v>42447</v>
      </c>
      <c r="F22" s="38">
        <f>EOMONTH(Tableau1[[#This Row],[Date de début de contrat effectif]]&amp;Tableau1[[#This Row],[Date de début de contrat prévu]],-1)+1</f>
        <v>42430</v>
      </c>
      <c r="H22">
        <v>1.4</v>
      </c>
    </row>
    <row r="23" spans="1:8" ht="15.6" x14ac:dyDescent="0.35">
      <c r="A23" t="s">
        <v>204</v>
      </c>
      <c r="B23" s="1" t="s">
        <v>12</v>
      </c>
      <c r="C23" t="s">
        <v>213</v>
      </c>
      <c r="D23" s="2">
        <v>42454</v>
      </c>
      <c r="F23" s="38">
        <f>EOMONTH(Tableau1[[#This Row],[Date de début de contrat effectif]]&amp;Tableau1[[#This Row],[Date de début de contrat prévu]],-1)+1</f>
        <v>42430</v>
      </c>
      <c r="H23">
        <v>1.4</v>
      </c>
    </row>
    <row r="24" spans="1:8" ht="15.6" x14ac:dyDescent="0.35">
      <c r="A24" t="s">
        <v>205</v>
      </c>
      <c r="B24" s="1" t="s">
        <v>60</v>
      </c>
      <c r="C24" t="s">
        <v>213</v>
      </c>
      <c r="D24" s="2">
        <v>42478</v>
      </c>
      <c r="F24" s="38">
        <f>EOMONTH(Tableau1[[#This Row],[Date de début de contrat effectif]]&amp;Tableau1[[#This Row],[Date de début de contrat prévu]],-1)+1</f>
        <v>42461</v>
      </c>
      <c r="H24">
        <v>1.9</v>
      </c>
    </row>
    <row r="25" spans="1:8" ht="15.6" x14ac:dyDescent="0.35">
      <c r="A25" t="s">
        <v>205</v>
      </c>
      <c r="B25" s="1" t="s">
        <v>61</v>
      </c>
      <c r="C25" t="s">
        <v>214</v>
      </c>
      <c r="D25" s="2">
        <v>42510</v>
      </c>
      <c r="F25" s="38">
        <f>EOMONTH(Tableau1[[#This Row],[Date de début de contrat effectif]]&amp;Tableau1[[#This Row],[Date de début de contrat prévu]],-1)+1</f>
        <v>42491</v>
      </c>
      <c r="H25">
        <v>2</v>
      </c>
    </row>
    <row r="26" spans="1:8" ht="15.6" x14ac:dyDescent="0.35">
      <c r="A26" t="s">
        <v>205</v>
      </c>
      <c r="B26" s="1" t="s">
        <v>29</v>
      </c>
      <c r="C26" t="s">
        <v>214</v>
      </c>
      <c r="D26" s="2">
        <v>42511</v>
      </c>
      <c r="F26" s="38">
        <f>EOMONTH(Tableau1[[#This Row],[Date de début de contrat effectif]]&amp;Tableau1[[#This Row],[Date de début de contrat prévu]],-1)+1</f>
        <v>42491</v>
      </c>
      <c r="H26">
        <v>1.6</v>
      </c>
    </row>
    <row r="27" spans="1:8" ht="15.6" x14ac:dyDescent="0.35">
      <c r="A27" t="s">
        <v>205</v>
      </c>
      <c r="B27" s="1" t="s">
        <v>30</v>
      </c>
      <c r="C27" t="s">
        <v>211</v>
      </c>
      <c r="D27" s="2">
        <v>42531</v>
      </c>
      <c r="F27" s="38">
        <f>EOMONTH(Tableau1[[#This Row],[Date de début de contrat effectif]]&amp;Tableau1[[#This Row],[Date de début de contrat prévu]],-1)+1</f>
        <v>42522</v>
      </c>
      <c r="H27">
        <v>1.6</v>
      </c>
    </row>
    <row r="28" spans="1:8" ht="15.6" x14ac:dyDescent="0.35">
      <c r="A28" t="s">
        <v>205</v>
      </c>
      <c r="B28" s="1" t="s">
        <v>31</v>
      </c>
      <c r="C28" t="s">
        <v>212</v>
      </c>
      <c r="D28" s="2">
        <v>42566</v>
      </c>
      <c r="F28" s="38">
        <f>EOMONTH(Tableau1[[#This Row],[Date de début de contrat effectif]]&amp;Tableau1[[#This Row],[Date de début de contrat prévu]],-1)+1</f>
        <v>42552</v>
      </c>
      <c r="H28">
        <v>1.7</v>
      </c>
    </row>
    <row r="29" spans="1:8" ht="15.6" x14ac:dyDescent="0.35">
      <c r="A29" t="s">
        <v>204</v>
      </c>
      <c r="B29" s="1" t="s">
        <v>13</v>
      </c>
      <c r="C29" t="s">
        <v>214</v>
      </c>
      <c r="D29" s="2">
        <v>42590</v>
      </c>
      <c r="F29" s="38">
        <f>EOMONTH(Tableau1[[#This Row],[Date de début de contrat effectif]]&amp;Tableau1[[#This Row],[Date de début de contrat prévu]],-1)+1</f>
        <v>42583</v>
      </c>
      <c r="H29">
        <v>1.4</v>
      </c>
    </row>
    <row r="30" spans="1:8" ht="15.6" x14ac:dyDescent="0.35">
      <c r="A30" t="s">
        <v>205</v>
      </c>
      <c r="B30" s="1" t="s">
        <v>46</v>
      </c>
      <c r="C30" t="s">
        <v>211</v>
      </c>
      <c r="D30" s="2">
        <v>42591</v>
      </c>
      <c r="F30" s="38">
        <f>EOMONTH(Tableau1[[#This Row],[Date de début de contrat effectif]]&amp;Tableau1[[#This Row],[Date de début de contrat prévu]],-1)+1</f>
        <v>42583</v>
      </c>
      <c r="H30">
        <v>1.8</v>
      </c>
    </row>
    <row r="31" spans="1:8" ht="15.6" x14ac:dyDescent="0.35">
      <c r="A31" t="s">
        <v>205</v>
      </c>
      <c r="B31" s="1" t="s">
        <v>32</v>
      </c>
      <c r="C31" t="s">
        <v>213</v>
      </c>
      <c r="D31" s="2">
        <v>42611</v>
      </c>
      <c r="F31" s="38">
        <f>EOMONTH(Tableau1[[#This Row],[Date de début de contrat effectif]]&amp;Tableau1[[#This Row],[Date de début de contrat prévu]],-1)+1</f>
        <v>42583</v>
      </c>
      <c r="H31">
        <v>1.7</v>
      </c>
    </row>
    <row r="32" spans="1:8" ht="15.6" x14ac:dyDescent="0.35">
      <c r="A32" t="s">
        <v>205</v>
      </c>
      <c r="B32" s="1" t="s">
        <v>62</v>
      </c>
      <c r="C32" t="s">
        <v>211</v>
      </c>
      <c r="D32" s="2">
        <v>42634</v>
      </c>
      <c r="F32" s="38">
        <f>EOMONTH(Tableau1[[#This Row],[Date de début de contrat effectif]]&amp;Tableau1[[#This Row],[Date de début de contrat prévu]],-1)+1</f>
        <v>42614</v>
      </c>
      <c r="H32">
        <v>2</v>
      </c>
    </row>
    <row r="33" spans="1:8" ht="15.6" x14ac:dyDescent="0.35">
      <c r="A33" t="s">
        <v>205</v>
      </c>
      <c r="B33" s="1" t="s">
        <v>33</v>
      </c>
      <c r="C33" t="s">
        <v>214</v>
      </c>
      <c r="D33" s="2">
        <v>42639</v>
      </c>
      <c r="F33" s="38">
        <f>EOMONTH(Tableau1[[#This Row],[Date de début de contrat effectif]]&amp;Tableau1[[#This Row],[Date de début de contrat prévu]],-1)+1</f>
        <v>42614</v>
      </c>
      <c r="H33">
        <v>1.7</v>
      </c>
    </row>
    <row r="34" spans="1:8" ht="15.6" x14ac:dyDescent="0.35">
      <c r="A34" t="s">
        <v>205</v>
      </c>
      <c r="B34" s="1" t="s">
        <v>63</v>
      </c>
      <c r="C34" t="s">
        <v>212</v>
      </c>
      <c r="D34" s="2">
        <v>42654</v>
      </c>
      <c r="F34" s="38">
        <f>EOMONTH(Tableau1[[#This Row],[Date de début de contrat effectif]]&amp;Tableau1[[#This Row],[Date de début de contrat prévu]],-1)+1</f>
        <v>42644</v>
      </c>
      <c r="H34">
        <v>2</v>
      </c>
    </row>
    <row r="35" spans="1:8" ht="15.6" x14ac:dyDescent="0.35">
      <c r="A35" t="s">
        <v>205</v>
      </c>
      <c r="B35" s="1" t="s">
        <v>64</v>
      </c>
      <c r="C35" t="s">
        <v>213</v>
      </c>
      <c r="D35" s="2">
        <v>42682</v>
      </c>
      <c r="F35" s="38">
        <f>EOMONTH(Tableau1[[#This Row],[Date de début de contrat effectif]]&amp;Tableau1[[#This Row],[Date de début de contrat prévu]],-1)+1</f>
        <v>42675</v>
      </c>
      <c r="H35">
        <v>2</v>
      </c>
    </row>
    <row r="36" spans="1:8" ht="15.6" x14ac:dyDescent="0.35">
      <c r="A36" t="s">
        <v>205</v>
      </c>
      <c r="B36" s="1" t="s">
        <v>47</v>
      </c>
      <c r="C36" t="s">
        <v>212</v>
      </c>
      <c r="D36" s="2">
        <v>42698</v>
      </c>
      <c r="F36" s="38">
        <f>EOMONTH(Tableau1[[#This Row],[Date de début de contrat effectif]]&amp;Tableau1[[#This Row],[Date de début de contrat prévu]],-1)+1</f>
        <v>42675</v>
      </c>
      <c r="H36">
        <v>1.8</v>
      </c>
    </row>
    <row r="37" spans="1:8" ht="15.6" x14ac:dyDescent="0.35">
      <c r="A37" t="s">
        <v>205</v>
      </c>
      <c r="B37" s="1" t="s">
        <v>48</v>
      </c>
      <c r="C37" t="s">
        <v>213</v>
      </c>
      <c r="D37" s="2">
        <v>42712</v>
      </c>
      <c r="F37" s="38">
        <f>EOMONTH(Tableau1[[#This Row],[Date de début de contrat effectif]]&amp;Tableau1[[#This Row],[Date de début de contrat prévu]],-1)+1</f>
        <v>42705</v>
      </c>
      <c r="H37">
        <v>1.8</v>
      </c>
    </row>
    <row r="38" spans="1:8" ht="15.6" x14ac:dyDescent="0.35">
      <c r="A38" t="s">
        <v>205</v>
      </c>
      <c r="B38" s="1" t="s">
        <v>49</v>
      </c>
      <c r="C38" t="s">
        <v>214</v>
      </c>
      <c r="D38" s="2">
        <v>42716</v>
      </c>
      <c r="F38" s="38">
        <f>EOMONTH(Tableau1[[#This Row],[Date de début de contrat effectif]]&amp;Tableau1[[#This Row],[Date de début de contrat prévu]],-1)+1</f>
        <v>42705</v>
      </c>
      <c r="H38">
        <v>1.8</v>
      </c>
    </row>
    <row r="39" spans="1:8" ht="15.6" x14ac:dyDescent="0.35">
      <c r="A39" t="s">
        <v>204</v>
      </c>
      <c r="B39" s="1" t="s">
        <v>14</v>
      </c>
      <c r="C39" t="s">
        <v>211</v>
      </c>
      <c r="D39" s="2">
        <v>42737</v>
      </c>
      <c r="F39" s="38">
        <f>EOMONTH(Tableau1[[#This Row],[Date de début de contrat effectif]]&amp;Tableau1[[#This Row],[Date de début de contrat prévu]],-1)+1</f>
        <v>42736</v>
      </c>
      <c r="H39">
        <v>1.4</v>
      </c>
    </row>
    <row r="40" spans="1:8" ht="15.6" x14ac:dyDescent="0.35">
      <c r="A40" t="s">
        <v>205</v>
      </c>
      <c r="B40" s="1" t="s">
        <v>65</v>
      </c>
      <c r="C40" t="s">
        <v>214</v>
      </c>
      <c r="D40" s="2">
        <v>42739</v>
      </c>
      <c r="F40" s="38">
        <f>EOMONTH(Tableau1[[#This Row],[Date de début de contrat effectif]]&amp;Tableau1[[#This Row],[Date de début de contrat prévu]],-1)+1</f>
        <v>42736</v>
      </c>
      <c r="H40">
        <v>2</v>
      </c>
    </row>
    <row r="41" spans="1:8" ht="15.6" x14ac:dyDescent="0.35">
      <c r="A41" t="s">
        <v>205</v>
      </c>
      <c r="B41" s="1" t="s">
        <v>34</v>
      </c>
      <c r="C41" t="s">
        <v>211</v>
      </c>
      <c r="D41" s="2">
        <v>42774</v>
      </c>
      <c r="F41" s="38">
        <f>EOMONTH(Tableau1[[#This Row],[Date de début de contrat effectif]]&amp;Tableau1[[#This Row],[Date de début de contrat prévu]],-1)+1</f>
        <v>42767</v>
      </c>
      <c r="H41">
        <v>1.7</v>
      </c>
    </row>
    <row r="42" spans="1:8" ht="15.6" x14ac:dyDescent="0.35">
      <c r="A42" t="s">
        <v>205</v>
      </c>
      <c r="B42" s="1" t="s">
        <v>35</v>
      </c>
      <c r="C42" t="s">
        <v>212</v>
      </c>
      <c r="D42" s="2">
        <v>42797</v>
      </c>
      <c r="F42" s="38">
        <f>EOMONTH(Tableau1[[#This Row],[Date de début de contrat effectif]]&amp;Tableau1[[#This Row],[Date de début de contrat prévu]],-1)+1</f>
        <v>42795</v>
      </c>
      <c r="H42">
        <v>1.7</v>
      </c>
    </row>
    <row r="43" spans="1:8" ht="15.6" x14ac:dyDescent="0.35">
      <c r="A43" t="s">
        <v>205</v>
      </c>
      <c r="B43" s="1" t="s">
        <v>36</v>
      </c>
      <c r="C43" t="s">
        <v>213</v>
      </c>
      <c r="D43" s="2">
        <v>42814</v>
      </c>
      <c r="F43" s="38">
        <f>EOMONTH(Tableau1[[#This Row],[Date de début de contrat effectif]]&amp;Tableau1[[#This Row],[Date de début de contrat prévu]],-1)+1</f>
        <v>42795</v>
      </c>
      <c r="H43">
        <v>1.7</v>
      </c>
    </row>
    <row r="44" spans="1:8" ht="15.6" x14ac:dyDescent="0.35">
      <c r="A44" t="s">
        <v>204</v>
      </c>
      <c r="B44" s="1" t="s">
        <v>15</v>
      </c>
      <c r="C44" t="s">
        <v>212</v>
      </c>
      <c r="D44" s="2">
        <v>42815</v>
      </c>
      <c r="F44" s="38">
        <f>EOMONTH(Tableau1[[#This Row],[Date de début de contrat effectif]]&amp;Tableau1[[#This Row],[Date de début de contrat prévu]],-1)+1</f>
        <v>42795</v>
      </c>
      <c r="H44">
        <v>1.5</v>
      </c>
    </row>
    <row r="45" spans="1:8" ht="15.6" x14ac:dyDescent="0.35">
      <c r="A45" t="s">
        <v>205</v>
      </c>
      <c r="B45" s="1" t="s">
        <v>66</v>
      </c>
      <c r="C45" t="s">
        <v>211</v>
      </c>
      <c r="D45" s="2">
        <v>42815</v>
      </c>
      <c r="F45" s="38">
        <f>EOMONTH(Tableau1[[#This Row],[Date de début de contrat effectif]]&amp;Tableau1[[#This Row],[Date de début de contrat prévu]],-1)+1</f>
        <v>42795</v>
      </c>
      <c r="H45">
        <v>2</v>
      </c>
    </row>
    <row r="46" spans="1:8" ht="15.6" x14ac:dyDescent="0.35">
      <c r="A46" t="s">
        <v>204</v>
      </c>
      <c r="B46" s="1" t="s">
        <v>16</v>
      </c>
      <c r="C46" t="s">
        <v>213</v>
      </c>
      <c r="D46" s="2">
        <v>42843</v>
      </c>
      <c r="F46" s="38">
        <f>EOMONTH(Tableau1[[#This Row],[Date de début de contrat effectif]]&amp;Tableau1[[#This Row],[Date de début de contrat prévu]],-1)+1</f>
        <v>42826</v>
      </c>
      <c r="H46">
        <v>1.5</v>
      </c>
    </row>
    <row r="47" spans="1:8" ht="15.6" x14ac:dyDescent="0.35">
      <c r="A47" t="s">
        <v>205</v>
      </c>
      <c r="B47" s="1" t="s">
        <v>67</v>
      </c>
      <c r="C47" t="s">
        <v>212</v>
      </c>
      <c r="D47" s="2">
        <v>42886</v>
      </c>
      <c r="F47" s="38">
        <f>EOMONTH(Tableau1[[#This Row],[Date de début de contrat effectif]]&amp;Tableau1[[#This Row],[Date de début de contrat prévu]],-1)+1</f>
        <v>42856</v>
      </c>
      <c r="H47">
        <v>2</v>
      </c>
    </row>
    <row r="48" spans="1:8" ht="15.6" x14ac:dyDescent="0.35">
      <c r="A48" t="s">
        <v>205</v>
      </c>
      <c r="B48" s="1" t="s">
        <v>68</v>
      </c>
      <c r="C48" t="s">
        <v>213</v>
      </c>
      <c r="D48" s="2">
        <v>42901</v>
      </c>
      <c r="F48" s="38">
        <f>EOMONTH(Tableau1[[#This Row],[Date de début de contrat effectif]]&amp;Tableau1[[#This Row],[Date de début de contrat prévu]],-1)+1</f>
        <v>42887</v>
      </c>
      <c r="H48">
        <v>2</v>
      </c>
    </row>
    <row r="49" spans="1:8" ht="15.6" x14ac:dyDescent="0.35">
      <c r="A49" t="s">
        <v>205</v>
      </c>
      <c r="B49" s="1" t="s">
        <v>69</v>
      </c>
      <c r="C49" t="s">
        <v>214</v>
      </c>
      <c r="D49" s="2">
        <v>42928</v>
      </c>
      <c r="F49" s="38">
        <f>EOMONTH(Tableau1[[#This Row],[Date de début de contrat effectif]]&amp;Tableau1[[#This Row],[Date de début de contrat prévu]],-1)+1</f>
        <v>42917</v>
      </c>
      <c r="H49">
        <v>2</v>
      </c>
    </row>
    <row r="50" spans="1:8" ht="15.6" x14ac:dyDescent="0.35">
      <c r="A50" t="s">
        <v>205</v>
      </c>
      <c r="B50" s="1" t="s">
        <v>50</v>
      </c>
      <c r="C50" t="s">
        <v>211</v>
      </c>
      <c r="D50" s="2">
        <v>42937</v>
      </c>
      <c r="F50" s="38">
        <f>EOMONTH(Tableau1[[#This Row],[Date de début de contrat effectif]]&amp;Tableau1[[#This Row],[Date de début de contrat prévu]],-1)+1</f>
        <v>42917</v>
      </c>
      <c r="H50">
        <v>1.9</v>
      </c>
    </row>
    <row r="51" spans="1:8" ht="15.6" x14ac:dyDescent="0.35">
      <c r="A51" t="s">
        <v>204</v>
      </c>
      <c r="B51" s="1" t="s">
        <v>17</v>
      </c>
      <c r="C51" t="s">
        <v>214</v>
      </c>
      <c r="D51" s="2">
        <v>42976</v>
      </c>
      <c r="F51" s="38">
        <f>EOMONTH(Tableau1[[#This Row],[Date de début de contrat effectif]]&amp;Tableau1[[#This Row],[Date de début de contrat prévu]],-1)+1</f>
        <v>42948</v>
      </c>
      <c r="H51">
        <v>1.5</v>
      </c>
    </row>
    <row r="52" spans="1:8" ht="15.6" x14ac:dyDescent="0.35">
      <c r="A52" t="s">
        <v>205</v>
      </c>
      <c r="B52" s="1" t="s">
        <v>51</v>
      </c>
      <c r="C52" t="s">
        <v>212</v>
      </c>
      <c r="D52" s="2">
        <v>42989</v>
      </c>
      <c r="F52" s="38">
        <f>EOMONTH(Tableau1[[#This Row],[Date de début de contrat effectif]]&amp;Tableau1[[#This Row],[Date de début de contrat prévu]],-1)+1</f>
        <v>42979</v>
      </c>
      <c r="H52">
        <v>1.9</v>
      </c>
    </row>
    <row r="53" spans="1:8" ht="15.6" x14ac:dyDescent="0.35">
      <c r="A53" t="s">
        <v>205</v>
      </c>
      <c r="B53" s="1" t="s">
        <v>52</v>
      </c>
      <c r="C53" t="s">
        <v>213</v>
      </c>
      <c r="D53" s="2">
        <v>43033</v>
      </c>
      <c r="F53" s="38">
        <f>EOMONTH(Tableau1[[#This Row],[Date de début de contrat effectif]]&amp;Tableau1[[#This Row],[Date de début de contrat prévu]],-1)+1</f>
        <v>43009</v>
      </c>
      <c r="H53">
        <v>1.9</v>
      </c>
    </row>
    <row r="54" spans="1:8" ht="15.6" x14ac:dyDescent="0.35">
      <c r="A54" t="s">
        <v>205</v>
      </c>
      <c r="B54" s="1" t="s">
        <v>18</v>
      </c>
      <c r="C54" t="s">
        <v>211</v>
      </c>
      <c r="D54" s="2">
        <v>43038</v>
      </c>
      <c r="F54" s="38">
        <f>EOMONTH(Tableau1[[#This Row],[Date de début de contrat effectif]]&amp;Tableau1[[#This Row],[Date de début de contrat prévu]],-1)+1</f>
        <v>43009</v>
      </c>
      <c r="H54">
        <v>1.5</v>
      </c>
    </row>
    <row r="55" spans="1:8" ht="15.6" x14ac:dyDescent="0.35">
      <c r="A55" t="s">
        <v>205</v>
      </c>
      <c r="B55" s="1" t="s">
        <v>19</v>
      </c>
      <c r="C55" t="s">
        <v>212</v>
      </c>
      <c r="D55" s="2">
        <v>43049</v>
      </c>
      <c r="F55" s="38">
        <f>EOMONTH(Tableau1[[#This Row],[Date de début de contrat effectif]]&amp;Tableau1[[#This Row],[Date de début de contrat prévu]],-1)+1</f>
        <v>43040</v>
      </c>
      <c r="H55">
        <v>1.5</v>
      </c>
    </row>
    <row r="56" spans="1:8" ht="15.6" x14ac:dyDescent="0.35">
      <c r="A56" t="s">
        <v>205</v>
      </c>
      <c r="B56" s="1" t="s">
        <v>53</v>
      </c>
      <c r="C56" t="s">
        <v>214</v>
      </c>
      <c r="D56" s="2">
        <v>43054</v>
      </c>
      <c r="F56" s="38">
        <f>EOMONTH(Tableau1[[#This Row],[Date de début de contrat effectif]]&amp;Tableau1[[#This Row],[Date de début de contrat prévu]],-1)+1</f>
        <v>43040</v>
      </c>
      <c r="H56">
        <v>1.9</v>
      </c>
    </row>
    <row r="57" spans="1:8" ht="15.6" x14ac:dyDescent="0.35">
      <c r="A57" t="s">
        <v>205</v>
      </c>
      <c r="B57" s="1" t="s">
        <v>20</v>
      </c>
      <c r="C57" t="s">
        <v>213</v>
      </c>
      <c r="D57" s="2">
        <v>43062</v>
      </c>
      <c r="F57" s="38">
        <f>EOMONTH(Tableau1[[#This Row],[Date de début de contrat effectif]]&amp;Tableau1[[#This Row],[Date de début de contrat prévu]],-1)+1</f>
        <v>43040</v>
      </c>
      <c r="H57">
        <v>1.5</v>
      </c>
    </row>
    <row r="58" spans="1:8" ht="15.6" x14ac:dyDescent="0.35">
      <c r="A58" t="s">
        <v>205</v>
      </c>
      <c r="B58" s="1" t="s">
        <v>37</v>
      </c>
      <c r="C58" t="s">
        <v>214</v>
      </c>
      <c r="D58" s="2">
        <v>43070</v>
      </c>
      <c r="F58" s="38">
        <f>EOMONTH(Tableau1[[#This Row],[Date de début de contrat effectif]]&amp;Tableau1[[#This Row],[Date de début de contrat prévu]],-1)+1</f>
        <v>43070</v>
      </c>
      <c r="H58">
        <v>1.7</v>
      </c>
    </row>
    <row r="59" spans="1:8" ht="15.6" x14ac:dyDescent="0.35">
      <c r="A59" t="s">
        <v>205</v>
      </c>
      <c r="B59" s="1" t="s">
        <v>21</v>
      </c>
      <c r="C59" t="s">
        <v>214</v>
      </c>
      <c r="D59" s="2">
        <v>43122</v>
      </c>
      <c r="F59" s="38">
        <f>EOMONTH(Tableau1[[#This Row],[Date de début de contrat effectif]]&amp;Tableau1[[#This Row],[Date de début de contrat prévu]],-1)+1</f>
        <v>43101</v>
      </c>
      <c r="H59">
        <v>1.5</v>
      </c>
    </row>
    <row r="60" spans="1:8" ht="15.6" x14ac:dyDescent="0.35">
      <c r="A60" t="s">
        <v>206</v>
      </c>
      <c r="B60" s="1" t="s">
        <v>70</v>
      </c>
      <c r="C60" t="s">
        <v>211</v>
      </c>
      <c r="D60" s="2">
        <v>43131</v>
      </c>
      <c r="F60" s="38">
        <f>EOMONTH(Tableau1[[#This Row],[Date de début de contrat effectif]]&amp;Tableau1[[#This Row],[Date de début de contrat prévu]],-1)+1</f>
        <v>43101</v>
      </c>
      <c r="H60">
        <v>2.1</v>
      </c>
    </row>
    <row r="61" spans="1:8" ht="15.6" x14ac:dyDescent="0.35">
      <c r="A61" t="s">
        <v>205</v>
      </c>
      <c r="B61" s="1" t="s">
        <v>38</v>
      </c>
      <c r="C61" t="s">
        <v>211</v>
      </c>
      <c r="D61" s="2">
        <v>43236</v>
      </c>
      <c r="F61" s="38">
        <f>EOMONTH(Tableau1[[#This Row],[Date de début de contrat effectif]]&amp;Tableau1[[#This Row],[Date de début de contrat prévu]],-1)+1</f>
        <v>43221</v>
      </c>
      <c r="H61">
        <v>1.7</v>
      </c>
    </row>
    <row r="62" spans="1:8" ht="15.6" x14ac:dyDescent="0.35">
      <c r="A62" t="s">
        <v>205</v>
      </c>
      <c r="B62" s="1" t="s">
        <v>54</v>
      </c>
      <c r="C62" t="s">
        <v>211</v>
      </c>
      <c r="D62" s="2">
        <v>43283</v>
      </c>
      <c r="F62" s="38">
        <f>EOMONTH(Tableau1[[#This Row],[Date de début de contrat effectif]]&amp;Tableau1[[#This Row],[Date de début de contrat prévu]],-1)+1</f>
        <v>43282</v>
      </c>
      <c r="H62">
        <v>1.9</v>
      </c>
    </row>
    <row r="63" spans="1:8" ht="15.6" x14ac:dyDescent="0.35">
      <c r="A63" t="s">
        <v>205</v>
      </c>
      <c r="B63" s="1" t="s">
        <v>55</v>
      </c>
      <c r="C63" t="s">
        <v>212</v>
      </c>
      <c r="D63" s="2">
        <v>43319</v>
      </c>
      <c r="F63" s="38">
        <f>EOMONTH(Tableau1[[#This Row],[Date de début de contrat effectif]]&amp;Tableau1[[#This Row],[Date de début de contrat prévu]],-1)+1</f>
        <v>43313</v>
      </c>
      <c r="H63">
        <v>1.9</v>
      </c>
    </row>
    <row r="64" spans="1:8" ht="15.6" x14ac:dyDescent="0.35">
      <c r="A64" t="s">
        <v>206</v>
      </c>
      <c r="B64" s="1" t="s">
        <v>71</v>
      </c>
      <c r="C64" t="s">
        <v>212</v>
      </c>
      <c r="D64" s="2">
        <v>43320</v>
      </c>
      <c r="F64" s="38">
        <f>EOMONTH(Tableau1[[#This Row],[Date de début de contrat effectif]]&amp;Tableau1[[#This Row],[Date de début de contrat prévu]],-1)+1</f>
        <v>43313</v>
      </c>
      <c r="H64">
        <v>2.1</v>
      </c>
    </row>
    <row r="65" spans="1:8" ht="15.6" x14ac:dyDescent="0.35">
      <c r="A65" t="s">
        <v>206</v>
      </c>
      <c r="B65" s="1" t="s">
        <v>72</v>
      </c>
      <c r="C65" t="s">
        <v>213</v>
      </c>
      <c r="D65" s="2">
        <v>43325</v>
      </c>
      <c r="F65" s="38">
        <f>EOMONTH(Tableau1[[#This Row],[Date de début de contrat effectif]]&amp;Tableau1[[#This Row],[Date de début de contrat prévu]],-1)+1</f>
        <v>43313</v>
      </c>
      <c r="H65">
        <v>2.1</v>
      </c>
    </row>
    <row r="66" spans="1:8" ht="15.6" x14ac:dyDescent="0.35">
      <c r="A66" t="s">
        <v>205</v>
      </c>
      <c r="B66" s="1" t="s">
        <v>22</v>
      </c>
      <c r="C66" t="s">
        <v>211</v>
      </c>
      <c r="D66" s="2">
        <v>43328</v>
      </c>
      <c r="F66" s="38">
        <f>EOMONTH(Tableau1[[#This Row],[Date de début de contrat effectif]]&amp;Tableau1[[#This Row],[Date de début de contrat prévu]],-1)+1</f>
        <v>43313</v>
      </c>
      <c r="H66">
        <v>1.5</v>
      </c>
    </row>
    <row r="67" spans="1:8" ht="15.6" x14ac:dyDescent="0.35">
      <c r="A67" t="s">
        <v>206</v>
      </c>
      <c r="B67" s="1" t="s">
        <v>73</v>
      </c>
      <c r="C67" t="s">
        <v>214</v>
      </c>
      <c r="D67" s="2">
        <v>43340</v>
      </c>
      <c r="F67" s="38">
        <f>EOMONTH(Tableau1[[#This Row],[Date de début de contrat effectif]]&amp;Tableau1[[#This Row],[Date de début de contrat prévu]],-1)+1</f>
        <v>43313</v>
      </c>
      <c r="H67">
        <v>2.1</v>
      </c>
    </row>
    <row r="68" spans="1:8" ht="15.6" x14ac:dyDescent="0.35">
      <c r="A68" t="s">
        <v>205</v>
      </c>
      <c r="B68" s="1" t="s">
        <v>39</v>
      </c>
      <c r="C68" t="s">
        <v>212</v>
      </c>
      <c r="D68" s="2">
        <v>43370</v>
      </c>
      <c r="F68" s="38">
        <f>EOMONTH(Tableau1[[#This Row],[Date de début de contrat effectif]]&amp;Tableau1[[#This Row],[Date de début de contrat prévu]],-1)+1</f>
        <v>43344</v>
      </c>
      <c r="H68">
        <v>1.7</v>
      </c>
    </row>
    <row r="69" spans="1:8" ht="15.6" x14ac:dyDescent="0.35">
      <c r="A69" t="s">
        <v>205</v>
      </c>
      <c r="B69" s="1" t="s">
        <v>56</v>
      </c>
      <c r="C69" t="s">
        <v>213</v>
      </c>
      <c r="D69" s="2">
        <v>43371</v>
      </c>
      <c r="F69" s="38">
        <f>EOMONTH(Tableau1[[#This Row],[Date de début de contrat effectif]]&amp;Tableau1[[#This Row],[Date de début de contrat prévu]],-1)+1</f>
        <v>43344</v>
      </c>
      <c r="H69">
        <v>1.9</v>
      </c>
    </row>
    <row r="70" spans="1:8" ht="15.6" x14ac:dyDescent="0.35">
      <c r="A70" t="s">
        <v>206</v>
      </c>
      <c r="B70" s="1" t="s">
        <v>74</v>
      </c>
      <c r="C70" t="s">
        <v>211</v>
      </c>
      <c r="E70" s="2">
        <v>43419</v>
      </c>
      <c r="F70" s="38">
        <f>EOMONTH(Tableau1[[#This Row],[Date de début de contrat effectif]]&amp;Tableau1[[#This Row],[Date de début de contrat prévu]],-1)+1</f>
        <v>43405</v>
      </c>
      <c r="H70">
        <v>2.2000000000000002</v>
      </c>
    </row>
    <row r="71" spans="1:8" ht="15.6" x14ac:dyDescent="0.35">
      <c r="A71" t="s">
        <v>206</v>
      </c>
      <c r="B71" s="1" t="s">
        <v>75</v>
      </c>
      <c r="C71" t="s">
        <v>212</v>
      </c>
      <c r="E71" s="2">
        <v>43508</v>
      </c>
      <c r="F71" s="38">
        <f>EOMONTH(Tableau1[[#This Row],[Date de début de contrat effectif]]&amp;Tableau1[[#This Row],[Date de début de contrat prévu]],-1)+1</f>
        <v>43497</v>
      </c>
      <c r="H71">
        <v>2.2000000000000002</v>
      </c>
    </row>
    <row r="72" spans="1:8" ht="15.6" x14ac:dyDescent="0.35">
      <c r="A72" t="s">
        <v>206</v>
      </c>
      <c r="B72" s="1" t="s">
        <v>76</v>
      </c>
      <c r="C72" t="s">
        <v>213</v>
      </c>
      <c r="E72" s="2">
        <v>43532</v>
      </c>
      <c r="F72" s="38">
        <f>EOMONTH(Tableau1[[#This Row],[Date de début de contrat effectif]]&amp;Tableau1[[#This Row],[Date de début de contrat prévu]],-1)+1</f>
        <v>43525</v>
      </c>
      <c r="H72">
        <v>2.2000000000000002</v>
      </c>
    </row>
    <row r="73" spans="1:8" ht="15.6" x14ac:dyDescent="0.35">
      <c r="A73" t="s">
        <v>206</v>
      </c>
      <c r="B73" s="1" t="s">
        <v>77</v>
      </c>
      <c r="C73" t="s">
        <v>214</v>
      </c>
      <c r="E73" s="2">
        <v>43580</v>
      </c>
      <c r="F73" s="38">
        <f>EOMONTH(Tableau1[[#This Row],[Date de début de contrat effectif]]&amp;Tableau1[[#This Row],[Date de début de contrat prévu]],-1)+1</f>
        <v>43556</v>
      </c>
      <c r="H73">
        <v>2.2000000000000002</v>
      </c>
    </row>
    <row r="74" spans="1:8" ht="15.6" x14ac:dyDescent="0.35">
      <c r="A74" t="s">
        <v>206</v>
      </c>
      <c r="B74" s="1" t="s">
        <v>78</v>
      </c>
      <c r="C74" t="s">
        <v>211</v>
      </c>
      <c r="E74" s="2">
        <v>43804</v>
      </c>
      <c r="F74" s="38">
        <f>EOMONTH(Tableau1[[#This Row],[Date de début de contrat effectif]]&amp;Tableau1[[#This Row],[Date de début de contrat prévu]],-1)+1</f>
        <v>43800</v>
      </c>
      <c r="H74">
        <v>2.2000000000000002</v>
      </c>
    </row>
    <row r="75" spans="1:8" ht="15.6" x14ac:dyDescent="0.35">
      <c r="A75" t="s">
        <v>206</v>
      </c>
      <c r="B75" s="1" t="s">
        <v>79</v>
      </c>
      <c r="C75" t="s">
        <v>212</v>
      </c>
      <c r="E75" s="2">
        <v>43844</v>
      </c>
      <c r="F75" s="38">
        <f>EOMONTH(Tableau1[[#This Row],[Date de début de contrat effectif]]&amp;Tableau1[[#This Row],[Date de début de contrat prévu]],-1)+1</f>
        <v>43831</v>
      </c>
      <c r="H75">
        <v>2.2000000000000002</v>
      </c>
    </row>
    <row r="76" spans="1:8" ht="15.6" x14ac:dyDescent="0.35">
      <c r="A76" t="s">
        <v>206</v>
      </c>
      <c r="B76" s="1" t="s">
        <v>80</v>
      </c>
      <c r="C76" t="s">
        <v>213</v>
      </c>
      <c r="E76" s="2">
        <v>43901</v>
      </c>
      <c r="F76" s="38">
        <f>EOMONTH(Tableau1[[#This Row],[Date de début de contrat effectif]]&amp;Tableau1[[#This Row],[Date de début de contrat prévu]],-1)+1</f>
        <v>43891</v>
      </c>
      <c r="H76">
        <v>2.2000000000000002</v>
      </c>
    </row>
    <row r="77" spans="1:8" ht="15.6" x14ac:dyDescent="0.35">
      <c r="A77" t="s">
        <v>206</v>
      </c>
      <c r="B77" s="1" t="s">
        <v>81</v>
      </c>
      <c r="C77" t="s">
        <v>214</v>
      </c>
      <c r="E77" s="2">
        <v>43955</v>
      </c>
      <c r="F77" s="38">
        <f>EOMONTH(Tableau1[[#This Row],[Date de début de contrat effectif]]&amp;Tableau1[[#This Row],[Date de début de contrat prévu]],-1)+1</f>
        <v>43952</v>
      </c>
      <c r="H77">
        <v>2.2999999999999998</v>
      </c>
    </row>
    <row r="78" spans="1:8" ht="15.6" x14ac:dyDescent="0.35">
      <c r="A78" t="s">
        <v>207</v>
      </c>
      <c r="B78" s="1" t="s">
        <v>82</v>
      </c>
      <c r="C78" t="s">
        <v>211</v>
      </c>
      <c r="E78" s="2">
        <v>44132</v>
      </c>
      <c r="F78" s="38">
        <f>EOMONTH(Tableau1[[#This Row],[Date de début de contrat effectif]]&amp;Tableau1[[#This Row],[Date de début de contrat prévu]],-1)+1</f>
        <v>44105</v>
      </c>
      <c r="H78">
        <v>2.2999999999999998</v>
      </c>
    </row>
    <row r="79" spans="1:8" ht="15.6" x14ac:dyDescent="0.35">
      <c r="A79" t="s">
        <v>207</v>
      </c>
      <c r="B79" s="1" t="s">
        <v>83</v>
      </c>
      <c r="C79" t="s">
        <v>212</v>
      </c>
      <c r="E79" s="2">
        <v>44189</v>
      </c>
      <c r="F79" s="38">
        <f>EOMONTH(Tableau1[[#This Row],[Date de début de contrat effectif]]&amp;Tableau1[[#This Row],[Date de début de contrat prévu]],-1)+1</f>
        <v>44166</v>
      </c>
      <c r="H79">
        <v>2.2999999999999998</v>
      </c>
    </row>
    <row r="80" spans="1:8" ht="15.6" x14ac:dyDescent="0.35">
      <c r="A80" t="s">
        <v>207</v>
      </c>
      <c r="B80" s="1" t="s">
        <v>84</v>
      </c>
      <c r="C80" t="s">
        <v>213</v>
      </c>
      <c r="E80" s="2">
        <v>44209</v>
      </c>
      <c r="F80" s="38">
        <f>EOMONTH(Tableau1[[#This Row],[Date de début de contrat effectif]]&amp;Tableau1[[#This Row],[Date de début de contrat prévu]],-1)+1</f>
        <v>44197</v>
      </c>
      <c r="H80">
        <v>2.2999999999999998</v>
      </c>
    </row>
    <row r="81" spans="1:8" ht="15.6" x14ac:dyDescent="0.35">
      <c r="A81" t="s">
        <v>207</v>
      </c>
      <c r="B81" s="1" t="s">
        <v>85</v>
      </c>
      <c r="C81" t="s">
        <v>214</v>
      </c>
      <c r="E81" s="2">
        <v>44231</v>
      </c>
      <c r="F81" s="38">
        <f>EOMONTH(Tableau1[[#This Row],[Date de début de contrat effectif]]&amp;Tableau1[[#This Row],[Date de début de contrat prévu]],-1)+1</f>
        <v>44228</v>
      </c>
      <c r="H81">
        <v>2.2999999999999998</v>
      </c>
    </row>
    <row r="82" spans="1:8" ht="15.6" x14ac:dyDescent="0.35">
      <c r="A82" t="s">
        <v>207</v>
      </c>
      <c r="B82" s="1" t="s">
        <v>86</v>
      </c>
      <c r="C82" t="s">
        <v>211</v>
      </c>
      <c r="E82" s="2">
        <v>44424</v>
      </c>
      <c r="F82" s="38">
        <f>EOMONTH(Tableau1[[#This Row],[Date de début de contrat effectif]]&amp;Tableau1[[#This Row],[Date de début de contrat prévu]],-1)+1</f>
        <v>44409</v>
      </c>
      <c r="H82">
        <v>2.2999999999999998</v>
      </c>
    </row>
    <row r="83" spans="1:8" ht="15.6" x14ac:dyDescent="0.35">
      <c r="A83" t="s">
        <v>207</v>
      </c>
      <c r="B83" s="1" t="s">
        <v>87</v>
      </c>
      <c r="C83" t="s">
        <v>212</v>
      </c>
      <c r="E83" s="2">
        <v>44452</v>
      </c>
      <c r="F83" s="38">
        <f>EOMONTH(Tableau1[[#This Row],[Date de début de contrat effectif]]&amp;Tableau1[[#This Row],[Date de début de contrat prévu]],-1)+1</f>
        <v>44440</v>
      </c>
      <c r="H83">
        <v>2.2999999999999998</v>
      </c>
    </row>
    <row r="84" spans="1:8" ht="15.6" x14ac:dyDescent="0.35">
      <c r="A84" t="s">
        <v>207</v>
      </c>
      <c r="B84" s="1" t="s">
        <v>88</v>
      </c>
      <c r="C84" t="s">
        <v>213</v>
      </c>
      <c r="E84" s="2">
        <v>44474</v>
      </c>
      <c r="F84" s="38">
        <f>EOMONTH(Tableau1[[#This Row],[Date de début de contrat effectif]]&amp;Tableau1[[#This Row],[Date de début de contrat prévu]],-1)+1</f>
        <v>44470</v>
      </c>
      <c r="H84">
        <v>2.2999999999999998</v>
      </c>
    </row>
    <row r="85" spans="1:8" ht="15.6" x14ac:dyDescent="0.35">
      <c r="A85" t="s">
        <v>207</v>
      </c>
      <c r="B85" s="1" t="s">
        <v>89</v>
      </c>
      <c r="C85" t="s">
        <v>214</v>
      </c>
      <c r="E85" s="2">
        <v>44667</v>
      </c>
      <c r="F85" s="38">
        <f>EOMONTH(Tableau1[[#This Row],[Date de début de contrat effectif]]&amp;Tableau1[[#This Row],[Date de début de contrat prévu]],-1)+1</f>
        <v>44652</v>
      </c>
      <c r="H85">
        <v>2.2999999999999998</v>
      </c>
    </row>
    <row r="86" spans="1:8" ht="15.6" x14ac:dyDescent="0.35">
      <c r="A86" t="s">
        <v>208</v>
      </c>
      <c r="B86" s="1" t="s">
        <v>90</v>
      </c>
      <c r="C86" t="s">
        <v>211</v>
      </c>
      <c r="E86" s="2">
        <v>43420</v>
      </c>
      <c r="F86" s="38">
        <f>EOMONTH(Tableau1[[#This Row],[Date de début de contrat effectif]]&amp;Tableau1[[#This Row],[Date de début de contrat prévu]],-1)+1</f>
        <v>43405</v>
      </c>
      <c r="H86">
        <v>2.2999999999999998</v>
      </c>
    </row>
    <row r="87" spans="1:8" ht="15.6" x14ac:dyDescent="0.35">
      <c r="A87" t="s">
        <v>208</v>
      </c>
      <c r="B87" s="1" t="s">
        <v>91</v>
      </c>
      <c r="C87" t="s">
        <v>212</v>
      </c>
      <c r="E87" s="2">
        <v>43424</v>
      </c>
      <c r="F87" s="38">
        <f>EOMONTH(Tableau1[[#This Row],[Date de début de contrat effectif]]&amp;Tableau1[[#This Row],[Date de début de contrat prévu]],-1)+1</f>
        <v>43405</v>
      </c>
      <c r="H87">
        <v>2.2999999999999998</v>
      </c>
    </row>
    <row r="88" spans="1:8" ht="15.6" x14ac:dyDescent="0.35">
      <c r="A88" t="s">
        <v>208</v>
      </c>
      <c r="B88" s="1" t="s">
        <v>92</v>
      </c>
      <c r="C88" t="s">
        <v>213</v>
      </c>
      <c r="E88" s="2">
        <v>43509</v>
      </c>
      <c r="F88" s="38">
        <f>EOMONTH(Tableau1[[#This Row],[Date de début de contrat effectif]]&amp;Tableau1[[#This Row],[Date de début de contrat prévu]],-1)+1</f>
        <v>43497</v>
      </c>
      <c r="H88">
        <v>2.2999999999999998</v>
      </c>
    </row>
    <row r="89" spans="1:8" ht="15.6" x14ac:dyDescent="0.35">
      <c r="A89" t="s">
        <v>208</v>
      </c>
      <c r="B89" s="1" t="s">
        <v>93</v>
      </c>
      <c r="C89" t="s">
        <v>214</v>
      </c>
      <c r="E89" s="2">
        <v>43677</v>
      </c>
      <c r="F89" s="38">
        <f>EOMONTH(Tableau1[[#This Row],[Date de début de contrat effectif]]&amp;Tableau1[[#This Row],[Date de début de contrat prévu]],-1)+1</f>
        <v>43647</v>
      </c>
      <c r="H89">
        <v>2.4</v>
      </c>
    </row>
    <row r="90" spans="1:8" ht="15.6" x14ac:dyDescent="0.35">
      <c r="A90" t="s">
        <v>208</v>
      </c>
      <c r="B90" s="1" t="s">
        <v>94</v>
      </c>
      <c r="C90" t="s">
        <v>211</v>
      </c>
      <c r="E90" s="2">
        <v>43862</v>
      </c>
      <c r="F90" s="38">
        <f>EOMONTH(Tableau1[[#This Row],[Date de début de contrat effectif]]&amp;Tableau1[[#This Row],[Date de début de contrat prévu]],-1)+1</f>
        <v>43862</v>
      </c>
      <c r="H90">
        <v>2.4</v>
      </c>
    </row>
    <row r="91" spans="1:8" ht="15.6" x14ac:dyDescent="0.35">
      <c r="A91" t="s">
        <v>208</v>
      </c>
      <c r="B91" s="1" t="s">
        <v>95</v>
      </c>
      <c r="C91" t="s">
        <v>212</v>
      </c>
      <c r="E91" s="2">
        <v>43925</v>
      </c>
      <c r="F91" s="38">
        <f>EOMONTH(Tableau1[[#This Row],[Date de début de contrat effectif]]&amp;Tableau1[[#This Row],[Date de début de contrat prévu]],-1)+1</f>
        <v>43922</v>
      </c>
      <c r="H91">
        <v>2.4</v>
      </c>
    </row>
    <row r="92" spans="1:8" ht="15.6" x14ac:dyDescent="0.35">
      <c r="A92" t="s">
        <v>208</v>
      </c>
      <c r="B92" s="1" t="s">
        <v>96</v>
      </c>
      <c r="C92" t="s">
        <v>213</v>
      </c>
      <c r="E92" s="2">
        <v>43937</v>
      </c>
      <c r="F92" s="38">
        <f>EOMONTH(Tableau1[[#This Row],[Date de début de contrat effectif]]&amp;Tableau1[[#This Row],[Date de début de contrat prévu]],-1)+1</f>
        <v>43922</v>
      </c>
      <c r="H92">
        <v>2.4</v>
      </c>
    </row>
    <row r="93" spans="1:8" ht="15.6" x14ac:dyDescent="0.35">
      <c r="A93" t="s">
        <v>208</v>
      </c>
      <c r="B93" s="1" t="s">
        <v>97</v>
      </c>
      <c r="C93" t="s">
        <v>214</v>
      </c>
      <c r="E93" s="2">
        <v>44085</v>
      </c>
      <c r="F93" s="38">
        <f>EOMONTH(Tableau1[[#This Row],[Date de début de contrat effectif]]&amp;Tableau1[[#This Row],[Date de début de contrat prévu]],-1)+1</f>
        <v>44075</v>
      </c>
      <c r="H93">
        <v>2.4</v>
      </c>
    </row>
    <row r="94" spans="1:8" ht="15.6" x14ac:dyDescent="0.35">
      <c r="A94" t="s">
        <v>208</v>
      </c>
      <c r="B94" s="1" t="s">
        <v>98</v>
      </c>
      <c r="C94" t="s">
        <v>211</v>
      </c>
      <c r="E94" s="2">
        <v>44223</v>
      </c>
      <c r="F94" s="38">
        <f>EOMONTH(Tableau1[[#This Row],[Date de début de contrat effectif]]&amp;Tableau1[[#This Row],[Date de début de contrat prévu]],-1)+1</f>
        <v>44197</v>
      </c>
      <c r="H94">
        <v>2.5</v>
      </c>
    </row>
    <row r="95" spans="1:8" ht="15.6" x14ac:dyDescent="0.35">
      <c r="A95" t="s">
        <v>208</v>
      </c>
      <c r="B95" s="1" t="s">
        <v>99</v>
      </c>
      <c r="C95" t="s">
        <v>212</v>
      </c>
      <c r="E95" s="2">
        <v>44229</v>
      </c>
      <c r="F95" s="38">
        <f>EOMONTH(Tableau1[[#This Row],[Date de début de contrat effectif]]&amp;Tableau1[[#This Row],[Date de début de contrat prévu]],-1)+1</f>
        <v>44228</v>
      </c>
      <c r="H95">
        <v>2.5</v>
      </c>
    </row>
    <row r="96" spans="1:8" ht="15.6" x14ac:dyDescent="0.35">
      <c r="A96" t="s">
        <v>208</v>
      </c>
      <c r="B96" s="1" t="s">
        <v>100</v>
      </c>
      <c r="C96" t="s">
        <v>213</v>
      </c>
      <c r="E96" s="2">
        <v>44320</v>
      </c>
      <c r="F96" s="38">
        <f>EOMONTH(Tableau1[[#This Row],[Date de début de contrat effectif]]&amp;Tableau1[[#This Row],[Date de début de contrat prévu]],-1)+1</f>
        <v>44317</v>
      </c>
      <c r="H96">
        <v>2.5</v>
      </c>
    </row>
    <row r="97" spans="1:8" ht="15.6" x14ac:dyDescent="0.35">
      <c r="A97" t="s">
        <v>208</v>
      </c>
      <c r="B97" s="1" t="s">
        <v>101</v>
      </c>
      <c r="C97" t="s">
        <v>214</v>
      </c>
      <c r="E97" s="2">
        <v>44425</v>
      </c>
      <c r="F97" s="38">
        <f>EOMONTH(Tableau1[[#This Row],[Date de début de contrat effectif]]&amp;Tableau1[[#This Row],[Date de début de contrat prévu]],-1)+1</f>
        <v>44409</v>
      </c>
      <c r="H97">
        <v>2.5</v>
      </c>
    </row>
    <row r="98" spans="1:8" ht="15.6" x14ac:dyDescent="0.35">
      <c r="A98" t="s">
        <v>208</v>
      </c>
      <c r="B98" s="1" t="s">
        <v>102</v>
      </c>
      <c r="C98" t="s">
        <v>211</v>
      </c>
      <c r="E98" s="2">
        <v>44502</v>
      </c>
      <c r="F98" s="38">
        <f>EOMONTH(Tableau1[[#This Row],[Date de début de contrat effectif]]&amp;Tableau1[[#This Row],[Date de début de contrat prévu]],-1)+1</f>
        <v>44501</v>
      </c>
      <c r="H98">
        <v>2.5</v>
      </c>
    </row>
    <row r="99" spans="1:8" ht="15.6" x14ac:dyDescent="0.35">
      <c r="A99" t="s">
        <v>208</v>
      </c>
      <c r="B99" s="1" t="s">
        <v>103</v>
      </c>
      <c r="C99" t="s">
        <v>212</v>
      </c>
      <c r="E99" s="2">
        <v>44571</v>
      </c>
      <c r="F99" s="38">
        <f>EOMONTH(Tableau1[[#This Row],[Date de début de contrat effectif]]&amp;Tableau1[[#This Row],[Date de début de contrat prévu]],-1)+1</f>
        <v>44562</v>
      </c>
      <c r="H99">
        <v>2.5</v>
      </c>
    </row>
    <row r="100" spans="1:8" ht="15.6" x14ac:dyDescent="0.35">
      <c r="A100" t="s">
        <v>208</v>
      </c>
      <c r="B100" s="1" t="s">
        <v>104</v>
      </c>
      <c r="C100" t="s">
        <v>213</v>
      </c>
      <c r="E100" s="2">
        <v>44580</v>
      </c>
      <c r="F100" s="38">
        <f>EOMONTH(Tableau1[[#This Row],[Date de début de contrat effectif]]&amp;Tableau1[[#This Row],[Date de début de contrat prévu]],-1)+1</f>
        <v>44562</v>
      </c>
      <c r="H100">
        <v>2.5</v>
      </c>
    </row>
    <row r="101" spans="1:8" ht="15.6" x14ac:dyDescent="0.35">
      <c r="A101" t="s">
        <v>208</v>
      </c>
      <c r="B101" s="1" t="s">
        <v>105</v>
      </c>
      <c r="C101" t="s">
        <v>214</v>
      </c>
      <c r="E101" s="2">
        <v>44665</v>
      </c>
      <c r="F101" s="38">
        <f>EOMONTH(Tableau1[[#This Row],[Date de début de contrat effectif]]&amp;Tableau1[[#This Row],[Date de début de contrat prévu]],-1)+1</f>
        <v>44652</v>
      </c>
      <c r="H101">
        <v>2.5</v>
      </c>
    </row>
    <row r="102" spans="1:8" ht="15.6" x14ac:dyDescent="0.35">
      <c r="A102" t="s">
        <v>208</v>
      </c>
      <c r="B102" s="1" t="s">
        <v>106</v>
      </c>
      <c r="C102" t="s">
        <v>211</v>
      </c>
      <c r="E102" s="2">
        <v>43379</v>
      </c>
      <c r="F102" s="38">
        <f>EOMONTH(Tableau1[[#This Row],[Date de début de contrat effectif]]&amp;Tableau1[[#This Row],[Date de début de contrat prévu]],-1)+1</f>
        <v>43374</v>
      </c>
      <c r="H102">
        <v>2.5</v>
      </c>
    </row>
    <row r="103" spans="1:8" ht="15.6" x14ac:dyDescent="0.35">
      <c r="A103" t="s">
        <v>208</v>
      </c>
      <c r="B103" s="1" t="s">
        <v>107</v>
      </c>
      <c r="C103" t="s">
        <v>212</v>
      </c>
      <c r="E103" s="2">
        <v>43419</v>
      </c>
      <c r="F103" s="38">
        <f>EOMONTH(Tableau1[[#This Row],[Date de début de contrat effectif]]&amp;Tableau1[[#This Row],[Date de début de contrat prévu]],-1)+1</f>
        <v>43405</v>
      </c>
      <c r="H103">
        <v>2.5</v>
      </c>
    </row>
    <row r="104" spans="1:8" ht="15.6" x14ac:dyDescent="0.35">
      <c r="A104" t="s">
        <v>208</v>
      </c>
      <c r="B104" s="1" t="s">
        <v>108</v>
      </c>
      <c r="C104" t="s">
        <v>213</v>
      </c>
      <c r="E104" s="2">
        <v>43588</v>
      </c>
      <c r="F104" s="38">
        <f>EOMONTH(Tableau1[[#This Row],[Date de début de contrat effectif]]&amp;Tableau1[[#This Row],[Date de début de contrat prévu]],-1)+1</f>
        <v>43586</v>
      </c>
      <c r="H104">
        <v>2.6</v>
      </c>
    </row>
    <row r="105" spans="1:8" ht="15.6" x14ac:dyDescent="0.35">
      <c r="A105" t="s">
        <v>208</v>
      </c>
      <c r="B105" s="1" t="s">
        <v>109</v>
      </c>
      <c r="C105" t="s">
        <v>214</v>
      </c>
      <c r="E105" s="2">
        <v>43592</v>
      </c>
      <c r="F105" s="38">
        <f>EOMONTH(Tableau1[[#This Row],[Date de début de contrat effectif]]&amp;Tableau1[[#This Row],[Date de début de contrat prévu]],-1)+1</f>
        <v>43586</v>
      </c>
      <c r="H105">
        <v>2.6</v>
      </c>
    </row>
    <row r="106" spans="1:8" ht="15.6" x14ac:dyDescent="0.35">
      <c r="A106" t="s">
        <v>208</v>
      </c>
      <c r="B106" s="1" t="s">
        <v>110</v>
      </c>
      <c r="C106" t="s">
        <v>211</v>
      </c>
      <c r="E106" s="2">
        <v>43848</v>
      </c>
      <c r="F106" s="38">
        <f>EOMONTH(Tableau1[[#This Row],[Date de début de contrat effectif]]&amp;Tableau1[[#This Row],[Date de début de contrat prévu]],-1)+1</f>
        <v>43831</v>
      </c>
      <c r="H106">
        <v>2.6</v>
      </c>
    </row>
    <row r="107" spans="1:8" ht="15.6" x14ac:dyDescent="0.35">
      <c r="A107" t="s">
        <v>208</v>
      </c>
      <c r="B107" s="1" t="s">
        <v>111</v>
      </c>
      <c r="C107" t="s">
        <v>212</v>
      </c>
      <c r="E107" s="2">
        <v>43885</v>
      </c>
      <c r="F107" s="38">
        <f>EOMONTH(Tableau1[[#This Row],[Date de début de contrat effectif]]&amp;Tableau1[[#This Row],[Date de début de contrat prévu]],-1)+1</f>
        <v>43862</v>
      </c>
      <c r="H107">
        <v>2.6</v>
      </c>
    </row>
    <row r="108" spans="1:8" ht="15.6" x14ac:dyDescent="0.35">
      <c r="A108" t="s">
        <v>208</v>
      </c>
      <c r="B108" s="1" t="s">
        <v>112</v>
      </c>
      <c r="C108" t="s">
        <v>213</v>
      </c>
      <c r="E108" s="2">
        <v>43970</v>
      </c>
      <c r="F108" s="38">
        <f>EOMONTH(Tableau1[[#This Row],[Date de début de contrat effectif]]&amp;Tableau1[[#This Row],[Date de début de contrat prévu]],-1)+1</f>
        <v>43952</v>
      </c>
      <c r="H108">
        <v>2.6</v>
      </c>
    </row>
    <row r="109" spans="1:8" ht="15.6" x14ac:dyDescent="0.35">
      <c r="A109" t="s">
        <v>208</v>
      </c>
      <c r="B109" s="1" t="s">
        <v>113</v>
      </c>
      <c r="C109" t="s">
        <v>214</v>
      </c>
      <c r="E109" s="2">
        <v>43976</v>
      </c>
      <c r="F109" s="38">
        <f>EOMONTH(Tableau1[[#This Row],[Date de début de contrat effectif]]&amp;Tableau1[[#This Row],[Date de début de contrat prévu]],-1)+1</f>
        <v>43952</v>
      </c>
      <c r="H109">
        <v>2.6</v>
      </c>
    </row>
    <row r="110" spans="1:8" ht="15.6" x14ac:dyDescent="0.35">
      <c r="A110" t="s">
        <v>208</v>
      </c>
      <c r="B110" s="1" t="s">
        <v>114</v>
      </c>
      <c r="C110" t="s">
        <v>211</v>
      </c>
      <c r="E110" s="2">
        <v>44205</v>
      </c>
      <c r="F110" s="38">
        <f>EOMONTH(Tableau1[[#This Row],[Date de début de contrat effectif]]&amp;Tableau1[[#This Row],[Date de début de contrat prévu]],-1)+1</f>
        <v>44197</v>
      </c>
      <c r="H110">
        <v>2.6</v>
      </c>
    </row>
    <row r="111" spans="1:8" ht="15.6" x14ac:dyDescent="0.35">
      <c r="A111" t="s">
        <v>208</v>
      </c>
      <c r="B111" s="1" t="s">
        <v>115</v>
      </c>
      <c r="C111" t="s">
        <v>212</v>
      </c>
      <c r="E111" s="2">
        <v>44236</v>
      </c>
      <c r="F111" s="38">
        <f>EOMONTH(Tableau1[[#This Row],[Date de début de contrat effectif]]&amp;Tableau1[[#This Row],[Date de début de contrat prévu]],-1)+1</f>
        <v>44228</v>
      </c>
      <c r="H111">
        <v>2.6</v>
      </c>
    </row>
    <row r="112" spans="1:8" ht="15.6" x14ac:dyDescent="0.35">
      <c r="A112" t="s">
        <v>208</v>
      </c>
      <c r="B112" s="1" t="s">
        <v>116</v>
      </c>
      <c r="C112" t="s">
        <v>213</v>
      </c>
      <c r="E112" s="2">
        <v>44238</v>
      </c>
      <c r="F112" s="38">
        <f>EOMONTH(Tableau1[[#This Row],[Date de début de contrat effectif]]&amp;Tableau1[[#This Row],[Date de début de contrat prévu]],-1)+1</f>
        <v>44228</v>
      </c>
      <c r="H112">
        <v>2.6</v>
      </c>
    </row>
    <row r="113" spans="1:8" ht="15.6" x14ac:dyDescent="0.35">
      <c r="A113" t="s">
        <v>208</v>
      </c>
      <c r="B113" s="1" t="s">
        <v>117</v>
      </c>
      <c r="C113" t="s">
        <v>214</v>
      </c>
      <c r="E113" s="2">
        <v>44264</v>
      </c>
      <c r="F113" s="38">
        <f>EOMONTH(Tableau1[[#This Row],[Date de début de contrat effectif]]&amp;Tableau1[[#This Row],[Date de début de contrat prévu]],-1)+1</f>
        <v>44256</v>
      </c>
      <c r="H113">
        <v>2.6</v>
      </c>
    </row>
    <row r="114" spans="1:8" ht="15.6" x14ac:dyDescent="0.35">
      <c r="A114" t="s">
        <v>208</v>
      </c>
      <c r="B114" s="1" t="s">
        <v>118</v>
      </c>
      <c r="C114" t="s">
        <v>211</v>
      </c>
      <c r="E114" s="2">
        <v>44379</v>
      </c>
      <c r="F114" s="38">
        <f>EOMONTH(Tableau1[[#This Row],[Date de début de contrat effectif]]&amp;Tableau1[[#This Row],[Date de début de contrat prévu]],-1)+1</f>
        <v>44378</v>
      </c>
      <c r="H114">
        <v>2.7</v>
      </c>
    </row>
    <row r="115" spans="1:8" ht="15.6" x14ac:dyDescent="0.35">
      <c r="A115" t="s">
        <v>208</v>
      </c>
      <c r="B115" s="1" t="s">
        <v>119</v>
      </c>
      <c r="C115" t="s">
        <v>212</v>
      </c>
      <c r="E115" s="2">
        <v>44495</v>
      </c>
      <c r="F115" s="38">
        <f>EOMONTH(Tableau1[[#This Row],[Date de début de contrat effectif]]&amp;Tableau1[[#This Row],[Date de début de contrat prévu]],-1)+1</f>
        <v>44470</v>
      </c>
      <c r="H115">
        <v>2.7</v>
      </c>
    </row>
    <row r="116" spans="1:8" ht="15.6" x14ac:dyDescent="0.35">
      <c r="A116" t="s">
        <v>208</v>
      </c>
      <c r="B116" s="1" t="s">
        <v>120</v>
      </c>
      <c r="C116" t="s">
        <v>213</v>
      </c>
      <c r="E116" s="2">
        <v>44497</v>
      </c>
      <c r="F116" s="38">
        <f>EOMONTH(Tableau1[[#This Row],[Date de début de contrat effectif]]&amp;Tableau1[[#This Row],[Date de début de contrat prévu]],-1)+1</f>
        <v>44470</v>
      </c>
      <c r="H116">
        <v>2.7</v>
      </c>
    </row>
    <row r="117" spans="1:8" ht="15.6" x14ac:dyDescent="0.35">
      <c r="A117" t="s">
        <v>208</v>
      </c>
      <c r="B117" s="1" t="s">
        <v>121</v>
      </c>
      <c r="C117" t="s">
        <v>214</v>
      </c>
      <c r="E117" s="2">
        <v>44601</v>
      </c>
      <c r="F117" s="38">
        <f>EOMONTH(Tableau1[[#This Row],[Date de début de contrat effectif]]&amp;Tableau1[[#This Row],[Date de début de contrat prévu]],-1)+1</f>
        <v>44593</v>
      </c>
      <c r="H117">
        <v>2.7</v>
      </c>
    </row>
    <row r="118" spans="1:8" ht="15.6" x14ac:dyDescent="0.35">
      <c r="A118" t="s">
        <v>208</v>
      </c>
      <c r="B118" s="1" t="s">
        <v>122</v>
      </c>
      <c r="C118" t="s">
        <v>211</v>
      </c>
      <c r="E118" s="2">
        <v>44723</v>
      </c>
      <c r="F118" s="38">
        <f>EOMONTH(Tableau1[[#This Row],[Date de début de contrat effectif]]&amp;Tableau1[[#This Row],[Date de début de contrat prévu]],-1)+1</f>
        <v>44713</v>
      </c>
      <c r="H118">
        <v>2.8</v>
      </c>
    </row>
    <row r="119" spans="1:8" ht="15.6" x14ac:dyDescent="0.35">
      <c r="A119" t="s">
        <v>208</v>
      </c>
      <c r="B119" s="1" t="s">
        <v>123</v>
      </c>
      <c r="C119" t="s">
        <v>212</v>
      </c>
      <c r="E119" s="2">
        <v>43438</v>
      </c>
      <c r="F119" s="38">
        <f>EOMONTH(Tableau1[[#This Row],[Date de début de contrat effectif]]&amp;Tableau1[[#This Row],[Date de début de contrat prévu]],-1)+1</f>
        <v>43435</v>
      </c>
      <c r="H119">
        <v>2.8</v>
      </c>
    </row>
    <row r="120" spans="1:8" ht="15.6" x14ac:dyDescent="0.35">
      <c r="A120" t="s">
        <v>208</v>
      </c>
      <c r="B120" s="1" t="s">
        <v>124</v>
      </c>
      <c r="C120" t="s">
        <v>213</v>
      </c>
      <c r="E120" s="2">
        <v>43494</v>
      </c>
      <c r="F120" s="38">
        <f>EOMONTH(Tableau1[[#This Row],[Date de début de contrat effectif]]&amp;Tableau1[[#This Row],[Date de début de contrat prévu]],-1)+1</f>
        <v>43466</v>
      </c>
      <c r="H120">
        <v>2.8</v>
      </c>
    </row>
    <row r="121" spans="1:8" ht="15.6" x14ac:dyDescent="0.35">
      <c r="A121" t="s">
        <v>208</v>
      </c>
      <c r="B121" s="1" t="s">
        <v>125</v>
      </c>
      <c r="C121" t="s">
        <v>214</v>
      </c>
      <c r="E121" s="2">
        <v>43500</v>
      </c>
      <c r="F121" s="38">
        <f>EOMONTH(Tableau1[[#This Row],[Date de début de contrat effectif]]&amp;Tableau1[[#This Row],[Date de début de contrat prévu]],-1)+1</f>
        <v>43497</v>
      </c>
      <c r="H121">
        <v>2.8</v>
      </c>
    </row>
    <row r="122" spans="1:8" ht="15.6" x14ac:dyDescent="0.35">
      <c r="A122" t="s">
        <v>208</v>
      </c>
      <c r="B122" s="1" t="s">
        <v>126</v>
      </c>
      <c r="C122" t="s">
        <v>211</v>
      </c>
      <c r="E122" s="2">
        <v>43603</v>
      </c>
      <c r="F122" s="38">
        <f>EOMONTH(Tableau1[[#This Row],[Date de début de contrat effectif]]&amp;Tableau1[[#This Row],[Date de début de contrat prévu]],-1)+1</f>
        <v>43586</v>
      </c>
      <c r="H122">
        <v>2.8</v>
      </c>
    </row>
    <row r="123" spans="1:8" ht="15.6" x14ac:dyDescent="0.35">
      <c r="A123" t="s">
        <v>208</v>
      </c>
      <c r="B123" s="1" t="s">
        <v>127</v>
      </c>
      <c r="C123" t="s">
        <v>212</v>
      </c>
      <c r="E123" s="2">
        <v>43651</v>
      </c>
      <c r="F123" s="38">
        <f>EOMONTH(Tableau1[[#This Row],[Date de début de contrat effectif]]&amp;Tableau1[[#This Row],[Date de début de contrat prévu]],-1)+1</f>
        <v>43647</v>
      </c>
      <c r="H123">
        <v>2.8</v>
      </c>
    </row>
    <row r="124" spans="1:8" ht="15.6" x14ac:dyDescent="0.35">
      <c r="A124" t="s">
        <v>208</v>
      </c>
      <c r="B124" s="1" t="s">
        <v>128</v>
      </c>
      <c r="C124" t="s">
        <v>213</v>
      </c>
      <c r="E124" s="2">
        <v>43724</v>
      </c>
      <c r="F124" s="38">
        <f>EOMONTH(Tableau1[[#This Row],[Date de début de contrat effectif]]&amp;Tableau1[[#This Row],[Date de début de contrat prévu]],-1)+1</f>
        <v>43709</v>
      </c>
      <c r="H124">
        <v>2.8</v>
      </c>
    </row>
    <row r="125" spans="1:8" ht="15.6" x14ac:dyDescent="0.35">
      <c r="A125" t="s">
        <v>208</v>
      </c>
      <c r="B125" s="1" t="s">
        <v>129</v>
      </c>
      <c r="C125" t="s">
        <v>214</v>
      </c>
      <c r="E125" s="2">
        <v>43810</v>
      </c>
      <c r="F125" s="38">
        <f>EOMONTH(Tableau1[[#This Row],[Date de début de contrat effectif]]&amp;Tableau1[[#This Row],[Date de début de contrat prévu]],-1)+1</f>
        <v>43800</v>
      </c>
      <c r="H125">
        <v>2.8</v>
      </c>
    </row>
    <row r="126" spans="1:8" ht="15.6" x14ac:dyDescent="0.35">
      <c r="A126" t="s">
        <v>208</v>
      </c>
      <c r="B126" s="1" t="s">
        <v>130</v>
      </c>
      <c r="C126" t="s">
        <v>211</v>
      </c>
      <c r="E126" s="2">
        <v>44148</v>
      </c>
      <c r="F126" s="38">
        <f>EOMONTH(Tableau1[[#This Row],[Date de début de contrat effectif]]&amp;Tableau1[[#This Row],[Date de début de contrat prévu]],-1)+1</f>
        <v>44136</v>
      </c>
      <c r="H126">
        <v>2.8</v>
      </c>
    </row>
    <row r="127" spans="1:8" ht="15.6" x14ac:dyDescent="0.35">
      <c r="A127" t="s">
        <v>208</v>
      </c>
      <c r="B127" s="1" t="s">
        <v>131</v>
      </c>
      <c r="C127" t="s">
        <v>212</v>
      </c>
      <c r="E127" s="2">
        <v>44196</v>
      </c>
      <c r="F127" s="38">
        <f>EOMONTH(Tableau1[[#This Row],[Date de début de contrat effectif]]&amp;Tableau1[[#This Row],[Date de début de contrat prévu]],-1)+1</f>
        <v>44166</v>
      </c>
      <c r="H127">
        <v>2.8</v>
      </c>
    </row>
    <row r="128" spans="1:8" ht="15.6" x14ac:dyDescent="0.35">
      <c r="A128" t="s">
        <v>208</v>
      </c>
      <c r="B128" s="1" t="s">
        <v>132</v>
      </c>
      <c r="C128" t="s">
        <v>213</v>
      </c>
      <c r="E128" s="2">
        <v>44286</v>
      </c>
      <c r="F128" s="38">
        <f>EOMONTH(Tableau1[[#This Row],[Date de début de contrat effectif]]&amp;Tableau1[[#This Row],[Date de début de contrat prévu]],-1)+1</f>
        <v>44256</v>
      </c>
      <c r="H128">
        <v>2.8</v>
      </c>
    </row>
    <row r="129" spans="1:8" ht="15.6" x14ac:dyDescent="0.35">
      <c r="A129" t="s">
        <v>208</v>
      </c>
      <c r="B129" s="1" t="s">
        <v>133</v>
      </c>
      <c r="C129" t="s">
        <v>214</v>
      </c>
      <c r="E129" s="2">
        <v>44314</v>
      </c>
      <c r="F129" s="38">
        <f>EOMONTH(Tableau1[[#This Row],[Date de début de contrat effectif]]&amp;Tableau1[[#This Row],[Date de début de contrat prévu]],-1)+1</f>
        <v>44287</v>
      </c>
      <c r="H129">
        <v>2.8</v>
      </c>
    </row>
    <row r="130" spans="1:8" ht="15.6" x14ac:dyDescent="0.35">
      <c r="A130" t="s">
        <v>208</v>
      </c>
      <c r="B130" s="1" t="s">
        <v>134</v>
      </c>
      <c r="C130" t="s">
        <v>211</v>
      </c>
      <c r="E130" s="2">
        <v>44574</v>
      </c>
      <c r="F130" s="38">
        <f>EOMONTH(Tableau1[[#This Row],[Date de début de contrat effectif]]&amp;Tableau1[[#This Row],[Date de début de contrat prévu]],-1)+1</f>
        <v>44562</v>
      </c>
      <c r="H130">
        <v>3</v>
      </c>
    </row>
    <row r="131" spans="1:8" ht="15.6" x14ac:dyDescent="0.35">
      <c r="A131" t="s">
        <v>208</v>
      </c>
      <c r="B131" s="1" t="s">
        <v>135</v>
      </c>
      <c r="C131" t="s">
        <v>212</v>
      </c>
      <c r="E131" s="2">
        <v>44581</v>
      </c>
      <c r="F131" s="38">
        <f>EOMONTH(Tableau1[[#This Row],[Date de début de contrat effectif]]&amp;Tableau1[[#This Row],[Date de début de contrat prévu]],-1)+1</f>
        <v>44562</v>
      </c>
      <c r="H131">
        <v>3</v>
      </c>
    </row>
    <row r="132" spans="1:8" ht="15.6" x14ac:dyDescent="0.35">
      <c r="A132" t="s">
        <v>208</v>
      </c>
      <c r="B132" s="1" t="s">
        <v>136</v>
      </c>
      <c r="C132" t="s">
        <v>213</v>
      </c>
      <c r="E132" s="2">
        <v>44635</v>
      </c>
      <c r="F132" s="38">
        <f>EOMONTH(Tableau1[[#This Row],[Date de début de contrat effectif]]&amp;Tableau1[[#This Row],[Date de début de contrat prévu]],-1)+1</f>
        <v>44621</v>
      </c>
      <c r="H132">
        <v>3</v>
      </c>
    </row>
    <row r="133" spans="1:8" ht="15.6" x14ac:dyDescent="0.35">
      <c r="A133" t="s">
        <v>208</v>
      </c>
      <c r="B133" s="1" t="s">
        <v>137</v>
      </c>
      <c r="C133" t="s">
        <v>214</v>
      </c>
      <c r="E133" s="2">
        <v>44657</v>
      </c>
      <c r="F133" s="38">
        <f>EOMONTH(Tableau1[[#This Row],[Date de début de contrat effectif]]&amp;Tableau1[[#This Row],[Date de début de contrat prévu]],-1)+1</f>
        <v>44652</v>
      </c>
      <c r="H133">
        <v>3</v>
      </c>
    </row>
    <row r="134" spans="1:8" ht="15.6" x14ac:dyDescent="0.35">
      <c r="A134" t="s">
        <v>208</v>
      </c>
      <c r="B134" s="1" t="s">
        <v>138</v>
      </c>
      <c r="C134" t="s">
        <v>211</v>
      </c>
      <c r="E134" s="2">
        <v>44758</v>
      </c>
      <c r="F134" s="38">
        <f>EOMONTH(Tableau1[[#This Row],[Date de début de contrat effectif]]&amp;Tableau1[[#This Row],[Date de début de contrat prévu]],-1)+1</f>
        <v>44743</v>
      </c>
      <c r="H134">
        <v>3</v>
      </c>
    </row>
    <row r="135" spans="1:8" ht="15.6" x14ac:dyDescent="0.35">
      <c r="A135" t="s">
        <v>208</v>
      </c>
      <c r="B135" s="1" t="s">
        <v>139</v>
      </c>
      <c r="C135" t="s">
        <v>212</v>
      </c>
      <c r="E135" s="2">
        <v>44812</v>
      </c>
      <c r="F135" s="38">
        <f>EOMONTH(Tableau1[[#This Row],[Date de début de contrat effectif]]&amp;Tableau1[[#This Row],[Date de début de contrat prévu]],-1)+1</f>
        <v>44805</v>
      </c>
      <c r="H135">
        <v>3</v>
      </c>
    </row>
    <row r="136" spans="1:8" ht="15.6" x14ac:dyDescent="0.35">
      <c r="A136" t="s">
        <v>208</v>
      </c>
      <c r="B136" s="1" t="s">
        <v>140</v>
      </c>
      <c r="C136" t="s">
        <v>213</v>
      </c>
      <c r="E136" s="2">
        <v>43462</v>
      </c>
      <c r="F136" s="38">
        <f>EOMONTH(Tableau1[[#This Row],[Date de début de contrat effectif]]&amp;Tableau1[[#This Row],[Date de début de contrat prévu]],-1)+1</f>
        <v>43435</v>
      </c>
      <c r="H136">
        <v>3</v>
      </c>
    </row>
    <row r="137" spans="1:8" ht="15.6" x14ac:dyDescent="0.35">
      <c r="A137" t="s">
        <v>208</v>
      </c>
      <c r="B137" s="1" t="s">
        <v>141</v>
      </c>
      <c r="C137" t="s">
        <v>214</v>
      </c>
      <c r="E137" s="2">
        <v>43523</v>
      </c>
      <c r="F137" s="38">
        <f>EOMONTH(Tableau1[[#This Row],[Date de début de contrat effectif]]&amp;Tableau1[[#This Row],[Date de début de contrat prévu]],-1)+1</f>
        <v>43497</v>
      </c>
      <c r="H137">
        <v>3</v>
      </c>
    </row>
    <row r="138" spans="1:8" ht="15.6" x14ac:dyDescent="0.35">
      <c r="A138" t="s">
        <v>208</v>
      </c>
      <c r="B138" s="1" t="s">
        <v>142</v>
      </c>
      <c r="C138" t="s">
        <v>211</v>
      </c>
      <c r="E138" s="2">
        <v>43658</v>
      </c>
      <c r="F138" s="38">
        <f>EOMONTH(Tableau1[[#This Row],[Date de début de contrat effectif]]&amp;Tableau1[[#This Row],[Date de début de contrat prévu]],-1)+1</f>
        <v>43647</v>
      </c>
      <c r="H138">
        <v>3</v>
      </c>
    </row>
    <row r="139" spans="1:8" ht="15.6" x14ac:dyDescent="0.35">
      <c r="A139" t="s">
        <v>208</v>
      </c>
      <c r="B139" s="1" t="s">
        <v>143</v>
      </c>
      <c r="C139" t="s">
        <v>212</v>
      </c>
      <c r="E139" s="2">
        <v>43700</v>
      </c>
      <c r="F139" s="38">
        <f>EOMONTH(Tableau1[[#This Row],[Date de début de contrat effectif]]&amp;Tableau1[[#This Row],[Date de début de contrat prévu]],-1)+1</f>
        <v>43678</v>
      </c>
      <c r="H139">
        <v>3</v>
      </c>
    </row>
    <row r="140" spans="1:8" ht="15.6" x14ac:dyDescent="0.35">
      <c r="A140" t="s">
        <v>208</v>
      </c>
      <c r="B140" s="1" t="s">
        <v>144</v>
      </c>
      <c r="C140" t="s">
        <v>213</v>
      </c>
      <c r="E140" s="2">
        <v>43748</v>
      </c>
      <c r="F140" s="38">
        <f>EOMONTH(Tableau1[[#This Row],[Date de début de contrat effectif]]&amp;Tableau1[[#This Row],[Date de début de contrat prévu]],-1)+1</f>
        <v>43739</v>
      </c>
      <c r="H140">
        <v>3</v>
      </c>
    </row>
    <row r="141" spans="1:8" ht="15.6" x14ac:dyDescent="0.35">
      <c r="A141" t="s">
        <v>208</v>
      </c>
      <c r="B141" s="1" t="s">
        <v>120</v>
      </c>
      <c r="C141" t="s">
        <v>214</v>
      </c>
      <c r="E141" s="2">
        <v>43869</v>
      </c>
      <c r="F141" s="38">
        <f>EOMONTH(Tableau1[[#This Row],[Date de début de contrat effectif]]&amp;Tableau1[[#This Row],[Date de début de contrat prévu]],-1)+1</f>
        <v>43862</v>
      </c>
      <c r="H141">
        <v>3</v>
      </c>
    </row>
    <row r="142" spans="1:8" ht="15.6" x14ac:dyDescent="0.35">
      <c r="A142" t="s">
        <v>208</v>
      </c>
      <c r="B142" s="1" t="s">
        <v>145</v>
      </c>
      <c r="C142" t="s">
        <v>211</v>
      </c>
      <c r="E142" s="2">
        <v>44082</v>
      </c>
      <c r="F142" s="38">
        <f>EOMONTH(Tableau1[[#This Row],[Date de début de contrat effectif]]&amp;Tableau1[[#This Row],[Date de début de contrat prévu]],-1)+1</f>
        <v>44075</v>
      </c>
      <c r="H142">
        <v>3</v>
      </c>
    </row>
    <row r="143" spans="1:8" ht="15.6" x14ac:dyDescent="0.35">
      <c r="A143" t="s">
        <v>208</v>
      </c>
      <c r="B143" s="1" t="s">
        <v>146</v>
      </c>
      <c r="C143" t="s">
        <v>212</v>
      </c>
      <c r="E143" s="2">
        <v>44086</v>
      </c>
      <c r="F143" s="38">
        <f>EOMONTH(Tableau1[[#This Row],[Date de début de contrat effectif]]&amp;Tableau1[[#This Row],[Date de début de contrat prévu]],-1)+1</f>
        <v>44075</v>
      </c>
      <c r="H143">
        <v>3</v>
      </c>
    </row>
    <row r="144" spans="1:8" ht="15.6" x14ac:dyDescent="0.35">
      <c r="A144" t="s">
        <v>208</v>
      </c>
      <c r="B144" s="1" t="s">
        <v>147</v>
      </c>
      <c r="C144" t="s">
        <v>213</v>
      </c>
      <c r="E144" s="2">
        <v>44089</v>
      </c>
      <c r="F144" s="38">
        <f>EOMONTH(Tableau1[[#This Row],[Date de début de contrat effectif]]&amp;Tableau1[[#This Row],[Date de début de contrat prévu]],-1)+1</f>
        <v>44075</v>
      </c>
      <c r="H144">
        <v>3</v>
      </c>
    </row>
    <row r="145" spans="1:8" ht="15.6" x14ac:dyDescent="0.35">
      <c r="A145" t="s">
        <v>208</v>
      </c>
      <c r="B145" s="1" t="s">
        <v>148</v>
      </c>
      <c r="C145" t="s">
        <v>214</v>
      </c>
      <c r="E145" s="2">
        <v>44114</v>
      </c>
      <c r="F145" s="38">
        <f>EOMONTH(Tableau1[[#This Row],[Date de début de contrat effectif]]&amp;Tableau1[[#This Row],[Date de début de contrat prévu]],-1)+1</f>
        <v>44105</v>
      </c>
      <c r="H145">
        <v>3</v>
      </c>
    </row>
    <row r="146" spans="1:8" ht="15.6" x14ac:dyDescent="0.35">
      <c r="A146" t="s">
        <v>209</v>
      </c>
      <c r="B146" s="1" t="s">
        <v>149</v>
      </c>
      <c r="C146" t="s">
        <v>211</v>
      </c>
      <c r="E146" s="2">
        <v>44340</v>
      </c>
      <c r="F146" s="38">
        <f>EOMONTH(Tableau1[[#This Row],[Date de début de contrat effectif]]&amp;Tableau1[[#This Row],[Date de début de contrat prévu]],-1)+1</f>
        <v>44317</v>
      </c>
      <c r="H146">
        <v>3</v>
      </c>
    </row>
    <row r="147" spans="1:8" ht="15.6" x14ac:dyDescent="0.35">
      <c r="A147" t="s">
        <v>209</v>
      </c>
      <c r="B147" s="1" t="s">
        <v>150</v>
      </c>
      <c r="C147" t="s">
        <v>212</v>
      </c>
      <c r="E147" s="2">
        <v>44399</v>
      </c>
      <c r="F147" s="38">
        <f>EOMONTH(Tableau1[[#This Row],[Date de début de contrat effectif]]&amp;Tableau1[[#This Row],[Date de début de contrat prévu]],-1)+1</f>
        <v>44378</v>
      </c>
      <c r="H147">
        <v>3</v>
      </c>
    </row>
    <row r="148" spans="1:8" ht="15.6" x14ac:dyDescent="0.35">
      <c r="A148" t="s">
        <v>209</v>
      </c>
      <c r="B148" s="1" t="s">
        <v>151</v>
      </c>
      <c r="C148" t="s">
        <v>213</v>
      </c>
      <c r="E148" s="2">
        <v>44420</v>
      </c>
      <c r="F148" s="38">
        <f>EOMONTH(Tableau1[[#This Row],[Date de début de contrat effectif]]&amp;Tableau1[[#This Row],[Date de début de contrat prévu]],-1)+1</f>
        <v>44409</v>
      </c>
      <c r="H148">
        <v>3</v>
      </c>
    </row>
    <row r="149" spans="1:8" ht="15.6" x14ac:dyDescent="0.35">
      <c r="A149" t="s">
        <v>209</v>
      </c>
      <c r="B149" s="1" t="s">
        <v>152</v>
      </c>
      <c r="C149" t="s">
        <v>214</v>
      </c>
      <c r="E149" s="2">
        <v>44445</v>
      </c>
      <c r="F149" s="38">
        <f>EOMONTH(Tableau1[[#This Row],[Date de début de contrat effectif]]&amp;Tableau1[[#This Row],[Date de début de contrat prévu]],-1)+1</f>
        <v>44440</v>
      </c>
      <c r="H149">
        <v>3</v>
      </c>
    </row>
    <row r="150" spans="1:8" ht="15.6" x14ac:dyDescent="0.35">
      <c r="A150" t="s">
        <v>209</v>
      </c>
      <c r="B150" s="1" t="s">
        <v>153</v>
      </c>
      <c r="C150" t="s">
        <v>211</v>
      </c>
      <c r="E150" s="2">
        <v>44700</v>
      </c>
      <c r="F150" s="38">
        <f>EOMONTH(Tableau1[[#This Row],[Date de début de contrat effectif]]&amp;Tableau1[[#This Row],[Date de début de contrat prévu]],-1)+1</f>
        <v>44682</v>
      </c>
      <c r="H150">
        <v>3</v>
      </c>
    </row>
    <row r="151" spans="1:8" ht="15.6" x14ac:dyDescent="0.35">
      <c r="A151" t="s">
        <v>209</v>
      </c>
      <c r="B151" s="1" t="s">
        <v>154</v>
      </c>
      <c r="C151" t="s">
        <v>212</v>
      </c>
      <c r="E151" s="2">
        <v>44719</v>
      </c>
      <c r="F151" s="38">
        <f>EOMONTH(Tableau1[[#This Row],[Date de début de contrat effectif]]&amp;Tableau1[[#This Row],[Date de début de contrat prévu]],-1)+1</f>
        <v>44713</v>
      </c>
      <c r="H151">
        <v>3</v>
      </c>
    </row>
    <row r="152" spans="1:8" ht="15.6" x14ac:dyDescent="0.35">
      <c r="A152" t="s">
        <v>204</v>
      </c>
      <c r="B152" s="1" t="s">
        <v>155</v>
      </c>
      <c r="C152" t="s">
        <v>213</v>
      </c>
      <c r="E152" s="2">
        <v>44764</v>
      </c>
      <c r="F152" s="38">
        <f>EOMONTH(Tableau1[[#This Row],[Date de début de contrat effectif]]&amp;Tableau1[[#This Row],[Date de début de contrat prévu]],-1)+1</f>
        <v>44743</v>
      </c>
      <c r="H152">
        <v>3</v>
      </c>
    </row>
    <row r="153" spans="1:8" ht="15.6" x14ac:dyDescent="0.35">
      <c r="A153" t="s">
        <v>204</v>
      </c>
      <c r="B153" s="1" t="s">
        <v>156</v>
      </c>
      <c r="C153" t="s">
        <v>214</v>
      </c>
      <c r="E153" s="2">
        <v>43432</v>
      </c>
      <c r="F153" s="38">
        <f>EOMONTH(Tableau1[[#This Row],[Date de début de contrat effectif]]&amp;Tableau1[[#This Row],[Date de début de contrat prévu]],-1)+1</f>
        <v>43405</v>
      </c>
      <c r="H153">
        <v>3</v>
      </c>
    </row>
    <row r="154" spans="1:8" ht="15.6" x14ac:dyDescent="0.35">
      <c r="A154" t="s">
        <v>204</v>
      </c>
      <c r="B154" s="1" t="s">
        <v>157</v>
      </c>
      <c r="C154" t="s">
        <v>211</v>
      </c>
      <c r="E154" s="2">
        <v>43584</v>
      </c>
      <c r="F154" s="38">
        <f>EOMONTH(Tableau1[[#This Row],[Date de début de contrat effectif]]&amp;Tableau1[[#This Row],[Date de début de contrat prévu]],-1)+1</f>
        <v>43556</v>
      </c>
      <c r="H154">
        <v>3</v>
      </c>
    </row>
    <row r="155" spans="1:8" ht="15.6" x14ac:dyDescent="0.35">
      <c r="A155" t="s">
        <v>204</v>
      </c>
      <c r="B155" s="1" t="s">
        <v>158</v>
      </c>
      <c r="C155" t="s">
        <v>212</v>
      </c>
      <c r="E155" s="2">
        <v>43594</v>
      </c>
      <c r="F155" s="38">
        <f>EOMONTH(Tableau1[[#This Row],[Date de début de contrat effectif]]&amp;Tableau1[[#This Row],[Date de début de contrat prévu]],-1)+1</f>
        <v>43586</v>
      </c>
      <c r="H155">
        <v>3</v>
      </c>
    </row>
    <row r="156" spans="1:8" ht="15.6" x14ac:dyDescent="0.35">
      <c r="A156" t="s">
        <v>204</v>
      </c>
      <c r="B156" s="1" t="s">
        <v>159</v>
      </c>
      <c r="C156" t="s">
        <v>213</v>
      </c>
      <c r="E156" s="2">
        <v>43666</v>
      </c>
      <c r="F156" s="38">
        <f>EOMONTH(Tableau1[[#This Row],[Date de début de contrat effectif]]&amp;Tableau1[[#This Row],[Date de début de contrat prévu]],-1)+1</f>
        <v>43647</v>
      </c>
      <c r="H156">
        <v>3</v>
      </c>
    </row>
    <row r="157" spans="1:8" ht="15.6" x14ac:dyDescent="0.35">
      <c r="A157" t="s">
        <v>204</v>
      </c>
      <c r="B157" s="1" t="s">
        <v>160</v>
      </c>
      <c r="C157" t="s">
        <v>214</v>
      </c>
      <c r="E157" s="2">
        <v>43684</v>
      </c>
      <c r="F157" s="38">
        <f>EOMONTH(Tableau1[[#This Row],[Date de début de contrat effectif]]&amp;Tableau1[[#This Row],[Date de début de contrat prévu]],-1)+1</f>
        <v>43678</v>
      </c>
      <c r="H157">
        <v>3</v>
      </c>
    </row>
    <row r="158" spans="1:8" ht="15.6" x14ac:dyDescent="0.35">
      <c r="A158" t="s">
        <v>204</v>
      </c>
      <c r="B158" s="1" t="s">
        <v>161</v>
      </c>
      <c r="C158" t="s">
        <v>211</v>
      </c>
      <c r="E158" s="2">
        <v>43838</v>
      </c>
      <c r="F158" s="38">
        <f>EOMONTH(Tableau1[[#This Row],[Date de début de contrat effectif]]&amp;Tableau1[[#This Row],[Date de début de contrat prévu]],-1)+1</f>
        <v>43831</v>
      </c>
      <c r="H158">
        <v>3</v>
      </c>
    </row>
    <row r="159" spans="1:8" ht="15.6" x14ac:dyDescent="0.35">
      <c r="A159" t="s">
        <v>204</v>
      </c>
      <c r="B159" s="1" t="s">
        <v>162</v>
      </c>
      <c r="C159" t="s">
        <v>212</v>
      </c>
      <c r="E159" s="2">
        <v>43896</v>
      </c>
      <c r="F159" s="38">
        <f>EOMONTH(Tableau1[[#This Row],[Date de début de contrat effectif]]&amp;Tableau1[[#This Row],[Date de début de contrat prévu]],-1)+1</f>
        <v>43891</v>
      </c>
      <c r="H159">
        <v>3.2</v>
      </c>
    </row>
    <row r="160" spans="1:8" ht="15.6" x14ac:dyDescent="0.35">
      <c r="A160" t="s">
        <v>204</v>
      </c>
      <c r="B160" s="1" t="s">
        <v>163</v>
      </c>
      <c r="C160" t="s">
        <v>213</v>
      </c>
      <c r="E160" s="2">
        <v>43995</v>
      </c>
      <c r="F160" s="38">
        <f>EOMONTH(Tableau1[[#This Row],[Date de début de contrat effectif]]&amp;Tableau1[[#This Row],[Date de début de contrat prévu]],-1)+1</f>
        <v>43983</v>
      </c>
      <c r="H160">
        <v>3.2</v>
      </c>
    </row>
    <row r="161" spans="1:8" ht="15.6" x14ac:dyDescent="0.35">
      <c r="A161" t="s">
        <v>204</v>
      </c>
      <c r="B161" s="1" t="s">
        <v>164</v>
      </c>
      <c r="C161" t="s">
        <v>214</v>
      </c>
      <c r="E161" s="2">
        <v>44023</v>
      </c>
      <c r="F161" s="38">
        <f>EOMONTH(Tableau1[[#This Row],[Date de début de contrat effectif]]&amp;Tableau1[[#This Row],[Date de début de contrat prévu]],-1)+1</f>
        <v>44013</v>
      </c>
      <c r="H161">
        <v>3.2</v>
      </c>
    </row>
    <row r="162" spans="1:8" ht="15.6" x14ac:dyDescent="0.35">
      <c r="A162" t="s">
        <v>204</v>
      </c>
      <c r="B162" s="1" t="s">
        <v>165</v>
      </c>
      <c r="C162" t="s">
        <v>211</v>
      </c>
      <c r="E162" s="2">
        <v>44184</v>
      </c>
      <c r="F162" s="38">
        <f>EOMONTH(Tableau1[[#This Row],[Date de début de contrat effectif]]&amp;Tableau1[[#This Row],[Date de début de contrat prévu]],-1)+1</f>
        <v>44166</v>
      </c>
      <c r="H162">
        <v>3.2</v>
      </c>
    </row>
    <row r="163" spans="1:8" ht="15.6" x14ac:dyDescent="0.35">
      <c r="A163" t="s">
        <v>204</v>
      </c>
      <c r="B163" s="1" t="s">
        <v>108</v>
      </c>
      <c r="C163" t="s">
        <v>212</v>
      </c>
      <c r="E163" s="2">
        <v>44189</v>
      </c>
      <c r="F163" s="38">
        <f>EOMONTH(Tableau1[[#This Row],[Date de début de contrat effectif]]&amp;Tableau1[[#This Row],[Date de début de contrat prévu]],-1)+1</f>
        <v>44166</v>
      </c>
      <c r="H163">
        <v>3.2</v>
      </c>
    </row>
    <row r="164" spans="1:8" ht="15.6" x14ac:dyDescent="0.35">
      <c r="A164" t="s">
        <v>204</v>
      </c>
      <c r="B164" s="1" t="s">
        <v>166</v>
      </c>
      <c r="C164" t="s">
        <v>213</v>
      </c>
      <c r="E164" s="2">
        <v>44285</v>
      </c>
      <c r="F164" s="38">
        <f>EOMONTH(Tableau1[[#This Row],[Date de début de contrat effectif]]&amp;Tableau1[[#This Row],[Date de début de contrat prévu]],-1)+1</f>
        <v>44256</v>
      </c>
      <c r="H164">
        <v>3.2</v>
      </c>
    </row>
    <row r="165" spans="1:8" ht="15.6" x14ac:dyDescent="0.35">
      <c r="A165" t="s">
        <v>204</v>
      </c>
      <c r="B165" s="1" t="s">
        <v>167</v>
      </c>
      <c r="C165" t="s">
        <v>214</v>
      </c>
      <c r="E165" s="2">
        <v>44424</v>
      </c>
      <c r="F165" s="38">
        <f>EOMONTH(Tableau1[[#This Row],[Date de début de contrat effectif]]&amp;Tableau1[[#This Row],[Date de début de contrat prévu]],-1)+1</f>
        <v>44409</v>
      </c>
      <c r="H165">
        <v>3.2</v>
      </c>
    </row>
    <row r="166" spans="1:8" ht="15.6" x14ac:dyDescent="0.35">
      <c r="A166" t="s">
        <v>210</v>
      </c>
      <c r="B166" s="1" t="s">
        <v>168</v>
      </c>
      <c r="C166" t="s">
        <v>211</v>
      </c>
      <c r="E166" s="2">
        <v>44581</v>
      </c>
      <c r="F166" s="38">
        <f>EOMONTH(Tableau1[[#This Row],[Date de début de contrat effectif]]&amp;Tableau1[[#This Row],[Date de début de contrat prévu]],-1)+1</f>
        <v>44562</v>
      </c>
      <c r="H166">
        <v>3.3</v>
      </c>
    </row>
    <row r="167" spans="1:8" ht="15.6" x14ac:dyDescent="0.35">
      <c r="A167" t="s">
        <v>210</v>
      </c>
      <c r="B167" s="1" t="s">
        <v>169</v>
      </c>
      <c r="C167" t="s">
        <v>212</v>
      </c>
      <c r="E167" s="2">
        <v>44718</v>
      </c>
      <c r="F167" s="38">
        <f>EOMONTH(Tableau1[[#This Row],[Date de début de contrat effectif]]&amp;Tableau1[[#This Row],[Date de début de contrat prévu]],-1)+1</f>
        <v>44713</v>
      </c>
      <c r="H167">
        <v>3.3</v>
      </c>
    </row>
    <row r="168" spans="1:8" ht="15.6" x14ac:dyDescent="0.35">
      <c r="A168" t="s">
        <v>210</v>
      </c>
      <c r="B168" s="1" t="s">
        <v>170</v>
      </c>
      <c r="C168" t="s">
        <v>213</v>
      </c>
      <c r="E168" s="2">
        <v>44720</v>
      </c>
      <c r="F168" s="38">
        <f>EOMONTH(Tableau1[[#This Row],[Date de début de contrat effectif]]&amp;Tableau1[[#This Row],[Date de début de contrat prévu]],-1)+1</f>
        <v>44713</v>
      </c>
      <c r="H168">
        <v>3.3</v>
      </c>
    </row>
    <row r="169" spans="1:8" ht="15.6" x14ac:dyDescent="0.35">
      <c r="A169" t="s">
        <v>210</v>
      </c>
      <c r="B169" s="1" t="s">
        <v>171</v>
      </c>
      <c r="C169" t="s">
        <v>214</v>
      </c>
      <c r="E169" s="2">
        <v>44733</v>
      </c>
      <c r="F169" s="38">
        <f>EOMONTH(Tableau1[[#This Row],[Date de début de contrat effectif]]&amp;Tableau1[[#This Row],[Date de début de contrat prévu]],-1)+1</f>
        <v>44713</v>
      </c>
      <c r="H169">
        <v>3.3</v>
      </c>
    </row>
    <row r="170" spans="1:8" ht="15.6" x14ac:dyDescent="0.35">
      <c r="A170" t="s">
        <v>210</v>
      </c>
      <c r="B170" s="1" t="s">
        <v>172</v>
      </c>
      <c r="C170" t="s">
        <v>211</v>
      </c>
      <c r="E170" s="2">
        <v>43650</v>
      </c>
      <c r="F170" s="38">
        <f>EOMONTH(Tableau1[[#This Row],[Date de début de contrat effectif]]&amp;Tableau1[[#This Row],[Date de début de contrat prévu]],-1)+1</f>
        <v>43647</v>
      </c>
      <c r="H170">
        <v>3.3</v>
      </c>
    </row>
    <row r="171" spans="1:8" ht="15.6" x14ac:dyDescent="0.35">
      <c r="A171" t="s">
        <v>210</v>
      </c>
      <c r="B171" s="1" t="s">
        <v>173</v>
      </c>
      <c r="C171" t="s">
        <v>212</v>
      </c>
      <c r="E171" s="2">
        <v>43782</v>
      </c>
      <c r="F171" s="38">
        <f>EOMONTH(Tableau1[[#This Row],[Date de début de contrat effectif]]&amp;Tableau1[[#This Row],[Date de début de contrat prévu]],-1)+1</f>
        <v>43770</v>
      </c>
      <c r="H171">
        <v>3.3</v>
      </c>
    </row>
    <row r="172" spans="1:8" ht="15.6" x14ac:dyDescent="0.35">
      <c r="A172" t="s">
        <v>210</v>
      </c>
      <c r="B172" s="1" t="s">
        <v>174</v>
      </c>
      <c r="C172" t="s">
        <v>213</v>
      </c>
      <c r="E172" s="2">
        <v>43825</v>
      </c>
      <c r="F172" s="38">
        <f>EOMONTH(Tableau1[[#This Row],[Date de début de contrat effectif]]&amp;Tableau1[[#This Row],[Date de début de contrat prévu]],-1)+1</f>
        <v>43800</v>
      </c>
      <c r="H172">
        <v>3.3</v>
      </c>
    </row>
    <row r="173" spans="1:8" ht="15.6" x14ac:dyDescent="0.35">
      <c r="A173" t="s">
        <v>210</v>
      </c>
      <c r="B173" s="1" t="s">
        <v>175</v>
      </c>
      <c r="C173" t="s">
        <v>214</v>
      </c>
      <c r="E173" s="2">
        <v>43871</v>
      </c>
      <c r="F173" s="38">
        <f>EOMONTH(Tableau1[[#This Row],[Date de début de contrat effectif]]&amp;Tableau1[[#This Row],[Date de début de contrat prévu]],-1)+1</f>
        <v>43862</v>
      </c>
      <c r="H173">
        <v>3.3</v>
      </c>
    </row>
    <row r="174" spans="1:8" ht="15.6" x14ac:dyDescent="0.35">
      <c r="A174" t="s">
        <v>204</v>
      </c>
      <c r="B174" s="1" t="s">
        <v>176</v>
      </c>
      <c r="C174" t="s">
        <v>211</v>
      </c>
      <c r="E174" s="2">
        <v>44125</v>
      </c>
      <c r="F174" s="38">
        <f>EOMONTH(Tableau1[[#This Row],[Date de début de contrat effectif]]&amp;Tableau1[[#This Row],[Date de début de contrat prévu]],-1)+1</f>
        <v>44105</v>
      </c>
      <c r="H174">
        <v>3.3</v>
      </c>
    </row>
    <row r="175" spans="1:8" ht="15.6" x14ac:dyDescent="0.35">
      <c r="A175" t="s">
        <v>204</v>
      </c>
      <c r="B175" s="1" t="s">
        <v>177</v>
      </c>
      <c r="C175" t="s">
        <v>212</v>
      </c>
      <c r="E175" s="2">
        <v>44183</v>
      </c>
      <c r="F175" s="38">
        <f>EOMONTH(Tableau1[[#This Row],[Date de début de contrat effectif]]&amp;Tableau1[[#This Row],[Date de début de contrat prévu]],-1)+1</f>
        <v>44166</v>
      </c>
      <c r="H175">
        <v>3.4</v>
      </c>
    </row>
    <row r="176" spans="1:8" ht="15.6" x14ac:dyDescent="0.35">
      <c r="A176" t="s">
        <v>204</v>
      </c>
      <c r="B176" s="1" t="s">
        <v>178</v>
      </c>
      <c r="C176" t="s">
        <v>213</v>
      </c>
      <c r="E176" s="2">
        <v>44260</v>
      </c>
      <c r="F176" s="38">
        <f>EOMONTH(Tableau1[[#This Row],[Date de début de contrat effectif]]&amp;Tableau1[[#This Row],[Date de début de contrat prévu]],-1)+1</f>
        <v>44256</v>
      </c>
      <c r="H176">
        <v>3.4</v>
      </c>
    </row>
    <row r="177" spans="1:8" ht="15.6" x14ac:dyDescent="0.35">
      <c r="A177" t="s">
        <v>204</v>
      </c>
      <c r="B177" s="1" t="s">
        <v>179</v>
      </c>
      <c r="C177" t="s">
        <v>214</v>
      </c>
      <c r="E177" s="2">
        <v>44336</v>
      </c>
      <c r="F177" s="38">
        <f>EOMONTH(Tableau1[[#This Row],[Date de début de contrat effectif]]&amp;Tableau1[[#This Row],[Date de début de contrat prévu]],-1)+1</f>
        <v>44317</v>
      </c>
      <c r="H177">
        <v>3.4</v>
      </c>
    </row>
    <row r="178" spans="1:8" ht="15.6" x14ac:dyDescent="0.35">
      <c r="A178" t="s">
        <v>204</v>
      </c>
      <c r="B178" s="1" t="s">
        <v>180</v>
      </c>
      <c r="C178" t="s">
        <v>211</v>
      </c>
      <c r="E178" s="2">
        <v>44419</v>
      </c>
      <c r="F178" s="38">
        <f>EOMONTH(Tableau1[[#This Row],[Date de début de contrat effectif]]&amp;Tableau1[[#This Row],[Date de début de contrat prévu]],-1)+1</f>
        <v>44409</v>
      </c>
      <c r="H178">
        <v>3.5</v>
      </c>
    </row>
    <row r="179" spans="1:8" ht="15.6" x14ac:dyDescent="0.35">
      <c r="A179" t="s">
        <v>204</v>
      </c>
      <c r="B179" s="1" t="s">
        <v>181</v>
      </c>
      <c r="C179" t="s">
        <v>212</v>
      </c>
      <c r="E179" s="2">
        <v>44447</v>
      </c>
      <c r="F179" s="38">
        <f>EOMONTH(Tableau1[[#This Row],[Date de début de contrat effectif]]&amp;Tableau1[[#This Row],[Date de début de contrat prévu]],-1)+1</f>
        <v>44440</v>
      </c>
      <c r="H179">
        <v>3.5</v>
      </c>
    </row>
    <row r="180" spans="1:8" ht="15.6" x14ac:dyDescent="0.35">
      <c r="A180" t="s">
        <v>204</v>
      </c>
      <c r="B180" s="1" t="s">
        <v>182</v>
      </c>
      <c r="C180" t="s">
        <v>213</v>
      </c>
      <c r="E180" s="2">
        <v>44452</v>
      </c>
      <c r="F180" s="38">
        <f>EOMONTH(Tableau1[[#This Row],[Date de début de contrat effectif]]&amp;Tableau1[[#This Row],[Date de début de contrat prévu]],-1)+1</f>
        <v>44440</v>
      </c>
      <c r="H180">
        <v>3.5</v>
      </c>
    </row>
    <row r="181" spans="1:8" ht="15.6" x14ac:dyDescent="0.35">
      <c r="A181" t="s">
        <v>204</v>
      </c>
      <c r="B181" s="1" t="s">
        <v>183</v>
      </c>
      <c r="C181" t="s">
        <v>214</v>
      </c>
      <c r="E181" s="2">
        <v>44532</v>
      </c>
      <c r="F181" s="38">
        <f>EOMONTH(Tableau1[[#This Row],[Date de début de contrat effectif]]&amp;Tableau1[[#This Row],[Date de début de contrat prévu]],-1)+1</f>
        <v>44531</v>
      </c>
      <c r="H181">
        <v>3.5</v>
      </c>
    </row>
    <row r="182" spans="1:8" ht="15.6" x14ac:dyDescent="0.35">
      <c r="A182" t="s">
        <v>204</v>
      </c>
      <c r="B182" s="1" t="s">
        <v>184</v>
      </c>
      <c r="C182" t="s">
        <v>211</v>
      </c>
      <c r="E182" s="2">
        <v>44714</v>
      </c>
      <c r="F182" s="38">
        <f>EOMONTH(Tableau1[[#This Row],[Date de début de contrat effectif]]&amp;Tableau1[[#This Row],[Date de début de contrat prévu]],-1)+1</f>
        <v>44713</v>
      </c>
      <c r="H182">
        <v>3.5</v>
      </c>
    </row>
    <row r="183" spans="1:8" ht="15.6" x14ac:dyDescent="0.35">
      <c r="A183" t="s">
        <v>204</v>
      </c>
      <c r="B183" s="1" t="s">
        <v>185</v>
      </c>
      <c r="C183" t="s">
        <v>212</v>
      </c>
      <c r="E183" s="2">
        <v>44721</v>
      </c>
      <c r="F183" s="38">
        <f>EOMONTH(Tableau1[[#This Row],[Date de début de contrat effectif]]&amp;Tableau1[[#This Row],[Date de début de contrat prévu]],-1)+1</f>
        <v>44713</v>
      </c>
      <c r="H183">
        <v>3.5</v>
      </c>
    </row>
    <row r="184" spans="1:8" ht="15.6" x14ac:dyDescent="0.35">
      <c r="A184" t="s">
        <v>204</v>
      </c>
      <c r="B184" s="1" t="s">
        <v>186</v>
      </c>
      <c r="C184" t="s">
        <v>213</v>
      </c>
      <c r="E184" s="2">
        <v>44749</v>
      </c>
      <c r="F184" s="38">
        <f>EOMONTH(Tableau1[[#This Row],[Date de début de contrat effectif]]&amp;Tableau1[[#This Row],[Date de début de contrat prévu]],-1)+1</f>
        <v>44743</v>
      </c>
      <c r="H184">
        <v>3.5</v>
      </c>
    </row>
    <row r="185" spans="1:8" ht="15.6" x14ac:dyDescent="0.35">
      <c r="A185" t="s">
        <v>204</v>
      </c>
      <c r="B185" s="1" t="s">
        <v>187</v>
      </c>
      <c r="C185" t="s">
        <v>214</v>
      </c>
      <c r="E185" s="2">
        <v>44769</v>
      </c>
      <c r="F185" s="38">
        <f>EOMONTH(Tableau1[[#This Row],[Date de début de contrat effectif]]&amp;Tableau1[[#This Row],[Date de début de contrat prévu]],-1)+1</f>
        <v>44743</v>
      </c>
      <c r="H185">
        <v>3.5</v>
      </c>
    </row>
    <row r="186" spans="1:8" ht="15.6" x14ac:dyDescent="0.35">
      <c r="A186" t="s">
        <v>205</v>
      </c>
      <c r="B186" s="1" t="s">
        <v>188</v>
      </c>
      <c r="C186" t="s">
        <v>211</v>
      </c>
      <c r="E186" s="2">
        <v>43418</v>
      </c>
      <c r="F186" s="38">
        <f>EOMONTH(Tableau1[[#This Row],[Date de début de contrat effectif]]&amp;Tableau1[[#This Row],[Date de début de contrat prévu]],-1)+1</f>
        <v>43405</v>
      </c>
      <c r="H186">
        <v>3.5</v>
      </c>
    </row>
    <row r="187" spans="1:8" ht="15.6" x14ac:dyDescent="0.35">
      <c r="A187" t="s">
        <v>205</v>
      </c>
      <c r="B187" s="1" t="s">
        <v>189</v>
      </c>
      <c r="C187" t="s">
        <v>212</v>
      </c>
      <c r="E187" s="2">
        <v>43428</v>
      </c>
      <c r="F187" s="38">
        <f>EOMONTH(Tableau1[[#This Row],[Date de début de contrat effectif]]&amp;Tableau1[[#This Row],[Date de début de contrat prévu]],-1)+1</f>
        <v>43405</v>
      </c>
      <c r="H187">
        <v>3.5</v>
      </c>
    </row>
    <row r="188" spans="1:8" ht="15.6" x14ac:dyDescent="0.35">
      <c r="A188" t="s">
        <v>205</v>
      </c>
      <c r="B188" s="1" t="s">
        <v>190</v>
      </c>
      <c r="C188" t="s">
        <v>213</v>
      </c>
      <c r="E188" s="2">
        <v>43438</v>
      </c>
      <c r="F188" s="38">
        <f>EOMONTH(Tableau1[[#This Row],[Date de début de contrat effectif]]&amp;Tableau1[[#This Row],[Date de début de contrat prévu]],-1)+1</f>
        <v>43435</v>
      </c>
      <c r="H188">
        <v>3.5</v>
      </c>
    </row>
    <row r="189" spans="1:8" ht="15.6" x14ac:dyDescent="0.35">
      <c r="A189" t="s">
        <v>205</v>
      </c>
      <c r="B189" s="1" t="s">
        <v>191</v>
      </c>
      <c r="C189" t="s">
        <v>214</v>
      </c>
      <c r="E189" s="2">
        <v>43449</v>
      </c>
      <c r="F189" s="38">
        <f>EOMONTH(Tableau1[[#This Row],[Date de début de contrat effectif]]&amp;Tableau1[[#This Row],[Date de début de contrat prévu]],-1)+1</f>
        <v>43435</v>
      </c>
      <c r="H189">
        <v>3.5</v>
      </c>
    </row>
    <row r="190" spans="1:8" ht="15.6" x14ac:dyDescent="0.35">
      <c r="A190" t="s">
        <v>205</v>
      </c>
      <c r="B190" s="1" t="s">
        <v>192</v>
      </c>
      <c r="C190" t="s">
        <v>211</v>
      </c>
      <c r="E190" s="2">
        <v>43525</v>
      </c>
      <c r="F190" s="38">
        <f>EOMONTH(Tableau1[[#This Row],[Date de début de contrat effectif]]&amp;Tableau1[[#This Row],[Date de début de contrat prévu]],-1)+1</f>
        <v>43525</v>
      </c>
      <c r="H190">
        <v>3.6</v>
      </c>
    </row>
    <row r="191" spans="1:8" ht="15.6" x14ac:dyDescent="0.35">
      <c r="A191" t="s">
        <v>205</v>
      </c>
      <c r="B191" s="1" t="s">
        <v>193</v>
      </c>
      <c r="C191" t="s">
        <v>212</v>
      </c>
      <c r="E191" s="2">
        <v>43579</v>
      </c>
      <c r="F191" s="38">
        <f>EOMONTH(Tableau1[[#This Row],[Date de début de contrat effectif]]&amp;Tableau1[[#This Row],[Date de début de contrat prévu]],-1)+1</f>
        <v>43556</v>
      </c>
      <c r="H191">
        <v>3.6</v>
      </c>
    </row>
    <row r="192" spans="1:8" ht="15.6" x14ac:dyDescent="0.35">
      <c r="A192" t="s">
        <v>205</v>
      </c>
      <c r="B192" s="1" t="s">
        <v>194</v>
      </c>
      <c r="C192" t="s">
        <v>213</v>
      </c>
      <c r="E192" s="2">
        <v>43670</v>
      </c>
      <c r="F192" s="38">
        <f>EOMONTH(Tableau1[[#This Row],[Date de début de contrat effectif]]&amp;Tableau1[[#This Row],[Date de début de contrat prévu]],-1)+1</f>
        <v>43647</v>
      </c>
      <c r="H192">
        <v>3.6</v>
      </c>
    </row>
    <row r="193" spans="1:8" ht="15.6" x14ac:dyDescent="0.35">
      <c r="A193" t="s">
        <v>205</v>
      </c>
      <c r="B193" s="1" t="s">
        <v>195</v>
      </c>
      <c r="C193" t="s">
        <v>214</v>
      </c>
      <c r="E193" s="2">
        <v>43693</v>
      </c>
      <c r="F193" s="38">
        <f>EOMONTH(Tableau1[[#This Row],[Date de début de contrat effectif]]&amp;Tableau1[[#This Row],[Date de début de contrat prévu]],-1)+1</f>
        <v>43678</v>
      </c>
      <c r="H193">
        <v>3.6</v>
      </c>
    </row>
    <row r="194" spans="1:8" ht="15.6" x14ac:dyDescent="0.35">
      <c r="A194" t="s">
        <v>205</v>
      </c>
      <c r="B194" s="1" t="s">
        <v>196</v>
      </c>
      <c r="C194" t="s">
        <v>211</v>
      </c>
      <c r="E194" s="2">
        <v>43979</v>
      </c>
      <c r="F194" s="38">
        <f>EOMONTH(Tableau1[[#This Row],[Date de début de contrat effectif]]&amp;Tableau1[[#This Row],[Date de début de contrat prévu]],-1)+1</f>
        <v>43952</v>
      </c>
      <c r="H194">
        <v>3.6</v>
      </c>
    </row>
    <row r="195" spans="1:8" ht="15.6" x14ac:dyDescent="0.35">
      <c r="A195" t="s">
        <v>205</v>
      </c>
      <c r="B195" s="1" t="s">
        <v>197</v>
      </c>
      <c r="C195" t="s">
        <v>212</v>
      </c>
      <c r="E195" s="2">
        <v>44064</v>
      </c>
      <c r="F195" s="38">
        <f>EOMONTH(Tableau1[[#This Row],[Date de début de contrat effectif]]&amp;Tableau1[[#This Row],[Date de début de contrat prévu]],-1)+1</f>
        <v>44044</v>
      </c>
      <c r="H195">
        <v>3.7</v>
      </c>
    </row>
    <row r="196" spans="1:8" ht="15.6" x14ac:dyDescent="0.35">
      <c r="A196" t="s">
        <v>207</v>
      </c>
      <c r="B196" s="1" t="s">
        <v>198</v>
      </c>
      <c r="C196" t="s">
        <v>213</v>
      </c>
      <c r="E196" s="2">
        <v>44138</v>
      </c>
      <c r="F196" s="38">
        <f>EOMONTH(Tableau1[[#This Row],[Date de début de contrat effectif]]&amp;Tableau1[[#This Row],[Date de début de contrat prévu]],-1)+1</f>
        <v>44136</v>
      </c>
      <c r="H196">
        <v>3.7</v>
      </c>
    </row>
    <row r="197" spans="1:8" ht="15.6" x14ac:dyDescent="0.35">
      <c r="A197" t="s">
        <v>207</v>
      </c>
      <c r="B197" s="1" t="s">
        <v>199</v>
      </c>
      <c r="C197" t="s">
        <v>214</v>
      </c>
      <c r="E197" s="2">
        <v>44196</v>
      </c>
      <c r="F197" s="38">
        <f>EOMONTH(Tableau1[[#This Row],[Date de début de contrat effectif]]&amp;Tableau1[[#This Row],[Date de début de contrat prévu]],-1)+1</f>
        <v>44166</v>
      </c>
      <c r="H197">
        <v>3.7</v>
      </c>
    </row>
    <row r="198" spans="1:8" ht="15.6" x14ac:dyDescent="0.35">
      <c r="A198" t="s">
        <v>207</v>
      </c>
      <c r="B198" s="1" t="s">
        <v>200</v>
      </c>
      <c r="C198" t="s">
        <v>211</v>
      </c>
      <c r="E198" s="2">
        <v>44527</v>
      </c>
      <c r="F198" s="38">
        <f>EOMONTH(Tableau1[[#This Row],[Date de début de contrat effectif]]&amp;Tableau1[[#This Row],[Date de début de contrat prévu]],-1)+1</f>
        <v>44501</v>
      </c>
      <c r="H198">
        <v>3.8</v>
      </c>
    </row>
    <row r="199" spans="1:8" ht="15.6" x14ac:dyDescent="0.35">
      <c r="A199" t="s">
        <v>207</v>
      </c>
      <c r="B199" s="1" t="s">
        <v>201</v>
      </c>
      <c r="C199" t="s">
        <v>212</v>
      </c>
      <c r="E199" s="2">
        <v>44557</v>
      </c>
      <c r="F199" s="38">
        <f>EOMONTH(Tableau1[[#This Row],[Date de début de contrat effectif]]&amp;Tableau1[[#This Row],[Date de début de contrat prévu]],-1)+1</f>
        <v>44531</v>
      </c>
      <c r="H199">
        <v>3.8</v>
      </c>
    </row>
    <row r="200" spans="1:8" ht="15.6" x14ac:dyDescent="0.35">
      <c r="A200" t="s">
        <v>207</v>
      </c>
      <c r="B200" s="1" t="s">
        <v>202</v>
      </c>
      <c r="C200" t="s">
        <v>213</v>
      </c>
      <c r="E200" s="2">
        <v>44607</v>
      </c>
      <c r="F200" s="38">
        <f>EOMONTH(Tableau1[[#This Row],[Date de début de contrat effectif]]&amp;Tableau1[[#This Row],[Date de début de contrat prévu]],-1)+1</f>
        <v>44593</v>
      </c>
      <c r="H200">
        <v>3.8</v>
      </c>
    </row>
    <row r="201" spans="1:8" ht="15.6" x14ac:dyDescent="0.35">
      <c r="A201" t="s">
        <v>207</v>
      </c>
      <c r="B201" s="1" t="s">
        <v>203</v>
      </c>
      <c r="C201" t="s">
        <v>214</v>
      </c>
      <c r="E201" s="2">
        <v>44709</v>
      </c>
      <c r="F201" s="38">
        <f>EOMONTH(Tableau1[[#This Row],[Date de début de contrat effectif]]&amp;Tableau1[[#This Row],[Date de début de contrat prévu]],-1)+1</f>
        <v>44682</v>
      </c>
      <c r="H201">
        <v>3.8</v>
      </c>
    </row>
    <row r="202" spans="1:8" s="27" customFormat="1" ht="21" x14ac:dyDescent="0.5">
      <c r="A202" s="27" t="s">
        <v>216</v>
      </c>
      <c r="B202" s="28">
        <f>SUBTOTAL(103,Tableau1[[Nom ]])</f>
        <v>200</v>
      </c>
      <c r="F202" s="39"/>
      <c r="H202" s="27">
        <f>SUBTOTAL(109,Tableau1[Tonnes])</f>
        <v>504.00000000000028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Q25"/>
  <sheetViews>
    <sheetView tabSelected="1" workbookViewId="0">
      <selection activeCell="AH32" sqref="AH32"/>
    </sheetView>
  </sheetViews>
  <sheetFormatPr baseColWidth="10" defaultRowHeight="15" x14ac:dyDescent="0.25"/>
  <cols>
    <col min="1" max="1" width="34.28515625" customWidth="1"/>
    <col min="2" max="2" width="9.42578125" bestFit="1" customWidth="1"/>
    <col min="3" max="3" width="10" bestFit="1" customWidth="1"/>
    <col min="4" max="4" width="9" customWidth="1"/>
    <col min="5" max="5" width="9.140625" bestFit="1" customWidth="1"/>
    <col min="6" max="6" width="9.7109375" bestFit="1" customWidth="1"/>
    <col min="7" max="7" width="8.42578125" customWidth="1"/>
    <col min="8" max="8" width="8.85546875" bestFit="1" customWidth="1"/>
    <col min="9" max="9" width="9.42578125" customWidth="1"/>
    <col min="10" max="10" width="9.28515625" bestFit="1" customWidth="1"/>
    <col min="11" max="11" width="10" bestFit="1" customWidth="1"/>
    <col min="12" max="12" width="8.42578125" customWidth="1"/>
    <col min="13" max="13" width="9" customWidth="1"/>
    <col min="14" max="14" width="9.140625" customWidth="1"/>
    <col min="15" max="15" width="8.5703125" bestFit="1" customWidth="1"/>
    <col min="16" max="16" width="9.7109375" bestFit="1" customWidth="1"/>
    <col min="17" max="17" width="9.5703125" bestFit="1" customWidth="1"/>
    <col min="18" max="18" width="8.42578125" customWidth="1"/>
    <col min="19" max="19" width="9" customWidth="1"/>
    <col min="20" max="20" width="8.85546875" style="54" customWidth="1"/>
    <col min="21" max="21" width="9.42578125" bestFit="1" customWidth="1"/>
    <col min="22" max="22" width="9.28515625" bestFit="1" customWidth="1"/>
    <col min="23" max="23" width="10" bestFit="1" customWidth="1"/>
    <col min="24" max="24" width="9" customWidth="1"/>
    <col min="25" max="25" width="9.140625" customWidth="1"/>
    <col min="26" max="26" width="8.5703125" customWidth="1"/>
    <col min="27" max="27" width="9.5703125" bestFit="1" customWidth="1"/>
    <col min="28" max="28" width="8.42578125" customWidth="1"/>
    <col min="29" max="29" width="9" customWidth="1"/>
    <col min="30" max="30" width="8.85546875" bestFit="1" customWidth="1"/>
    <col min="31" max="31" width="9.42578125" customWidth="1"/>
    <col min="32" max="32" width="9" customWidth="1"/>
    <col min="33" max="33" width="8.5703125" bestFit="1" customWidth="1"/>
    <col min="34" max="34" width="9.7109375" bestFit="1" customWidth="1"/>
    <col min="35" max="35" width="9.5703125" bestFit="1" customWidth="1"/>
    <col min="36" max="36" width="9" customWidth="1"/>
    <col min="37" max="37" width="8.85546875" customWidth="1"/>
    <col min="38" max="38" width="10" bestFit="1" customWidth="1"/>
    <col min="39" max="39" width="8.42578125" customWidth="1"/>
    <col min="40" max="40" width="8.5703125" customWidth="1"/>
    <col min="41" max="41" width="9.7109375" bestFit="1" customWidth="1"/>
    <col min="42" max="42" width="9" bestFit="1" customWidth="1"/>
    <col min="43" max="43" width="9.7109375" bestFit="1" customWidth="1"/>
    <col min="44" max="44" width="12.5703125" bestFit="1" customWidth="1"/>
    <col min="45" max="45" width="9.28515625" bestFit="1" customWidth="1"/>
    <col min="46" max="46" width="10" bestFit="1" customWidth="1"/>
    <col min="47" max="47" width="8.42578125" bestFit="1" customWidth="1"/>
    <col min="48" max="48" width="9" bestFit="1" customWidth="1"/>
    <col min="49" max="49" width="8.5703125" bestFit="1" customWidth="1"/>
    <col min="50" max="50" width="9.7109375" bestFit="1" customWidth="1"/>
    <col min="51" max="51" width="9.5703125" bestFit="1" customWidth="1"/>
    <col min="52" max="52" width="8.42578125" bestFit="1" customWidth="1"/>
    <col min="53" max="53" width="9" bestFit="1" customWidth="1"/>
    <col min="54" max="54" width="8.85546875" bestFit="1" customWidth="1"/>
    <col min="55" max="55" width="9.42578125" bestFit="1" customWidth="1"/>
    <col min="56" max="56" width="9.28515625" bestFit="1" customWidth="1"/>
    <col min="57" max="57" width="10" bestFit="1" customWidth="1"/>
    <col min="58" max="58" width="8.42578125" bestFit="1" customWidth="1"/>
    <col min="59" max="59" width="9" bestFit="1" customWidth="1"/>
    <col min="60" max="60" width="9.140625" bestFit="1" customWidth="1"/>
    <col min="61" max="61" width="8.5703125" bestFit="1" customWidth="1"/>
    <col min="62" max="62" width="9.7109375" bestFit="1" customWidth="1"/>
    <col min="63" max="63" width="9.5703125" bestFit="1" customWidth="1"/>
    <col min="64" max="64" width="8.42578125" bestFit="1" customWidth="1"/>
    <col min="65" max="65" width="9" bestFit="1" customWidth="1"/>
    <col min="66" max="66" width="8.85546875" bestFit="1" customWidth="1"/>
    <col min="67" max="67" width="9.42578125" bestFit="1" customWidth="1"/>
    <col min="68" max="68" width="9.28515625" bestFit="1" customWidth="1"/>
    <col min="69" max="69" width="10" bestFit="1" customWidth="1"/>
    <col min="70" max="70" width="8.42578125" bestFit="1" customWidth="1"/>
    <col min="71" max="71" width="9" bestFit="1" customWidth="1"/>
    <col min="72" max="72" width="8.5703125" bestFit="1" customWidth="1"/>
    <col min="73" max="73" width="9.7109375" bestFit="1" customWidth="1"/>
    <col min="74" max="74" width="9.5703125" bestFit="1" customWidth="1"/>
    <col min="75" max="75" width="8.42578125" bestFit="1" customWidth="1"/>
    <col min="76" max="76" width="9" bestFit="1" customWidth="1"/>
    <col min="77" max="77" width="8.85546875" bestFit="1" customWidth="1"/>
    <col min="78" max="78" width="9.42578125" bestFit="1" customWidth="1"/>
    <col min="79" max="79" width="9.28515625" bestFit="1" customWidth="1"/>
    <col min="80" max="80" width="10" bestFit="1" customWidth="1"/>
    <col min="81" max="81" width="8.42578125" bestFit="1" customWidth="1"/>
    <col min="82" max="82" width="9" bestFit="1" customWidth="1"/>
    <col min="83" max="83" width="9.140625" bestFit="1" customWidth="1"/>
    <col min="84" max="84" width="8.5703125" bestFit="1" customWidth="1"/>
    <col min="85" max="85" width="9.5703125" bestFit="1" customWidth="1"/>
    <col min="86" max="86" width="12.5703125" bestFit="1" customWidth="1"/>
    <col min="87" max="87" width="15.140625" customWidth="1"/>
    <col min="88" max="88" width="16.28515625" bestFit="1" customWidth="1"/>
    <col min="89" max="89" width="15.140625" bestFit="1" customWidth="1"/>
    <col min="90" max="90" width="16.28515625" bestFit="1" customWidth="1"/>
    <col min="91" max="91" width="15.140625" bestFit="1" customWidth="1"/>
    <col min="92" max="92" width="16.28515625" bestFit="1" customWidth="1"/>
    <col min="93" max="93" width="15.140625" bestFit="1" customWidth="1"/>
    <col min="94" max="94" width="16.28515625" bestFit="1" customWidth="1"/>
    <col min="95" max="95" width="15.140625" bestFit="1" customWidth="1"/>
    <col min="96" max="96" width="16.28515625" bestFit="1" customWidth="1"/>
    <col min="97" max="97" width="15.140625" bestFit="1" customWidth="1"/>
    <col min="98" max="98" width="16.28515625" bestFit="1" customWidth="1"/>
    <col min="99" max="99" width="15.140625" bestFit="1" customWidth="1"/>
    <col min="100" max="100" width="16.28515625" bestFit="1" customWidth="1"/>
    <col min="101" max="101" width="15.140625" bestFit="1" customWidth="1"/>
    <col min="102" max="102" width="16.28515625" bestFit="1" customWidth="1"/>
    <col min="103" max="103" width="15.140625" bestFit="1" customWidth="1"/>
    <col min="104" max="104" width="16.28515625" bestFit="1" customWidth="1"/>
    <col min="105" max="105" width="15.140625" bestFit="1" customWidth="1"/>
    <col min="106" max="106" width="16.28515625" bestFit="1" customWidth="1"/>
    <col min="107" max="107" width="15.140625" bestFit="1" customWidth="1"/>
    <col min="108" max="108" width="16.28515625" bestFit="1" customWidth="1"/>
    <col min="109" max="109" width="15.140625" bestFit="1" customWidth="1"/>
    <col min="110" max="110" width="16.28515625" bestFit="1" customWidth="1"/>
    <col min="111" max="111" width="15.140625" bestFit="1" customWidth="1"/>
    <col min="112" max="112" width="16.28515625" bestFit="1" customWidth="1"/>
    <col min="113" max="113" width="15.140625" bestFit="1" customWidth="1"/>
    <col min="114" max="114" width="16.28515625" bestFit="1" customWidth="1"/>
    <col min="115" max="115" width="15.140625" bestFit="1" customWidth="1"/>
    <col min="116" max="116" width="16.28515625" bestFit="1" customWidth="1"/>
    <col min="117" max="117" width="15.140625" bestFit="1" customWidth="1"/>
    <col min="118" max="118" width="16.28515625" bestFit="1" customWidth="1"/>
    <col min="119" max="119" width="15.140625" bestFit="1" customWidth="1"/>
    <col min="120" max="120" width="16.28515625" bestFit="1" customWidth="1"/>
    <col min="121" max="121" width="15.140625" bestFit="1" customWidth="1"/>
    <col min="122" max="122" width="16.28515625" bestFit="1" customWidth="1"/>
    <col min="123" max="123" width="15.140625" bestFit="1" customWidth="1"/>
    <col min="124" max="124" width="16.28515625" bestFit="1" customWidth="1"/>
    <col min="125" max="125" width="15.140625" bestFit="1" customWidth="1"/>
    <col min="126" max="126" width="16.28515625" bestFit="1" customWidth="1"/>
    <col min="127" max="127" width="15.140625" bestFit="1" customWidth="1"/>
    <col min="128" max="128" width="16.28515625" bestFit="1" customWidth="1"/>
    <col min="129" max="129" width="15.140625" bestFit="1" customWidth="1"/>
    <col min="130" max="130" width="16.28515625" bestFit="1" customWidth="1"/>
    <col min="131" max="131" width="15.140625" bestFit="1" customWidth="1"/>
    <col min="132" max="132" width="16.28515625" bestFit="1" customWidth="1"/>
    <col min="133" max="133" width="15.140625" bestFit="1" customWidth="1"/>
    <col min="134" max="134" width="16.28515625" bestFit="1" customWidth="1"/>
    <col min="135" max="135" width="15.140625" bestFit="1" customWidth="1"/>
    <col min="136" max="136" width="16.28515625" bestFit="1" customWidth="1"/>
    <col min="137" max="137" width="15.140625" bestFit="1" customWidth="1"/>
    <col min="138" max="138" width="16.28515625" bestFit="1" customWidth="1"/>
    <col min="139" max="139" width="15.140625" bestFit="1" customWidth="1"/>
    <col min="140" max="140" width="16.28515625" bestFit="1" customWidth="1"/>
    <col min="141" max="141" width="15.140625" bestFit="1" customWidth="1"/>
    <col min="142" max="142" width="16.28515625" bestFit="1" customWidth="1"/>
    <col min="143" max="143" width="15.140625" bestFit="1" customWidth="1"/>
    <col min="144" max="144" width="16.28515625" bestFit="1" customWidth="1"/>
    <col min="145" max="145" width="15.140625" bestFit="1" customWidth="1"/>
    <col min="146" max="146" width="16.28515625" bestFit="1" customWidth="1"/>
    <col min="147" max="147" width="15.140625" bestFit="1" customWidth="1"/>
    <col min="148" max="148" width="16.28515625" bestFit="1" customWidth="1"/>
    <col min="149" max="149" width="15.140625" bestFit="1" customWidth="1"/>
    <col min="150" max="150" width="16.28515625" bestFit="1" customWidth="1"/>
    <col min="151" max="151" width="15.140625" bestFit="1" customWidth="1"/>
    <col min="152" max="152" width="16.28515625" bestFit="1" customWidth="1"/>
    <col min="153" max="153" width="15.140625" bestFit="1" customWidth="1"/>
    <col min="154" max="154" width="16.28515625" bestFit="1" customWidth="1"/>
    <col min="155" max="155" width="15.140625" bestFit="1" customWidth="1"/>
    <col min="156" max="156" width="16.28515625" bestFit="1" customWidth="1"/>
    <col min="157" max="157" width="15.140625" bestFit="1" customWidth="1"/>
    <col min="158" max="158" width="16.28515625" bestFit="1" customWidth="1"/>
    <col min="159" max="159" width="15.140625" bestFit="1" customWidth="1"/>
    <col min="160" max="160" width="16.28515625" bestFit="1" customWidth="1"/>
    <col min="161" max="161" width="15.140625" bestFit="1" customWidth="1"/>
    <col min="162" max="162" width="16.28515625" bestFit="1" customWidth="1"/>
    <col min="163" max="163" width="15.140625" bestFit="1" customWidth="1"/>
    <col min="164" max="164" width="16.28515625" bestFit="1" customWidth="1"/>
    <col min="165" max="165" width="15.140625" bestFit="1" customWidth="1"/>
    <col min="166" max="166" width="16.28515625" bestFit="1" customWidth="1"/>
    <col min="167" max="167" width="15.140625" bestFit="1" customWidth="1"/>
    <col min="168" max="168" width="16.28515625" bestFit="1" customWidth="1"/>
    <col min="169" max="169" width="15.140625" bestFit="1" customWidth="1"/>
    <col min="170" max="170" width="21.140625" bestFit="1" customWidth="1"/>
    <col min="171" max="171" width="19.85546875" bestFit="1" customWidth="1"/>
  </cols>
  <sheetData>
    <row r="3" spans="1:43" x14ac:dyDescent="0.25">
      <c r="B3" s="34" t="s">
        <v>227</v>
      </c>
    </row>
    <row r="4" spans="1:43" ht="14.45" x14ac:dyDescent="0.35">
      <c r="A4" s="34" t="s">
        <v>222</v>
      </c>
      <c r="B4" s="38">
        <v>42005</v>
      </c>
      <c r="C4" s="38">
        <v>42064</v>
      </c>
      <c r="D4" s="38">
        <v>42125</v>
      </c>
      <c r="E4" s="38">
        <v>42156</v>
      </c>
      <c r="F4" s="38">
        <v>42217</v>
      </c>
      <c r="G4" s="38">
        <v>42278</v>
      </c>
      <c r="H4" s="38">
        <v>42339</v>
      </c>
      <c r="I4" s="38">
        <v>42370</v>
      </c>
      <c r="J4" s="38">
        <v>42401</v>
      </c>
      <c r="K4" s="38">
        <v>42430</v>
      </c>
      <c r="L4" s="38">
        <v>42461</v>
      </c>
      <c r="M4" s="38">
        <v>42491</v>
      </c>
      <c r="N4" s="38">
        <v>42522</v>
      </c>
      <c r="O4" s="38">
        <v>42552</v>
      </c>
      <c r="P4" s="38">
        <v>42583</v>
      </c>
      <c r="Q4" s="38">
        <v>42614</v>
      </c>
      <c r="R4" s="38">
        <v>42644</v>
      </c>
      <c r="S4" s="38">
        <v>42675</v>
      </c>
      <c r="T4" s="55">
        <v>42705</v>
      </c>
      <c r="U4" s="38">
        <v>42736</v>
      </c>
      <c r="V4" s="38">
        <v>42767</v>
      </c>
      <c r="W4" s="38">
        <v>42795</v>
      </c>
      <c r="X4" s="38">
        <v>42856</v>
      </c>
      <c r="Y4" s="38">
        <v>42887</v>
      </c>
      <c r="Z4" s="38">
        <v>42917</v>
      </c>
      <c r="AA4" s="38">
        <v>42979</v>
      </c>
      <c r="AB4" s="38">
        <v>43009</v>
      </c>
      <c r="AC4" s="38">
        <v>43040</v>
      </c>
      <c r="AD4" s="38">
        <v>43070</v>
      </c>
      <c r="AE4" s="38">
        <v>43101</v>
      </c>
      <c r="AF4" s="38">
        <v>43221</v>
      </c>
      <c r="AG4" s="38">
        <v>43282</v>
      </c>
      <c r="AH4" s="38">
        <v>43313</v>
      </c>
      <c r="AI4" s="38">
        <v>43344</v>
      </c>
      <c r="AJ4" s="38">
        <v>43405</v>
      </c>
      <c r="AK4" s="38">
        <v>43435</v>
      </c>
      <c r="AL4" s="38">
        <v>43525</v>
      </c>
      <c r="AM4" s="38">
        <v>43556</v>
      </c>
      <c r="AN4" s="38">
        <v>43647</v>
      </c>
      <c r="AO4" s="38">
        <v>43678</v>
      </c>
      <c r="AP4" s="38">
        <v>43952</v>
      </c>
      <c r="AQ4" s="38">
        <v>44044</v>
      </c>
    </row>
    <row r="5" spans="1:43" x14ac:dyDescent="0.25">
      <c r="A5" s="35" t="s">
        <v>205</v>
      </c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5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</row>
    <row r="6" spans="1:43" ht="14.45" x14ac:dyDescent="0.35">
      <c r="A6" s="37" t="s">
        <v>211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5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</row>
    <row r="7" spans="1:43" x14ac:dyDescent="0.25">
      <c r="A7" s="50" t="s">
        <v>224</v>
      </c>
      <c r="B7" s="51">
        <v>0</v>
      </c>
      <c r="C7" s="51">
        <v>0</v>
      </c>
      <c r="D7" s="51">
        <v>0</v>
      </c>
      <c r="E7" s="51">
        <v>0</v>
      </c>
      <c r="F7" s="51">
        <v>0</v>
      </c>
      <c r="G7" s="51">
        <v>3.4000000000000004</v>
      </c>
      <c r="H7" s="51">
        <v>3.4000000000000004</v>
      </c>
      <c r="I7" s="51">
        <v>5.3000000000000007</v>
      </c>
      <c r="J7" s="51">
        <v>5.3000000000000007</v>
      </c>
      <c r="K7" s="51">
        <v>5.3000000000000007</v>
      </c>
      <c r="L7" s="51">
        <v>5.3000000000000007</v>
      </c>
      <c r="M7" s="51">
        <v>5.3000000000000007</v>
      </c>
      <c r="N7" s="51">
        <v>6.9</v>
      </c>
      <c r="O7" s="51">
        <v>6.9</v>
      </c>
      <c r="P7" s="51">
        <v>8.7000000000000011</v>
      </c>
      <c r="Q7" s="51">
        <v>10.700000000000001</v>
      </c>
      <c r="R7" s="51">
        <v>10.700000000000001</v>
      </c>
      <c r="S7" s="51">
        <v>10.700000000000001</v>
      </c>
      <c r="T7" s="57">
        <v>10.700000000000001</v>
      </c>
      <c r="U7" s="51">
        <v>10.700000000000001</v>
      </c>
      <c r="V7" s="51">
        <v>12.4</v>
      </c>
      <c r="W7" s="51">
        <v>14.4</v>
      </c>
      <c r="X7" s="51">
        <v>14.4</v>
      </c>
      <c r="Y7" s="51">
        <v>14.4</v>
      </c>
      <c r="Z7" s="51">
        <v>16.3</v>
      </c>
      <c r="AA7" s="51">
        <v>16.3</v>
      </c>
      <c r="AB7" s="51">
        <v>17.8</v>
      </c>
      <c r="AC7" s="51">
        <v>17.8</v>
      </c>
      <c r="AD7" s="51">
        <v>17.8</v>
      </c>
      <c r="AE7" s="51">
        <v>17.8</v>
      </c>
      <c r="AF7" s="51">
        <v>19.5</v>
      </c>
      <c r="AG7" s="51">
        <v>21.4</v>
      </c>
      <c r="AH7" s="51">
        <v>22.9</v>
      </c>
      <c r="AI7" s="51">
        <v>22.9</v>
      </c>
      <c r="AJ7" s="51">
        <v>26.4</v>
      </c>
      <c r="AK7" s="51">
        <v>26.4</v>
      </c>
      <c r="AL7" s="51">
        <v>30</v>
      </c>
      <c r="AM7" s="51">
        <v>30</v>
      </c>
      <c r="AN7" s="51">
        <v>30</v>
      </c>
      <c r="AO7" s="51">
        <v>30</v>
      </c>
      <c r="AP7" s="51">
        <v>33.6</v>
      </c>
      <c r="AQ7" s="51">
        <v>33.6</v>
      </c>
    </row>
    <row r="8" spans="1:43" x14ac:dyDescent="0.25">
      <c r="A8" s="52" t="s">
        <v>228</v>
      </c>
      <c r="B8" s="53">
        <v>0</v>
      </c>
      <c r="C8" s="53">
        <v>0</v>
      </c>
      <c r="D8" s="53">
        <v>0</v>
      </c>
      <c r="E8" s="53">
        <v>0</v>
      </c>
      <c r="F8" s="53">
        <v>0</v>
      </c>
      <c r="G8" s="53">
        <v>2</v>
      </c>
      <c r="H8" s="53">
        <v>2</v>
      </c>
      <c r="I8" s="53">
        <v>3</v>
      </c>
      <c r="J8" s="53">
        <v>3</v>
      </c>
      <c r="K8" s="53">
        <v>3</v>
      </c>
      <c r="L8" s="53">
        <v>3</v>
      </c>
      <c r="M8" s="53">
        <v>3</v>
      </c>
      <c r="N8" s="53">
        <v>4</v>
      </c>
      <c r="O8" s="53">
        <v>4</v>
      </c>
      <c r="P8" s="53">
        <v>5</v>
      </c>
      <c r="Q8" s="53">
        <v>6</v>
      </c>
      <c r="R8" s="53">
        <v>6</v>
      </c>
      <c r="S8" s="53">
        <v>6</v>
      </c>
      <c r="T8" s="58">
        <v>6</v>
      </c>
      <c r="U8" s="53">
        <v>6</v>
      </c>
      <c r="V8" s="53">
        <v>7</v>
      </c>
      <c r="W8" s="53">
        <v>8</v>
      </c>
      <c r="X8" s="53">
        <v>8</v>
      </c>
      <c r="Y8" s="53">
        <v>8</v>
      </c>
      <c r="Z8" s="53">
        <v>9</v>
      </c>
      <c r="AA8" s="53">
        <v>9</v>
      </c>
      <c r="AB8" s="53">
        <v>10</v>
      </c>
      <c r="AC8" s="53">
        <v>10</v>
      </c>
      <c r="AD8" s="53">
        <v>10</v>
      </c>
      <c r="AE8" s="53">
        <v>10</v>
      </c>
      <c r="AF8" s="53">
        <v>11</v>
      </c>
      <c r="AG8" s="53">
        <v>12</v>
      </c>
      <c r="AH8" s="53">
        <v>13</v>
      </c>
      <c r="AI8" s="53">
        <v>13</v>
      </c>
      <c r="AJ8" s="53">
        <v>14</v>
      </c>
      <c r="AK8" s="53">
        <v>14</v>
      </c>
      <c r="AL8" s="53">
        <v>15</v>
      </c>
      <c r="AM8" s="53">
        <v>15</v>
      </c>
      <c r="AN8" s="53">
        <v>15</v>
      </c>
      <c r="AO8" s="53">
        <v>15</v>
      </c>
      <c r="AP8" s="53">
        <v>16</v>
      </c>
      <c r="AQ8" s="53">
        <v>16</v>
      </c>
    </row>
    <row r="9" spans="1:43" ht="14.45" x14ac:dyDescent="0.35">
      <c r="A9" s="37" t="s">
        <v>212</v>
      </c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5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36"/>
    </row>
    <row r="10" spans="1:43" x14ac:dyDescent="0.25">
      <c r="A10" s="50" t="s">
        <v>224</v>
      </c>
      <c r="B10" s="51">
        <v>1.6</v>
      </c>
      <c r="C10" s="51">
        <v>1.6</v>
      </c>
      <c r="D10" s="51">
        <v>1.6</v>
      </c>
      <c r="E10" s="51">
        <v>1.6</v>
      </c>
      <c r="F10" s="51">
        <v>1.6</v>
      </c>
      <c r="G10" s="51">
        <v>1.6</v>
      </c>
      <c r="H10" s="51">
        <v>3.2</v>
      </c>
      <c r="I10" s="51">
        <v>5</v>
      </c>
      <c r="J10" s="51">
        <v>5</v>
      </c>
      <c r="K10" s="51">
        <v>6.9</v>
      </c>
      <c r="L10" s="51">
        <v>6.9</v>
      </c>
      <c r="M10" s="51">
        <v>6.9</v>
      </c>
      <c r="N10" s="51">
        <v>6.9</v>
      </c>
      <c r="O10" s="51">
        <v>8.6</v>
      </c>
      <c r="P10" s="51">
        <v>8.6</v>
      </c>
      <c r="Q10" s="51">
        <v>8.6</v>
      </c>
      <c r="R10" s="51">
        <v>10.6</v>
      </c>
      <c r="S10" s="51">
        <v>12.4</v>
      </c>
      <c r="T10" s="57">
        <v>12.4</v>
      </c>
      <c r="U10" s="51">
        <v>12.4</v>
      </c>
      <c r="V10" s="51">
        <v>12.4</v>
      </c>
      <c r="W10" s="51">
        <v>14.1</v>
      </c>
      <c r="X10" s="51">
        <v>16.100000000000001</v>
      </c>
      <c r="Y10" s="51">
        <v>16.100000000000001</v>
      </c>
      <c r="Z10" s="51">
        <v>16.100000000000001</v>
      </c>
      <c r="AA10" s="51">
        <v>18</v>
      </c>
      <c r="AB10" s="51">
        <v>18</v>
      </c>
      <c r="AC10" s="51">
        <v>19.5</v>
      </c>
      <c r="AD10" s="51">
        <v>19.5</v>
      </c>
      <c r="AE10" s="51">
        <v>19.5</v>
      </c>
      <c r="AF10" s="51">
        <v>19.5</v>
      </c>
      <c r="AG10" s="51">
        <v>19.5</v>
      </c>
      <c r="AH10" s="51">
        <v>21.4</v>
      </c>
      <c r="AI10" s="51">
        <v>23.099999999999998</v>
      </c>
      <c r="AJ10" s="51">
        <v>26.599999999999998</v>
      </c>
      <c r="AK10" s="51">
        <v>26.599999999999998</v>
      </c>
      <c r="AL10" s="51">
        <v>26.599999999999998</v>
      </c>
      <c r="AM10" s="51">
        <v>30.2</v>
      </c>
      <c r="AN10" s="51">
        <v>30.2</v>
      </c>
      <c r="AO10" s="51">
        <v>30.2</v>
      </c>
      <c r="AP10" s="51">
        <v>30.2</v>
      </c>
      <c r="AQ10" s="51">
        <v>33.9</v>
      </c>
    </row>
    <row r="11" spans="1:43" x14ac:dyDescent="0.25">
      <c r="A11" s="52" t="s">
        <v>228</v>
      </c>
      <c r="B11" s="53">
        <v>1</v>
      </c>
      <c r="C11" s="53">
        <v>1</v>
      </c>
      <c r="D11" s="53">
        <v>1</v>
      </c>
      <c r="E11" s="53">
        <v>1</v>
      </c>
      <c r="F11" s="53">
        <v>1</v>
      </c>
      <c r="G11" s="53">
        <v>1</v>
      </c>
      <c r="H11" s="53">
        <v>2</v>
      </c>
      <c r="I11" s="53">
        <v>3</v>
      </c>
      <c r="J11" s="53">
        <v>3</v>
      </c>
      <c r="K11" s="53">
        <v>4</v>
      </c>
      <c r="L11" s="53">
        <v>4</v>
      </c>
      <c r="M11" s="53">
        <v>4</v>
      </c>
      <c r="N11" s="53">
        <v>4</v>
      </c>
      <c r="O11" s="53">
        <v>5</v>
      </c>
      <c r="P11" s="53">
        <v>5</v>
      </c>
      <c r="Q11" s="53">
        <v>5</v>
      </c>
      <c r="R11" s="53">
        <v>6</v>
      </c>
      <c r="S11" s="53">
        <v>7</v>
      </c>
      <c r="T11" s="58">
        <v>7</v>
      </c>
      <c r="U11" s="53">
        <v>7</v>
      </c>
      <c r="V11" s="53">
        <v>7</v>
      </c>
      <c r="W11" s="53">
        <v>8</v>
      </c>
      <c r="X11" s="53">
        <v>9</v>
      </c>
      <c r="Y11" s="53">
        <v>9</v>
      </c>
      <c r="Z11" s="53">
        <v>9</v>
      </c>
      <c r="AA11" s="53">
        <v>10</v>
      </c>
      <c r="AB11" s="53">
        <v>10</v>
      </c>
      <c r="AC11" s="53">
        <v>11</v>
      </c>
      <c r="AD11" s="53">
        <v>11</v>
      </c>
      <c r="AE11" s="53">
        <v>11</v>
      </c>
      <c r="AF11" s="53">
        <v>11</v>
      </c>
      <c r="AG11" s="53">
        <v>11</v>
      </c>
      <c r="AH11" s="53">
        <v>12</v>
      </c>
      <c r="AI11" s="53">
        <v>13</v>
      </c>
      <c r="AJ11" s="53">
        <v>14</v>
      </c>
      <c r="AK11" s="53">
        <v>14</v>
      </c>
      <c r="AL11" s="53">
        <v>14</v>
      </c>
      <c r="AM11" s="53">
        <v>15</v>
      </c>
      <c r="AN11" s="53">
        <v>15</v>
      </c>
      <c r="AO11" s="53">
        <v>15</v>
      </c>
      <c r="AP11" s="53">
        <v>15</v>
      </c>
      <c r="AQ11" s="53">
        <v>16</v>
      </c>
    </row>
    <row r="12" spans="1:43" ht="14.45" x14ac:dyDescent="0.35">
      <c r="A12" s="37" t="s">
        <v>213</v>
      </c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5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6"/>
      <c r="AM12" s="36"/>
      <c r="AN12" s="36"/>
      <c r="AO12" s="36"/>
      <c r="AP12" s="36"/>
      <c r="AQ12" s="36"/>
    </row>
    <row r="13" spans="1:43" x14ac:dyDescent="0.25">
      <c r="A13" s="50" t="s">
        <v>224</v>
      </c>
      <c r="B13" s="51">
        <v>0</v>
      </c>
      <c r="C13" s="51">
        <v>1.8</v>
      </c>
      <c r="D13" s="51">
        <v>1.8</v>
      </c>
      <c r="E13" s="51">
        <v>3.4000000000000004</v>
      </c>
      <c r="F13" s="51">
        <v>3.4000000000000004</v>
      </c>
      <c r="G13" s="51">
        <v>3.4000000000000004</v>
      </c>
      <c r="H13" s="51">
        <v>5</v>
      </c>
      <c r="I13" s="51">
        <v>6.8</v>
      </c>
      <c r="J13" s="51">
        <v>6.8</v>
      </c>
      <c r="K13" s="51">
        <v>6.8</v>
      </c>
      <c r="L13" s="51">
        <v>8.6999999999999993</v>
      </c>
      <c r="M13" s="51">
        <v>8.6999999999999993</v>
      </c>
      <c r="N13" s="51">
        <v>8.6999999999999993</v>
      </c>
      <c r="O13" s="51">
        <v>8.6999999999999993</v>
      </c>
      <c r="P13" s="51">
        <v>10.399999999999999</v>
      </c>
      <c r="Q13" s="51">
        <v>10.399999999999999</v>
      </c>
      <c r="R13" s="51">
        <v>10.399999999999999</v>
      </c>
      <c r="S13" s="51">
        <v>12.399999999999999</v>
      </c>
      <c r="T13" s="57">
        <v>14.2</v>
      </c>
      <c r="U13" s="51">
        <v>14.2</v>
      </c>
      <c r="V13" s="51">
        <v>14.2</v>
      </c>
      <c r="W13" s="51">
        <v>15.899999999999999</v>
      </c>
      <c r="X13" s="51">
        <v>15.899999999999999</v>
      </c>
      <c r="Y13" s="51">
        <v>17.899999999999999</v>
      </c>
      <c r="Z13" s="51">
        <v>17.899999999999999</v>
      </c>
      <c r="AA13" s="51">
        <v>17.899999999999999</v>
      </c>
      <c r="AB13" s="51">
        <v>19.799999999999997</v>
      </c>
      <c r="AC13" s="51">
        <v>21.299999999999997</v>
      </c>
      <c r="AD13" s="51">
        <v>21.299999999999997</v>
      </c>
      <c r="AE13" s="51">
        <v>21.299999999999997</v>
      </c>
      <c r="AF13" s="51">
        <v>21.299999999999997</v>
      </c>
      <c r="AG13" s="51">
        <v>21.299999999999997</v>
      </c>
      <c r="AH13" s="51">
        <v>21.299999999999997</v>
      </c>
      <c r="AI13" s="51">
        <v>23.199999999999996</v>
      </c>
      <c r="AJ13" s="51">
        <v>23.199999999999996</v>
      </c>
      <c r="AK13" s="51">
        <v>26.699999999999996</v>
      </c>
      <c r="AL13" s="51">
        <v>26.699999999999996</v>
      </c>
      <c r="AM13" s="51">
        <v>26.699999999999996</v>
      </c>
      <c r="AN13" s="51">
        <v>30.299999999999997</v>
      </c>
      <c r="AO13" s="51">
        <v>30.299999999999997</v>
      </c>
      <c r="AP13" s="51">
        <v>30.299999999999997</v>
      </c>
      <c r="AQ13" s="51">
        <v>30.299999999999997</v>
      </c>
    </row>
    <row r="14" spans="1:43" x14ac:dyDescent="0.25">
      <c r="A14" s="52" t="s">
        <v>228</v>
      </c>
      <c r="B14" s="53">
        <v>0</v>
      </c>
      <c r="C14" s="53">
        <v>1</v>
      </c>
      <c r="D14" s="53">
        <v>1</v>
      </c>
      <c r="E14" s="53">
        <v>2</v>
      </c>
      <c r="F14" s="53">
        <v>2</v>
      </c>
      <c r="G14" s="53">
        <v>2</v>
      </c>
      <c r="H14" s="53">
        <v>3</v>
      </c>
      <c r="I14" s="53">
        <v>4</v>
      </c>
      <c r="J14" s="53">
        <v>4</v>
      </c>
      <c r="K14" s="53">
        <v>4</v>
      </c>
      <c r="L14" s="53">
        <v>5</v>
      </c>
      <c r="M14" s="53">
        <v>5</v>
      </c>
      <c r="N14" s="53">
        <v>5</v>
      </c>
      <c r="O14" s="53">
        <v>5</v>
      </c>
      <c r="P14" s="53">
        <v>6</v>
      </c>
      <c r="Q14" s="53">
        <v>6</v>
      </c>
      <c r="R14" s="53">
        <v>6</v>
      </c>
      <c r="S14" s="53">
        <v>7</v>
      </c>
      <c r="T14" s="58">
        <v>8</v>
      </c>
      <c r="U14" s="53">
        <v>8</v>
      </c>
      <c r="V14" s="53">
        <v>8</v>
      </c>
      <c r="W14" s="53">
        <v>9</v>
      </c>
      <c r="X14" s="53">
        <v>9</v>
      </c>
      <c r="Y14" s="53">
        <v>10</v>
      </c>
      <c r="Z14" s="53">
        <v>10</v>
      </c>
      <c r="AA14" s="53">
        <v>10</v>
      </c>
      <c r="AB14" s="53">
        <v>11</v>
      </c>
      <c r="AC14" s="53">
        <v>12</v>
      </c>
      <c r="AD14" s="53">
        <v>12</v>
      </c>
      <c r="AE14" s="53">
        <v>12</v>
      </c>
      <c r="AF14" s="53">
        <v>12</v>
      </c>
      <c r="AG14" s="53">
        <v>12</v>
      </c>
      <c r="AH14" s="53">
        <v>12</v>
      </c>
      <c r="AI14" s="53">
        <v>13</v>
      </c>
      <c r="AJ14" s="53">
        <v>13</v>
      </c>
      <c r="AK14" s="53">
        <v>14</v>
      </c>
      <c r="AL14" s="53">
        <v>14</v>
      </c>
      <c r="AM14" s="53">
        <v>14</v>
      </c>
      <c r="AN14" s="53">
        <v>15</v>
      </c>
      <c r="AO14" s="53">
        <v>15</v>
      </c>
      <c r="AP14" s="53">
        <v>15</v>
      </c>
      <c r="AQ14" s="53">
        <v>15</v>
      </c>
    </row>
    <row r="15" spans="1:43" ht="14.45" x14ac:dyDescent="0.35">
      <c r="A15" s="37" t="s">
        <v>214</v>
      </c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5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</row>
    <row r="16" spans="1:43" x14ac:dyDescent="0.25">
      <c r="A16" s="50" t="s">
        <v>224</v>
      </c>
      <c r="B16" s="51">
        <v>0</v>
      </c>
      <c r="C16" s="51">
        <v>1.8</v>
      </c>
      <c r="D16" s="51">
        <v>3.7</v>
      </c>
      <c r="E16" s="51">
        <v>3.7</v>
      </c>
      <c r="F16" s="51">
        <v>5.3000000000000007</v>
      </c>
      <c r="G16" s="51">
        <v>5.3000000000000007</v>
      </c>
      <c r="H16" s="51">
        <v>5.3000000000000007</v>
      </c>
      <c r="I16" s="51">
        <v>5.3000000000000007</v>
      </c>
      <c r="J16" s="51">
        <v>7.1000000000000005</v>
      </c>
      <c r="K16" s="51">
        <v>7.1000000000000005</v>
      </c>
      <c r="L16" s="51">
        <v>7.1000000000000005</v>
      </c>
      <c r="M16" s="51">
        <v>10.700000000000001</v>
      </c>
      <c r="N16" s="51">
        <v>10.700000000000001</v>
      </c>
      <c r="O16" s="51">
        <v>10.700000000000001</v>
      </c>
      <c r="P16" s="51">
        <v>10.700000000000001</v>
      </c>
      <c r="Q16" s="51">
        <v>12.4</v>
      </c>
      <c r="R16" s="51">
        <v>12.4</v>
      </c>
      <c r="S16" s="51">
        <v>12.4</v>
      </c>
      <c r="T16" s="57">
        <v>14.200000000000001</v>
      </c>
      <c r="U16" s="51">
        <v>16.200000000000003</v>
      </c>
      <c r="V16" s="51">
        <v>16.200000000000003</v>
      </c>
      <c r="W16" s="51">
        <v>16.200000000000003</v>
      </c>
      <c r="X16" s="51">
        <v>16.200000000000003</v>
      </c>
      <c r="Y16" s="51">
        <v>16.200000000000003</v>
      </c>
      <c r="Z16" s="51">
        <v>18.200000000000003</v>
      </c>
      <c r="AA16" s="51">
        <v>18.200000000000003</v>
      </c>
      <c r="AB16" s="51">
        <v>18.200000000000003</v>
      </c>
      <c r="AC16" s="51">
        <v>20.100000000000001</v>
      </c>
      <c r="AD16" s="51">
        <v>21.8</v>
      </c>
      <c r="AE16" s="51">
        <v>23.3</v>
      </c>
      <c r="AF16" s="51">
        <v>23.3</v>
      </c>
      <c r="AG16" s="51">
        <v>23.3</v>
      </c>
      <c r="AH16" s="51">
        <v>23.3</v>
      </c>
      <c r="AI16" s="51">
        <v>23.3</v>
      </c>
      <c r="AJ16" s="51">
        <v>23.3</v>
      </c>
      <c r="AK16" s="51">
        <v>26.8</v>
      </c>
      <c r="AL16" s="51">
        <v>26.8</v>
      </c>
      <c r="AM16" s="51">
        <v>26.8</v>
      </c>
      <c r="AN16" s="51">
        <v>26.8</v>
      </c>
      <c r="AO16" s="51">
        <v>30.400000000000002</v>
      </c>
      <c r="AP16" s="51">
        <v>30.400000000000002</v>
      </c>
      <c r="AQ16" s="51">
        <v>30.400000000000002</v>
      </c>
    </row>
    <row r="17" spans="1:43" x14ac:dyDescent="0.25">
      <c r="A17" s="52" t="s">
        <v>228</v>
      </c>
      <c r="B17" s="53">
        <v>0</v>
      </c>
      <c r="C17" s="53">
        <v>1</v>
      </c>
      <c r="D17" s="53">
        <v>2</v>
      </c>
      <c r="E17" s="53">
        <v>2</v>
      </c>
      <c r="F17" s="53">
        <v>3</v>
      </c>
      <c r="G17" s="53">
        <v>3</v>
      </c>
      <c r="H17" s="53">
        <v>3</v>
      </c>
      <c r="I17" s="53">
        <v>3</v>
      </c>
      <c r="J17" s="53">
        <v>4</v>
      </c>
      <c r="K17" s="53">
        <v>4</v>
      </c>
      <c r="L17" s="53">
        <v>4</v>
      </c>
      <c r="M17" s="53">
        <v>6</v>
      </c>
      <c r="N17" s="53">
        <v>6</v>
      </c>
      <c r="O17" s="53">
        <v>6</v>
      </c>
      <c r="P17" s="53">
        <v>6</v>
      </c>
      <c r="Q17" s="53">
        <v>7</v>
      </c>
      <c r="R17" s="53">
        <v>7</v>
      </c>
      <c r="S17" s="53">
        <v>7</v>
      </c>
      <c r="T17" s="58">
        <v>8</v>
      </c>
      <c r="U17" s="53">
        <v>9</v>
      </c>
      <c r="V17" s="53">
        <v>9</v>
      </c>
      <c r="W17" s="53">
        <v>9</v>
      </c>
      <c r="X17" s="53">
        <v>9</v>
      </c>
      <c r="Y17" s="53">
        <v>9</v>
      </c>
      <c r="Z17" s="53">
        <v>10</v>
      </c>
      <c r="AA17" s="53">
        <v>10</v>
      </c>
      <c r="AB17" s="53">
        <v>10</v>
      </c>
      <c r="AC17" s="53">
        <v>11</v>
      </c>
      <c r="AD17" s="53">
        <v>12</v>
      </c>
      <c r="AE17" s="53">
        <v>13</v>
      </c>
      <c r="AF17" s="53">
        <v>13</v>
      </c>
      <c r="AG17" s="53">
        <v>13</v>
      </c>
      <c r="AH17" s="53">
        <v>13</v>
      </c>
      <c r="AI17" s="53">
        <v>13</v>
      </c>
      <c r="AJ17" s="53">
        <v>13</v>
      </c>
      <c r="AK17" s="53">
        <v>14</v>
      </c>
      <c r="AL17" s="53">
        <v>14</v>
      </c>
      <c r="AM17" s="53">
        <v>14</v>
      </c>
      <c r="AN17" s="53">
        <v>14</v>
      </c>
      <c r="AO17" s="53">
        <v>15</v>
      </c>
      <c r="AP17" s="53">
        <v>15</v>
      </c>
      <c r="AQ17" s="53">
        <v>15</v>
      </c>
    </row>
    <row r="18" spans="1:43" x14ac:dyDescent="0.25">
      <c r="A18" s="35" t="s">
        <v>225</v>
      </c>
      <c r="B18" s="51">
        <v>1.6</v>
      </c>
      <c r="C18" s="51">
        <v>5.2</v>
      </c>
      <c r="D18" s="51">
        <v>7.1</v>
      </c>
      <c r="E18" s="51">
        <v>8.6999999999999993</v>
      </c>
      <c r="F18" s="51">
        <v>10.299999999999999</v>
      </c>
      <c r="G18" s="51">
        <v>13.7</v>
      </c>
      <c r="H18" s="51">
        <v>16.899999999999999</v>
      </c>
      <c r="I18" s="51">
        <v>22.4</v>
      </c>
      <c r="J18" s="51">
        <v>24.2</v>
      </c>
      <c r="K18" s="51">
        <v>26.099999999999998</v>
      </c>
      <c r="L18" s="51">
        <v>27.999999999999996</v>
      </c>
      <c r="M18" s="51">
        <v>31.599999999999998</v>
      </c>
      <c r="N18" s="51">
        <v>33.199999999999996</v>
      </c>
      <c r="O18" s="51">
        <v>34.9</v>
      </c>
      <c r="P18" s="51">
        <v>38.4</v>
      </c>
      <c r="Q18" s="51">
        <v>42.1</v>
      </c>
      <c r="R18" s="51">
        <v>44.1</v>
      </c>
      <c r="S18" s="51">
        <v>47.9</v>
      </c>
      <c r="T18" s="57">
        <v>51.5</v>
      </c>
      <c r="U18" s="51">
        <v>53.5</v>
      </c>
      <c r="V18" s="51">
        <v>55.2</v>
      </c>
      <c r="W18" s="51">
        <v>60.6</v>
      </c>
      <c r="X18" s="51">
        <v>62.6</v>
      </c>
      <c r="Y18" s="51">
        <v>64.599999999999994</v>
      </c>
      <c r="Z18" s="51">
        <v>68.5</v>
      </c>
      <c r="AA18" s="51">
        <v>70.400000000000006</v>
      </c>
      <c r="AB18" s="51">
        <v>73.800000000000011</v>
      </c>
      <c r="AC18" s="51">
        <v>78.700000000000017</v>
      </c>
      <c r="AD18" s="51">
        <v>80.40000000000002</v>
      </c>
      <c r="AE18" s="51">
        <v>81.90000000000002</v>
      </c>
      <c r="AF18" s="51">
        <v>83.600000000000023</v>
      </c>
      <c r="AG18" s="51">
        <v>85.500000000000028</v>
      </c>
      <c r="AH18" s="51">
        <v>88.900000000000034</v>
      </c>
      <c r="AI18" s="51">
        <v>92.500000000000028</v>
      </c>
      <c r="AJ18" s="51">
        <v>99.500000000000028</v>
      </c>
      <c r="AK18" s="51">
        <v>106.50000000000003</v>
      </c>
      <c r="AL18" s="51">
        <v>110.10000000000002</v>
      </c>
      <c r="AM18" s="51">
        <v>113.70000000000002</v>
      </c>
      <c r="AN18" s="51">
        <v>117.30000000000001</v>
      </c>
      <c r="AO18" s="51">
        <v>120.9</v>
      </c>
      <c r="AP18" s="51">
        <v>124.5</v>
      </c>
      <c r="AQ18" s="51">
        <v>128.19999999999999</v>
      </c>
    </row>
    <row r="19" spans="1:43" x14ac:dyDescent="0.25">
      <c r="A19" s="35" t="s">
        <v>229</v>
      </c>
      <c r="B19" s="53">
        <v>1</v>
      </c>
      <c r="C19" s="53">
        <v>3</v>
      </c>
      <c r="D19" s="53">
        <v>4</v>
      </c>
      <c r="E19" s="53">
        <v>5</v>
      </c>
      <c r="F19" s="53">
        <v>6</v>
      </c>
      <c r="G19" s="53">
        <v>8</v>
      </c>
      <c r="H19" s="53">
        <v>10</v>
      </c>
      <c r="I19" s="53">
        <v>13</v>
      </c>
      <c r="J19" s="53">
        <v>14</v>
      </c>
      <c r="K19" s="53">
        <v>15</v>
      </c>
      <c r="L19" s="53">
        <v>16</v>
      </c>
      <c r="M19" s="53">
        <v>18</v>
      </c>
      <c r="N19" s="53">
        <v>19</v>
      </c>
      <c r="O19" s="53">
        <v>20</v>
      </c>
      <c r="P19" s="53">
        <v>22</v>
      </c>
      <c r="Q19" s="53">
        <v>24</v>
      </c>
      <c r="R19" s="53">
        <v>25</v>
      </c>
      <c r="S19" s="53">
        <v>27</v>
      </c>
      <c r="T19" s="58">
        <v>29</v>
      </c>
      <c r="U19" s="53">
        <v>30</v>
      </c>
      <c r="V19" s="53">
        <v>31</v>
      </c>
      <c r="W19" s="53">
        <v>34</v>
      </c>
      <c r="X19" s="53">
        <v>35</v>
      </c>
      <c r="Y19" s="53">
        <v>36</v>
      </c>
      <c r="Z19" s="53">
        <v>38</v>
      </c>
      <c r="AA19" s="53">
        <v>39</v>
      </c>
      <c r="AB19" s="53">
        <v>41</v>
      </c>
      <c r="AC19" s="53">
        <v>44</v>
      </c>
      <c r="AD19" s="53">
        <v>45</v>
      </c>
      <c r="AE19" s="53">
        <v>46</v>
      </c>
      <c r="AF19" s="53">
        <v>47</v>
      </c>
      <c r="AG19" s="53">
        <v>48</v>
      </c>
      <c r="AH19" s="53">
        <v>50</v>
      </c>
      <c r="AI19" s="53">
        <v>52</v>
      </c>
      <c r="AJ19" s="53">
        <v>54</v>
      </c>
      <c r="AK19" s="53">
        <v>56</v>
      </c>
      <c r="AL19" s="53">
        <v>57</v>
      </c>
      <c r="AM19" s="53">
        <v>58</v>
      </c>
      <c r="AN19" s="53">
        <v>59</v>
      </c>
      <c r="AO19" s="53">
        <v>60</v>
      </c>
      <c r="AP19" s="53">
        <v>61</v>
      </c>
      <c r="AQ19" s="53">
        <v>62</v>
      </c>
    </row>
    <row r="20" spans="1:43" x14ac:dyDescent="0.25">
      <c r="A20" s="35" t="s">
        <v>226</v>
      </c>
      <c r="B20" s="51">
        <v>1.6</v>
      </c>
      <c r="C20" s="51">
        <v>5.2</v>
      </c>
      <c r="D20" s="51">
        <v>7.1</v>
      </c>
      <c r="E20" s="51">
        <v>8.6999999999999993</v>
      </c>
      <c r="F20" s="51">
        <v>10.299999999999999</v>
      </c>
      <c r="G20" s="51">
        <v>13.7</v>
      </c>
      <c r="H20" s="51">
        <v>16.899999999999999</v>
      </c>
      <c r="I20" s="51">
        <v>22.4</v>
      </c>
      <c r="J20" s="51">
        <v>24.2</v>
      </c>
      <c r="K20" s="51">
        <v>26.099999999999998</v>
      </c>
      <c r="L20" s="51">
        <v>27.999999999999996</v>
      </c>
      <c r="M20" s="51">
        <v>31.599999999999998</v>
      </c>
      <c r="N20" s="51">
        <v>33.199999999999996</v>
      </c>
      <c r="O20" s="51">
        <v>34.9</v>
      </c>
      <c r="P20" s="51">
        <v>38.4</v>
      </c>
      <c r="Q20" s="51">
        <v>42.1</v>
      </c>
      <c r="R20" s="51">
        <v>44.1</v>
      </c>
      <c r="S20" s="51">
        <v>47.9</v>
      </c>
      <c r="T20" s="57">
        <v>51.5</v>
      </c>
      <c r="U20" s="51">
        <v>53.5</v>
      </c>
      <c r="V20" s="51">
        <v>55.2</v>
      </c>
      <c r="W20" s="51">
        <v>60.6</v>
      </c>
      <c r="X20" s="51">
        <v>62.6</v>
      </c>
      <c r="Y20" s="51">
        <v>64.599999999999994</v>
      </c>
      <c r="Z20" s="51">
        <v>68.5</v>
      </c>
      <c r="AA20" s="51">
        <v>70.400000000000006</v>
      </c>
      <c r="AB20" s="51">
        <v>73.800000000000011</v>
      </c>
      <c r="AC20" s="51">
        <v>78.700000000000017</v>
      </c>
      <c r="AD20" s="51">
        <v>80.40000000000002</v>
      </c>
      <c r="AE20" s="51">
        <v>81.90000000000002</v>
      </c>
      <c r="AF20" s="51">
        <v>83.600000000000023</v>
      </c>
      <c r="AG20" s="51">
        <v>85.500000000000028</v>
      </c>
      <c r="AH20" s="51">
        <v>88.900000000000034</v>
      </c>
      <c r="AI20" s="51">
        <v>92.500000000000028</v>
      </c>
      <c r="AJ20" s="51">
        <v>99.500000000000028</v>
      </c>
      <c r="AK20" s="51">
        <v>106.50000000000003</v>
      </c>
      <c r="AL20" s="51">
        <v>110.10000000000002</v>
      </c>
      <c r="AM20" s="51">
        <v>113.70000000000002</v>
      </c>
      <c r="AN20" s="51">
        <v>117.30000000000001</v>
      </c>
      <c r="AO20" s="51">
        <v>120.9</v>
      </c>
      <c r="AP20" s="51">
        <v>124.5</v>
      </c>
      <c r="AQ20" s="51">
        <v>128.19999999999999</v>
      </c>
    </row>
    <row r="21" spans="1:43" x14ac:dyDescent="0.25">
      <c r="A21" s="35" t="s">
        <v>230</v>
      </c>
      <c r="B21" s="53">
        <v>1</v>
      </c>
      <c r="C21" s="53">
        <v>3</v>
      </c>
      <c r="D21" s="53">
        <v>4</v>
      </c>
      <c r="E21" s="53">
        <v>5</v>
      </c>
      <c r="F21" s="53">
        <v>6</v>
      </c>
      <c r="G21" s="53">
        <v>8</v>
      </c>
      <c r="H21" s="53">
        <v>10</v>
      </c>
      <c r="I21" s="53">
        <v>13</v>
      </c>
      <c r="J21" s="53">
        <v>14</v>
      </c>
      <c r="K21" s="53">
        <v>15</v>
      </c>
      <c r="L21" s="53">
        <v>16</v>
      </c>
      <c r="M21" s="53">
        <v>18</v>
      </c>
      <c r="N21" s="53">
        <v>19</v>
      </c>
      <c r="O21" s="53">
        <v>20</v>
      </c>
      <c r="P21" s="53">
        <v>22</v>
      </c>
      <c r="Q21" s="53">
        <v>24</v>
      </c>
      <c r="R21" s="53">
        <v>25</v>
      </c>
      <c r="S21" s="53">
        <v>27</v>
      </c>
      <c r="T21" s="58">
        <v>29</v>
      </c>
      <c r="U21" s="53">
        <v>30</v>
      </c>
      <c r="V21" s="53">
        <v>31</v>
      </c>
      <c r="W21" s="53">
        <v>34</v>
      </c>
      <c r="X21" s="53">
        <v>35</v>
      </c>
      <c r="Y21" s="53">
        <v>36</v>
      </c>
      <c r="Z21" s="53">
        <v>38</v>
      </c>
      <c r="AA21" s="53">
        <v>39</v>
      </c>
      <c r="AB21" s="53">
        <v>41</v>
      </c>
      <c r="AC21" s="53">
        <v>44</v>
      </c>
      <c r="AD21" s="53">
        <v>45</v>
      </c>
      <c r="AE21" s="53">
        <v>46</v>
      </c>
      <c r="AF21" s="53">
        <v>47</v>
      </c>
      <c r="AG21" s="53">
        <v>48</v>
      </c>
      <c r="AH21" s="53">
        <v>50</v>
      </c>
      <c r="AI21" s="53">
        <v>52</v>
      </c>
      <c r="AJ21" s="53">
        <v>54</v>
      </c>
      <c r="AK21" s="53">
        <v>56</v>
      </c>
      <c r="AL21" s="53">
        <v>57</v>
      </c>
      <c r="AM21" s="53">
        <v>58</v>
      </c>
      <c r="AN21" s="53">
        <v>59</v>
      </c>
      <c r="AO21" s="53">
        <v>60</v>
      </c>
      <c r="AP21" s="53">
        <v>61</v>
      </c>
      <c r="AQ21" s="53">
        <v>62</v>
      </c>
    </row>
    <row r="22" spans="1:43" ht="14.45" x14ac:dyDescent="0.35"/>
    <row r="24" spans="1:43" ht="14.45" x14ac:dyDescent="0.35"/>
    <row r="25" spans="1:43" ht="14.45" x14ac:dyDescent="0.35"/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15"/>
  <sheetViews>
    <sheetView topLeftCell="B1" workbookViewId="0">
      <selection activeCell="H23" sqref="H23"/>
    </sheetView>
  </sheetViews>
  <sheetFormatPr baseColWidth="10" defaultRowHeight="15" x14ac:dyDescent="0.25"/>
  <cols>
    <col min="2" max="2" width="23.7109375" customWidth="1"/>
    <col min="3" max="3" width="22.85546875" customWidth="1"/>
  </cols>
  <sheetData>
    <row r="2" spans="2:11" ht="15.75" thickBot="1" x14ac:dyDescent="0.3"/>
    <row r="3" spans="2:11" ht="19.5" thickBot="1" x14ac:dyDescent="0.35">
      <c r="B3" s="3" t="s">
        <v>205</v>
      </c>
      <c r="C3" s="4"/>
      <c r="D3" s="5">
        <v>42064</v>
      </c>
      <c r="E3" s="5">
        <v>42156</v>
      </c>
      <c r="F3" s="5">
        <v>42248</v>
      </c>
      <c r="G3" s="5">
        <v>42339</v>
      </c>
      <c r="H3" s="5">
        <v>42430</v>
      </c>
      <c r="I3" s="5">
        <v>42522</v>
      </c>
      <c r="J3" s="5">
        <v>42614</v>
      </c>
      <c r="K3" s="5">
        <v>42705</v>
      </c>
    </row>
    <row r="4" spans="2:11" x14ac:dyDescent="0.25">
      <c r="B4" s="40" t="s">
        <v>212</v>
      </c>
      <c r="C4" s="17" t="s">
        <v>217</v>
      </c>
      <c r="D4" s="6">
        <f>SUMPRODUCT((Tableau1[Localisation]=$B$3)*(Tableau1[Type de cépage]=$B4)*(Tableau1[Mois Début]&lt;=D$3)*(YEAR(Tableau1[Mois Début])=YEAR(D$3))*(Tableau1[Tonnes]))</f>
        <v>1.6</v>
      </c>
      <c r="E4" s="6">
        <f>SUMPRODUCT((Tableau1[Localisation]=$B$3)*(Tableau1[Type de cépage]=$B4)*(Tableau1[Mois Début]&lt;=E$3)*(YEAR(Tableau1[Mois Début])=YEAR(E$3))*(Tableau1[Tonnes]))</f>
        <v>1.6</v>
      </c>
      <c r="F4" s="6">
        <f>SUMPRODUCT((Tableau1[Localisation]=$B$3)*(Tableau1[Type de cépage]=$B4)*(Tableau1[Mois Début]&lt;=F$3)*(YEAR(Tableau1[Mois Début])=YEAR(F$3))*(Tableau1[Tonnes]))</f>
        <v>1.6</v>
      </c>
      <c r="G4" s="6">
        <f>SUMPRODUCT((Tableau1[Localisation]=$B$3)*(Tableau1[Type de cépage]=$B4)*(Tableau1[Mois Début]&lt;=G$3)*(YEAR(Tableau1[Mois Début])=YEAR(G$3))*(Tableau1[Tonnes]))</f>
        <v>3.2</v>
      </c>
      <c r="H4" s="6">
        <f>SUMPRODUCT((Tableau1[Localisation]=$B$3)*(Tableau1[Type de cépage]=$B4)*(Tableau1[Mois Début]&lt;=H$3)*(YEAR(Tableau1[Mois Début])=YEAR(H$3))*(Tableau1[Tonnes]))</f>
        <v>3.7</v>
      </c>
      <c r="I4" s="6">
        <f>SUMPRODUCT((Tableau1[Localisation]=$B$3)*(Tableau1[Type de cépage]=$B4)*(Tableau1[Mois Début]&lt;=I$3)*(YEAR(Tableau1[Mois Début])=YEAR(I$3))*(Tableau1[Tonnes]))</f>
        <v>3.7</v>
      </c>
      <c r="J4" s="6">
        <f>SUMPRODUCT((Tableau1[Localisation]=$B$3)*(Tableau1[Type de cépage]=$B4)*(Tableau1[Mois Début]&lt;=J$3)*(YEAR(Tableau1[Mois Début])=YEAR(J$3))*(Tableau1[Tonnes]))</f>
        <v>5.4</v>
      </c>
      <c r="K4" s="6">
        <f>SUMPRODUCT((Tableau1[Localisation]=$B$3)*(Tableau1[Type de cépage]=$B4)*(Tableau1[Mois Début]&lt;=K$3)*(YEAR(Tableau1[Mois Début])=YEAR(K$3))*(Tableau1[Tonnes]))</f>
        <v>9.2000000000000011</v>
      </c>
    </row>
    <row r="5" spans="2:11" ht="15.75" thickBot="1" x14ac:dyDescent="0.3">
      <c r="B5" s="41"/>
      <c r="C5" s="18" t="s">
        <v>218</v>
      </c>
      <c r="D5" s="12"/>
      <c r="E5" s="12"/>
      <c r="F5" s="12"/>
      <c r="G5" s="12"/>
      <c r="H5" s="12"/>
      <c r="I5" s="12"/>
      <c r="J5" s="12"/>
      <c r="K5" s="12"/>
    </row>
    <row r="6" spans="2:11" x14ac:dyDescent="0.25">
      <c r="B6" s="42" t="s">
        <v>211</v>
      </c>
      <c r="C6" s="19" t="s">
        <v>217</v>
      </c>
      <c r="D6" s="7">
        <f>SUMPRODUCT((Tableau1[Localisation]=$B$3)*(Tableau1[Type de cépage]=$B6)*(Tableau1[Mois Début]&lt;=D$3)*(YEAR(Tableau1[Mois Début])=YEAR(D$3))*(Tableau1[Tonnes]))</f>
        <v>0</v>
      </c>
      <c r="E6" s="7">
        <f>SUMPRODUCT((Tableau1[Localisation]=$B$3)*(Tableau1[Type de cépage]=$B6)*(Tableau1[Mois Début]&lt;=E$3)*(YEAR(Tableau1[Mois Début])=YEAR(E$3))*(Tableau1[Tonnes]))</f>
        <v>0</v>
      </c>
      <c r="F6" s="7">
        <f>SUMPRODUCT((Tableau1[Localisation]=$B$3)*(Tableau1[Type de cépage]=$B6)*(Tableau1[Mois Début]&lt;=F$3)*(YEAR(Tableau1[Mois Début])=YEAR(F$3))*(Tableau1[Tonnes]))</f>
        <v>0</v>
      </c>
      <c r="G6" s="7">
        <f>SUMPRODUCT((Tableau1[Localisation]=$B$3)*(Tableau1[Type de cépage]=$B6)*(Tableau1[Mois Début]&lt;=G$3)*(YEAR(Tableau1[Mois Début])=YEAR(G$3))*(Tableau1[Tonnes]))</f>
        <v>3.4000000000000004</v>
      </c>
      <c r="H6" s="7">
        <f>SUMPRODUCT((Tableau1[Localisation]=$B$3)*(Tableau1[Type de cépage]=$B6)*(Tableau1[Mois Début]&lt;=H$3)*(YEAR(Tableau1[Mois Début])=YEAR(H$3))*(Tableau1[Tonnes]))</f>
        <v>1.9</v>
      </c>
      <c r="I6" s="7">
        <f>SUMPRODUCT((Tableau1[Localisation]=$B$3)*(Tableau1[Type de cépage]=$B6)*(Tableau1[Mois Début]&lt;=I$3)*(YEAR(Tableau1[Mois Début])=YEAR(I$3))*(Tableau1[Tonnes]))</f>
        <v>3.5</v>
      </c>
      <c r="J6" s="7">
        <f>SUMPRODUCT((Tableau1[Localisation]=$B$3)*(Tableau1[Type de cépage]=$B6)*(Tableau1[Mois Début]&lt;=J$3)*(YEAR(Tableau1[Mois Début])=YEAR(J$3))*(Tableau1[Tonnes]))</f>
        <v>7.3</v>
      </c>
      <c r="K6" s="7">
        <f>SUMPRODUCT((Tableau1[Localisation]=$B$3)*(Tableau1[Type de cépage]=$B6)*(Tableau1[Mois Début]&lt;=K$3)*(YEAR(Tableau1[Mois Début])=YEAR(K$3))*(Tableau1[Tonnes]))</f>
        <v>7.3</v>
      </c>
    </row>
    <row r="7" spans="2:11" ht="15.75" thickBot="1" x14ac:dyDescent="0.3">
      <c r="B7" s="43"/>
      <c r="C7" s="20" t="s">
        <v>218</v>
      </c>
      <c r="D7" s="13"/>
      <c r="E7" s="13"/>
      <c r="F7" s="13"/>
      <c r="G7" s="13"/>
      <c r="H7" s="13"/>
      <c r="I7" s="13"/>
      <c r="J7" s="13"/>
      <c r="K7" s="13"/>
    </row>
    <row r="8" spans="2:11" x14ac:dyDescent="0.25">
      <c r="B8" s="44" t="s">
        <v>213</v>
      </c>
      <c r="C8" s="21" t="s">
        <v>217</v>
      </c>
      <c r="D8" s="8">
        <f>SUMPRODUCT((Tableau1[Localisation]=$B$3)*(Tableau1[Type de cépage]=$B8)*(Tableau1[Mois Début]&lt;=D$3)*(YEAR(Tableau1[Mois Début])=YEAR(D$3))*(Tableau1[Tonnes]))</f>
        <v>1.8</v>
      </c>
      <c r="E8" s="8">
        <f>SUMPRODUCT((Tableau1[Localisation]=$B$3)*(Tableau1[Type de cépage]=$B8)*(Tableau1[Mois Début]&lt;=E$3)*(YEAR(Tableau1[Mois Début])=YEAR(E$3))*(Tableau1[Tonnes]))</f>
        <v>3.4000000000000004</v>
      </c>
      <c r="F8" s="8">
        <f>SUMPRODUCT((Tableau1[Localisation]=$B$3)*(Tableau1[Type de cépage]=$B8)*(Tableau1[Mois Début]&lt;=F$3)*(YEAR(Tableau1[Mois Début])=YEAR(F$3))*(Tableau1[Tonnes]))</f>
        <v>3.4000000000000004</v>
      </c>
      <c r="G8" s="8">
        <f>SUMPRODUCT((Tableau1[Localisation]=$B$3)*(Tableau1[Type de cépage]=$B8)*(Tableau1[Mois Début]&lt;=G$3)*(YEAR(Tableau1[Mois Début])=YEAR(G$3))*(Tableau1[Tonnes]))</f>
        <v>5</v>
      </c>
      <c r="H8" s="8">
        <f>SUMPRODUCT((Tableau1[Localisation]=$B$3)*(Tableau1[Type de cépage]=$B8)*(Tableau1[Mois Début]&lt;=H$3)*(YEAR(Tableau1[Mois Début])=YEAR(H$3))*(Tableau1[Tonnes]))</f>
        <v>1.8</v>
      </c>
      <c r="I8" s="8">
        <f>SUMPRODUCT((Tableau1[Localisation]=$B$3)*(Tableau1[Type de cépage]=$B8)*(Tableau1[Mois Début]&lt;=I$3)*(YEAR(Tableau1[Mois Début])=YEAR(I$3))*(Tableau1[Tonnes]))</f>
        <v>3.7</v>
      </c>
      <c r="J8" s="8">
        <f>SUMPRODUCT((Tableau1[Localisation]=$B$3)*(Tableau1[Type de cépage]=$B8)*(Tableau1[Mois Début]&lt;=J$3)*(YEAR(Tableau1[Mois Début])=YEAR(J$3))*(Tableau1[Tonnes]))</f>
        <v>5.4</v>
      </c>
      <c r="K8" s="8">
        <f>SUMPRODUCT((Tableau1[Localisation]=$B$3)*(Tableau1[Type de cépage]=$B8)*(Tableau1[Mois Début]&lt;=K$3)*(YEAR(Tableau1[Mois Début])=YEAR(K$3))*(Tableau1[Tonnes]))</f>
        <v>9.2000000000000011</v>
      </c>
    </row>
    <row r="9" spans="2:11" ht="15.75" thickBot="1" x14ac:dyDescent="0.3">
      <c r="B9" s="45"/>
      <c r="C9" s="22" t="s">
        <v>218</v>
      </c>
      <c r="D9" s="14"/>
      <c r="E9" s="14"/>
      <c r="F9" s="14"/>
      <c r="G9" s="14"/>
      <c r="H9" s="14"/>
      <c r="I9" s="14"/>
      <c r="J9" s="14"/>
      <c r="K9" s="14"/>
    </row>
    <row r="10" spans="2:11" x14ac:dyDescent="0.25">
      <c r="B10" s="46" t="s">
        <v>214</v>
      </c>
      <c r="C10" s="23" t="s">
        <v>217</v>
      </c>
      <c r="D10" s="9">
        <f>SUMPRODUCT((Tableau1[Localisation]=$B$3)*(Tableau1[Type de cépage]=$B10)*(Tableau1[Mois Début]&lt;=D$3)*(YEAR(Tableau1[Mois Début])=YEAR(D$3))*(Tableau1[Tonnes]))</f>
        <v>1.8</v>
      </c>
      <c r="E10" s="9">
        <f>SUMPRODUCT((Tableau1[Localisation]=$B$3)*(Tableau1[Type de cépage]=$B10)*(Tableau1[Mois Début]&lt;=E$3)*(YEAR(Tableau1[Mois Début])=YEAR(E$3))*(Tableau1[Tonnes]))</f>
        <v>3.7</v>
      </c>
      <c r="F10" s="9">
        <f>SUMPRODUCT((Tableau1[Localisation]=$B$3)*(Tableau1[Type de cépage]=$B10)*(Tableau1[Mois Début]&lt;=F$3)*(YEAR(Tableau1[Mois Début])=YEAR(F$3))*(Tableau1[Tonnes]))</f>
        <v>5.3000000000000007</v>
      </c>
      <c r="G10" s="9">
        <f>SUMPRODUCT((Tableau1[Localisation]=$B$3)*(Tableau1[Type de cépage]=$B10)*(Tableau1[Mois Début]&lt;=G$3)*(YEAR(Tableau1[Mois Début])=YEAR(G$3))*(Tableau1[Tonnes]))</f>
        <v>5.3000000000000007</v>
      </c>
      <c r="H10" s="9">
        <f>SUMPRODUCT((Tableau1[Localisation]=$B$3)*(Tableau1[Type de cépage]=$B10)*(Tableau1[Mois Début]&lt;=H$3)*(YEAR(Tableau1[Mois Début])=YEAR(H$3))*(Tableau1[Tonnes]))</f>
        <v>1.8</v>
      </c>
      <c r="I10" s="9">
        <f>SUMPRODUCT((Tableau1[Localisation]=$B$3)*(Tableau1[Type de cépage]=$B10)*(Tableau1[Mois Début]&lt;=I$3)*(YEAR(Tableau1[Mois Début])=YEAR(I$3))*(Tableau1[Tonnes]))</f>
        <v>5.4</v>
      </c>
      <c r="J10" s="9">
        <f>SUMPRODUCT((Tableau1[Localisation]=$B$3)*(Tableau1[Type de cépage]=$B10)*(Tableau1[Mois Début]&lt;=J$3)*(YEAR(Tableau1[Mois Début])=YEAR(J$3))*(Tableau1[Tonnes]))</f>
        <v>7.1000000000000005</v>
      </c>
      <c r="K10" s="9">
        <f>SUMPRODUCT((Tableau1[Localisation]=$B$3)*(Tableau1[Type de cépage]=$B10)*(Tableau1[Mois Début]&lt;=K$3)*(YEAR(Tableau1[Mois Début])=YEAR(K$3))*(Tableau1[Tonnes]))</f>
        <v>8.9</v>
      </c>
    </row>
    <row r="11" spans="2:11" ht="15.75" thickBot="1" x14ac:dyDescent="0.3">
      <c r="B11" s="47"/>
      <c r="C11" s="24" t="s">
        <v>218</v>
      </c>
      <c r="D11" s="15"/>
      <c r="E11" s="15"/>
      <c r="F11" s="15"/>
      <c r="G11" s="15"/>
      <c r="H11" s="15"/>
      <c r="I11" s="15"/>
      <c r="J11" s="15"/>
      <c r="K11" s="15"/>
    </row>
    <row r="12" spans="2:11" ht="15" customHeight="1" x14ac:dyDescent="0.25">
      <c r="B12" s="48" t="s">
        <v>221</v>
      </c>
      <c r="C12" s="25" t="s">
        <v>217</v>
      </c>
      <c r="D12" s="11">
        <f>SUMPRODUCT((Tableau1[Localisation]=$B$3)*(Tableau1[Type de cépage]=$B12)*(Tableau1[Mois Début]&lt;=D$3)*(YEAR(Tableau1[Mois Début])=YEAR(D$3))*(Tableau1[Tonnes]))</f>
        <v>0</v>
      </c>
      <c r="E12" s="11">
        <f>SUMPRODUCT((Tableau1[Localisation]=$B$3)*(Tableau1[Type de cépage]=$B12)*(Tableau1[Mois Début]&lt;=E$3)*(YEAR(Tableau1[Mois Début])=YEAR(E$3))*(Tableau1[Tonnes]))</f>
        <v>0</v>
      </c>
      <c r="F12" s="11">
        <f>SUMPRODUCT((Tableau1[Localisation]=$B$3)*(Tableau1[Type de cépage]=$B12)*(Tableau1[Mois Début]&lt;=F$3)*(YEAR(Tableau1[Mois Début])=YEAR(F$3))*(Tableau1[Tonnes]))</f>
        <v>0</v>
      </c>
      <c r="G12" s="11">
        <f>SUMPRODUCT((Tableau1[Localisation]=$B$3)*(Tableau1[Type de cépage]=$B12)*(Tableau1[Mois Début]&lt;=G$3)*(YEAR(Tableau1[Mois Début])=YEAR(G$3))*(Tableau1[Tonnes]))</f>
        <v>0</v>
      </c>
      <c r="H12" s="11">
        <f>SUMPRODUCT((Tableau1[Localisation]=$B$3)*(Tableau1[Type de cépage]=$B12)*(Tableau1[Mois Début]&lt;=H$3)*(YEAR(Tableau1[Mois Début])=YEAR(H$3))*(Tableau1[Tonnes]))</f>
        <v>0</v>
      </c>
      <c r="I12" s="11">
        <f>SUMPRODUCT((Tableau1[Localisation]=$B$3)*(Tableau1[Type de cépage]=$B12)*(Tableau1[Mois Début]&lt;=I$3)*(YEAR(Tableau1[Mois Début])=YEAR(I$3))*(Tableau1[Tonnes]))</f>
        <v>0</v>
      </c>
      <c r="J12" s="11">
        <f>SUMPRODUCT((Tableau1[Localisation]=$B$3)*(Tableau1[Type de cépage]=$B12)*(Tableau1[Mois Début]&lt;=J$3)*(YEAR(Tableau1[Mois Début])=YEAR(J$3))*(Tableau1[Tonnes]))</f>
        <v>0</v>
      </c>
      <c r="K12" s="11">
        <f>SUMPRODUCT((Tableau1[Localisation]=$B$3)*(Tableau1[Type de cépage]=$B12)*(Tableau1[Mois Début]&lt;=K$3)*(YEAR(Tableau1[Mois Début])=YEAR(K$3))*(Tableau1[Tonnes]))</f>
        <v>0</v>
      </c>
    </row>
    <row r="13" spans="2:11" ht="15.75" customHeight="1" thickBot="1" x14ac:dyDescent="0.3">
      <c r="B13" s="49"/>
      <c r="C13" s="26" t="s">
        <v>218</v>
      </c>
      <c r="D13" s="16"/>
      <c r="E13" s="16"/>
      <c r="F13" s="16"/>
      <c r="G13" s="16"/>
      <c r="H13" s="16"/>
      <c r="I13" s="16"/>
      <c r="J13" s="16"/>
      <c r="K13" s="16"/>
    </row>
    <row r="14" spans="2:11" x14ac:dyDescent="0.25">
      <c r="B14" s="31" t="s">
        <v>219</v>
      </c>
      <c r="C14" s="29"/>
      <c r="D14" s="10">
        <f>SUM(D4,D6,D8,D10,D12)</f>
        <v>5.2</v>
      </c>
      <c r="E14" s="10">
        <f>SUM(E4,E6,E8,E10,E12)</f>
        <v>8.6999999999999993</v>
      </c>
      <c r="F14" s="10">
        <f>SUM(F4,F6,F8,F10,F12)</f>
        <v>10.3</v>
      </c>
      <c r="G14" s="10">
        <f>SUM(G4,G6,G8,G10,G12)</f>
        <v>16.900000000000002</v>
      </c>
      <c r="H14" s="10">
        <f>SUM(H4,H6,H8,H10,H12)</f>
        <v>9.1999999999999993</v>
      </c>
      <c r="I14" s="10">
        <f>SUM(I4,I6,I8,I10,I12)</f>
        <v>16.3</v>
      </c>
      <c r="J14" s="10">
        <f>SUM(J4,J6,J8,J10,J12)</f>
        <v>25.200000000000003</v>
      </c>
      <c r="K14" s="10">
        <f>SUM(K4,K6,K8,K10,K12)</f>
        <v>34.6</v>
      </c>
    </row>
    <row r="15" spans="2:11" ht="15.75" thickBot="1" x14ac:dyDescent="0.3">
      <c r="B15" s="32" t="s">
        <v>220</v>
      </c>
      <c r="C15" s="30"/>
      <c r="D15" s="33">
        <f>SUM(D5,D7,D9,D11,D13)</f>
        <v>0</v>
      </c>
      <c r="E15" s="33">
        <f>SUM(E5,E7,E9,E11,E13)</f>
        <v>0</v>
      </c>
      <c r="F15" s="33">
        <f>SUM(F5,F7,F9,F11,F13)</f>
        <v>0</v>
      </c>
      <c r="G15" s="33">
        <f>SUM(G5,G7,G9,G11,G13)</f>
        <v>0</v>
      </c>
      <c r="H15" s="33">
        <f>SUM(H5,H7,H9,H11,H13)</f>
        <v>0</v>
      </c>
      <c r="I15" s="33">
        <f>SUM(I5,I7,I9,I11,I13)</f>
        <v>0</v>
      </c>
      <c r="J15" s="33">
        <f>SUM(J5,J7,J9,J11,J13)</f>
        <v>0</v>
      </c>
      <c r="K15" s="33">
        <f>SUM(K5,K7,K9,K11,K13)</f>
        <v>0</v>
      </c>
    </row>
  </sheetData>
  <mergeCells count="5">
    <mergeCell ref="B12:B13"/>
    <mergeCell ref="B4:B5"/>
    <mergeCell ref="B6:B7"/>
    <mergeCell ref="B8:B9"/>
    <mergeCell ref="B10:B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Extraction</vt:lpstr>
      <vt:lpstr>TCD</vt:lpstr>
      <vt:lpstr>Espagne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CANDIDO</dc:creator>
  <cp:lastModifiedBy>CA</cp:lastModifiedBy>
  <dcterms:created xsi:type="dcterms:W3CDTF">2018-09-27T15:33:32Z</dcterms:created>
  <dcterms:modified xsi:type="dcterms:W3CDTF">2018-09-29T07:56:08Z</dcterms:modified>
</cp:coreProperties>
</file>