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6465" windowWidth="28830" windowHeight="6525" tabRatio="244" activeTab="1"/>
  </bookViews>
  <sheets>
    <sheet name="Tableau" sheetId="135" r:id="rId1"/>
    <sheet name="Modele" sheetId="99" r:id="rId2"/>
  </sheets>
  <definedNames>
    <definedName name="ID">Tableau!$B$4:$B$5</definedName>
  </definedNames>
  <calcPr calcId="145621"/>
</workbook>
</file>

<file path=xl/calcChain.xml><?xml version="1.0" encoding="utf-8"?>
<calcChain xmlns="http://schemas.openxmlformats.org/spreadsheetml/2006/main">
  <c r="I25" i="99" l="1"/>
  <c r="E25" i="99"/>
  <c r="A25" i="99"/>
  <c r="A28" i="99"/>
  <c r="F18" i="99"/>
  <c r="F19" i="99"/>
  <c r="F20" i="99"/>
  <c r="F21" i="99"/>
  <c r="F22" i="99"/>
  <c r="F17" i="99"/>
  <c r="E14" i="99"/>
  <c r="C14" i="99"/>
  <c r="D14" i="99"/>
  <c r="B14" i="99"/>
  <c r="G5" i="99"/>
  <c r="O9" i="99" l="1"/>
  <c r="N9" i="99"/>
  <c r="M9" i="99"/>
  <c r="L9" i="99"/>
  <c r="K9" i="99"/>
  <c r="Q5" i="99"/>
</calcChain>
</file>

<file path=xl/sharedStrings.xml><?xml version="1.0" encoding="utf-8"?>
<sst xmlns="http://schemas.openxmlformats.org/spreadsheetml/2006/main" count="69" uniqueCount="36">
  <si>
    <t>Pression statique du réseau (bar)</t>
  </si>
  <si>
    <t>Type</t>
  </si>
  <si>
    <t>Adresse</t>
  </si>
  <si>
    <t>Ø</t>
  </si>
  <si>
    <t xml:space="preserve">Nom de l'agent </t>
  </si>
  <si>
    <r>
      <t>Débit à 1 bar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/h)</t>
    </r>
  </si>
  <si>
    <t>Oui</t>
  </si>
  <si>
    <t>Bouche</t>
  </si>
  <si>
    <t>N°</t>
  </si>
  <si>
    <t>Marque</t>
  </si>
  <si>
    <t>Date</t>
  </si>
  <si>
    <t>Secteur</t>
  </si>
  <si>
    <t>Mesures</t>
  </si>
  <si>
    <t>Anomalies constatées</t>
  </si>
  <si>
    <t>Visibilité</t>
  </si>
  <si>
    <t>Accessibilité</t>
  </si>
  <si>
    <t>g</t>
  </si>
  <si>
    <r>
      <t>Débit à 0,6 bar (m</t>
    </r>
    <r>
      <rPr>
        <vertAlign val="superscript"/>
        <sz val="10"/>
        <color indexed="23"/>
        <rFont val="Arial"/>
        <family val="2"/>
      </rPr>
      <t>3</t>
    </r>
    <r>
      <rPr>
        <sz val="10"/>
        <color indexed="23"/>
        <rFont val="Arial"/>
        <family val="2"/>
      </rPr>
      <t>/h)</t>
    </r>
  </si>
  <si>
    <t>Hydrant</t>
  </si>
  <si>
    <t>CONTRÔLE DE PERFORMANCE HYDRAULIQUE</t>
  </si>
  <si>
    <t>Peinture</t>
  </si>
  <si>
    <t>Bayard</t>
  </si>
  <si>
    <t>Peinture en mauvais état</t>
  </si>
  <si>
    <t>Débit / pression en écoulement libre</t>
  </si>
  <si>
    <t xml:space="preserve"> Peinture mauvaise état, carré manoeuvre difficile à ouvrir et charnière cassée</t>
  </si>
  <si>
    <t>Débit à 1 bar (m3/h)</t>
  </si>
  <si>
    <t>adresse de l'hydrant</t>
  </si>
  <si>
    <t>TP</t>
  </si>
  <si>
    <t>TP-SR</t>
  </si>
  <si>
    <t>PHOTO</t>
  </si>
  <si>
    <t>10148</t>
  </si>
  <si>
    <t>10867</t>
  </si>
  <si>
    <t>Débit à 0,6 bar (m3/h)</t>
  </si>
  <si>
    <t>Défaut</t>
  </si>
  <si>
    <r>
      <t xml:space="preserve">Dérouler la cellule </t>
    </r>
    <r>
      <rPr>
        <b/>
        <sz val="10"/>
        <rFont val="Arial"/>
        <family val="2"/>
      </rPr>
      <t>A14</t>
    </r>
    <r>
      <rPr>
        <sz val="10"/>
        <rFont val="Arial"/>
        <family val="2"/>
      </rPr>
      <t xml:space="preserve"> pour choisr le N° : le reste se remplit en fonction du tableau</t>
    </r>
  </si>
  <si>
    <t>Les petits carrés changent de couleur si c'est écrit Défaut à leur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</si>
</sst>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6" formatCode="General;;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perscript"/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u/>
      <sz val="9"/>
      <name val="Arial"/>
      <family val="2"/>
    </font>
    <font>
      <b/>
      <u/>
      <sz val="11"/>
      <name val="Arial"/>
      <family val="2"/>
    </font>
    <font>
      <sz val="10"/>
      <name val="Wingdings 2"/>
      <family val="1"/>
      <charset val="2"/>
    </font>
    <font>
      <b/>
      <sz val="9"/>
      <name val="Arial"/>
      <family val="2"/>
    </font>
    <font>
      <sz val="13"/>
      <name val="Arial"/>
      <family val="2"/>
    </font>
    <font>
      <sz val="10"/>
      <color indexed="23"/>
      <name val="Arial"/>
      <family val="2"/>
    </font>
    <font>
      <vertAlign val="superscript"/>
      <sz val="10"/>
      <color indexed="23"/>
      <name val="Arial"/>
      <family val="2"/>
    </font>
    <font>
      <b/>
      <sz val="22"/>
      <name val="Arial"/>
      <family val="2"/>
    </font>
    <font>
      <b/>
      <sz val="48"/>
      <name val="Arial"/>
      <family val="2"/>
    </font>
    <font>
      <sz val="10"/>
      <color rgb="FF030F40"/>
      <name val="Arial"/>
      <family val="2"/>
    </font>
    <font>
      <b/>
      <sz val="16"/>
      <color rgb="FF030F40"/>
      <name val="Arial"/>
      <family val="2"/>
    </font>
    <font>
      <b/>
      <sz val="18"/>
      <color rgb="FF030F40"/>
      <name val="Arial"/>
      <family val="2"/>
    </font>
    <font>
      <b/>
      <sz val="16"/>
      <color theme="1"/>
      <name val="Arial"/>
      <family val="2"/>
    </font>
    <font>
      <b/>
      <sz val="10"/>
      <color rgb="FF030F40"/>
      <name val="Arial"/>
      <family val="2"/>
    </font>
    <font>
      <sz val="12"/>
      <color theme="1"/>
      <name val="Times New Roman"/>
      <family val="1"/>
    </font>
    <font>
      <sz val="10"/>
      <color rgb="FFAADC14"/>
      <name val="Webdings"/>
      <family val="1"/>
      <charset val="2"/>
    </font>
    <font>
      <sz val="10"/>
      <color theme="0" tint="-0.499984740745262"/>
      <name val="Arial"/>
      <family val="2"/>
    </font>
    <font>
      <sz val="8"/>
      <color rgb="FF030F4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5" fillId="0" borderId="0" xfId="0" applyFont="1" applyFill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15" fillId="0" borderId="0" xfId="0" quotePrefix="1" applyFont="1" applyFill="1" applyBorder="1" applyAlignment="1">
      <alignment horizontal="left" vertical="center" wrapText="1"/>
    </xf>
    <xf numFmtId="0" fontId="18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21" fillId="0" borderId="7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21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center" wrapText="1"/>
    </xf>
    <xf numFmtId="164" fontId="14" fillId="0" borderId="16" xfId="0" applyNumberFormat="1" applyFont="1" applyFill="1" applyBorder="1" applyAlignment="1">
      <alignment horizontal="center" vertical="center" wrapText="1"/>
    </xf>
    <xf numFmtId="164" fontId="14" fillId="0" borderId="17" xfId="0" applyNumberFormat="1" applyFont="1" applyFill="1" applyBorder="1" applyAlignment="1">
      <alignment horizontal="center" vertical="center" wrapText="1"/>
    </xf>
    <xf numFmtId="164" fontId="14" fillId="0" borderId="18" xfId="0" applyNumberFormat="1" applyFont="1" applyFill="1" applyBorder="1" applyAlignment="1">
      <alignment horizontal="center" vertical="center" wrapText="1"/>
    </xf>
    <xf numFmtId="164" fontId="14" fillId="0" borderId="10" xfId="0" applyNumberFormat="1" applyFont="1" applyFill="1" applyBorder="1" applyAlignment="1">
      <alignment horizontal="center" vertical="center" wrapText="1"/>
    </xf>
    <xf numFmtId="164" fontId="14" fillId="0" borderId="11" xfId="0" applyNumberFormat="1" applyFont="1" applyFill="1" applyBorder="1" applyAlignment="1">
      <alignment horizontal="center" vertical="center" wrapText="1"/>
    </xf>
    <xf numFmtId="164" fontId="14" fillId="0" borderId="12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Continuous" vertical="center" wrapText="1"/>
    </xf>
    <xf numFmtId="0" fontId="14" fillId="0" borderId="15" xfId="0" applyFont="1" applyFill="1" applyBorder="1" applyAlignment="1">
      <alignment horizontal="centerContinuous" vertical="center" wrapText="1"/>
    </xf>
    <xf numFmtId="0" fontId="14" fillId="0" borderId="1" xfId="0" applyFont="1" applyFill="1" applyBorder="1" applyAlignment="1">
      <alignment horizontal="centerContinuous" vertical="center" wrapText="1"/>
    </xf>
    <xf numFmtId="14" fontId="0" fillId="0" borderId="0" xfId="0" applyNumberFormat="1" applyAlignment="1">
      <alignment vertical="top"/>
    </xf>
    <xf numFmtId="166" fontId="14" fillId="0" borderId="10" xfId="0" applyNumberFormat="1" applyFont="1" applyFill="1" applyBorder="1" applyAlignment="1">
      <alignment horizontal="center" vertical="center" wrapText="1"/>
    </xf>
    <xf numFmtId="166" fontId="14" fillId="0" borderId="11" xfId="0" applyNumberFormat="1" applyFont="1" applyFill="1" applyBorder="1" applyAlignment="1">
      <alignment horizontal="center" vertical="center" wrapText="1"/>
    </xf>
    <xf numFmtId="166" fontId="14" fillId="0" borderId="12" xfId="0" applyNumberFormat="1" applyFont="1" applyFill="1" applyBorder="1" applyAlignment="1">
      <alignment horizontal="center" vertical="center" wrapText="1"/>
    </xf>
    <xf numFmtId="166" fontId="14" fillId="0" borderId="19" xfId="0" applyNumberFormat="1" applyFont="1" applyFill="1" applyBorder="1" applyAlignment="1">
      <alignment horizontal="center" vertical="center" wrapText="1"/>
    </xf>
    <xf numFmtId="166" fontId="14" fillId="0" borderId="20" xfId="0" applyNumberFormat="1" applyFont="1" applyFill="1" applyBorder="1" applyAlignment="1">
      <alignment horizontal="center" vertical="center" wrapText="1"/>
    </xf>
    <xf numFmtId="166" fontId="14" fillId="0" borderId="2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19">
    <dxf>
      <font>
        <color rgb="FFC00000"/>
      </font>
      <fill>
        <patternFill patternType="none">
          <bgColor auto="1"/>
        </patternFill>
      </fill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247650</xdr:rowOff>
    </xdr:from>
    <xdr:to>
      <xdr:col>2</xdr:col>
      <xdr:colOff>242661</xdr:colOff>
      <xdr:row>1</xdr:row>
      <xdr:rowOff>294368</xdr:rowOff>
    </xdr:to>
    <xdr:pic>
      <xdr:nvPicPr>
        <xdr:cNvPr id="6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"/>
          <a:ext cx="1412875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32204</xdr:colOff>
      <xdr:row>0</xdr:row>
      <xdr:rowOff>247650</xdr:rowOff>
    </xdr:from>
    <xdr:to>
      <xdr:col>12</xdr:col>
      <xdr:colOff>274864</xdr:colOff>
      <xdr:row>1</xdr:row>
      <xdr:rowOff>294368</xdr:rowOff>
    </xdr:to>
    <xdr:pic>
      <xdr:nvPicPr>
        <xdr:cNvPr id="7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3275" y="247650"/>
          <a:ext cx="1412875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332468</xdr:colOff>
      <xdr:row>0</xdr:row>
      <xdr:rowOff>0</xdr:rowOff>
    </xdr:from>
    <xdr:to>
      <xdr:col>9</xdr:col>
      <xdr:colOff>544286</xdr:colOff>
      <xdr:row>2</xdr:row>
      <xdr:rowOff>287111</xdr:rowOff>
    </xdr:to>
    <xdr:pic>
      <xdr:nvPicPr>
        <xdr:cNvPr id="8" name="Image 5" descr="Résultat de recherche d'images pour &quot;amiens metropole&quot;"/>
        <xdr:cNvPicPr preferRelativeResize="0"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33" t="3333" r="20277" b="2917"/>
        <a:stretch>
          <a:fillRect/>
        </a:stretch>
      </xdr:blipFill>
      <xdr:spPr bwMode="auto">
        <a:xfrm>
          <a:off x="5013325" y="0"/>
          <a:ext cx="7969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355146</xdr:colOff>
      <xdr:row>0</xdr:row>
      <xdr:rowOff>0</xdr:rowOff>
    </xdr:from>
    <xdr:to>
      <xdr:col>19</xdr:col>
      <xdr:colOff>566964</xdr:colOff>
      <xdr:row>2</xdr:row>
      <xdr:rowOff>287111</xdr:rowOff>
    </xdr:to>
    <xdr:pic>
      <xdr:nvPicPr>
        <xdr:cNvPr id="9" name="Image 6" descr="Résultat de recherche d'images pour &quot;amiens metropole&quot;"/>
        <xdr:cNvPicPr preferRelativeResize="0"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33" t="3333" r="20277" b="2917"/>
        <a:stretch>
          <a:fillRect/>
        </a:stretch>
      </xdr:blipFill>
      <xdr:spPr bwMode="auto">
        <a:xfrm>
          <a:off x="10887075" y="0"/>
          <a:ext cx="7969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Donnees" displayName="Donnees" ref="A3:P5" totalsRowShown="0" headerRowDxfId="18" dataDxfId="17">
  <autoFilter ref="A3:P5"/>
  <tableColumns count="16">
    <tableColumn id="1" name="Secteur" dataDxfId="16"/>
    <tableColumn id="2" name="N°" dataDxfId="15"/>
    <tableColumn id="3" name="Type" dataDxfId="14"/>
    <tableColumn id="4" name="Marque" dataDxfId="13"/>
    <tableColumn id="5" name="Ø" dataDxfId="12"/>
    <tableColumn id="6" name="Adresse" dataDxfId="8"/>
    <tableColumn id="7" name="Date" dataDxfId="6"/>
    <tableColumn id="8" name="Nom de l'agent " dataDxfId="7"/>
    <tableColumn id="9" name="Pression statique du réseau (bar)" dataDxfId="11"/>
    <tableColumn id="10" name="Débit / pression en écoulement libre" dataDxfId="10"/>
    <tableColumn id="11" name="Débit à 1 bar (m3/h)" dataDxfId="9"/>
    <tableColumn id="12" name="Débit à 0,6 bar (m3/h)" dataDxfId="4"/>
    <tableColumn id="13" name="Anomalies constatées" dataDxfId="5"/>
    <tableColumn id="14" name="Visibilité" dataDxfId="3"/>
    <tableColumn id="15" name="Accessibilité" dataDxfId="2"/>
    <tableColumn id="16" name="Peintu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5"/>
  <sheetViews>
    <sheetView topLeftCell="D1" workbookViewId="0">
      <selection activeCell="G24" sqref="G24"/>
    </sheetView>
  </sheetViews>
  <sheetFormatPr baseColWidth="10" defaultRowHeight="15" x14ac:dyDescent="0.25"/>
  <cols>
    <col min="6" max="6" width="19" bestFit="1" customWidth="1"/>
    <col min="8" max="8" width="16.140625" customWidth="1"/>
    <col min="9" max="9" width="32.85546875" bestFit="1" customWidth="1"/>
    <col min="10" max="10" width="33.28515625" customWidth="1"/>
    <col min="11" max="11" width="19.85546875" customWidth="1"/>
    <col min="12" max="12" width="23.140625" customWidth="1"/>
    <col min="13" max="13" width="23.42578125" bestFit="1" customWidth="1"/>
    <col min="15" max="15" width="13.28515625" bestFit="1" customWidth="1"/>
  </cols>
  <sheetData>
    <row r="3" spans="1:16" ht="30" x14ac:dyDescent="0.25">
      <c r="A3" s="32" t="s">
        <v>11</v>
      </c>
      <c r="B3" s="32" t="s">
        <v>8</v>
      </c>
      <c r="C3" s="32" t="s">
        <v>1</v>
      </c>
      <c r="D3" s="32" t="s">
        <v>9</v>
      </c>
      <c r="E3" s="32" t="s">
        <v>3</v>
      </c>
      <c r="F3" s="32" t="s">
        <v>2</v>
      </c>
      <c r="G3" s="32" t="s">
        <v>10</v>
      </c>
      <c r="H3" s="32" t="s">
        <v>4</v>
      </c>
      <c r="I3" s="32" t="s">
        <v>0</v>
      </c>
      <c r="J3" s="32" t="s">
        <v>23</v>
      </c>
      <c r="K3" s="32" t="s">
        <v>25</v>
      </c>
      <c r="L3" s="32" t="s">
        <v>32</v>
      </c>
      <c r="M3" s="32" t="s">
        <v>13</v>
      </c>
      <c r="N3" s="32" t="s">
        <v>14</v>
      </c>
      <c r="O3" s="32" t="s">
        <v>15</v>
      </c>
      <c r="P3" s="32" t="s">
        <v>20</v>
      </c>
    </row>
    <row r="4" spans="1:16" x14ac:dyDescent="0.25">
      <c r="A4" s="24">
        <v>13</v>
      </c>
      <c r="B4" s="24" t="s">
        <v>30</v>
      </c>
      <c r="C4" s="24" t="s">
        <v>7</v>
      </c>
      <c r="D4" s="24" t="s">
        <v>21</v>
      </c>
      <c r="E4" s="24">
        <v>100</v>
      </c>
      <c r="F4" s="24" t="s">
        <v>26</v>
      </c>
      <c r="G4" s="73">
        <v>43425</v>
      </c>
      <c r="H4" s="24" t="s">
        <v>27</v>
      </c>
      <c r="I4" s="24">
        <v>2.5</v>
      </c>
      <c r="J4" s="24">
        <v>94</v>
      </c>
      <c r="K4" s="24">
        <v>60</v>
      </c>
      <c r="L4" s="24"/>
      <c r="M4" s="25" t="s">
        <v>22</v>
      </c>
      <c r="N4" s="24" t="s">
        <v>6</v>
      </c>
      <c r="O4" s="24" t="s">
        <v>6</v>
      </c>
      <c r="P4" s="24" t="s">
        <v>33</v>
      </c>
    </row>
    <row r="5" spans="1:16" ht="60" x14ac:dyDescent="0.25">
      <c r="A5" s="24">
        <v>53</v>
      </c>
      <c r="B5" s="24" t="s">
        <v>31</v>
      </c>
      <c r="C5" s="24" t="s">
        <v>7</v>
      </c>
      <c r="D5" s="24" t="s">
        <v>21</v>
      </c>
      <c r="E5" s="24">
        <v>100</v>
      </c>
      <c r="F5" s="24" t="s">
        <v>26</v>
      </c>
      <c r="G5" s="73">
        <v>43431</v>
      </c>
      <c r="H5" s="24" t="s">
        <v>28</v>
      </c>
      <c r="I5" s="24">
        <v>2</v>
      </c>
      <c r="J5" s="24">
        <v>40</v>
      </c>
      <c r="K5" s="24">
        <v>22</v>
      </c>
      <c r="L5" s="24"/>
      <c r="M5" s="25" t="s">
        <v>24</v>
      </c>
      <c r="N5" s="24" t="s">
        <v>6</v>
      </c>
      <c r="O5" s="24" t="s">
        <v>6</v>
      </c>
      <c r="P5" s="24" t="s">
        <v>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4:T35"/>
  <sheetViews>
    <sheetView tabSelected="1" zoomScale="70" zoomScaleNormal="70" workbookViewId="0">
      <selection activeCell="N23" sqref="N23"/>
    </sheetView>
  </sheetViews>
  <sheetFormatPr baseColWidth="10" defaultRowHeight="24" customHeight="1" x14ac:dyDescent="0.25"/>
  <cols>
    <col min="1" max="20" width="8.7109375" style="1" customWidth="1"/>
    <col min="21" max="16384" width="11.42578125" style="1"/>
  </cols>
  <sheetData>
    <row r="4" spans="1:20" s="2" customFormat="1" ht="24" customHeight="1" x14ac:dyDescent="0.25">
      <c r="A4" s="64" t="s">
        <v>19</v>
      </c>
      <c r="B4" s="64"/>
      <c r="C4" s="64"/>
      <c r="D4" s="64"/>
      <c r="E4" s="64"/>
      <c r="F4" s="64"/>
      <c r="G4" s="64"/>
      <c r="H4" s="64"/>
      <c r="I4" s="64"/>
      <c r="J4" s="64"/>
      <c r="K4" s="65" t="s">
        <v>19</v>
      </c>
      <c r="L4" s="65"/>
      <c r="M4" s="65"/>
      <c r="N4" s="65"/>
      <c r="O4" s="65"/>
      <c r="P4" s="65"/>
      <c r="Q4" s="65"/>
      <c r="R4" s="65"/>
      <c r="S4" s="65"/>
      <c r="T4" s="65"/>
    </row>
    <row r="5" spans="1:20" ht="24" customHeight="1" x14ac:dyDescent="0.25">
      <c r="A5" s="10"/>
      <c r="B5" s="10"/>
      <c r="C5" s="10"/>
      <c r="D5" s="10"/>
      <c r="E5" s="26"/>
      <c r="F5" s="27" t="s">
        <v>11</v>
      </c>
      <c r="G5" s="28">
        <f>INDEX(Donnees[],MATCH(Modele!$A$14,ID,0),1)</f>
        <v>13</v>
      </c>
      <c r="H5" s="10"/>
      <c r="I5" s="10"/>
      <c r="J5" s="10"/>
      <c r="K5" s="3"/>
      <c r="L5" s="3"/>
      <c r="M5" s="3"/>
      <c r="N5" s="5"/>
      <c r="O5" s="7"/>
      <c r="P5" s="6" t="s">
        <v>11</v>
      </c>
      <c r="Q5" s="8">
        <f>G5</f>
        <v>13</v>
      </c>
      <c r="S5" s="3"/>
      <c r="T5" s="3"/>
    </row>
    <row r="6" spans="1:20" s="10" customFormat="1" ht="24" customHeight="1" x14ac:dyDescent="0.25">
      <c r="E6" s="12"/>
      <c r="F6" s="13"/>
    </row>
    <row r="7" spans="1:20" s="10" customFormat="1" ht="24" customHeight="1" x14ac:dyDescent="0.25">
      <c r="A7" s="14"/>
      <c r="B7" s="14"/>
      <c r="C7" s="14"/>
      <c r="D7" s="63" t="s">
        <v>29</v>
      </c>
      <c r="E7" s="63"/>
      <c r="F7" s="63"/>
      <c r="G7" s="63"/>
      <c r="H7" s="63"/>
      <c r="I7" s="14"/>
      <c r="J7" s="14"/>
      <c r="K7" s="66" t="s">
        <v>18</v>
      </c>
      <c r="L7" s="66"/>
      <c r="M7" s="66"/>
      <c r="N7" s="66"/>
      <c r="O7" s="66"/>
      <c r="P7" s="66"/>
      <c r="Q7" s="66"/>
      <c r="R7" s="66"/>
      <c r="S7" s="66"/>
      <c r="T7" s="66"/>
    </row>
    <row r="8" spans="1:20" s="10" customFormat="1" ht="24" customHeight="1" x14ac:dyDescent="0.25">
      <c r="A8" s="14"/>
      <c r="B8" s="14"/>
      <c r="C8" s="14"/>
      <c r="D8" s="63"/>
      <c r="E8" s="63"/>
      <c r="F8" s="63"/>
      <c r="G8" s="63"/>
      <c r="H8" s="63"/>
      <c r="I8" s="14"/>
      <c r="J8" s="14"/>
      <c r="K8" s="21" t="s">
        <v>8</v>
      </c>
      <c r="L8" s="21" t="s">
        <v>1</v>
      </c>
      <c r="M8" s="21" t="s">
        <v>9</v>
      </c>
      <c r="N8" s="21" t="s">
        <v>3</v>
      </c>
      <c r="O8" s="50" t="s">
        <v>2</v>
      </c>
      <c r="P8" s="51"/>
      <c r="Q8" s="51"/>
      <c r="R8" s="51"/>
      <c r="S8" s="51"/>
      <c r="T8" s="52"/>
    </row>
    <row r="9" spans="1:20" s="10" customFormat="1" ht="24" customHeight="1" x14ac:dyDescent="0.25">
      <c r="D9" s="63"/>
      <c r="E9" s="63"/>
      <c r="F9" s="63"/>
      <c r="G9" s="63"/>
      <c r="H9" s="63"/>
      <c r="K9" s="22" t="str">
        <f>A14</f>
        <v>10148</v>
      </c>
      <c r="L9" s="15" t="str">
        <f>B14</f>
        <v>Bouche</v>
      </c>
      <c r="M9" s="15" t="str">
        <f>C14</f>
        <v>Bayard</v>
      </c>
      <c r="N9" s="15">
        <f>D14</f>
        <v>100</v>
      </c>
      <c r="O9" s="67" t="str">
        <f>E14</f>
        <v>adresse de l'hydrant</v>
      </c>
      <c r="P9" s="68"/>
      <c r="Q9" s="68"/>
      <c r="R9" s="68"/>
      <c r="S9" s="68"/>
      <c r="T9" s="69"/>
    </row>
    <row r="10" spans="1:20" s="10" customFormat="1" ht="24" customHeight="1" x14ac:dyDescent="0.25">
      <c r="D10" s="63"/>
      <c r="E10" s="63"/>
      <c r="F10" s="63"/>
      <c r="G10" s="63"/>
      <c r="H10" s="63"/>
    </row>
    <row r="11" spans="1:20" s="10" customFormat="1" ht="24" customHeight="1" x14ac:dyDescent="0.25">
      <c r="L11" s="23"/>
    </row>
    <row r="12" spans="1:20" s="16" customFormat="1" ht="24" customHeight="1" x14ac:dyDescent="0.25">
      <c r="A12" s="33" t="s">
        <v>18</v>
      </c>
      <c r="B12" s="33"/>
      <c r="C12" s="33"/>
      <c r="D12" s="33"/>
      <c r="E12" s="33"/>
      <c r="F12" s="33"/>
      <c r="G12" s="33"/>
      <c r="H12" s="33"/>
      <c r="I12" s="33"/>
      <c r="J12" s="33"/>
      <c r="L12" s="23"/>
      <c r="M12" s="11"/>
      <c r="N12" s="11"/>
      <c r="O12" s="11"/>
      <c r="P12" s="11"/>
      <c r="Q12" s="11"/>
      <c r="R12" s="11"/>
      <c r="S12" s="11"/>
    </row>
    <row r="13" spans="1:20" s="4" customFormat="1" ht="24" customHeight="1" x14ac:dyDescent="0.25">
      <c r="A13" s="21" t="s">
        <v>8</v>
      </c>
      <c r="B13" s="21" t="s">
        <v>1</v>
      </c>
      <c r="C13" s="21" t="s">
        <v>9</v>
      </c>
      <c r="D13" s="21" t="s">
        <v>3</v>
      </c>
      <c r="E13" s="50" t="s">
        <v>2</v>
      </c>
      <c r="F13" s="51"/>
      <c r="G13" s="51"/>
      <c r="H13" s="51"/>
      <c r="I13" s="51"/>
      <c r="J13" s="52"/>
      <c r="K13" s="17"/>
      <c r="L13" s="23"/>
      <c r="M13" s="17"/>
      <c r="N13" s="17"/>
      <c r="O13" s="17"/>
      <c r="P13" s="17"/>
      <c r="Q13" s="17"/>
      <c r="R13" s="17"/>
      <c r="S13" s="17"/>
      <c r="T13" s="17"/>
    </row>
    <row r="14" spans="1:20" ht="36" customHeight="1" x14ac:dyDescent="0.25">
      <c r="A14" s="29" t="s">
        <v>30</v>
      </c>
      <c r="B14" s="15" t="str">
        <f>INDEX(Donnees[],MATCH(Modele!$A$14,ID,0),COLUMN()+1)</f>
        <v>Bouche</v>
      </c>
      <c r="C14" s="15" t="str">
        <f>INDEX(Donnees[],MATCH(Modele!$A$14,ID,0),COLUMN()+1)</f>
        <v>Bayard</v>
      </c>
      <c r="D14" s="15">
        <f>INDEX(Donnees[],MATCH(Modele!$A$14,ID,0),COLUMN()+1)</f>
        <v>100</v>
      </c>
      <c r="E14" s="72" t="str">
        <f>INDEX(Donnees[],MATCH(Modele!$A$14,ID,0),COLUMN()+1)</f>
        <v>adresse de l'hydrant</v>
      </c>
      <c r="F14" s="70"/>
      <c r="G14" s="70"/>
      <c r="H14" s="70"/>
      <c r="I14" s="70"/>
      <c r="J14" s="71"/>
      <c r="K14" s="16"/>
      <c r="L14" s="23"/>
      <c r="M14" s="16"/>
      <c r="N14" s="62" t="s">
        <v>29</v>
      </c>
      <c r="O14" s="62"/>
      <c r="P14" s="62"/>
      <c r="Q14" s="62"/>
      <c r="R14" s="62"/>
      <c r="S14" s="16"/>
      <c r="T14" s="16"/>
    </row>
    <row r="15" spans="1:20" ht="24" customHeight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0"/>
      <c r="L15" s="23"/>
      <c r="M15" s="16"/>
      <c r="N15" s="62"/>
      <c r="O15" s="62"/>
      <c r="P15" s="62"/>
      <c r="Q15" s="62"/>
      <c r="R15" s="62"/>
      <c r="S15" s="16"/>
      <c r="T15" s="16"/>
    </row>
    <row r="16" spans="1:20" ht="24" customHeight="1" x14ac:dyDescent="0.25">
      <c r="A16" s="33" t="s">
        <v>12</v>
      </c>
      <c r="B16" s="33"/>
      <c r="C16" s="33"/>
      <c r="D16" s="33"/>
      <c r="E16" s="33"/>
      <c r="F16" s="33"/>
      <c r="G16" s="33"/>
      <c r="H16" s="33"/>
      <c r="I16" s="33"/>
      <c r="J16" s="33"/>
      <c r="K16" s="18"/>
      <c r="L16" s="23"/>
      <c r="M16" s="14"/>
      <c r="N16" s="62"/>
      <c r="O16" s="62"/>
      <c r="P16" s="62"/>
      <c r="Q16" s="62"/>
      <c r="R16" s="62"/>
      <c r="S16" s="18"/>
      <c r="T16" s="18"/>
    </row>
    <row r="17" spans="1:20" ht="24" customHeight="1" x14ac:dyDescent="0.25">
      <c r="A17" s="53" t="s">
        <v>10</v>
      </c>
      <c r="B17" s="54"/>
      <c r="C17" s="54"/>
      <c r="D17" s="54"/>
      <c r="E17" s="55"/>
      <c r="F17" s="56">
        <f>INDEX(Donnees[],MATCH(Modele!$A$14,ID,0),ROW(A7))</f>
        <v>43425</v>
      </c>
      <c r="G17" s="57"/>
      <c r="H17" s="57"/>
      <c r="I17" s="57"/>
      <c r="J17" s="58"/>
      <c r="K17" s="9"/>
      <c r="L17" s="23"/>
      <c r="M17" s="14"/>
      <c r="N17" s="62"/>
      <c r="O17" s="62"/>
      <c r="P17" s="62"/>
      <c r="Q17" s="62"/>
      <c r="R17" s="62"/>
      <c r="S17" s="19"/>
      <c r="T17" s="19"/>
    </row>
    <row r="18" spans="1:20" ht="24" customHeight="1" x14ac:dyDescent="0.25">
      <c r="A18" s="43" t="s">
        <v>4</v>
      </c>
      <c r="B18" s="44"/>
      <c r="C18" s="44"/>
      <c r="D18" s="44"/>
      <c r="E18" s="45"/>
      <c r="F18" s="59" t="str">
        <f>INDEX(Donnees[],MATCH(Modele!$A$14,ID,0),ROW(A8))</f>
        <v>TP</v>
      </c>
      <c r="G18" s="60"/>
      <c r="H18" s="60"/>
      <c r="I18" s="60"/>
      <c r="J18" s="61"/>
      <c r="K18" s="9"/>
      <c r="L18" s="23"/>
      <c r="M18" s="10"/>
      <c r="N18" s="62"/>
      <c r="O18" s="62"/>
      <c r="P18" s="62"/>
      <c r="Q18" s="62"/>
      <c r="R18" s="62"/>
      <c r="S18" s="19"/>
      <c r="T18" s="19"/>
    </row>
    <row r="19" spans="1:20" ht="24" customHeight="1" x14ac:dyDescent="0.25">
      <c r="A19" s="43" t="s">
        <v>0</v>
      </c>
      <c r="B19" s="44"/>
      <c r="C19" s="44"/>
      <c r="D19" s="44"/>
      <c r="E19" s="45"/>
      <c r="F19" s="74">
        <f>INDEX(Donnees[],MATCH(Modele!$A$14,ID,0),ROW(A9))</f>
        <v>2.5</v>
      </c>
      <c r="G19" s="75"/>
      <c r="H19" s="75"/>
      <c r="I19" s="75"/>
      <c r="J19" s="76"/>
      <c r="K19" s="9"/>
      <c r="L19" s="9"/>
      <c r="M19" s="10"/>
      <c r="N19" s="62"/>
      <c r="O19" s="62"/>
      <c r="P19" s="62"/>
      <c r="Q19" s="62"/>
      <c r="R19" s="62"/>
      <c r="S19" s="19"/>
      <c r="T19" s="19"/>
    </row>
    <row r="20" spans="1:20" ht="24" customHeight="1" x14ac:dyDescent="0.25">
      <c r="A20" s="43" t="s">
        <v>23</v>
      </c>
      <c r="B20" s="44"/>
      <c r="C20" s="44"/>
      <c r="D20" s="44"/>
      <c r="E20" s="45"/>
      <c r="F20" s="74">
        <f>INDEX(Donnees[],MATCH(Modele!$A$14,ID,0),ROW(A10))</f>
        <v>94</v>
      </c>
      <c r="G20" s="75"/>
      <c r="H20" s="75"/>
      <c r="I20" s="75"/>
      <c r="J20" s="76"/>
      <c r="K20" s="9"/>
      <c r="L20" s="9"/>
      <c r="M20" s="10"/>
      <c r="N20" s="10"/>
      <c r="O20" s="10"/>
      <c r="P20" s="10"/>
      <c r="Q20" s="10"/>
      <c r="R20" s="10"/>
      <c r="S20" s="10"/>
      <c r="T20" s="10"/>
    </row>
    <row r="21" spans="1:20" ht="24" customHeight="1" x14ac:dyDescent="0.25">
      <c r="A21" s="43" t="s">
        <v>5</v>
      </c>
      <c r="B21" s="44"/>
      <c r="C21" s="44"/>
      <c r="D21" s="44"/>
      <c r="E21" s="45"/>
      <c r="F21" s="74">
        <f>INDEX(Donnees[],MATCH(Modele!$A$14,ID,0),ROW(A11))</f>
        <v>60</v>
      </c>
      <c r="G21" s="75"/>
      <c r="H21" s="75"/>
      <c r="I21" s="75"/>
      <c r="J21" s="76"/>
      <c r="K21" s="9"/>
      <c r="L21" s="9"/>
      <c r="M21" s="9"/>
      <c r="N21" s="9"/>
      <c r="O21" s="10"/>
      <c r="P21" s="10"/>
      <c r="Q21" s="10"/>
      <c r="R21" s="10"/>
      <c r="S21" s="10"/>
      <c r="T21" s="10"/>
    </row>
    <row r="22" spans="1:20" ht="24" customHeight="1" x14ac:dyDescent="0.25">
      <c r="A22" s="46" t="s">
        <v>17</v>
      </c>
      <c r="B22" s="47"/>
      <c r="C22" s="47"/>
      <c r="D22" s="47"/>
      <c r="E22" s="48"/>
      <c r="F22" s="77">
        <f>INDEX(Donnees[],MATCH(Modele!$A$14,ID,0),ROW(A12))</f>
        <v>0</v>
      </c>
      <c r="G22" s="78"/>
      <c r="H22" s="78"/>
      <c r="I22" s="78"/>
      <c r="J22" s="79"/>
      <c r="K22" s="9"/>
      <c r="L22" s="9"/>
      <c r="M22" s="9"/>
      <c r="N22" s="9"/>
      <c r="O22" s="10"/>
      <c r="P22" s="10"/>
      <c r="Q22" s="10"/>
      <c r="R22" s="10"/>
      <c r="S22" s="10"/>
      <c r="T22" s="10"/>
    </row>
    <row r="23" spans="1:20" ht="24" customHeight="1" x14ac:dyDescent="0.25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spans="1:20" ht="24" customHeight="1" x14ac:dyDescent="0.25">
      <c r="A24" s="49" t="s">
        <v>14</v>
      </c>
      <c r="B24" s="49"/>
      <c r="C24" s="16"/>
      <c r="D24" s="16"/>
      <c r="E24" s="49" t="s">
        <v>15</v>
      </c>
      <c r="F24" s="49"/>
      <c r="G24" s="16"/>
      <c r="H24" s="16"/>
      <c r="I24" s="49" t="s">
        <v>20</v>
      </c>
      <c r="J24" s="49"/>
      <c r="K24" s="19"/>
      <c r="L24" s="19"/>
      <c r="M24" s="19"/>
      <c r="N24" s="20"/>
      <c r="O24" s="19"/>
      <c r="P24" s="19"/>
      <c r="Q24" s="20"/>
      <c r="R24" s="19"/>
      <c r="S24" s="19"/>
      <c r="T24" s="19"/>
    </row>
    <row r="25" spans="1:20" ht="24" customHeight="1" x14ac:dyDescent="0.25">
      <c r="A25" s="30" t="str">
        <f>INDEX(Donnees[],MATCH(Modele!$A$14,ID,0),14)</f>
        <v>Oui</v>
      </c>
      <c r="B25" s="31" t="s">
        <v>16</v>
      </c>
      <c r="C25" s="16"/>
      <c r="D25" s="16"/>
      <c r="E25" s="30" t="str">
        <f>INDEX(Donnees[],MATCH(Modele!$A$14,ID,0),15)</f>
        <v>Oui</v>
      </c>
      <c r="F25" s="31" t="s">
        <v>16</v>
      </c>
      <c r="G25" s="16"/>
      <c r="H25" s="16"/>
      <c r="I25" s="30" t="str">
        <f>INDEX(Donnees[],MATCH(Modele!$A$14,ID,0),16)</f>
        <v>Défaut</v>
      </c>
      <c r="J25" s="31" t="s">
        <v>16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24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ht="24" customHeight="1" x14ac:dyDescent="0.25">
      <c r="A27" s="33" t="s">
        <v>13</v>
      </c>
      <c r="B27" s="33"/>
      <c r="C27" s="33"/>
      <c r="D27" s="33"/>
      <c r="E27" s="33"/>
      <c r="F27" s="33"/>
      <c r="G27" s="33"/>
      <c r="H27" s="33"/>
      <c r="I27" s="33"/>
      <c r="J27" s="33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1:20" ht="24" customHeight="1" x14ac:dyDescent="0.25">
      <c r="A28" s="34" t="str">
        <f>INDEX(Donnees[],MATCH(Modele!$A$14,ID,0),13)</f>
        <v>Peinture en mauvais état</v>
      </c>
      <c r="B28" s="35"/>
      <c r="C28" s="35"/>
      <c r="D28" s="35"/>
      <c r="E28" s="35"/>
      <c r="F28" s="35"/>
      <c r="G28" s="35"/>
      <c r="H28" s="35"/>
      <c r="I28" s="35"/>
      <c r="J28" s="36"/>
      <c r="K28" s="10"/>
      <c r="L28" s="10"/>
      <c r="M28" s="10"/>
      <c r="N28" s="10"/>
      <c r="O28" s="10"/>
      <c r="P28" s="10"/>
      <c r="Q28" s="10"/>
      <c r="R28" s="10"/>
      <c r="S28" s="10"/>
      <c r="T28" s="16"/>
    </row>
    <row r="29" spans="1:20" ht="24" customHeight="1" x14ac:dyDescent="0.25">
      <c r="A29" s="37"/>
      <c r="B29" s="38"/>
      <c r="C29" s="38"/>
      <c r="D29" s="38"/>
      <c r="E29" s="38"/>
      <c r="F29" s="38"/>
      <c r="G29" s="38"/>
      <c r="H29" s="38"/>
      <c r="I29" s="38"/>
      <c r="J29" s="39"/>
      <c r="K29" s="10"/>
      <c r="L29" s="10"/>
      <c r="M29" s="10"/>
      <c r="N29" s="10"/>
      <c r="O29" s="10"/>
      <c r="P29" s="10"/>
      <c r="Q29" s="10"/>
      <c r="R29" s="10"/>
      <c r="S29" s="10"/>
      <c r="T29" s="16"/>
    </row>
    <row r="30" spans="1:20" ht="24" customHeight="1" x14ac:dyDescent="0.25">
      <c r="A30" s="40"/>
      <c r="B30" s="41"/>
      <c r="C30" s="41"/>
      <c r="D30" s="41"/>
      <c r="E30" s="41"/>
      <c r="F30" s="41"/>
      <c r="G30" s="41"/>
      <c r="H30" s="41"/>
      <c r="I30" s="41"/>
      <c r="J30" s="42"/>
      <c r="K30" s="16"/>
      <c r="L30" s="16"/>
      <c r="M30" s="16"/>
      <c r="N30" s="16"/>
      <c r="O30" s="16"/>
      <c r="P30" s="16"/>
      <c r="Q30" s="16"/>
      <c r="R30" s="16"/>
      <c r="S30" s="16"/>
      <c r="T30" s="16"/>
    </row>
    <row r="31" spans="1:20" ht="12" customHeight="1" x14ac:dyDescent="0.25"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4" spans="1:10" ht="24" customHeight="1" x14ac:dyDescent="0.25">
      <c r="A34" s="82" t="s">
        <v>34</v>
      </c>
      <c r="B34" s="82"/>
      <c r="C34" s="82"/>
      <c r="D34" s="82"/>
      <c r="E34" s="82"/>
      <c r="F34" s="82"/>
      <c r="G34" s="82"/>
      <c r="H34" s="82"/>
      <c r="I34" s="82"/>
      <c r="J34" s="82"/>
    </row>
    <row r="35" spans="1:10" ht="24" customHeight="1" x14ac:dyDescent="0.25">
      <c r="A35" s="80" t="s">
        <v>35</v>
      </c>
      <c r="B35" s="81"/>
      <c r="C35" s="81"/>
      <c r="D35" s="81"/>
      <c r="E35" s="81"/>
      <c r="F35" s="81"/>
      <c r="G35" s="81"/>
      <c r="H35" s="81"/>
      <c r="I35" s="81"/>
      <c r="J35" s="81"/>
    </row>
  </sheetData>
  <mergeCells count="27">
    <mergeCell ref="A18:E18"/>
    <mergeCell ref="F18:J18"/>
    <mergeCell ref="N14:R19"/>
    <mergeCell ref="D7:H10"/>
    <mergeCell ref="A4:J4"/>
    <mergeCell ref="K4:T4"/>
    <mergeCell ref="K7:T7"/>
    <mergeCell ref="O8:T8"/>
    <mergeCell ref="O9:T9"/>
    <mergeCell ref="A12:J12"/>
    <mergeCell ref="E13:J13"/>
    <mergeCell ref="A16:J16"/>
    <mergeCell ref="A17:E17"/>
    <mergeCell ref="F17:J17"/>
    <mergeCell ref="A27:J27"/>
    <mergeCell ref="A28:J30"/>
    <mergeCell ref="F19:J19"/>
    <mergeCell ref="F20:J20"/>
    <mergeCell ref="F21:J21"/>
    <mergeCell ref="F22:J22"/>
    <mergeCell ref="A19:E19"/>
    <mergeCell ref="A20:E20"/>
    <mergeCell ref="A21:E21"/>
    <mergeCell ref="A22:E22"/>
    <mergeCell ref="A24:B24"/>
    <mergeCell ref="E24:F24"/>
    <mergeCell ref="I24:J24"/>
  </mergeCells>
  <conditionalFormatting sqref="B25 F25 J25">
    <cfRule type="expression" dxfId="0" priority="1">
      <formula>A$25="Défaut"</formula>
    </cfRule>
  </conditionalFormatting>
  <dataValidations count="1">
    <dataValidation type="list" allowBlank="1" showInputMessage="1" showErrorMessage="1" sqref="A14">
      <formula1>ID</formula1>
    </dataValidation>
  </dataValidations>
  <printOptions horizontalCentered="1"/>
  <pageMargins left="0.39370078740157483" right="0.39370078740157483" top="0.74803149606299213" bottom="0.74803149606299213" header="0.31496062992125984" footer="0.31496062992125984"/>
  <pageSetup paperSize="9" scale="99" orientation="portrait" r:id="rId1"/>
  <headerFooter scaleWithDoc="0" alignWithMargins="0">
    <oddHeader>&amp;C&amp;K030F40&amp;P/&amp;N</oddHeader>
    <oddFooter>&amp;C&amp;G</oddFooter>
  </headerFooter>
  <colBreaks count="1" manualBreakCount="1">
    <brk id="10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Modele</vt:lpstr>
      <vt:lpstr>ID</vt:lpstr>
    </vt:vector>
  </TitlesOfParts>
  <Company>SUEZ ENVIRONNEMENT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Myslinski</dc:creator>
  <cp:lastModifiedBy>CA</cp:lastModifiedBy>
  <cp:lastPrinted>2018-12-20T13:17:08Z</cp:lastPrinted>
  <dcterms:created xsi:type="dcterms:W3CDTF">2016-08-09T11:27:10Z</dcterms:created>
  <dcterms:modified xsi:type="dcterms:W3CDTF">2018-12-20T13:18:58Z</dcterms:modified>
</cp:coreProperties>
</file>