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5" yWindow="6015" windowWidth="28830" windowHeight="6075"/>
  </bookViews>
  <sheets>
    <sheet name="CopierColletValeurTCD" sheetId="5" r:id="rId1"/>
    <sheet name="tcd_BesoinClient_LivraisonPrev" sheetId="3" r:id="rId2"/>
    <sheet name="DataSet" sheetId="1" r:id="rId3"/>
  </sheets>
  <definedNames>
    <definedName name="_xlcn.WorksheetConnection_Classeur1Tableau21" hidden="1">DataSet!$A$1:$I$9</definedName>
  </definedNames>
  <calcPr calcId="145621"/>
  <pivotCaches>
    <pivotCache cacheId="116" r:id="rId4"/>
  </pivotCaches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2" i="1"/>
  <c r="F3" i="1"/>
  <c r="F4" i="1"/>
  <c r="F5" i="1"/>
  <c r="F6" i="1"/>
  <c r="F7" i="1"/>
  <c r="F8" i="1"/>
  <c r="F9" i="1"/>
  <c r="F2" i="1"/>
  <c r="B30" i="5"/>
  <c r="B29" i="5"/>
  <c r="C29" i="5" s="1"/>
  <c r="D29" i="5" s="1"/>
  <c r="C30" i="5"/>
  <c r="D30" i="5" s="1"/>
  <c r="B28" i="5"/>
  <c r="C28" i="5" s="1"/>
  <c r="D28" i="5" s="1"/>
  <c r="M13" i="5" l="1"/>
  <c r="M12" i="5"/>
  <c r="M11" i="5"/>
  <c r="M6" i="5"/>
  <c r="M5" i="5"/>
  <c r="M4" i="5"/>
  <c r="B20" i="5"/>
  <c r="C20" i="5" s="1"/>
  <c r="D20" i="5" s="1"/>
  <c r="E20" i="5" s="1"/>
  <c r="F20" i="5" s="1"/>
  <c r="G20" i="5" s="1"/>
  <c r="H20" i="5" s="1"/>
  <c r="I20" i="5" s="1"/>
  <c r="J20" i="5" s="1"/>
  <c r="K20" i="5" s="1"/>
  <c r="L20" i="5" s="1"/>
  <c r="B19" i="5"/>
  <c r="C19" i="5" s="1"/>
  <c r="D19" i="5" s="1"/>
  <c r="E19" i="5" s="1"/>
  <c r="F19" i="5" s="1"/>
  <c r="G19" i="5" s="1"/>
  <c r="H19" i="5" s="1"/>
  <c r="I19" i="5" s="1"/>
  <c r="J19" i="5" s="1"/>
  <c r="K19" i="5" s="1"/>
  <c r="L19" i="5" s="1"/>
  <c r="B18" i="5"/>
  <c r="C18" i="5" s="1"/>
  <c r="D18" i="5" s="1"/>
  <c r="E18" i="5" s="1"/>
  <c r="F18" i="5" s="1"/>
  <c r="G18" i="5" s="1"/>
  <c r="H18" i="5" s="1"/>
  <c r="I18" i="5" s="1"/>
  <c r="J18" i="5" s="1"/>
  <c r="K18" i="5" s="1"/>
  <c r="L18" i="5" s="1"/>
  <c r="G3" i="1"/>
  <c r="H3" i="1"/>
  <c r="G4" i="1"/>
  <c r="H4" i="1"/>
  <c r="G5" i="1"/>
  <c r="H5" i="1"/>
  <c r="G6" i="1"/>
  <c r="H6" i="1"/>
  <c r="G7" i="1"/>
  <c r="H7" i="1"/>
  <c r="G8" i="1"/>
  <c r="H8" i="1"/>
  <c r="G9" i="1"/>
  <c r="H9" i="1"/>
  <c r="H2" i="1"/>
  <c r="G2" i="1"/>
  <c r="E9" i="1"/>
  <c r="E8" i="1"/>
  <c r="E7" i="1"/>
  <c r="E6" i="1"/>
  <c r="E5" i="1"/>
  <c r="E4" i="1"/>
  <c r="E3" i="1"/>
  <c r="E2" i="1"/>
  <c r="E28" i="5"/>
  <c r="E30" i="5"/>
  <c r="E29" i="5"/>
  <c r="D9" i="1" l="1"/>
  <c r="D8" i="1"/>
  <c r="D7" i="1"/>
  <c r="D6" i="1"/>
  <c r="D5" i="1"/>
  <c r="D4" i="1"/>
  <c r="D3" i="1"/>
  <c r="D2" i="1"/>
  <c r="F29" i="5"/>
  <c r="F30" i="5"/>
  <c r="F28" i="5"/>
  <c r="G28" i="5" l="1"/>
  <c r="G29" i="5"/>
  <c r="G30" i="5"/>
  <c r="H29" i="5"/>
  <c r="H28" i="5"/>
  <c r="H30" i="5"/>
  <c r="I28" i="5"/>
  <c r="I30" i="5"/>
  <c r="I29" i="5"/>
  <c r="J28" i="5"/>
  <c r="J30" i="5"/>
  <c r="J29" i="5"/>
  <c r="K28" i="5"/>
  <c r="L28" i="5" s="1"/>
  <c r="K30" i="5"/>
  <c r="L30" i="5" s="1"/>
  <c r="K29" i="5"/>
  <c r="L29" i="5" s="1"/>
  <c r="M29" i="5"/>
  <c r="M30" i="5"/>
  <c r="M28" i="5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</connection>
  <connection id="2" name="WorksheetConnection_Classeur1!Tableau2" type="102" refreshedVersion="6" minRefreshableVersion="5"/>
</connections>
</file>

<file path=xl/sharedStrings.xml><?xml version="1.0" encoding="utf-8"?>
<sst xmlns="http://schemas.openxmlformats.org/spreadsheetml/2006/main" count="54" uniqueCount="18">
  <si>
    <t>Produit</t>
  </si>
  <si>
    <t>PRODUIT_1</t>
  </si>
  <si>
    <t>PRODUIT_2</t>
  </si>
  <si>
    <t>PRODUIT_3</t>
  </si>
  <si>
    <t>Total général</t>
  </si>
  <si>
    <t>Nombre de Produit</t>
  </si>
  <si>
    <t>SemaineBesoinClient</t>
  </si>
  <si>
    <t>SemaineLivraisonPrevue</t>
  </si>
  <si>
    <t>AnnéeBesoinClient</t>
  </si>
  <si>
    <t>MoisBesoinClient</t>
  </si>
  <si>
    <t>MoisLivraisonPrevue</t>
  </si>
  <si>
    <t>AnnéeLivraisonPrevue</t>
  </si>
  <si>
    <t>DateBesoinClient</t>
  </si>
  <si>
    <t>DateLivraisonPrévue</t>
  </si>
  <si>
    <t>BesoinClient</t>
  </si>
  <si>
    <t>LivraisonPrévue</t>
  </si>
  <si>
    <t>Gap</t>
  </si>
  <si>
    <t>LIREDONNEESTABCROISDYNAMIQUE sans recopie de quoi que ce soit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</si>
</sst>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79998168889431442"/>
        <bgColor theme="4" tint="0.79998168889431442"/>
      </patternFill>
    </fill>
    <fill>
      <patternFill patternType="solid">
        <fgColor rgb="FFCCCCFF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theme="4"/>
      </bottom>
      <diagonal/>
    </border>
    <border>
      <left/>
      <right/>
      <top style="thin">
        <color theme="4"/>
      </top>
      <bottom/>
      <diagonal/>
    </border>
    <border>
      <left/>
      <right/>
      <top style="thin">
        <color theme="7" tint="-0.24994659260841701"/>
      </top>
      <bottom style="thin">
        <color theme="7" tint="-0.24994659260841701"/>
      </bottom>
      <diagonal/>
    </border>
    <border>
      <left/>
      <right/>
      <top/>
      <bottom style="thin">
        <color theme="7" tint="-0.2499465926084170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3" fillId="2" borderId="0" xfId="0" applyFont="1" applyFill="1"/>
    <xf numFmtId="0" fontId="3" fillId="0" borderId="0" xfId="0" applyFont="1"/>
    <xf numFmtId="0" fontId="3" fillId="0" borderId="1" xfId="0" applyFont="1" applyBorder="1"/>
    <xf numFmtId="0" fontId="2" fillId="0" borderId="2" xfId="0" applyFont="1" applyBorder="1"/>
    <xf numFmtId="0" fontId="3" fillId="2" borderId="2" xfId="0" applyFont="1" applyFill="1" applyBorder="1"/>
    <xf numFmtId="0" fontId="3" fillId="2" borderId="0" xfId="0" applyFont="1" applyFill="1" applyBorder="1"/>
    <xf numFmtId="0" fontId="0" fillId="0" borderId="0" xfId="0" pivotButton="1"/>
    <xf numFmtId="0" fontId="0" fillId="0" borderId="0" xfId="0" applyNumberFormat="1"/>
    <xf numFmtId="0" fontId="2" fillId="0" borderId="2" xfId="0" applyFont="1" applyBorder="1" applyAlignment="1">
      <alignment horizontal="center"/>
    </xf>
    <xf numFmtId="14" fontId="3" fillId="2" borderId="2" xfId="0" applyNumberFormat="1" applyFont="1" applyFill="1" applyBorder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2" borderId="0" xfId="0" applyNumberFormat="1" applyFont="1" applyFill="1" applyAlignment="1">
      <alignment horizontal="center"/>
    </xf>
    <xf numFmtId="14" fontId="3" fillId="2" borderId="0" xfId="0" applyNumberFormat="1" applyFont="1" applyFill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5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5" fillId="3" borderId="0" xfId="0" applyNumberFormat="1" applyFont="1" applyFill="1" applyAlignment="1">
      <alignment horizontal="center"/>
    </xf>
    <xf numFmtId="14" fontId="5" fillId="3" borderId="0" xfId="0" applyNumberFormat="1" applyFont="1" applyFill="1" applyAlignment="1">
      <alignment horizontal="center"/>
    </xf>
    <xf numFmtId="0" fontId="5" fillId="3" borderId="0" xfId="0" applyNumberFormat="1" applyFont="1" applyFill="1" applyBorder="1" applyAlignment="1">
      <alignment horizontal="center"/>
    </xf>
    <xf numFmtId="14" fontId="5" fillId="3" borderId="0" xfId="0" applyNumberFormat="1" applyFont="1" applyFill="1" applyBorder="1" applyAlignment="1">
      <alignment horizontal="center"/>
    </xf>
    <xf numFmtId="0" fontId="4" fillId="0" borderId="3" xfId="0" applyNumberFormat="1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5" fillId="0" borderId="4" xfId="0" applyNumberFormat="1" applyFont="1" applyBorder="1" applyAlignment="1">
      <alignment horizontal="center"/>
    </xf>
    <xf numFmtId="14" fontId="5" fillId="0" borderId="4" xfId="0" applyNumberFormat="1" applyFont="1" applyBorder="1" applyAlignment="1">
      <alignment horizontal="center"/>
    </xf>
    <xf numFmtId="0" fontId="0" fillId="4" borderId="0" xfId="0" applyFill="1"/>
    <xf numFmtId="0" fontId="0" fillId="4" borderId="0" xfId="0" applyNumberFormat="1" applyFill="1"/>
    <xf numFmtId="0" fontId="1" fillId="0" borderId="0" xfId="0" applyFont="1"/>
    <xf numFmtId="0" fontId="1" fillId="4" borderId="0" xfId="0" applyFont="1" applyFill="1"/>
    <xf numFmtId="1" fontId="0" fillId="4" borderId="0" xfId="0" applyNumberFormat="1" applyFill="1"/>
    <xf numFmtId="1" fontId="0" fillId="0" borderId="0" xfId="0" applyNumberFormat="1"/>
    <xf numFmtId="0" fontId="0" fillId="5" borderId="0" xfId="0" applyFill="1"/>
    <xf numFmtId="1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CC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powerPivotData" Target="model/item.data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33617</xdr:colOff>
      <xdr:row>1</xdr:row>
      <xdr:rowOff>145676</xdr:rowOff>
    </xdr:from>
    <xdr:to>
      <xdr:col>22</xdr:col>
      <xdr:colOff>22412</xdr:colOff>
      <xdr:row>18</xdr:row>
      <xdr:rowOff>56029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6A356C5F-37F4-47F6-AE54-BA7A6737FADC}"/>
            </a:ext>
          </a:extLst>
        </xdr:cNvPr>
        <xdr:cNvSpPr txBox="1"/>
      </xdr:nvSpPr>
      <xdr:spPr>
        <a:xfrm>
          <a:off x="6914029" y="336176"/>
          <a:ext cx="6084795" cy="314885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cellules</a:t>
          </a:r>
          <a:r>
            <a:rPr lang="fr-FR" sz="1100" baseline="0"/>
            <a:t> en violets ont été ajoutées ou modifiées manuellement</a:t>
          </a:r>
        </a:p>
        <a:p>
          <a:endParaRPr lang="fr-FR" sz="1100" baseline="0"/>
        </a:p>
        <a:p>
          <a:r>
            <a:rPr lang="fr-FR" sz="1100" baseline="0"/>
            <a:t>Je copie-colle les 2 tableaux croisés dynamiques de la feuille précédentes</a:t>
          </a:r>
        </a:p>
        <a:p>
          <a:endParaRPr lang="fr-FR" sz="1100" baseline="0"/>
        </a:p>
        <a:p>
          <a:r>
            <a:rPr lang="fr-FR" sz="1100" baseline="0"/>
            <a:t>Je recale chacun des 2 tableaux pour qu'ils soient synchronisés en termes de semaine.</a:t>
          </a:r>
        </a:p>
        <a:p>
          <a:r>
            <a:rPr lang="fr-FR" sz="1100" baseline="0"/>
            <a:t>Je remplace les valeurs "Total général" figées par la formule qui va bien.</a:t>
          </a:r>
        </a:p>
        <a:p>
          <a:endParaRPr lang="fr-FR" sz="1100" baseline="0"/>
        </a:p>
        <a:p>
          <a:r>
            <a:rPr lang="fr-FR" sz="1100" baseline="0"/>
            <a:t>Je crée ensuite le 3ème tableau qui calcul la différence cumuléé entre les livraisons et les besoins, semaine par semaine.</a:t>
          </a:r>
        </a:p>
        <a:p>
          <a:endParaRPr lang="fr-FR" sz="1100" baseline="0"/>
        </a:p>
        <a:p>
          <a:r>
            <a:rPr lang="fr-FR" sz="1100" baseline="0"/>
            <a:t>==&gt; Est-ce qu'il y a un moyen de faire cela directement avec les tableaux croisés dynamique ?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1008529</xdr:colOff>
      <xdr:row>17</xdr:row>
      <xdr:rowOff>112059</xdr:rowOff>
    </xdr:from>
    <xdr:to>
      <xdr:col>9</xdr:col>
      <xdr:colOff>212912</xdr:colOff>
      <xdr:row>26</xdr:row>
      <xdr:rowOff>100853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D97B3C9C-DE04-403C-889A-665C5D1D2F97}"/>
            </a:ext>
          </a:extLst>
        </xdr:cNvPr>
        <xdr:cNvSpPr txBox="1"/>
      </xdr:nvSpPr>
      <xdr:spPr>
        <a:xfrm>
          <a:off x="1008529" y="3350559"/>
          <a:ext cx="5289177" cy="170329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TCD présentant</a:t>
          </a:r>
          <a:r>
            <a:rPr lang="fr-FR" sz="1100" baseline="0"/>
            <a:t> la liste de produits en commande et dans la tableau n°1, la date demandée par le client et dans le tableau n°2, la date prévisionnelle d'expédition.</a:t>
          </a:r>
        </a:p>
        <a:p>
          <a:endParaRPr lang="fr-FR" sz="1100" baseline="0"/>
        </a:p>
        <a:p>
          <a:r>
            <a:rPr lang="fr-FR" sz="1100" baseline="0"/>
            <a:t>==&gt; Je souhaite savoir pour chaque produit si je suis en retard ou en avance, de manière cumulée bien sûr...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542925</xdr:colOff>
      <xdr:row>9</xdr:row>
      <xdr:rowOff>171450</xdr:rowOff>
    </xdr:from>
    <xdr:to>
      <xdr:col>2</xdr:col>
      <xdr:colOff>981075</xdr:colOff>
      <xdr:row>14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DCBF3272-EA87-4973-B43E-D156A2012497}"/>
            </a:ext>
          </a:extLst>
        </xdr:cNvPr>
        <xdr:cNvSpPr txBox="1"/>
      </xdr:nvSpPr>
      <xdr:spPr>
        <a:xfrm>
          <a:off x="542925" y="1885950"/>
          <a:ext cx="3409950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extraite d'une base</a:t>
          </a:r>
          <a:r>
            <a:rPr lang="fr-FR" sz="1100" baseline="0"/>
            <a:t> de donnée</a:t>
          </a:r>
          <a:endParaRPr lang="fr-FR" sz="1100"/>
        </a:p>
      </xdr:txBody>
    </xdr:sp>
    <xdr:clientData/>
  </xdr:twoCellAnchor>
  <xdr:twoCellAnchor>
    <xdr:from>
      <xdr:col>3</xdr:col>
      <xdr:colOff>171450</xdr:colOff>
      <xdr:row>9</xdr:row>
      <xdr:rowOff>161925</xdr:rowOff>
    </xdr:from>
    <xdr:to>
      <xdr:col>8</xdr:col>
      <xdr:colOff>1304925</xdr:colOff>
      <xdr:row>14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4F4BD68D-8AB5-4B56-B642-81D087A3D180}"/>
            </a:ext>
          </a:extLst>
        </xdr:cNvPr>
        <xdr:cNvSpPr txBox="1"/>
      </xdr:nvSpPr>
      <xdr:spPr>
        <a:xfrm>
          <a:off x="4791075" y="1876425"/>
          <a:ext cx="7981950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calculée pour splitter</a:t>
          </a:r>
          <a:r>
            <a:rPr lang="fr-FR" sz="1100" baseline="0"/>
            <a:t> année, mois et semaine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170.796334953702" createdVersion="6" refreshedVersion="4" minRefreshableVersion="3" recordCount="8">
  <cacheSource type="worksheet">
    <worksheetSource ref="A1:I9" sheet="DataSet"/>
  </cacheSource>
  <cacheFields count="9">
    <cacheField name="Produit" numFmtId="0">
      <sharedItems count="3">
        <s v="PRODUIT_1"/>
        <s v="PRODUIT_2"/>
        <s v="PRODUIT_3"/>
      </sharedItems>
    </cacheField>
    <cacheField name="DateBesoinClient" numFmtId="14">
      <sharedItems containsSemiMixedTypes="0" containsNonDate="0" containsDate="1" containsString="0" minDate="2018-03-15T00:00:00" maxDate="2018-05-06T00:00:00"/>
    </cacheField>
    <cacheField name="DateLivraisonPrévue" numFmtId="14">
      <sharedItems containsSemiMixedTypes="0" containsNonDate="0" containsDate="1" containsString="0" minDate="2018-03-10T00:00:00" maxDate="2018-05-21T00:00:00"/>
    </cacheField>
    <cacheField name="AnnéeBesoinClient" numFmtId="0">
      <sharedItems containsSemiMixedTypes="0" containsString="0" containsNumber="1" containsInteger="1" minValue="2018" maxValue="2018" count="1">
        <n v="2018"/>
      </sharedItems>
    </cacheField>
    <cacheField name="MoisBesoinClient" numFmtId="0">
      <sharedItems/>
    </cacheField>
    <cacheField name="SemaineBesoinClient" numFmtId="0">
      <sharedItems containsSemiMixedTypes="0" containsString="0" containsNumber="1" containsInteger="1" minValue="11" maxValue="18" count="6">
        <n v="11"/>
        <n v="12"/>
        <n v="13"/>
        <n v="16"/>
        <n v="17"/>
        <n v="18"/>
      </sharedItems>
    </cacheField>
    <cacheField name="AnnéeLivraisonPrevue" numFmtId="0">
      <sharedItems containsSemiMixedTypes="0" containsString="0" containsNumber="1" containsInteger="1" minValue="2018" maxValue="2018" count="1">
        <n v="2018"/>
      </sharedItems>
    </cacheField>
    <cacheField name="MoisLivraisonPrevue" numFmtId="0">
      <sharedItems/>
    </cacheField>
    <cacheField name="SemaineLivraisonPrevue" numFmtId="0">
      <sharedItems containsSemiMixedTypes="0" containsString="0" containsNumber="1" containsInteger="1" minValue="10" maxValue="21" count="10">
        <n v="11"/>
        <n v="12"/>
        <n v="14"/>
        <n v="16"/>
        <n v="20"/>
        <n v="10"/>
        <n v="15"/>
        <n v="19"/>
        <n v="13" u="1"/>
        <n v="21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d v="2018-03-15T00:00:00"/>
    <d v="2018-03-15T00:00:00"/>
    <x v="0"/>
    <s v="mars"/>
    <x v="0"/>
    <x v="0"/>
    <s v="mars"/>
    <x v="0"/>
  </r>
  <r>
    <x v="0"/>
    <d v="2018-03-20T00:00:00"/>
    <d v="2018-03-25T00:00:00"/>
    <x v="0"/>
    <s v="mars"/>
    <x v="1"/>
    <x v="0"/>
    <s v="mars"/>
    <x v="1"/>
  </r>
  <r>
    <x v="0"/>
    <d v="2018-03-25T00:00:00"/>
    <d v="2018-04-05T00:00:00"/>
    <x v="0"/>
    <s v="mars"/>
    <x v="1"/>
    <x v="0"/>
    <s v="avril"/>
    <x v="2"/>
  </r>
  <r>
    <x v="1"/>
    <d v="2018-03-18T00:00:00"/>
    <d v="2018-04-20T00:00:00"/>
    <x v="0"/>
    <s v="mars"/>
    <x v="0"/>
    <x v="0"/>
    <s v="avril"/>
    <x v="3"/>
  </r>
  <r>
    <x v="1"/>
    <d v="2018-03-26T00:00:00"/>
    <d v="2018-05-20T00:00:00"/>
    <x v="0"/>
    <s v="mars"/>
    <x v="2"/>
    <x v="0"/>
    <s v="mai"/>
    <x v="4"/>
  </r>
  <r>
    <x v="2"/>
    <d v="2018-04-21T00:00:00"/>
    <d v="2018-03-10T00:00:00"/>
    <x v="0"/>
    <s v="avril"/>
    <x v="3"/>
    <x v="0"/>
    <s v="mars"/>
    <x v="5"/>
  </r>
  <r>
    <x v="2"/>
    <d v="2018-04-27T00:00:00"/>
    <d v="2018-04-10T00:00:00"/>
    <x v="0"/>
    <s v="avril"/>
    <x v="4"/>
    <x v="0"/>
    <s v="avril"/>
    <x v="6"/>
  </r>
  <r>
    <x v="2"/>
    <d v="2018-05-05T00:00:00"/>
    <d v="2018-05-10T00:00:00"/>
    <x v="0"/>
    <s v="mai"/>
    <x v="5"/>
    <x v="0"/>
    <s v="mai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16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6" indent="0" compact="0" outline="1" outlineData="1" compactData="0" multipleFieldFilters="0">
  <location ref="A3:H8" firstHeaderRow="1" firstDataRow="3" firstDataCol="1"/>
  <pivotFields count="9">
    <pivotField axis="axisRow" dataField="1" compact="0" showAll="0" defaultSubtotal="0">
      <items count="3">
        <item x="0"/>
        <item x="1"/>
        <item x="2"/>
      </items>
    </pivotField>
    <pivotField compact="0" numFmtId="14" showAll="0" defaultSubtotal="0"/>
    <pivotField compact="0" numFmtId="14" showAll="0" defaultSubtotal="0"/>
    <pivotField axis="axisCol" compact="0" showAll="0" defaultSubtotal="0">
      <items count="1">
        <item x="0"/>
      </items>
    </pivotField>
    <pivotField compact="0" showAll="0" defaultSubtotal="0"/>
    <pivotField axis="axisCol" compact="0" showAll="0" defaultSubtotal="0">
      <items count="6">
        <item x="0"/>
        <item x="1"/>
        <item x="2"/>
        <item x="3"/>
        <item x="4"/>
        <item x="5"/>
      </items>
    </pivotField>
    <pivotField compact="0" showAll="0" defaultSubtotal="0"/>
    <pivotField compact="0" showAll="0" defaultSubtotal="0"/>
    <pivotField compact="0" showAll="0" defaultSubtotal="0"/>
  </pivotFields>
  <rowFields count="1">
    <field x="0"/>
  </rowFields>
  <rowItems count="3">
    <i>
      <x/>
    </i>
    <i>
      <x v="1"/>
    </i>
    <i>
      <x v="2"/>
    </i>
  </rowItems>
  <colFields count="2">
    <field x="3"/>
    <field x="5"/>
  </colFields>
  <colItems count="7">
    <i>
      <x/>
      <x/>
    </i>
    <i r="1">
      <x v="1"/>
    </i>
    <i r="1">
      <x v="2"/>
    </i>
    <i r="1">
      <x v="3"/>
    </i>
    <i r="1">
      <x v="4"/>
    </i>
    <i r="1">
      <x v="5"/>
    </i>
    <i t="grand">
      <x/>
    </i>
  </colItems>
  <dataFields count="1">
    <dataField name="Nombre de Produit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116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6" indent="0" compact="0" outline="1" outlineData="1" compactData="0" multipleFieldFilters="0">
  <location ref="A10:J15" firstHeaderRow="1" firstDataRow="3" firstDataCol="1"/>
  <pivotFields count="9">
    <pivotField axis="axisRow" dataField="1" compact="0" showAll="0" defaultSubtotal="0">
      <items count="3">
        <item x="0"/>
        <item x="1"/>
        <item x="2"/>
      </items>
    </pivotField>
    <pivotField compact="0" numFmtId="14" showAll="0" defaultSubtotal="0"/>
    <pivotField compact="0" numFmtId="14" showAll="0" defaultSubtotal="0"/>
    <pivotField compact="0" showAll="0" defaultSubtotal="0"/>
    <pivotField compact="0" showAll="0" defaultSubtotal="0"/>
    <pivotField compact="0" showAll="0" defaultSubtotal="0"/>
    <pivotField axis="axisCol" compact="0" showAll="0" defaultSubtotal="0">
      <items count="1">
        <item x="0"/>
      </items>
    </pivotField>
    <pivotField compact="0" showAll="0" defaultSubtotal="0"/>
    <pivotField axis="axisCol" compact="0" showAll="0" defaultSubtotal="0">
      <items count="10">
        <item x="5"/>
        <item x="0"/>
        <item m="1" x="8"/>
        <item x="2"/>
        <item x="6"/>
        <item x="3"/>
        <item x="7"/>
        <item m="1" x="9"/>
        <item x="1"/>
        <item x="4"/>
      </items>
    </pivotField>
  </pivotFields>
  <rowFields count="1">
    <field x="0"/>
  </rowFields>
  <rowItems count="3">
    <i>
      <x/>
    </i>
    <i>
      <x v="1"/>
    </i>
    <i>
      <x v="2"/>
    </i>
  </rowItems>
  <colFields count="2">
    <field x="6"/>
    <field x="8"/>
  </colFields>
  <colItems count="9">
    <i>
      <x/>
      <x/>
    </i>
    <i r="1">
      <x v="1"/>
    </i>
    <i r="1">
      <x v="3"/>
    </i>
    <i r="1">
      <x v="4"/>
    </i>
    <i r="1">
      <x v="5"/>
    </i>
    <i r="1">
      <x v="6"/>
    </i>
    <i r="1">
      <x v="8"/>
    </i>
    <i r="1">
      <x v="9"/>
    </i>
    <i t="grand">
      <x/>
    </i>
  </colItems>
  <dataFields count="1">
    <dataField name="Nombre de Produit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zoomScale="85" zoomScaleNormal="85" workbookViewId="0">
      <selection activeCell="H38" sqref="H38"/>
    </sheetView>
  </sheetViews>
  <sheetFormatPr baseColWidth="10" defaultRowHeight="15" x14ac:dyDescent="0.25"/>
  <cols>
    <col min="1" max="1" width="21" bestFit="1" customWidth="1"/>
    <col min="2" max="13" width="9.42578125" customWidth="1"/>
    <col min="14" max="14" width="24.42578125" bestFit="1" customWidth="1"/>
    <col min="15" max="19" width="3.140625" customWidth="1"/>
    <col min="20" max="20" width="24.42578125" bestFit="1" customWidth="1"/>
    <col min="21" max="25" width="3.140625" customWidth="1"/>
    <col min="26" max="26" width="24.42578125" bestFit="1" customWidth="1"/>
    <col min="27" max="31" width="3.140625" customWidth="1"/>
    <col min="32" max="32" width="24.42578125" bestFit="1" customWidth="1"/>
    <col min="33" max="37" width="3.140625" customWidth="1"/>
  </cols>
  <sheetData>
    <row r="1" spans="1:13" x14ac:dyDescent="0.25">
      <c r="A1" s="27" t="s">
        <v>14</v>
      </c>
    </row>
    <row r="2" spans="1:13" x14ac:dyDescent="0.25">
      <c r="B2" s="29">
        <v>2018</v>
      </c>
      <c r="C2" s="29"/>
      <c r="D2" s="29"/>
      <c r="E2" s="29"/>
      <c r="F2" s="30"/>
      <c r="G2" s="30"/>
      <c r="H2" s="29"/>
      <c r="I2" s="29"/>
      <c r="J2" s="29"/>
      <c r="K2" s="30"/>
      <c r="L2" s="30"/>
      <c r="M2" s="29" t="s">
        <v>4</v>
      </c>
    </row>
    <row r="3" spans="1:13" x14ac:dyDescent="0.25">
      <c r="A3" s="29" t="s">
        <v>0</v>
      </c>
      <c r="B3" s="30">
        <v>10</v>
      </c>
      <c r="C3" s="29">
        <v>11</v>
      </c>
      <c r="D3" s="29">
        <v>12</v>
      </c>
      <c r="E3" s="29">
        <v>13</v>
      </c>
      <c r="F3" s="30">
        <v>14</v>
      </c>
      <c r="G3" s="30">
        <v>15</v>
      </c>
      <c r="H3" s="29">
        <v>16</v>
      </c>
      <c r="I3" s="29">
        <v>17</v>
      </c>
      <c r="J3" s="29">
        <v>18</v>
      </c>
      <c r="K3" s="30">
        <v>19</v>
      </c>
      <c r="L3" s="30">
        <v>21</v>
      </c>
      <c r="M3" s="29"/>
    </row>
    <row r="4" spans="1:13" x14ac:dyDescent="0.25">
      <c r="A4" t="s">
        <v>1</v>
      </c>
      <c r="B4" s="27"/>
      <c r="C4" s="8">
        <v>1</v>
      </c>
      <c r="D4" s="8">
        <v>2</v>
      </c>
      <c r="E4" s="8"/>
      <c r="F4" s="28"/>
      <c r="G4" s="28"/>
      <c r="H4" s="8"/>
      <c r="I4" s="8"/>
      <c r="J4" s="8"/>
      <c r="K4" s="28"/>
      <c r="L4" s="28"/>
      <c r="M4" s="28">
        <f>+SUM(B4:L4)</f>
        <v>3</v>
      </c>
    </row>
    <row r="5" spans="1:13" x14ac:dyDescent="0.25">
      <c r="A5" t="s">
        <v>2</v>
      </c>
      <c r="B5" s="27"/>
      <c r="C5" s="8">
        <v>1</v>
      </c>
      <c r="D5" s="8"/>
      <c r="E5" s="8">
        <v>1</v>
      </c>
      <c r="F5" s="28"/>
      <c r="G5" s="28"/>
      <c r="H5" s="8"/>
      <c r="I5" s="8"/>
      <c r="J5" s="8"/>
      <c r="K5" s="28"/>
      <c r="L5" s="28"/>
      <c r="M5" s="28">
        <f>+SUM(B5:L5)</f>
        <v>2</v>
      </c>
    </row>
    <row r="6" spans="1:13" x14ac:dyDescent="0.25">
      <c r="A6" t="s">
        <v>3</v>
      </c>
      <c r="B6" s="27"/>
      <c r="C6" s="8"/>
      <c r="D6" s="8"/>
      <c r="E6" s="8"/>
      <c r="F6" s="28"/>
      <c r="G6" s="28"/>
      <c r="H6" s="8">
        <v>1</v>
      </c>
      <c r="I6" s="8">
        <v>1</v>
      </c>
      <c r="J6" s="8">
        <v>1</v>
      </c>
      <c r="K6" s="28"/>
      <c r="L6" s="28"/>
      <c r="M6" s="28">
        <f>+SUM(B6:L6)</f>
        <v>3</v>
      </c>
    </row>
    <row r="8" spans="1:13" x14ac:dyDescent="0.25">
      <c r="A8" s="30" t="s">
        <v>15</v>
      </c>
      <c r="B8" s="29"/>
      <c r="C8" s="30"/>
      <c r="D8" s="29"/>
      <c r="E8" s="29"/>
      <c r="F8" s="29"/>
      <c r="G8" s="29"/>
      <c r="H8" s="29"/>
      <c r="I8" s="29"/>
      <c r="J8" s="29"/>
      <c r="K8" s="29"/>
      <c r="L8" s="29"/>
      <c r="M8" s="29"/>
    </row>
    <row r="9" spans="1:13" x14ac:dyDescent="0.25">
      <c r="A9" s="29"/>
      <c r="B9" s="29">
        <v>2018</v>
      </c>
      <c r="C9" s="29"/>
      <c r="D9" s="30"/>
      <c r="E9" s="29"/>
      <c r="F9" s="29"/>
      <c r="G9" s="29"/>
      <c r="H9" s="29"/>
      <c r="I9" s="30"/>
      <c r="J9" s="30"/>
      <c r="K9" s="29"/>
      <c r="L9" s="29"/>
      <c r="M9" s="29" t="s">
        <v>4</v>
      </c>
    </row>
    <row r="10" spans="1:13" x14ac:dyDescent="0.25">
      <c r="A10" s="29" t="s">
        <v>0</v>
      </c>
      <c r="B10" s="29">
        <v>10</v>
      </c>
      <c r="C10" s="29">
        <v>11</v>
      </c>
      <c r="D10" s="30">
        <v>12</v>
      </c>
      <c r="E10" s="29">
        <v>13</v>
      </c>
      <c r="F10" s="29">
        <v>14</v>
      </c>
      <c r="G10" s="29">
        <v>15</v>
      </c>
      <c r="H10" s="29">
        <v>16</v>
      </c>
      <c r="I10" s="30">
        <v>17</v>
      </c>
      <c r="J10" s="30">
        <v>18</v>
      </c>
      <c r="K10" s="29">
        <v>19</v>
      </c>
      <c r="L10" s="29">
        <v>21</v>
      </c>
      <c r="M10" s="29"/>
    </row>
    <row r="11" spans="1:13" x14ac:dyDescent="0.25">
      <c r="A11" t="s">
        <v>1</v>
      </c>
      <c r="B11" s="8"/>
      <c r="C11" s="8">
        <v>1</v>
      </c>
      <c r="D11" s="28">
        <v>1</v>
      </c>
      <c r="E11" s="8"/>
      <c r="F11" s="8">
        <v>1</v>
      </c>
      <c r="G11" s="8"/>
      <c r="H11" s="8"/>
      <c r="I11" s="28"/>
      <c r="J11" s="28"/>
      <c r="K11" s="8"/>
      <c r="L11" s="8"/>
      <c r="M11" s="28">
        <f>+SUM(B11:L11)</f>
        <v>3</v>
      </c>
    </row>
    <row r="12" spans="1:13" x14ac:dyDescent="0.25">
      <c r="A12" t="s">
        <v>2</v>
      </c>
      <c r="B12" s="8"/>
      <c r="C12" s="8"/>
      <c r="D12" s="28"/>
      <c r="E12" s="8"/>
      <c r="F12" s="8"/>
      <c r="G12" s="8"/>
      <c r="H12" s="8">
        <v>1</v>
      </c>
      <c r="I12" s="28"/>
      <c r="J12" s="28"/>
      <c r="K12" s="8"/>
      <c r="L12" s="8">
        <v>1</v>
      </c>
      <c r="M12" s="28">
        <f>+SUM(B12:L12)</f>
        <v>2</v>
      </c>
    </row>
    <row r="13" spans="1:13" x14ac:dyDescent="0.25">
      <c r="A13" t="s">
        <v>3</v>
      </c>
      <c r="B13" s="8">
        <v>1</v>
      </c>
      <c r="C13" s="8"/>
      <c r="D13" s="28"/>
      <c r="E13" s="8"/>
      <c r="F13" s="8"/>
      <c r="G13" s="8">
        <v>1</v>
      </c>
      <c r="H13" s="8"/>
      <c r="I13" s="28"/>
      <c r="J13" s="28"/>
      <c r="K13" s="8">
        <v>1</v>
      </c>
      <c r="L13" s="8"/>
      <c r="M13" s="28">
        <f>+SUM(B13:L13)</f>
        <v>3</v>
      </c>
    </row>
    <row r="15" spans="1:13" x14ac:dyDescent="0.25">
      <c r="A15" s="30" t="s">
        <v>16</v>
      </c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29"/>
    </row>
    <row r="16" spans="1:13" x14ac:dyDescent="0.25">
      <c r="A16" s="30"/>
      <c r="B16" s="30">
        <v>2018</v>
      </c>
      <c r="C16" s="30"/>
      <c r="D16" s="30"/>
      <c r="E16" s="30"/>
      <c r="F16" s="30"/>
      <c r="G16" s="30"/>
      <c r="H16" s="30"/>
      <c r="I16" s="30"/>
      <c r="J16" s="30"/>
      <c r="K16" s="30"/>
      <c r="L16" s="30"/>
    </row>
    <row r="17" spans="1:13" x14ac:dyDescent="0.25">
      <c r="A17" s="30" t="s">
        <v>0</v>
      </c>
      <c r="B17" s="30">
        <v>10</v>
      </c>
      <c r="C17" s="30">
        <v>11</v>
      </c>
      <c r="D17" s="30">
        <v>12</v>
      </c>
      <c r="E17" s="30">
        <v>13</v>
      </c>
      <c r="F17" s="30">
        <v>14</v>
      </c>
      <c r="G17" s="30">
        <v>15</v>
      </c>
      <c r="H17" s="30">
        <v>16</v>
      </c>
      <c r="I17" s="30">
        <v>17</v>
      </c>
      <c r="J17" s="30">
        <v>18</v>
      </c>
      <c r="K17" s="30">
        <v>19</v>
      </c>
      <c r="L17" s="30">
        <v>21</v>
      </c>
    </row>
    <row r="18" spans="1:13" x14ac:dyDescent="0.25">
      <c r="A18" s="27" t="s">
        <v>1</v>
      </c>
      <c r="B18" s="31">
        <f>B11-B4</f>
        <v>0</v>
      </c>
      <c r="C18" s="31">
        <f t="shared" ref="C18:L18" si="0">B18+C11-C4</f>
        <v>0</v>
      </c>
      <c r="D18" s="31">
        <f t="shared" si="0"/>
        <v>-1</v>
      </c>
      <c r="E18" s="31">
        <f t="shared" si="0"/>
        <v>-1</v>
      </c>
      <c r="F18" s="31">
        <f t="shared" si="0"/>
        <v>0</v>
      </c>
      <c r="G18" s="31">
        <f t="shared" si="0"/>
        <v>0</v>
      </c>
      <c r="H18" s="31">
        <f t="shared" si="0"/>
        <v>0</v>
      </c>
      <c r="I18" s="31">
        <f t="shared" si="0"/>
        <v>0</v>
      </c>
      <c r="J18" s="31">
        <f t="shared" si="0"/>
        <v>0</v>
      </c>
      <c r="K18" s="31">
        <f t="shared" si="0"/>
        <v>0</v>
      </c>
      <c r="L18" s="31">
        <f t="shared" si="0"/>
        <v>0</v>
      </c>
    </row>
    <row r="19" spans="1:13" x14ac:dyDescent="0.25">
      <c r="A19" s="27" t="s">
        <v>2</v>
      </c>
      <c r="B19" s="31">
        <f>B12-B5</f>
        <v>0</v>
      </c>
      <c r="C19" s="31">
        <f t="shared" ref="C19:L19" si="1">B19+C12-C5</f>
        <v>-1</v>
      </c>
      <c r="D19" s="31">
        <f t="shared" si="1"/>
        <v>-1</v>
      </c>
      <c r="E19" s="31">
        <f t="shared" si="1"/>
        <v>-2</v>
      </c>
      <c r="F19" s="31">
        <f t="shared" si="1"/>
        <v>-2</v>
      </c>
      <c r="G19" s="31">
        <f t="shared" si="1"/>
        <v>-2</v>
      </c>
      <c r="H19" s="31">
        <f t="shared" si="1"/>
        <v>-1</v>
      </c>
      <c r="I19" s="31">
        <f t="shared" si="1"/>
        <v>-1</v>
      </c>
      <c r="J19" s="31">
        <f t="shared" si="1"/>
        <v>-1</v>
      </c>
      <c r="K19" s="31">
        <f t="shared" si="1"/>
        <v>-1</v>
      </c>
      <c r="L19" s="31">
        <f t="shared" si="1"/>
        <v>0</v>
      </c>
    </row>
    <row r="20" spans="1:13" x14ac:dyDescent="0.25">
      <c r="A20" s="27" t="s">
        <v>3</v>
      </c>
      <c r="B20" s="31">
        <f>B13-B6</f>
        <v>1</v>
      </c>
      <c r="C20" s="31">
        <f t="shared" ref="C20:L20" si="2">B20+C13-C6</f>
        <v>1</v>
      </c>
      <c r="D20" s="31">
        <f t="shared" si="2"/>
        <v>1</v>
      </c>
      <c r="E20" s="31">
        <f t="shared" si="2"/>
        <v>1</v>
      </c>
      <c r="F20" s="31">
        <f t="shared" si="2"/>
        <v>1</v>
      </c>
      <c r="G20" s="31">
        <f t="shared" si="2"/>
        <v>2</v>
      </c>
      <c r="H20" s="31">
        <f t="shared" si="2"/>
        <v>1</v>
      </c>
      <c r="I20" s="31">
        <f t="shared" si="2"/>
        <v>0</v>
      </c>
      <c r="J20" s="31">
        <f t="shared" si="2"/>
        <v>-1</v>
      </c>
      <c r="K20" s="31">
        <f t="shared" si="2"/>
        <v>0</v>
      </c>
      <c r="L20" s="31">
        <f t="shared" si="2"/>
        <v>0</v>
      </c>
    </row>
    <row r="24" spans="1:13" x14ac:dyDescent="0.25">
      <c r="A24" s="33" t="s">
        <v>17</v>
      </c>
      <c r="B24" s="33"/>
      <c r="C24" s="33"/>
      <c r="D24" s="33"/>
      <c r="E24" s="33"/>
      <c r="F24" s="33"/>
    </row>
    <row r="26" spans="1:13" x14ac:dyDescent="0.25">
      <c r="B26" s="30">
        <v>2018</v>
      </c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</row>
    <row r="27" spans="1:13" x14ac:dyDescent="0.25">
      <c r="B27" s="30">
        <v>10</v>
      </c>
      <c r="C27" s="30">
        <v>11</v>
      </c>
      <c r="D27" s="30">
        <v>12</v>
      </c>
      <c r="E27" s="30">
        <v>13</v>
      </c>
      <c r="F27" s="30">
        <v>14</v>
      </c>
      <c r="G27" s="30">
        <v>15</v>
      </c>
      <c r="H27" s="30">
        <v>16</v>
      </c>
      <c r="I27" s="30">
        <v>17</v>
      </c>
      <c r="J27" s="30">
        <v>18</v>
      </c>
      <c r="K27" s="30">
        <v>19</v>
      </c>
      <c r="L27" s="30">
        <v>20</v>
      </c>
      <c r="M27" s="30">
        <v>21</v>
      </c>
    </row>
    <row r="28" spans="1:13" x14ac:dyDescent="0.25">
      <c r="A28" s="27" t="s">
        <v>1</v>
      </c>
      <c r="B28" s="32">
        <f>IFERROR(GETPIVOTDATA("Produit",tcd_BesoinClient_LivraisonPrev!$A$10,"Produit",$A28,"AnnéeLivraisonPrevue",$B$26,"SemaineLivraisonPrevue",B$27),0)-IFERROR(GETPIVOTDATA("Produit",tcd_BesoinClient_LivraisonPrev!$A$3,"Produit",$A28,"AnnéeBesoinClient",$B$26,"SemaineBesoinClient",B$27),0)</f>
        <v>0</v>
      </c>
      <c r="C28" s="32">
        <f>IFERROR(GETPIVOTDATA("Produit",tcd_BesoinClient_LivraisonPrev!$A$10,"Produit",$A28,"AnnéeLivraisonPrevue",$B$26,"SemaineLivraisonPrevue",C$27),0)-IFERROR(GETPIVOTDATA("Produit",tcd_BesoinClient_LivraisonPrev!$A$3,"Produit",$A28,"AnnéeBesoinClient",$B$26,"SemaineBesoinClient",C$27),0)+B28</f>
        <v>0</v>
      </c>
      <c r="D28" s="32">
        <f>IFERROR(GETPIVOTDATA("Produit",tcd_BesoinClient_LivraisonPrev!$A$10,"Produit",$A28,"AnnéeLivraisonPrevue",$B$26,"SemaineLivraisonPrevue",D$27),0)-IFERROR(GETPIVOTDATA("Produit",tcd_BesoinClient_LivraisonPrev!$A$3,"Produit",$A28,"AnnéeBesoinClient",$B$26,"SemaineBesoinClient",D$27),0)+C28</f>
        <v>-1</v>
      </c>
      <c r="E28" s="32">
        <f>IFERROR(GETPIVOTDATA("Produit",tcd_BesoinClient_LivraisonPrev!$A$10,"Produit",$A28,"AnnéeLivraisonPrevue",$B$26,"SemaineLivraisonPrevue",E$27),0)-IFERROR(GETPIVOTDATA("Produit",tcd_BesoinClient_LivraisonPrev!$A$3,"Produit",$A28,"AnnéeBesoinClient",$B$26,"SemaineBesoinClient",E$27),0)+D28</f>
        <v>-1</v>
      </c>
      <c r="F28" s="32">
        <f>IFERROR(GETPIVOTDATA("Produit",tcd_BesoinClient_LivraisonPrev!$A$10,"Produit",$A28,"AnnéeLivraisonPrevue",$B$26,"SemaineLivraisonPrevue",F$27),0)-IFERROR(GETPIVOTDATA("Produit",tcd_BesoinClient_LivraisonPrev!$A$3,"Produit",$A28,"AnnéeBesoinClient",$B$26,"SemaineBesoinClient",F$27),0)+E28</f>
        <v>0</v>
      </c>
      <c r="G28" s="34">
        <f>IFERROR(GETPIVOTDATA("Produit",tcd_BesoinClient_LivraisonPrev!$A$10,"Produit",$A28,"AnnéeLivraisonPrevue",$B$26,"SemaineLivraisonPrevue",G$27),0)-IFERROR(GETPIVOTDATA("Produit",tcd_BesoinClient_LivraisonPrev!$A$3,"Produit",$A28,"AnnéeBesoinClient",$B$26,"SemaineBesoinClient",G$27),0)+F28</f>
        <v>0</v>
      </c>
      <c r="H28" s="32">
        <f>IFERROR(GETPIVOTDATA("Produit",tcd_BesoinClient_LivraisonPrev!$A$10,"Produit",$A28,"AnnéeLivraisonPrevue",$B$26,"SemaineLivraisonPrevue",H$27),0)-IFERROR(GETPIVOTDATA("Produit",tcd_BesoinClient_LivraisonPrev!$A$3,"Produit",$A28,"AnnéeBesoinClient",$B$26,"SemaineBesoinClient",H$27),0)+G28</f>
        <v>0</v>
      </c>
      <c r="I28" s="32">
        <f>IFERROR(GETPIVOTDATA("Produit",tcd_BesoinClient_LivraisonPrev!$A$10,"Produit",$A28,"AnnéeLivraisonPrevue",$B$26,"SemaineLivraisonPrevue",I$27),0)-IFERROR(GETPIVOTDATA("Produit",tcd_BesoinClient_LivraisonPrev!$A$3,"Produit",$A28,"AnnéeBesoinClient",$B$26,"SemaineBesoinClient",I$27),0)+H28</f>
        <v>0</v>
      </c>
      <c r="J28" s="32">
        <f>IFERROR(GETPIVOTDATA("Produit",tcd_BesoinClient_LivraisonPrev!$A$10,"Produit",$A28,"AnnéeLivraisonPrevue",$B$26,"SemaineLivraisonPrevue",J$27),0)-IFERROR(GETPIVOTDATA("Produit",tcd_BesoinClient_LivraisonPrev!$A$3,"Produit",$A28,"AnnéeBesoinClient",$B$26,"SemaineBesoinClient",J$27),0)+I28</f>
        <v>0</v>
      </c>
      <c r="K28" s="32">
        <f>IFERROR(GETPIVOTDATA("Produit",tcd_BesoinClient_LivraisonPrev!$A$10,"Produit",$A28,"AnnéeLivraisonPrevue",$B$26,"SemaineLivraisonPrevue",K$27),0)-IFERROR(GETPIVOTDATA("Produit",tcd_BesoinClient_LivraisonPrev!$A$3,"Produit",$A28,"AnnéeBesoinClient",$B$26,"SemaineBesoinClient",K$27),0)+J28</f>
        <v>0</v>
      </c>
      <c r="L28" s="32">
        <f>IFERROR(GETPIVOTDATA("Produit",tcd_BesoinClient_LivraisonPrev!$A$10,"Produit",$A28,"AnnéeLivraisonPrevue",$B$26,"SemaineLivraisonPrevue",L$27),0)-IFERROR(GETPIVOTDATA("Produit",tcd_BesoinClient_LivraisonPrev!$A$3,"Produit",$A28,"AnnéeBesoinClient",$B$26,"SemaineBesoinClient",L$27),0)+K28</f>
        <v>0</v>
      </c>
      <c r="M28" s="32">
        <f>IFERROR(GETPIVOTDATA("Produit",tcd_BesoinClient_LivraisonPrev!$A$10,"Produit",$A28,"AnnéeLivraisonPrevue",$B$26,"SemaineLivraisonPrevue",M$27),0)-IFERROR(GETPIVOTDATA("Produit",tcd_BesoinClient_LivraisonPrev!$A$3,"Produit",$A28,"AnnéeBesoinClient",$B$26,"SemaineBesoinClient",M$27),0)+K28</f>
        <v>0</v>
      </c>
    </row>
    <row r="29" spans="1:13" x14ac:dyDescent="0.25">
      <c r="A29" s="27" t="s">
        <v>2</v>
      </c>
      <c r="B29" s="32">
        <f>IFERROR(GETPIVOTDATA("Produit",tcd_BesoinClient_LivraisonPrev!$A$10,"Produit",$A29,"AnnéeLivraisonPrevue",$B$26,"SemaineLivraisonPrevue",B$27),0)-IFERROR(GETPIVOTDATA("Produit",tcd_BesoinClient_LivraisonPrev!$A$3,"Produit",$A29,"AnnéeBesoinClient",$B$26,"SemaineBesoinClient",B$27),0)</f>
        <v>0</v>
      </c>
      <c r="C29" s="32">
        <f>IFERROR(GETPIVOTDATA("Produit",tcd_BesoinClient_LivraisonPrev!$A$10,"Produit",$A29,"AnnéeLivraisonPrevue",$B$26,"SemaineLivraisonPrevue",C$27),0)-IFERROR(GETPIVOTDATA("Produit",tcd_BesoinClient_LivraisonPrev!$A$3,"Produit",$A29,"AnnéeBesoinClient",$B$26,"SemaineBesoinClient",C$27),0)+B29</f>
        <v>-1</v>
      </c>
      <c r="D29" s="32">
        <f>IFERROR(GETPIVOTDATA("Produit",tcd_BesoinClient_LivraisonPrev!$A$10,"Produit",$A29,"AnnéeLivraisonPrevue",$B$26,"SemaineLivraisonPrevue",D$27),0)-IFERROR(GETPIVOTDATA("Produit",tcd_BesoinClient_LivraisonPrev!$A$3,"Produit",$A29,"AnnéeBesoinClient",$B$26,"SemaineBesoinClient",D$27),0)+C29</f>
        <v>-1</v>
      </c>
      <c r="E29" s="32">
        <f>IFERROR(GETPIVOTDATA("Produit",tcd_BesoinClient_LivraisonPrev!$A$10,"Produit",$A29,"AnnéeLivraisonPrevue",$B$26,"SemaineLivraisonPrevue",E$27),0)-IFERROR(GETPIVOTDATA("Produit",tcd_BesoinClient_LivraisonPrev!$A$3,"Produit",$A29,"AnnéeBesoinClient",$B$26,"SemaineBesoinClient",E$27),0)+D29</f>
        <v>-2</v>
      </c>
      <c r="F29" s="32">
        <f>IFERROR(GETPIVOTDATA("Produit",tcd_BesoinClient_LivraisonPrev!$A$10,"Produit",$A29,"AnnéeLivraisonPrevue",$B$26,"SemaineLivraisonPrevue",F$27),0)-IFERROR(GETPIVOTDATA("Produit",tcd_BesoinClient_LivraisonPrev!$A$3,"Produit",$A29,"AnnéeBesoinClient",$B$26,"SemaineBesoinClient",F$27),0)+E29</f>
        <v>-2</v>
      </c>
      <c r="G29" s="32">
        <f>IFERROR(GETPIVOTDATA("Produit",tcd_BesoinClient_LivraisonPrev!$A$10,"Produit",$A29,"AnnéeLivraisonPrevue",$B$26,"SemaineLivraisonPrevue",G$27),0)-IFERROR(GETPIVOTDATA("Produit",tcd_BesoinClient_LivraisonPrev!$A$3,"Produit",$A29,"AnnéeBesoinClient",$B$26,"SemaineBesoinClient",G$27),0)+F29</f>
        <v>-2</v>
      </c>
      <c r="H29" s="32">
        <f>IFERROR(GETPIVOTDATA("Produit",tcd_BesoinClient_LivraisonPrev!$A$10,"Produit",$A29,"AnnéeLivraisonPrevue",$B$26,"SemaineLivraisonPrevue",H$27),0)-IFERROR(GETPIVOTDATA("Produit",tcd_BesoinClient_LivraisonPrev!$A$3,"Produit",$A29,"AnnéeBesoinClient",$B$26,"SemaineBesoinClient",H$27),0)+G29</f>
        <v>-1</v>
      </c>
      <c r="I29" s="32">
        <f>IFERROR(GETPIVOTDATA("Produit",tcd_BesoinClient_LivraisonPrev!$A$10,"Produit",$A29,"AnnéeLivraisonPrevue",$B$26,"SemaineLivraisonPrevue",I$27),0)-IFERROR(GETPIVOTDATA("Produit",tcd_BesoinClient_LivraisonPrev!$A$3,"Produit",$A29,"AnnéeBesoinClient",$B$26,"SemaineBesoinClient",I$27),0)+H29</f>
        <v>-1</v>
      </c>
      <c r="J29" s="32">
        <f>IFERROR(GETPIVOTDATA("Produit",tcd_BesoinClient_LivraisonPrev!$A$10,"Produit",$A29,"AnnéeLivraisonPrevue",$B$26,"SemaineLivraisonPrevue",J$27),0)-IFERROR(GETPIVOTDATA("Produit",tcd_BesoinClient_LivraisonPrev!$A$3,"Produit",$A29,"AnnéeBesoinClient",$B$26,"SemaineBesoinClient",J$27),0)+I29</f>
        <v>-1</v>
      </c>
      <c r="K29" s="32">
        <f>IFERROR(GETPIVOTDATA("Produit",tcd_BesoinClient_LivraisonPrev!$A$10,"Produit",$A29,"AnnéeLivraisonPrevue",$B$26,"SemaineLivraisonPrevue",K$27),0)-IFERROR(GETPIVOTDATA("Produit",tcd_BesoinClient_LivraisonPrev!$A$3,"Produit",$A29,"AnnéeBesoinClient",$B$26,"SemaineBesoinClient",K$27),0)+J29</f>
        <v>-1</v>
      </c>
      <c r="L29" s="32">
        <f>IFERROR(GETPIVOTDATA("Produit",tcd_BesoinClient_LivraisonPrev!$A$10,"Produit",$A29,"AnnéeLivraisonPrevue",$B$26,"SemaineLivraisonPrevue",L$27),0)-IFERROR(GETPIVOTDATA("Produit",tcd_BesoinClient_LivraisonPrev!$A$3,"Produit",$A29,"AnnéeBesoinClient",$B$26,"SemaineBesoinClient",L$27),0)+K29</f>
        <v>0</v>
      </c>
      <c r="M29" s="32">
        <f>IFERROR(GETPIVOTDATA("Produit",tcd_BesoinClient_LivraisonPrev!$A$10,"Produit",$A29,"AnnéeLivraisonPrevue",$B$26,"SemaineLivraisonPrevue",M$27),0)-IFERROR(GETPIVOTDATA("Produit",tcd_BesoinClient_LivraisonPrev!$A$3,"Produit",$A29,"AnnéeBesoinClient",$B$26,"SemaineBesoinClient",M$27),0)+K29</f>
        <v>-1</v>
      </c>
    </row>
    <row r="30" spans="1:13" x14ac:dyDescent="0.25">
      <c r="A30" s="27" t="s">
        <v>3</v>
      </c>
      <c r="B30" s="32">
        <f>IFERROR(GETPIVOTDATA("Produit",tcd_BesoinClient_LivraisonPrev!$A$10,"Produit",$A30,"AnnéeLivraisonPrevue",$B$26,"SemaineLivraisonPrevue",B$27),0)-IFERROR(GETPIVOTDATA("Produit",tcd_BesoinClient_LivraisonPrev!$A$3,"Produit",$A30,"AnnéeBesoinClient",$B$26,"SemaineBesoinClient",B$27),0)</f>
        <v>1</v>
      </c>
      <c r="C30" s="32">
        <f>IFERROR(GETPIVOTDATA("Produit",tcd_BesoinClient_LivraisonPrev!$A$10,"Produit",$A30,"AnnéeLivraisonPrevue",$B$26,"SemaineLivraisonPrevue",C$27),0)-IFERROR(GETPIVOTDATA("Produit",tcd_BesoinClient_LivraisonPrev!$A$3,"Produit",$A30,"AnnéeBesoinClient",$B$26,"SemaineBesoinClient",C$27),0)+B30</f>
        <v>1</v>
      </c>
      <c r="D30" s="32">
        <f>IFERROR(GETPIVOTDATA("Produit",tcd_BesoinClient_LivraisonPrev!$A$10,"Produit",$A30,"AnnéeLivraisonPrevue",$B$26,"SemaineLivraisonPrevue",D$27),0)-IFERROR(GETPIVOTDATA("Produit",tcd_BesoinClient_LivraisonPrev!$A$3,"Produit",$A30,"AnnéeBesoinClient",$B$26,"SemaineBesoinClient",D$27),0)+C30</f>
        <v>1</v>
      </c>
      <c r="E30" s="32">
        <f>IFERROR(GETPIVOTDATA("Produit",tcd_BesoinClient_LivraisonPrev!$A$10,"Produit",$A30,"AnnéeLivraisonPrevue",$B$26,"SemaineLivraisonPrevue",E$27),0)-IFERROR(GETPIVOTDATA("Produit",tcd_BesoinClient_LivraisonPrev!$A$3,"Produit",$A30,"AnnéeBesoinClient",$B$26,"SemaineBesoinClient",E$27),0)+D30</f>
        <v>1</v>
      </c>
      <c r="F30" s="32">
        <f>IFERROR(GETPIVOTDATA("Produit",tcd_BesoinClient_LivraisonPrev!$A$10,"Produit",$A30,"AnnéeLivraisonPrevue",$B$26,"SemaineLivraisonPrevue",F$27),0)-IFERROR(GETPIVOTDATA("Produit",tcd_BesoinClient_LivraisonPrev!$A$3,"Produit",$A30,"AnnéeBesoinClient",$B$26,"SemaineBesoinClient",F$27),0)+E30</f>
        <v>1</v>
      </c>
      <c r="G30" s="32">
        <f>IFERROR(GETPIVOTDATA("Produit",tcd_BesoinClient_LivraisonPrev!$A$10,"Produit",$A30,"AnnéeLivraisonPrevue",$B$26,"SemaineLivraisonPrevue",G$27),0)-IFERROR(GETPIVOTDATA("Produit",tcd_BesoinClient_LivraisonPrev!$A$3,"Produit",$A30,"AnnéeBesoinClient",$B$26,"SemaineBesoinClient",G$27),0)+F30</f>
        <v>2</v>
      </c>
      <c r="H30" s="32">
        <f>IFERROR(GETPIVOTDATA("Produit",tcd_BesoinClient_LivraisonPrev!$A$10,"Produit",$A30,"AnnéeLivraisonPrevue",$B$26,"SemaineLivraisonPrevue",H$27),0)-IFERROR(GETPIVOTDATA("Produit",tcd_BesoinClient_LivraisonPrev!$A$3,"Produit",$A30,"AnnéeBesoinClient",$B$26,"SemaineBesoinClient",H$27),0)+G30</f>
        <v>1</v>
      </c>
      <c r="I30" s="32">
        <f>IFERROR(GETPIVOTDATA("Produit",tcd_BesoinClient_LivraisonPrev!$A$10,"Produit",$A30,"AnnéeLivraisonPrevue",$B$26,"SemaineLivraisonPrevue",I$27),0)-IFERROR(GETPIVOTDATA("Produit",tcd_BesoinClient_LivraisonPrev!$A$3,"Produit",$A30,"AnnéeBesoinClient",$B$26,"SemaineBesoinClient",I$27),0)+H30</f>
        <v>0</v>
      </c>
      <c r="J30" s="32">
        <f>IFERROR(GETPIVOTDATA("Produit",tcd_BesoinClient_LivraisonPrev!$A$10,"Produit",$A30,"AnnéeLivraisonPrevue",$B$26,"SemaineLivraisonPrevue",J$27),0)-IFERROR(GETPIVOTDATA("Produit",tcd_BesoinClient_LivraisonPrev!$A$3,"Produit",$A30,"AnnéeBesoinClient",$B$26,"SemaineBesoinClient",J$27),0)+I30</f>
        <v>-1</v>
      </c>
      <c r="K30" s="32">
        <f>IFERROR(GETPIVOTDATA("Produit",tcd_BesoinClient_LivraisonPrev!$A$10,"Produit",$A30,"AnnéeLivraisonPrevue",$B$26,"SemaineLivraisonPrevue",K$27),0)-IFERROR(GETPIVOTDATA("Produit",tcd_BesoinClient_LivraisonPrev!$A$3,"Produit",$A30,"AnnéeBesoinClient",$B$26,"SemaineBesoinClient",K$27),0)+J30</f>
        <v>0</v>
      </c>
      <c r="L30" s="32">
        <f>IFERROR(GETPIVOTDATA("Produit",tcd_BesoinClient_LivraisonPrev!$A$10,"Produit",$A30,"AnnéeLivraisonPrevue",$B$26,"SemaineLivraisonPrevue",L$27),0)-IFERROR(GETPIVOTDATA("Produit",tcd_BesoinClient_LivraisonPrev!$A$3,"Produit",$A30,"AnnéeBesoinClient",$B$26,"SemaineBesoinClient",L$27),0)+K30</f>
        <v>0</v>
      </c>
      <c r="M30" s="32">
        <f>IFERROR(GETPIVOTDATA("Produit",tcd_BesoinClient_LivraisonPrev!$A$10,"Produit",$A30,"AnnéeLivraisonPrevue",$B$26,"SemaineLivraisonPrevue",M$27),0)-IFERROR(GETPIVOTDATA("Produit",tcd_BesoinClient_LivraisonPrev!$A$3,"Produit",$A30,"AnnéeBesoinClient",$B$26,"SemaineBesoinClient",M$27),0)+K30</f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5"/>
  <sheetViews>
    <sheetView zoomScale="85" zoomScaleNormal="85" workbookViewId="0">
      <selection activeCell="I31" sqref="I31"/>
    </sheetView>
  </sheetViews>
  <sheetFormatPr baseColWidth="10" defaultRowHeight="15" x14ac:dyDescent="0.25"/>
  <cols>
    <col min="1" max="1" width="18.140625" customWidth="1"/>
    <col min="2" max="9" width="15" customWidth="1"/>
    <col min="10" max="10" width="12.5703125" bestFit="1" customWidth="1"/>
    <col min="11" max="11" width="12.85546875" bestFit="1" customWidth="1"/>
    <col min="12" max="12" width="8.28515625" bestFit="1" customWidth="1"/>
    <col min="13" max="13" width="11.28515625" bestFit="1" customWidth="1"/>
    <col min="14" max="14" width="8.28515625" bestFit="1" customWidth="1"/>
    <col min="15" max="15" width="11.28515625" bestFit="1" customWidth="1"/>
    <col min="16" max="16" width="8.85546875" bestFit="1" customWidth="1"/>
    <col min="17" max="17" width="11.85546875" bestFit="1" customWidth="1"/>
    <col min="18" max="18" width="12.5703125" bestFit="1" customWidth="1"/>
  </cols>
  <sheetData>
    <row r="3" spans="1:10" x14ac:dyDescent="0.25">
      <c r="A3" s="7" t="s">
        <v>5</v>
      </c>
      <c r="B3" s="7" t="s">
        <v>8</v>
      </c>
      <c r="C3" s="7" t="s">
        <v>6</v>
      </c>
    </row>
    <row r="4" spans="1:10" x14ac:dyDescent="0.25">
      <c r="B4">
        <v>2018</v>
      </c>
      <c r="H4" t="s">
        <v>4</v>
      </c>
    </row>
    <row r="5" spans="1:10" x14ac:dyDescent="0.25">
      <c r="A5" s="7" t="s">
        <v>0</v>
      </c>
      <c r="B5">
        <v>11</v>
      </c>
      <c r="C5">
        <v>12</v>
      </c>
      <c r="D5">
        <v>13</v>
      </c>
      <c r="E5">
        <v>16</v>
      </c>
      <c r="F5">
        <v>17</v>
      </c>
      <c r="G5">
        <v>18</v>
      </c>
    </row>
    <row r="6" spans="1:10" x14ac:dyDescent="0.25">
      <c r="A6" t="s">
        <v>1</v>
      </c>
      <c r="B6" s="8">
        <v>1</v>
      </c>
      <c r="C6" s="8">
        <v>2</v>
      </c>
      <c r="D6" s="8"/>
      <c r="E6" s="8"/>
      <c r="F6" s="8"/>
      <c r="G6" s="8"/>
      <c r="H6" s="8">
        <v>3</v>
      </c>
    </row>
    <row r="7" spans="1:10" x14ac:dyDescent="0.25">
      <c r="A7" t="s">
        <v>2</v>
      </c>
      <c r="B7" s="8">
        <v>1</v>
      </c>
      <c r="C7" s="8"/>
      <c r="D7" s="8">
        <v>1</v>
      </c>
      <c r="E7" s="8"/>
      <c r="F7" s="8"/>
      <c r="G7" s="8"/>
      <c r="H7" s="8">
        <v>2</v>
      </c>
    </row>
    <row r="8" spans="1:10" x14ac:dyDescent="0.25">
      <c r="A8" t="s">
        <v>3</v>
      </c>
      <c r="B8" s="8"/>
      <c r="C8" s="8"/>
      <c r="D8" s="8"/>
      <c r="E8" s="8">
        <v>1</v>
      </c>
      <c r="F8" s="8">
        <v>1</v>
      </c>
      <c r="G8" s="8">
        <v>1</v>
      </c>
      <c r="H8" s="8">
        <v>3</v>
      </c>
    </row>
    <row r="10" spans="1:10" x14ac:dyDescent="0.25">
      <c r="A10" s="7" t="s">
        <v>5</v>
      </c>
      <c r="B10" s="7" t="s">
        <v>11</v>
      </c>
      <c r="C10" s="7" t="s">
        <v>7</v>
      </c>
    </row>
    <row r="11" spans="1:10" x14ac:dyDescent="0.25">
      <c r="B11">
        <v>2018</v>
      </c>
      <c r="J11" t="s">
        <v>4</v>
      </c>
    </row>
    <row r="12" spans="1:10" x14ac:dyDescent="0.25">
      <c r="A12" s="7" t="s">
        <v>0</v>
      </c>
      <c r="B12">
        <v>10</v>
      </c>
      <c r="C12">
        <v>11</v>
      </c>
      <c r="D12">
        <v>14</v>
      </c>
      <c r="E12">
        <v>15</v>
      </c>
      <c r="F12">
        <v>16</v>
      </c>
      <c r="G12">
        <v>19</v>
      </c>
      <c r="H12">
        <v>12</v>
      </c>
      <c r="I12">
        <v>20</v>
      </c>
    </row>
    <row r="13" spans="1:10" x14ac:dyDescent="0.25">
      <c r="A13" t="s">
        <v>1</v>
      </c>
      <c r="B13" s="8"/>
      <c r="C13" s="8">
        <v>1</v>
      </c>
      <c r="D13" s="8">
        <v>1</v>
      </c>
      <c r="E13" s="8"/>
      <c r="F13" s="8"/>
      <c r="G13" s="8"/>
      <c r="H13" s="8">
        <v>1</v>
      </c>
      <c r="I13" s="8"/>
      <c r="J13" s="8">
        <v>3</v>
      </c>
    </row>
    <row r="14" spans="1:10" x14ac:dyDescent="0.25">
      <c r="A14" t="s">
        <v>2</v>
      </c>
      <c r="B14" s="8"/>
      <c r="C14" s="8"/>
      <c r="D14" s="8"/>
      <c r="E14" s="8"/>
      <c r="F14" s="8">
        <v>1</v>
      </c>
      <c r="G14" s="8"/>
      <c r="H14" s="8"/>
      <c r="I14" s="8">
        <v>1</v>
      </c>
      <c r="J14" s="8">
        <v>2</v>
      </c>
    </row>
    <row r="15" spans="1:10" x14ac:dyDescent="0.25">
      <c r="A15" t="s">
        <v>3</v>
      </c>
      <c r="B15" s="8">
        <v>1</v>
      </c>
      <c r="C15" s="8"/>
      <c r="D15" s="8"/>
      <c r="E15" s="8">
        <v>1</v>
      </c>
      <c r="F15" s="8"/>
      <c r="G15" s="8">
        <v>1</v>
      </c>
      <c r="H15" s="8"/>
      <c r="I15" s="8"/>
      <c r="J15" s="8">
        <v>3</v>
      </c>
    </row>
  </sheetData>
  <pageMargins left="0.7" right="0.7" top="0.75" bottom="0.75" header="0.3" footer="0.3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activeCell="K7" sqref="K7"/>
    </sheetView>
  </sheetViews>
  <sheetFormatPr baseColWidth="10" defaultRowHeight="15" x14ac:dyDescent="0.25"/>
  <cols>
    <col min="1" max="1" width="10.85546875" bestFit="1" customWidth="1"/>
    <col min="2" max="2" width="16.5703125" style="15" bestFit="1" customWidth="1"/>
    <col min="3" max="3" width="19.42578125" style="15" bestFit="1" customWidth="1"/>
    <col min="4" max="5" width="18.28515625" style="15" customWidth="1"/>
    <col min="6" max="6" width="20.140625" style="16" bestFit="1" customWidth="1"/>
    <col min="7" max="7" width="21.28515625" style="15" customWidth="1"/>
    <col min="8" max="8" width="24.7109375" style="15" customWidth="1"/>
    <col min="9" max="9" width="23.140625" style="15" bestFit="1" customWidth="1"/>
  </cols>
  <sheetData>
    <row r="1" spans="1:9" x14ac:dyDescent="0.25">
      <c r="A1" s="4" t="s">
        <v>0</v>
      </c>
      <c r="B1" s="9" t="s">
        <v>12</v>
      </c>
      <c r="C1" s="9" t="s">
        <v>13</v>
      </c>
      <c r="D1" s="23" t="s">
        <v>8</v>
      </c>
      <c r="E1" s="23" t="s">
        <v>9</v>
      </c>
      <c r="F1" s="23" t="s">
        <v>6</v>
      </c>
      <c r="G1" s="24" t="s">
        <v>11</v>
      </c>
      <c r="H1" s="24" t="s">
        <v>10</v>
      </c>
      <c r="I1" s="24" t="s">
        <v>7</v>
      </c>
    </row>
    <row r="2" spans="1:9" x14ac:dyDescent="0.25">
      <c r="A2" s="5" t="s">
        <v>1</v>
      </c>
      <c r="B2" s="10">
        <v>43174</v>
      </c>
      <c r="C2" s="10">
        <v>43174</v>
      </c>
      <c r="D2" s="21">
        <f t="shared" ref="D2:D9" si="0">YEAR(B2)</f>
        <v>2018</v>
      </c>
      <c r="E2" s="21" t="str">
        <f t="shared" ref="E2:E9" si="1">TEXT(B2,"mmmm")</f>
        <v>mars</v>
      </c>
      <c r="F2" s="21">
        <f>WEEKNUM($B2,21)</f>
        <v>11</v>
      </c>
      <c r="G2" s="21">
        <f>YEAR(C2)</f>
        <v>2018</v>
      </c>
      <c r="H2" s="21" t="str">
        <f>TEXT(C2,"mmmm")</f>
        <v>mars</v>
      </c>
      <c r="I2" s="21">
        <f>WEEKNUM($C2,21)</f>
        <v>11</v>
      </c>
    </row>
    <row r="3" spans="1:9" x14ac:dyDescent="0.25">
      <c r="A3" s="2" t="s">
        <v>1</v>
      </c>
      <c r="B3" s="11">
        <v>43179</v>
      </c>
      <c r="C3" s="11">
        <v>43184</v>
      </c>
      <c r="D3" s="17">
        <f t="shared" si="0"/>
        <v>2018</v>
      </c>
      <c r="E3" s="17" t="str">
        <f t="shared" si="1"/>
        <v>mars</v>
      </c>
      <c r="F3" s="21">
        <f t="shared" ref="F3:F9" si="2">WEEKNUM($B3,21)</f>
        <v>12</v>
      </c>
      <c r="G3" s="17">
        <f t="shared" ref="G3:G9" si="3">YEAR(C3)</f>
        <v>2018</v>
      </c>
      <c r="H3" s="18" t="str">
        <f t="shared" ref="H3:H9" si="4">TEXT(C3,"mmmm")</f>
        <v>mars</v>
      </c>
      <c r="I3" s="21">
        <f t="shared" ref="I3:I9" si="5">WEEKNUM($C3,21)</f>
        <v>12</v>
      </c>
    </row>
    <row r="4" spans="1:9" x14ac:dyDescent="0.25">
      <c r="A4" s="1" t="s">
        <v>1</v>
      </c>
      <c r="B4" s="12">
        <v>43184</v>
      </c>
      <c r="C4" s="12">
        <v>43195</v>
      </c>
      <c r="D4" s="19">
        <f t="shared" si="0"/>
        <v>2018</v>
      </c>
      <c r="E4" s="19" t="str">
        <f t="shared" si="1"/>
        <v>mars</v>
      </c>
      <c r="F4" s="21">
        <f t="shared" si="2"/>
        <v>12</v>
      </c>
      <c r="G4" s="19">
        <f t="shared" si="3"/>
        <v>2018</v>
      </c>
      <c r="H4" s="20" t="str">
        <f t="shared" si="4"/>
        <v>avril</v>
      </c>
      <c r="I4" s="21">
        <f t="shared" si="5"/>
        <v>14</v>
      </c>
    </row>
    <row r="5" spans="1:9" x14ac:dyDescent="0.25">
      <c r="A5" s="2" t="s">
        <v>2</v>
      </c>
      <c r="B5" s="11">
        <v>43177</v>
      </c>
      <c r="C5" s="11">
        <v>43210</v>
      </c>
      <c r="D5" s="17">
        <f t="shared" si="0"/>
        <v>2018</v>
      </c>
      <c r="E5" s="17" t="str">
        <f t="shared" si="1"/>
        <v>mars</v>
      </c>
      <c r="F5" s="21">
        <f t="shared" si="2"/>
        <v>11</v>
      </c>
      <c r="G5" s="17">
        <f t="shared" si="3"/>
        <v>2018</v>
      </c>
      <c r="H5" s="18" t="str">
        <f t="shared" si="4"/>
        <v>avril</v>
      </c>
      <c r="I5" s="21">
        <f t="shared" si="5"/>
        <v>16</v>
      </c>
    </row>
    <row r="6" spans="1:9" x14ac:dyDescent="0.25">
      <c r="A6" s="1" t="s">
        <v>2</v>
      </c>
      <c r="B6" s="12">
        <v>43185</v>
      </c>
      <c r="C6" s="12">
        <v>43240</v>
      </c>
      <c r="D6" s="19">
        <f t="shared" si="0"/>
        <v>2018</v>
      </c>
      <c r="E6" s="19" t="str">
        <f t="shared" si="1"/>
        <v>mars</v>
      </c>
      <c r="F6" s="21">
        <f t="shared" si="2"/>
        <v>13</v>
      </c>
      <c r="G6" s="19">
        <f t="shared" si="3"/>
        <v>2018</v>
      </c>
      <c r="H6" s="20" t="str">
        <f t="shared" si="4"/>
        <v>mai</v>
      </c>
      <c r="I6" s="21">
        <f t="shared" si="5"/>
        <v>20</v>
      </c>
    </row>
    <row r="7" spans="1:9" x14ac:dyDescent="0.25">
      <c r="A7" s="2" t="s">
        <v>3</v>
      </c>
      <c r="B7" s="11">
        <v>43211</v>
      </c>
      <c r="C7" s="11">
        <v>43169</v>
      </c>
      <c r="D7" s="17">
        <f t="shared" si="0"/>
        <v>2018</v>
      </c>
      <c r="E7" s="17" t="str">
        <f t="shared" si="1"/>
        <v>avril</v>
      </c>
      <c r="F7" s="21">
        <f t="shared" si="2"/>
        <v>16</v>
      </c>
      <c r="G7" s="17">
        <f t="shared" si="3"/>
        <v>2018</v>
      </c>
      <c r="H7" s="18" t="str">
        <f t="shared" si="4"/>
        <v>mars</v>
      </c>
      <c r="I7" s="21">
        <f t="shared" si="5"/>
        <v>10</v>
      </c>
    </row>
    <row r="8" spans="1:9" x14ac:dyDescent="0.25">
      <c r="A8" s="6" t="s">
        <v>3</v>
      </c>
      <c r="B8" s="13">
        <v>43217</v>
      </c>
      <c r="C8" s="13">
        <v>43200</v>
      </c>
      <c r="D8" s="21">
        <f t="shared" si="0"/>
        <v>2018</v>
      </c>
      <c r="E8" s="21" t="str">
        <f t="shared" si="1"/>
        <v>avril</v>
      </c>
      <c r="F8" s="21">
        <f t="shared" si="2"/>
        <v>17</v>
      </c>
      <c r="G8" s="21">
        <f t="shared" si="3"/>
        <v>2018</v>
      </c>
      <c r="H8" s="22" t="str">
        <f t="shared" si="4"/>
        <v>avril</v>
      </c>
      <c r="I8" s="21">
        <f t="shared" si="5"/>
        <v>15</v>
      </c>
    </row>
    <row r="9" spans="1:9" x14ac:dyDescent="0.25">
      <c r="A9" s="3" t="s">
        <v>3</v>
      </c>
      <c r="B9" s="14">
        <v>43225</v>
      </c>
      <c r="C9" s="14">
        <v>43230</v>
      </c>
      <c r="D9" s="25">
        <f t="shared" si="0"/>
        <v>2018</v>
      </c>
      <c r="E9" s="25" t="str">
        <f t="shared" si="1"/>
        <v>mai</v>
      </c>
      <c r="F9" s="21">
        <f t="shared" si="2"/>
        <v>18</v>
      </c>
      <c r="G9" s="25">
        <f t="shared" si="3"/>
        <v>2018</v>
      </c>
      <c r="H9" s="26" t="str">
        <f t="shared" si="4"/>
        <v>mai</v>
      </c>
      <c r="I9" s="21">
        <f t="shared" si="5"/>
        <v>19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CopierColletValeurTCD</vt:lpstr>
      <vt:lpstr>tcd_BesoinClient_LivraisonPrev</vt:lpstr>
      <vt:lpstr>DataSet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BULLIFFON</dc:creator>
  <cp:lastModifiedBy>CA</cp:lastModifiedBy>
  <dcterms:created xsi:type="dcterms:W3CDTF">2018-03-10T19:38:43Z</dcterms:created>
  <dcterms:modified xsi:type="dcterms:W3CDTF">2018-03-11T18:07:21Z</dcterms:modified>
</cp:coreProperties>
</file>