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755" activeTab="2"/>
  </bookViews>
  <sheets>
    <sheet name="Liens articles-gammes" sheetId="2" r:id="rId1"/>
    <sheet name="Liens opérations-gammes" sheetId="3" r:id="rId2"/>
    <sheet name="Groupement" sheetId="4" r:id="rId3"/>
  </sheets>
  <definedNames>
    <definedName name="_xlnm._FilterDatabase" localSheetId="0" hidden="1">'Liens articles-gammes'!$A$1:$C$50</definedName>
    <definedName name="DonnéesExternes_1" localSheetId="2" hidden="1">Groupement!$G$1:$K$69</definedName>
  </definedName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4" l="1"/>
  <c r="B2" i="4" s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2" i="2"/>
  <c r="F2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3" i="2"/>
  <c r="E2" i="2"/>
  <c r="F4" i="2" s="1"/>
  <c r="F46" i="2" l="1"/>
  <c r="F38" i="2"/>
  <c r="F30" i="2"/>
  <c r="F22" i="2"/>
  <c r="F14" i="2"/>
  <c r="F5" i="2"/>
  <c r="F45" i="2"/>
  <c r="F37" i="2"/>
  <c r="F29" i="2"/>
  <c r="F21" i="2"/>
  <c r="F13" i="2"/>
  <c r="F6" i="2"/>
  <c r="F44" i="2"/>
  <c r="F36" i="2"/>
  <c r="F28" i="2"/>
  <c r="F20" i="2"/>
  <c r="F12" i="2"/>
  <c r="F7" i="2"/>
  <c r="F3" i="2"/>
  <c r="F43" i="2"/>
  <c r="F35" i="2"/>
  <c r="F27" i="2"/>
  <c r="F19" i="2"/>
  <c r="F11" i="2"/>
  <c r="F50" i="2"/>
  <c r="F42" i="2"/>
  <c r="F34" i="2"/>
  <c r="F26" i="2"/>
  <c r="F18" i="2"/>
  <c r="F10" i="2"/>
  <c r="F49" i="2"/>
  <c r="F41" i="2"/>
  <c r="F33" i="2"/>
  <c r="F25" i="2"/>
  <c r="F17" i="2"/>
  <c r="F9" i="2"/>
  <c r="F48" i="2"/>
  <c r="F40" i="2"/>
  <c r="F32" i="2"/>
  <c r="F24" i="2"/>
  <c r="F16" i="2"/>
  <c r="F8" i="2"/>
  <c r="F47" i="2"/>
  <c r="F39" i="2"/>
  <c r="F31" i="2"/>
  <c r="F23" i="2"/>
  <c r="F15" i="2"/>
  <c r="A3" i="4" l="1"/>
  <c r="B3" i="4" s="1"/>
  <c r="A12" i="4"/>
  <c r="A25" i="4"/>
  <c r="B25" i="4" s="1"/>
  <c r="A34" i="4"/>
  <c r="B34" i="4" s="1"/>
  <c r="A44" i="4"/>
  <c r="B44" i="4" s="1"/>
  <c r="A55" i="4"/>
  <c r="B55" i="4" s="1"/>
  <c r="A64" i="4"/>
  <c r="A14" i="4"/>
  <c r="B14" i="4" s="1"/>
  <c r="A26" i="4"/>
  <c r="B26" i="4" s="1"/>
  <c r="A35" i="4"/>
  <c r="B35" i="4" s="1"/>
  <c r="A45" i="4"/>
  <c r="B45" i="4" s="1"/>
  <c r="A56" i="4"/>
  <c r="B56" i="4" s="1"/>
  <c r="A68" i="4"/>
  <c r="B68" i="4" s="1"/>
  <c r="A5" i="4"/>
  <c r="B5" i="4" s="1"/>
  <c r="A15" i="4"/>
  <c r="B15" i="4" s="1"/>
  <c r="A27" i="4"/>
  <c r="B27" i="4" s="1"/>
  <c r="A36" i="4"/>
  <c r="B36" i="4" s="1"/>
  <c r="A47" i="4"/>
  <c r="B47" i="4" s="1"/>
  <c r="A57" i="4"/>
  <c r="B57" i="4" s="1"/>
  <c r="A69" i="4"/>
  <c r="B69" i="4" s="1"/>
  <c r="A6" i="4"/>
  <c r="B6" i="4" s="1"/>
  <c r="A16" i="4"/>
  <c r="A28" i="4"/>
  <c r="B28" i="4" s="1"/>
  <c r="A37" i="4"/>
  <c r="B37" i="4" s="1"/>
  <c r="A48" i="4"/>
  <c r="B48" i="4" s="1"/>
  <c r="A58" i="4"/>
  <c r="B58" i="4" s="1"/>
  <c r="A7" i="4"/>
  <c r="B7" i="4" s="1"/>
  <c r="A20" i="4"/>
  <c r="B20" i="4" s="1"/>
  <c r="A29" i="4"/>
  <c r="B29" i="4" s="1"/>
  <c r="A38" i="4"/>
  <c r="A49" i="4"/>
  <c r="B49" i="4" s="1"/>
  <c r="A59" i="4"/>
  <c r="B59" i="4" s="1"/>
  <c r="A21" i="4"/>
  <c r="B21" i="4" s="1"/>
  <c r="A30" i="4"/>
  <c r="A41" i="4"/>
  <c r="B41" i="4" s="1"/>
  <c r="A50" i="4"/>
  <c r="A61" i="4"/>
  <c r="B61" i="4" s="1"/>
  <c r="A10" i="4"/>
  <c r="B10" i="4" s="1"/>
  <c r="A22" i="4"/>
  <c r="B22" i="4" s="1"/>
  <c r="A32" i="4"/>
  <c r="B32" i="4" s="1"/>
  <c r="A42" i="4"/>
  <c r="B42" i="4" s="1"/>
  <c r="A53" i="4"/>
  <c r="B53" i="4" s="1"/>
  <c r="A62" i="4"/>
  <c r="B62" i="4" s="1"/>
  <c r="A11" i="4"/>
  <c r="B11" i="4" s="1"/>
  <c r="A23" i="4"/>
  <c r="B23" i="4" s="1"/>
  <c r="A33" i="4"/>
  <c r="B33" i="4" s="1"/>
  <c r="A43" i="4"/>
  <c r="B43" i="4" s="1"/>
  <c r="A54" i="4"/>
  <c r="B54" i="4" s="1"/>
  <c r="A63" i="4"/>
  <c r="B63" i="4" s="1"/>
  <c r="A24" i="4"/>
  <c r="B24" i="4" s="1"/>
  <c r="A46" i="4"/>
  <c r="B46" i="4" s="1"/>
  <c r="A31" i="4" l="1"/>
  <c r="B31" i="4" s="1"/>
  <c r="B30" i="4"/>
  <c r="A39" i="4"/>
  <c r="B38" i="4"/>
  <c r="A17" i="4"/>
  <c r="B16" i="4"/>
  <c r="A65" i="4"/>
  <c r="B64" i="4"/>
  <c r="A51" i="4"/>
  <c r="B50" i="4"/>
  <c r="A8" i="4"/>
  <c r="A13" i="4"/>
  <c r="B13" i="4" s="1"/>
  <c r="B12" i="4"/>
  <c r="A4" i="4"/>
  <c r="B4" i="4" s="1"/>
  <c r="A60" i="4"/>
  <c r="B60" i="4" s="1"/>
  <c r="A66" i="4" l="1"/>
  <c r="B65" i="4"/>
  <c r="A18" i="4"/>
  <c r="B17" i="4"/>
  <c r="A9" i="4"/>
  <c r="B9" i="4" s="1"/>
  <c r="B8" i="4"/>
  <c r="A40" i="4"/>
  <c r="B40" i="4" s="1"/>
  <c r="B39" i="4"/>
  <c r="A52" i="4"/>
  <c r="B52" i="4" s="1"/>
  <c r="B51" i="4"/>
  <c r="A19" i="4" l="1"/>
  <c r="B19" i="4" s="1"/>
  <c r="B18" i="4"/>
  <c r="A67" i="4"/>
  <c r="B67" i="4" s="1"/>
  <c r="B66" i="4"/>
</calcChain>
</file>

<file path=xl/connections.xml><?xml version="1.0" encoding="utf-8"?>
<connections xmlns="http://schemas.openxmlformats.org/spreadsheetml/2006/main">
  <connection id="1" keepAlive="1" name="Requête - Articles_gammes" description="Connexion à la requête « Articles_gammes » dans le classeur." type="5" refreshedVersion="4" background="1" saveData="1">
    <dbPr connection="provider=Microsoft.Mashup.OleDb.1;data source=$EmbeddedMashup(00c2298e-8900-473a-a770-ed92ebb2e880)$;location=Articles_gammes;extended properties=&quot;UEsDBBQAAgAIALdbs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3W7N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t1uzUDMZ8tlaAQAAtAMAABMAHABGb3JtdWxhcy9TZWN0aW9uMS5tIKIYACigFAAAAAAAAAAAAAAAAAAAAAAAAAAAAK1SQUvDMBi9F/ofQrx0EAqCeBk7yNxhChPcwMMQ6dpvM6z9UpNUJqU/qJ78DfaPmbRudluFIeaSkO/l5b3HUxBqLpBMm/287zquo54DCRG5kpqHMainVZAkoMiAxKBdh5g1FZkMwdyMNiHE/jCTElA/CLleCLH2evl8EiQwoAcU9LGYDwVqg31kDdMZnb2lQBIR8SWvSmo4Z8EiBn8mA1RLIZOhiLMELUp5zb8sz+nk82MrkDIyRn154VtMwUhOr6tS8RUG1pKZavuDho2uh/ZlLWf/XdHbKbqHl6x618byMlOGAqvSaN8pm4DSEN0Ijt6hetamL9hdWpWyVrFN4ABAjxGUWeZbjpE/RgT5I+sYS6KqfIVYpGk7udEmDTCqz0123m+WGOkU8B2S2I2IRdpQW3e0OBXXcx2OJ5po968D+ocKdhj83xZ2dKk7mY6StnNq93Q/s31t/S9QSwECLQAUAAIACAC3W7NQmjlgf6sAAAD6AAAAEgAAAAAAAAAAAAAAAAAAAAAAQ29uZmlnL1BhY2thZ2UueG1sUEsBAi0AFAACAAgAt1uzUA/K6aukAAAA6QAAABMAAAAAAAAAAAAAAAAA9wAAAFtDb250ZW50X1R5cGVzXS54bWxQSwECLQAUAAIACAC3W7NQMxny2VoBAAC0AwAAEwAAAAAAAAAAAAAAAADoAQAARm9ybXVsYXMvU2VjdGlvbjEubVBLBQYAAAAAAwADAMIAAACPAwAAAAA=&quot;" command="SELECT * FROM [Articles_gammes]"/>
  </connection>
  <connection id="2" name="Requête - Opérations_gammes" description="Connexion à la requête « Opérations_gammes » dans le classeur." type="5" refreshedVersion="0" background="1">
    <dbPr connection="provider=Microsoft.Mashup.OleDb.1;data source=$EmbeddedMashup(00c2298e-8900-473a-a770-ed92ebb2e880)$;location=Opérations_gammes;extended properties=&quot;UEsDBBQAAgAIALBbs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wW7N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sFuzUI3DUNnMAAAANAEAABMAHABGb3JtdWxhcy9TZWN0aW9uMS5tIKIYACigFAAAAAAAAAAAAAAAAAAAAAAAAAAAAG2OwQqCQBCG74LvMGyXAhGC6CKerEOXOiR0iIhVx5LcndhdoRAfyFvPkC/WmhBBzWXgn49vfo2pKUjCdtjTwHVcR5+5wgw2165VvI/18cSFQA0hlGhcB+xsqVIp2mR5S7H0o0oplGZH6pIQXcaTer/mAkP2a2GHZh+RNBY/eINsxOL7FUFQVuRF1zKrjXlSoh8rLnVOSkRUVkL2lB4Pr726ZuvnA95S5sFKmvnM74nGg+FEn9/wCyy6Vn8RFjB9B4M30zQT1ynk/27BC1BLAQItABQAAgAIALBbs1CaOWB/qwAAAPoAAAASAAAAAAAAAAAAAAAAAAAAAABDb25maWcvUGFja2FnZS54bWxQSwECLQAUAAIACACwW7NQD8rpq6QAAADpAAAAEwAAAAAAAAAAAAAAAAD3AAAAW0NvbnRlbnRfVHlwZXNdLnhtbFBLAQItABQAAgAIALBbs1CNw1DZzAAAADQBAAATAAAAAAAAAAAAAAAAAOgBAABGb3JtdWxhcy9TZWN0aW9uMS5tUEsFBgAAAAADAAMAwgAAAAEDAAAAAA==&quot;" command="SELECT * FROM [Opérations_gammes]"/>
  </connection>
</connections>
</file>

<file path=xl/sharedStrings.xml><?xml version="1.0" encoding="utf-8"?>
<sst xmlns="http://schemas.openxmlformats.org/spreadsheetml/2006/main" count="442" uniqueCount="124">
  <si>
    <t>N° Article</t>
  </si>
  <si>
    <t>Désignation</t>
  </si>
  <si>
    <t>N° gamme</t>
  </si>
  <si>
    <t>10112000</t>
  </si>
  <si>
    <t>10112102</t>
  </si>
  <si>
    <t>10112500</t>
  </si>
  <si>
    <t>10120502</t>
  </si>
  <si>
    <t>10121300</t>
  </si>
  <si>
    <t>10121500</t>
  </si>
  <si>
    <t>10121600</t>
  </si>
  <si>
    <t>10121702</t>
  </si>
  <si>
    <t>10121900</t>
  </si>
  <si>
    <t>10131702</t>
  </si>
  <si>
    <t>10131800</t>
  </si>
  <si>
    <t>10156000</t>
  </si>
  <si>
    <t>10156102</t>
  </si>
  <si>
    <t>10157002</t>
  </si>
  <si>
    <t>10157600</t>
  </si>
  <si>
    <t>10157950</t>
  </si>
  <si>
    <t>10163102</t>
  </si>
  <si>
    <t>10166999</t>
  </si>
  <si>
    <t>10169902</t>
  </si>
  <si>
    <t>10170702</t>
  </si>
  <si>
    <t>10172102</t>
  </si>
  <si>
    <t>10176602</t>
  </si>
  <si>
    <t>10181702</t>
  </si>
  <si>
    <t>10197701</t>
  </si>
  <si>
    <t>10197750</t>
  </si>
  <si>
    <t>10197901</t>
  </si>
  <si>
    <t>10198102</t>
  </si>
  <si>
    <t>10225801</t>
  </si>
  <si>
    <t>10225902</t>
  </si>
  <si>
    <t>10226201</t>
  </si>
  <si>
    <t>10229402</t>
  </si>
  <si>
    <t>10232050</t>
  </si>
  <si>
    <t>10233650</t>
  </si>
  <si>
    <t>10234202</t>
  </si>
  <si>
    <t>10234702</t>
  </si>
  <si>
    <t>10235150</t>
  </si>
  <si>
    <t>10236501</t>
  </si>
  <si>
    <t>10236550</t>
  </si>
  <si>
    <t>10238502</t>
  </si>
  <si>
    <t>10238602</t>
  </si>
  <si>
    <t>10239002</t>
  </si>
  <si>
    <t>10240250</t>
  </si>
  <si>
    <t>10240300</t>
  </si>
  <si>
    <t>10240950</t>
  </si>
  <si>
    <t>10241050</t>
  </si>
  <si>
    <t>10241150</t>
  </si>
  <si>
    <t>10244050</t>
  </si>
  <si>
    <t>10248302</t>
  </si>
  <si>
    <t>10249002</t>
  </si>
  <si>
    <t>10112101</t>
  </si>
  <si>
    <t>10157001</t>
  </si>
  <si>
    <t>10163101</t>
  </si>
  <si>
    <t>10169901</t>
  </si>
  <si>
    <t>10172101</t>
  </si>
  <si>
    <t>10176601</t>
  </si>
  <si>
    <t>10198101</t>
  </si>
  <si>
    <t>10234201</t>
  </si>
  <si>
    <t>10234701</t>
  </si>
  <si>
    <t>10238501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</si>
  <si>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</si>
  <si>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</si>
  <si>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</si>
  <si>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</si>
  <si>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</si>
  <si>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</si>
  <si>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</si>
  <si>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</si>
  <si>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</si>
  <si>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</si>
  <si>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</si>
  <si>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</si>
  <si>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</si>
  <si>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</si>
  <si>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</si>
  <si>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</si>
  <si>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</si>
  <si>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</si>
  <si>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</si>
  <si>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</si>
  <si>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</si>
  <si>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</si>
  <si>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</si>
  <si>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</si>
  <si>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</si>
  <si>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</si>
  <si>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</si>
  <si>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BA</t>
  </si>
  <si>
    <t>CA</t>
  </si>
  <si>
    <t>DA</t>
  </si>
  <si>
    <t>EA</t>
  </si>
  <si>
    <t>FA</t>
  </si>
  <si>
    <t>GA</t>
  </si>
  <si>
    <t>HA</t>
  </si>
  <si>
    <t>IA</t>
  </si>
  <si>
    <t>JA</t>
  </si>
  <si>
    <t>KA</t>
  </si>
  <si>
    <t>LA</t>
  </si>
  <si>
    <t>MA</t>
  </si>
  <si>
    <t>NA</t>
  </si>
  <si>
    <t>OA</t>
  </si>
  <si>
    <t>PA</t>
  </si>
  <si>
    <t>QA</t>
  </si>
  <si>
    <t>RA</t>
  </si>
  <si>
    <t>SA</t>
  </si>
  <si>
    <t>TA</t>
  </si>
  <si>
    <t>UA</t>
  </si>
  <si>
    <t>VA</t>
  </si>
  <si>
    <t>WA</t>
  </si>
  <si>
    <t xml:space="preserve">N° opération </t>
  </si>
  <si>
    <t>Dés opération</t>
  </si>
  <si>
    <t>Fraisage</t>
  </si>
  <si>
    <t>Tournage</t>
  </si>
  <si>
    <t>Perçage</t>
  </si>
  <si>
    <t>Taraudage</t>
  </si>
  <si>
    <t>Soudage</t>
  </si>
  <si>
    <t>Montage</t>
  </si>
  <si>
    <t>Emballage</t>
  </si>
  <si>
    <t>N° article</t>
  </si>
  <si>
    <t>N° opération</t>
  </si>
  <si>
    <t>Des opération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</si>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</sst>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0" borderId="1" xfId="1" applyFont="1" applyFill="1" applyBorder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0" borderId="1" xfId="1" applyFont="1" applyFill="1" applyBorder="1" applyAlignment="1"/>
    <xf numFmtId="0" fontId="2" fillId="0" borderId="1" xfId="1" applyNumberFormat="1" applyFont="1" applyFill="1" applyBorder="1" applyAlignment="1"/>
    <xf numFmtId="49" fontId="2" fillId="0" borderId="1" xfId="1" applyNumberFormat="1" applyFont="1" applyFill="1" applyBorder="1" applyAlignment="1">
      <alignment wrapText="1"/>
    </xf>
    <xf numFmtId="0" fontId="0" fillId="2" borderId="0" xfId="0" applyFill="1" applyAlignment="1">
      <alignment horizontal="center"/>
    </xf>
    <xf numFmtId="0" fontId="2" fillId="0" borderId="0" xfId="1" applyFont="1" applyFill="1" applyBorder="1" applyAlignment="1">
      <alignment wrapText="1"/>
    </xf>
    <xf numFmtId="0" fontId="0" fillId="2" borderId="0" xfId="0" quotePrefix="1" applyNumberFormat="1" applyFill="1" applyAlignment="1">
      <alignment horizontal="center"/>
    </xf>
    <xf numFmtId="0" fontId="0" fillId="0" borderId="0" xfId="0" applyNumberFormat="1" applyAlignment="1"/>
    <xf numFmtId="0" fontId="0" fillId="2" borderId="0" xfId="0" applyNumberFormat="1" applyFill="1" applyAlignment="1">
      <alignment horizontal="center"/>
    </xf>
  </cellXfs>
  <cellStyles count="2">
    <cellStyle name="Normal" xfId="0" builtinId="0"/>
    <cellStyle name="Normal_Liens" xfId="1"/>
  </cellStyles>
  <dxfs count="21">
    <dxf>
      <numFmt numFmtId="0" formatCode="General"/>
      <alignment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</dxfs>
  <tableStyles count="2" defaultTableStyle="TableStyleMedium2" defaultPivotStyle="PivotStyleLight16">
    <tableStyle name="TableStyleQueryPreview" pivot="0" count="3">
      <tableStyleElement type="wholeTable" dxfId="12"/>
      <tableStyleElement type="headerRow" dxfId="11"/>
      <tableStyleElement type="firstRowStripe" dxfId="10"/>
    </tableStyle>
    <tableStyle name="TableStyleQueryResult" pivot="0" count="3">
      <tableStyleElement type="wholeTable" dxfId="9"/>
      <tableStyleElement type="headerRow" dxfId="8"/>
      <tableStyleElement type="firstRowStripe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N° Article" tableColumnId="10"/>
      <queryTableField id="2" name="Désignation" tableColumnId="11"/>
      <queryTableField id="3" name="N° gamme" tableColumnId="12"/>
      <queryTableField id="4" name="N° opération " tableColumnId="13"/>
      <queryTableField id="5" name="Dés opération" tableColumnId="1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Articles_gammes" displayName="Articles_gammes" ref="A1:C50" totalsRowShown="0" headerRowDxfId="17">
  <autoFilter ref="A1:C50"/>
  <tableColumns count="3">
    <tableColumn id="1" name="N° Article" dataDxfId="20" dataCellStyle="Normal_Liens"/>
    <tableColumn id="2" name="Désignation" dataDxfId="19"/>
    <tableColumn id="3" name="N° gamme" dataDxfId="18" dataCellStyle="Normal_Liens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Opérations_gammes" displayName="Opérations_gammes" ref="A1:C69" totalsRowShown="0" headerRowDxfId="13">
  <autoFilter ref="A1:C69"/>
  <tableColumns count="3">
    <tableColumn id="1" name="N° gamme" dataDxfId="16" dataCellStyle="Normal_Liens"/>
    <tableColumn id="2" name="N° opération " dataDxfId="15"/>
    <tableColumn id="3" name="Dés opération" dataDxfId="14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Articles_gammes_2" displayName="Articles_gammes_2" ref="G1:K69" tableType="queryTable" totalsRowShown="0" headerRowDxfId="1" dataDxfId="0">
  <autoFilter ref="G1:K69"/>
  <tableColumns count="5">
    <tableColumn id="10" uniqueName="10" name="N° Article" queryTableFieldId="1" dataDxfId="6"/>
    <tableColumn id="11" uniqueName="11" name="Désignation" queryTableFieldId="2" dataDxfId="5"/>
    <tableColumn id="12" uniqueName="12" name="N° gamme" queryTableFieldId="3" dataDxfId="4"/>
    <tableColumn id="13" uniqueName="13" name="N° opération " queryTableFieldId="4" dataDxfId="3"/>
    <tableColumn id="14" uniqueName="14" name="Dés opération" queryTableFieldId="5" dataDxfId="2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0"/>
  <sheetViews>
    <sheetView workbookViewId="0">
      <selection activeCell="A5" sqref="A5"/>
    </sheetView>
  </sheetViews>
  <sheetFormatPr baseColWidth="10" defaultRowHeight="15" x14ac:dyDescent="0.25"/>
  <cols>
    <col min="1" max="1" width="18.5703125" customWidth="1"/>
    <col min="2" max="2" width="17.5703125" style="2" customWidth="1"/>
    <col min="3" max="4" width="22" customWidth="1"/>
  </cols>
  <sheetData>
    <row r="1" spans="1:7" x14ac:dyDescent="0.25">
      <c r="A1" s="4" t="s">
        <v>0</v>
      </c>
      <c r="B1" s="4" t="s">
        <v>1</v>
      </c>
      <c r="C1" s="4" t="s">
        <v>2</v>
      </c>
      <c r="D1" s="4"/>
    </row>
    <row r="2" spans="1:7" x14ac:dyDescent="0.25">
      <c r="A2" s="1" t="s">
        <v>3</v>
      </c>
      <c r="B2" s="2" t="s">
        <v>62</v>
      </c>
      <c r="C2" s="1" t="s">
        <v>3</v>
      </c>
      <c r="D2" s="9"/>
      <c r="E2">
        <f>COUNTIF('Liens opérations-gammes'!A:A,'Liens articles-gammes'!C2)</f>
        <v>1</v>
      </c>
      <c r="F2">
        <f>SUM(E$1:E1)+1</f>
        <v>1</v>
      </c>
      <c r="G2" t="str">
        <f>A2</f>
        <v>10112000</v>
      </c>
    </row>
    <row r="3" spans="1:7" x14ac:dyDescent="0.25">
      <c r="A3" s="1" t="s">
        <v>4</v>
      </c>
      <c r="B3" s="2" t="s">
        <v>63</v>
      </c>
      <c r="C3" s="1" t="s">
        <v>52</v>
      </c>
      <c r="D3" s="9"/>
      <c r="E3">
        <f>COUNTIF('Liens opérations-gammes'!A:A,'Liens articles-gammes'!C3)</f>
        <v>2</v>
      </c>
      <c r="F3">
        <f>SUM(E$1:E2)+1</f>
        <v>2</v>
      </c>
      <c r="G3" t="str">
        <f t="shared" ref="G3:G50" si="0">A3</f>
        <v>10112102</v>
      </c>
    </row>
    <row r="4" spans="1:7" x14ac:dyDescent="0.25">
      <c r="A4" s="1" t="s">
        <v>5</v>
      </c>
      <c r="B4" s="2" t="s">
        <v>64</v>
      </c>
      <c r="C4" s="1" t="s">
        <v>5</v>
      </c>
      <c r="D4" s="9"/>
      <c r="E4">
        <f>COUNTIF('Liens opérations-gammes'!A:A,'Liens articles-gammes'!C4)</f>
        <v>1</v>
      </c>
      <c r="F4">
        <f>SUM(E$1:E3)+1</f>
        <v>4</v>
      </c>
      <c r="G4" t="str">
        <f t="shared" si="0"/>
        <v>10112500</v>
      </c>
    </row>
    <row r="5" spans="1:7" x14ac:dyDescent="0.25">
      <c r="A5" s="1" t="s">
        <v>6</v>
      </c>
      <c r="B5" s="2" t="s">
        <v>65</v>
      </c>
      <c r="C5" s="1" t="s">
        <v>6</v>
      </c>
      <c r="D5" s="9"/>
      <c r="E5">
        <f>COUNTIF('Liens opérations-gammes'!A:A,'Liens articles-gammes'!C5)</f>
        <v>1</v>
      </c>
      <c r="F5">
        <f>SUM(E$1:E4)+1</f>
        <v>5</v>
      </c>
      <c r="G5" t="str">
        <f t="shared" si="0"/>
        <v>10120502</v>
      </c>
    </row>
    <row r="6" spans="1:7" x14ac:dyDescent="0.25">
      <c r="A6" s="1" t="s">
        <v>7</v>
      </c>
      <c r="B6" s="2" t="s">
        <v>66</v>
      </c>
      <c r="C6" s="1" t="s">
        <v>7</v>
      </c>
      <c r="D6" s="9"/>
      <c r="E6">
        <f>COUNTIF('Liens opérations-gammes'!A:A,'Liens articles-gammes'!C6)</f>
        <v>3</v>
      </c>
      <c r="F6">
        <f>SUM(E$1:E5)+1</f>
        <v>6</v>
      </c>
      <c r="G6" t="str">
        <f t="shared" si="0"/>
        <v>10121300</v>
      </c>
    </row>
    <row r="7" spans="1:7" x14ac:dyDescent="0.25">
      <c r="A7" s="1" t="s">
        <v>8</v>
      </c>
      <c r="B7" s="2" t="s">
        <v>67</v>
      </c>
      <c r="C7" s="1" t="s">
        <v>8</v>
      </c>
      <c r="D7" s="9"/>
      <c r="E7">
        <f>COUNTIF('Liens opérations-gammes'!A:A,'Liens articles-gammes'!C7)</f>
        <v>1</v>
      </c>
      <c r="F7">
        <f>SUM(E$1:E6)+1</f>
        <v>9</v>
      </c>
      <c r="G7" t="str">
        <f t="shared" si="0"/>
        <v>10121500</v>
      </c>
    </row>
    <row r="8" spans="1:7" x14ac:dyDescent="0.25">
      <c r="A8" s="1" t="s">
        <v>9</v>
      </c>
      <c r="B8" s="2" t="s">
        <v>68</v>
      </c>
      <c r="C8" s="1" t="s">
        <v>9</v>
      </c>
      <c r="D8" s="9"/>
      <c r="E8">
        <f>COUNTIF('Liens opérations-gammes'!A:A,'Liens articles-gammes'!C8)</f>
        <v>1</v>
      </c>
      <c r="F8">
        <f>SUM(E$1:E7)+1</f>
        <v>10</v>
      </c>
      <c r="G8" t="str">
        <f t="shared" si="0"/>
        <v>10121600</v>
      </c>
    </row>
    <row r="9" spans="1:7" x14ac:dyDescent="0.25">
      <c r="A9" s="1" t="s">
        <v>10</v>
      </c>
      <c r="B9" s="2" t="s">
        <v>69</v>
      </c>
      <c r="C9" s="1" t="s">
        <v>10</v>
      </c>
      <c r="D9" s="9"/>
      <c r="E9">
        <f>COUNTIF('Liens opérations-gammes'!A:A,'Liens articles-gammes'!C9)</f>
        <v>2</v>
      </c>
      <c r="F9">
        <f>SUM(E$1:E8)+1</f>
        <v>11</v>
      </c>
      <c r="G9" t="str">
        <f t="shared" si="0"/>
        <v>10121702</v>
      </c>
    </row>
    <row r="10" spans="1:7" x14ac:dyDescent="0.25">
      <c r="A10" s="1" t="s">
        <v>11</v>
      </c>
      <c r="B10" s="2" t="s">
        <v>70</v>
      </c>
      <c r="C10" s="1" t="s">
        <v>11</v>
      </c>
      <c r="D10" s="9"/>
      <c r="E10">
        <f>COUNTIF('Liens opérations-gammes'!A:A,'Liens articles-gammes'!C10)</f>
        <v>1</v>
      </c>
      <c r="F10">
        <f>SUM(E$1:E9)+1</f>
        <v>13</v>
      </c>
      <c r="G10" t="str">
        <f t="shared" si="0"/>
        <v>10121900</v>
      </c>
    </row>
    <row r="11" spans="1:7" x14ac:dyDescent="0.25">
      <c r="A11" s="1" t="s">
        <v>12</v>
      </c>
      <c r="B11" s="2" t="s">
        <v>71</v>
      </c>
      <c r="C11" s="1" t="s">
        <v>12</v>
      </c>
      <c r="D11" s="9"/>
      <c r="E11">
        <f>COUNTIF('Liens opérations-gammes'!A:A,'Liens articles-gammes'!C11)</f>
        <v>1</v>
      </c>
      <c r="F11">
        <f>SUM(E$1:E10)+1</f>
        <v>14</v>
      </c>
      <c r="G11" t="str">
        <f t="shared" si="0"/>
        <v>10131702</v>
      </c>
    </row>
    <row r="12" spans="1:7" x14ac:dyDescent="0.25">
      <c r="A12" s="1" t="s">
        <v>13</v>
      </c>
      <c r="B12" s="2" t="s">
        <v>72</v>
      </c>
      <c r="C12" s="1" t="s">
        <v>13</v>
      </c>
      <c r="D12" s="9"/>
      <c r="E12">
        <f>COUNTIF('Liens opérations-gammes'!A:A,'Liens articles-gammes'!C12)</f>
        <v>4</v>
      </c>
      <c r="F12">
        <f>SUM(E$1:E11)+1</f>
        <v>15</v>
      </c>
      <c r="G12" t="str">
        <f t="shared" si="0"/>
        <v>10131800</v>
      </c>
    </row>
    <row r="13" spans="1:7" x14ac:dyDescent="0.25">
      <c r="A13" s="1" t="s">
        <v>14</v>
      </c>
      <c r="B13" s="2" t="s">
        <v>73</v>
      </c>
      <c r="C13" s="1" t="s">
        <v>14</v>
      </c>
      <c r="D13" s="9"/>
      <c r="E13">
        <f>COUNTIF('Liens opérations-gammes'!A:A,'Liens articles-gammes'!C13)</f>
        <v>1</v>
      </c>
      <c r="F13">
        <f>SUM(E$1:E12)+1</f>
        <v>19</v>
      </c>
      <c r="G13" t="str">
        <f t="shared" si="0"/>
        <v>10156000</v>
      </c>
    </row>
    <row r="14" spans="1:7" x14ac:dyDescent="0.25">
      <c r="A14" s="1" t="s">
        <v>15</v>
      </c>
      <c r="B14" s="2" t="s">
        <v>74</v>
      </c>
      <c r="C14" s="1" t="s">
        <v>15</v>
      </c>
      <c r="D14" s="9"/>
      <c r="E14">
        <f>COUNTIF('Liens opérations-gammes'!A:A,'Liens articles-gammes'!C14)</f>
        <v>1</v>
      </c>
      <c r="F14">
        <f>SUM(E$1:E13)+1</f>
        <v>20</v>
      </c>
      <c r="G14" t="str">
        <f t="shared" si="0"/>
        <v>10156102</v>
      </c>
    </row>
    <row r="15" spans="1:7" x14ac:dyDescent="0.25">
      <c r="A15" s="1" t="s">
        <v>16</v>
      </c>
      <c r="B15" s="2" t="s">
        <v>75</v>
      </c>
      <c r="C15" s="1" t="s">
        <v>53</v>
      </c>
      <c r="D15" s="9"/>
      <c r="E15">
        <f>COUNTIF('Liens opérations-gammes'!A:A,'Liens articles-gammes'!C15)</f>
        <v>1</v>
      </c>
      <c r="F15">
        <f>SUM(E$1:E14)+1</f>
        <v>21</v>
      </c>
      <c r="G15" t="str">
        <f t="shared" si="0"/>
        <v>10157002</v>
      </c>
    </row>
    <row r="16" spans="1:7" x14ac:dyDescent="0.25">
      <c r="A16" s="1" t="s">
        <v>17</v>
      </c>
      <c r="B16" s="2" t="s">
        <v>76</v>
      </c>
      <c r="C16" s="1" t="s">
        <v>17</v>
      </c>
      <c r="D16" s="9"/>
      <c r="E16">
        <f>COUNTIF('Liens opérations-gammes'!A:A,'Liens articles-gammes'!C16)</f>
        <v>2</v>
      </c>
      <c r="F16">
        <f>SUM(E$1:E15)+1</f>
        <v>22</v>
      </c>
      <c r="G16" t="str">
        <f t="shared" si="0"/>
        <v>10157600</v>
      </c>
    </row>
    <row r="17" spans="1:7" x14ac:dyDescent="0.25">
      <c r="A17" s="1" t="s">
        <v>18</v>
      </c>
      <c r="B17" s="2" t="s">
        <v>77</v>
      </c>
      <c r="C17" s="1" t="s">
        <v>18</v>
      </c>
      <c r="D17" s="9"/>
      <c r="E17">
        <f>COUNTIF('Liens opérations-gammes'!A:A,'Liens articles-gammes'!C17)</f>
        <v>1</v>
      </c>
      <c r="F17">
        <f>SUM(E$1:E16)+1</f>
        <v>24</v>
      </c>
      <c r="G17" t="str">
        <f t="shared" si="0"/>
        <v>10157950</v>
      </c>
    </row>
    <row r="18" spans="1:7" x14ac:dyDescent="0.25">
      <c r="A18" s="1" t="s">
        <v>19</v>
      </c>
      <c r="B18" s="2" t="s">
        <v>78</v>
      </c>
      <c r="C18" s="1" t="s">
        <v>54</v>
      </c>
      <c r="D18" s="9"/>
      <c r="E18">
        <f>COUNTIF('Liens opérations-gammes'!A:A,'Liens articles-gammes'!C18)</f>
        <v>1</v>
      </c>
      <c r="F18">
        <f>SUM(E$1:E17)+1</f>
        <v>25</v>
      </c>
      <c r="G18" t="str">
        <f t="shared" si="0"/>
        <v>10163102</v>
      </c>
    </row>
    <row r="19" spans="1:7" x14ac:dyDescent="0.25">
      <c r="A19" s="1" t="s">
        <v>20</v>
      </c>
      <c r="B19" s="2" t="s">
        <v>79</v>
      </c>
      <c r="C19" s="1" t="s">
        <v>20</v>
      </c>
      <c r="D19" s="9"/>
      <c r="E19">
        <f>COUNTIF('Liens opérations-gammes'!A:A,'Liens articles-gammes'!C19)</f>
        <v>1</v>
      </c>
      <c r="F19">
        <f>SUM(E$1:E18)+1</f>
        <v>26</v>
      </c>
      <c r="G19" t="str">
        <f t="shared" si="0"/>
        <v>10166999</v>
      </c>
    </row>
    <row r="20" spans="1:7" x14ac:dyDescent="0.25">
      <c r="A20" s="1" t="s">
        <v>21</v>
      </c>
      <c r="B20" s="2" t="s">
        <v>80</v>
      </c>
      <c r="C20" s="1" t="s">
        <v>55</v>
      </c>
      <c r="D20" s="9"/>
      <c r="E20">
        <f>COUNTIF('Liens opérations-gammes'!A:A,'Liens articles-gammes'!C20)</f>
        <v>1</v>
      </c>
      <c r="F20">
        <f>SUM(E$1:E19)+1</f>
        <v>27</v>
      </c>
      <c r="G20" t="str">
        <f t="shared" si="0"/>
        <v>10169902</v>
      </c>
    </row>
    <row r="21" spans="1:7" x14ac:dyDescent="0.25">
      <c r="A21" s="1" t="s">
        <v>22</v>
      </c>
      <c r="B21" s="2" t="s">
        <v>81</v>
      </c>
      <c r="C21" s="1" t="s">
        <v>22</v>
      </c>
      <c r="D21" s="9"/>
      <c r="E21">
        <f>COUNTIF('Liens opérations-gammes'!A:A,'Liens articles-gammes'!C21)</f>
        <v>3</v>
      </c>
      <c r="F21">
        <f>SUM(E$1:E20)+1</f>
        <v>28</v>
      </c>
      <c r="G21" t="str">
        <f t="shared" si="0"/>
        <v>10170702</v>
      </c>
    </row>
    <row r="22" spans="1:7" x14ac:dyDescent="0.25">
      <c r="A22" s="1" t="s">
        <v>23</v>
      </c>
      <c r="B22" s="2" t="s">
        <v>82</v>
      </c>
      <c r="C22" s="1" t="s">
        <v>56</v>
      </c>
      <c r="D22" s="9"/>
      <c r="E22">
        <f>COUNTIF('Liens opérations-gammes'!A:A,'Liens articles-gammes'!C22)</f>
        <v>1</v>
      </c>
      <c r="F22">
        <f>SUM(E$1:E21)+1</f>
        <v>31</v>
      </c>
      <c r="G22" t="str">
        <f t="shared" si="0"/>
        <v>10172102</v>
      </c>
    </row>
    <row r="23" spans="1:7" x14ac:dyDescent="0.25">
      <c r="A23" s="1" t="s">
        <v>24</v>
      </c>
      <c r="B23" s="2" t="s">
        <v>83</v>
      </c>
      <c r="C23" s="1" t="s">
        <v>57</v>
      </c>
      <c r="D23" s="9"/>
      <c r="E23">
        <f>COUNTIF('Liens opérations-gammes'!A:A,'Liens articles-gammes'!C23)</f>
        <v>1</v>
      </c>
      <c r="F23">
        <f>SUM(E$1:E22)+1</f>
        <v>32</v>
      </c>
      <c r="G23" t="str">
        <f t="shared" si="0"/>
        <v>10176602</v>
      </c>
    </row>
    <row r="24" spans="1:7" x14ac:dyDescent="0.25">
      <c r="A24" s="1" t="s">
        <v>25</v>
      </c>
      <c r="B24" s="2" t="s">
        <v>84</v>
      </c>
      <c r="C24" s="1" t="s">
        <v>25</v>
      </c>
      <c r="D24" s="9"/>
      <c r="E24">
        <f>COUNTIF('Liens opérations-gammes'!A:A,'Liens articles-gammes'!C24)</f>
        <v>1</v>
      </c>
      <c r="F24">
        <f>SUM(E$1:E23)+1</f>
        <v>33</v>
      </c>
      <c r="G24" t="str">
        <f t="shared" si="0"/>
        <v>10181702</v>
      </c>
    </row>
    <row r="25" spans="1:7" x14ac:dyDescent="0.25">
      <c r="A25" s="1" t="s">
        <v>26</v>
      </c>
      <c r="B25" s="2" t="s">
        <v>85</v>
      </c>
      <c r="C25" s="1" t="s">
        <v>26</v>
      </c>
      <c r="D25" s="9"/>
      <c r="E25">
        <f>COUNTIF('Liens opérations-gammes'!A:A,'Liens articles-gammes'!C25)</f>
        <v>1</v>
      </c>
      <c r="F25">
        <f>SUM(E$1:E24)+1</f>
        <v>34</v>
      </c>
      <c r="G25" t="str">
        <f t="shared" si="0"/>
        <v>10197701</v>
      </c>
    </row>
    <row r="26" spans="1:7" x14ac:dyDescent="0.25">
      <c r="A26" s="1" t="s">
        <v>27</v>
      </c>
      <c r="B26" s="2" t="s">
        <v>86</v>
      </c>
      <c r="C26" s="1" t="s">
        <v>27</v>
      </c>
      <c r="D26" s="9"/>
      <c r="E26">
        <f>COUNTIF('Liens opérations-gammes'!A:A,'Liens articles-gammes'!C26)</f>
        <v>1</v>
      </c>
      <c r="F26">
        <f>SUM(E$1:E25)+1</f>
        <v>35</v>
      </c>
      <c r="G26" t="str">
        <f t="shared" si="0"/>
        <v>10197750</v>
      </c>
    </row>
    <row r="27" spans="1:7" x14ac:dyDescent="0.25">
      <c r="A27" s="1" t="s">
        <v>28</v>
      </c>
      <c r="B27" s="2" t="s">
        <v>87</v>
      </c>
      <c r="C27" s="1" t="s">
        <v>28</v>
      </c>
      <c r="D27" s="9"/>
      <c r="E27">
        <f>COUNTIF('Liens opérations-gammes'!A:A,'Liens articles-gammes'!C27)</f>
        <v>1</v>
      </c>
      <c r="F27">
        <f>SUM(E$1:E26)+1</f>
        <v>36</v>
      </c>
      <c r="G27" t="str">
        <f t="shared" si="0"/>
        <v>10197901</v>
      </c>
    </row>
    <row r="28" spans="1:7" x14ac:dyDescent="0.25">
      <c r="A28" s="1" t="s">
        <v>29</v>
      </c>
      <c r="B28" s="2" t="s">
        <v>88</v>
      </c>
      <c r="C28" s="1" t="s">
        <v>58</v>
      </c>
      <c r="D28" s="9"/>
      <c r="E28">
        <f>COUNTIF('Liens opérations-gammes'!A:A,'Liens articles-gammes'!C28)</f>
        <v>3</v>
      </c>
      <c r="F28">
        <f>SUM(E$1:E27)+1</f>
        <v>37</v>
      </c>
      <c r="G28" t="str">
        <f t="shared" si="0"/>
        <v>10198102</v>
      </c>
    </row>
    <row r="29" spans="1:7" x14ac:dyDescent="0.25">
      <c r="A29" s="1" t="s">
        <v>30</v>
      </c>
      <c r="B29" s="2" t="s">
        <v>89</v>
      </c>
      <c r="C29" s="1" t="s">
        <v>30</v>
      </c>
      <c r="D29" s="9"/>
      <c r="E29">
        <f>COUNTIF('Liens opérations-gammes'!A:A,'Liens articles-gammes'!C29)</f>
        <v>1</v>
      </c>
      <c r="F29">
        <f>SUM(E$1:E28)+1</f>
        <v>40</v>
      </c>
      <c r="G29" t="str">
        <f t="shared" si="0"/>
        <v>10225801</v>
      </c>
    </row>
    <row r="30" spans="1:7" x14ac:dyDescent="0.25">
      <c r="A30" s="1" t="s">
        <v>31</v>
      </c>
      <c r="B30" s="2" t="s">
        <v>90</v>
      </c>
      <c r="C30" s="1" t="s">
        <v>31</v>
      </c>
      <c r="D30" s="9"/>
      <c r="E30">
        <f>COUNTIF('Liens opérations-gammes'!A:A,'Liens articles-gammes'!C30)</f>
        <v>1</v>
      </c>
      <c r="F30">
        <f>SUM(E$1:E29)+1</f>
        <v>41</v>
      </c>
      <c r="G30" t="str">
        <f t="shared" si="0"/>
        <v>10225902</v>
      </c>
    </row>
    <row r="31" spans="1:7" x14ac:dyDescent="0.25">
      <c r="A31" s="1" t="s">
        <v>32</v>
      </c>
      <c r="B31" s="2" t="s">
        <v>91</v>
      </c>
      <c r="C31" s="1" t="s">
        <v>32</v>
      </c>
      <c r="D31" s="9"/>
      <c r="E31">
        <f>COUNTIF('Liens opérations-gammes'!A:A,'Liens articles-gammes'!C31)</f>
        <v>1</v>
      </c>
      <c r="F31">
        <f>SUM(E$1:E30)+1</f>
        <v>42</v>
      </c>
      <c r="G31" t="str">
        <f t="shared" si="0"/>
        <v>10226201</v>
      </c>
    </row>
    <row r="32" spans="1:7" x14ac:dyDescent="0.25">
      <c r="A32" s="1" t="s">
        <v>33</v>
      </c>
      <c r="B32" s="2" t="s">
        <v>92</v>
      </c>
      <c r="C32" s="1" t="s">
        <v>33</v>
      </c>
      <c r="D32" s="9"/>
      <c r="E32">
        <f>COUNTIF('Liens opérations-gammes'!A:A,'Liens articles-gammes'!C32)</f>
        <v>1</v>
      </c>
      <c r="F32">
        <f>SUM(E$1:E31)+1</f>
        <v>43</v>
      </c>
      <c r="G32" t="str">
        <f t="shared" si="0"/>
        <v>10229402</v>
      </c>
    </row>
    <row r="33" spans="1:7" x14ac:dyDescent="0.25">
      <c r="A33" s="1" t="s">
        <v>34</v>
      </c>
      <c r="B33" s="2" t="s">
        <v>93</v>
      </c>
      <c r="C33" s="1" t="s">
        <v>34</v>
      </c>
      <c r="D33" s="9"/>
      <c r="E33">
        <f>COUNTIF('Liens opérations-gammes'!A:A,'Liens articles-gammes'!C33)</f>
        <v>2</v>
      </c>
      <c r="F33">
        <f>SUM(E$1:E32)+1</f>
        <v>44</v>
      </c>
      <c r="G33" t="str">
        <f t="shared" si="0"/>
        <v>10232050</v>
      </c>
    </row>
    <row r="34" spans="1:7" x14ac:dyDescent="0.25">
      <c r="A34" s="1" t="s">
        <v>35</v>
      </c>
      <c r="B34" s="2" t="s">
        <v>94</v>
      </c>
      <c r="C34" s="1" t="s">
        <v>35</v>
      </c>
      <c r="D34" s="9"/>
      <c r="E34">
        <f>COUNTIF('Liens opérations-gammes'!A:A,'Liens articles-gammes'!C34)</f>
        <v>1</v>
      </c>
      <c r="F34">
        <f>SUM(E$1:E33)+1</f>
        <v>46</v>
      </c>
      <c r="G34" t="str">
        <f t="shared" si="0"/>
        <v>10233650</v>
      </c>
    </row>
    <row r="35" spans="1:7" x14ac:dyDescent="0.25">
      <c r="A35" s="1" t="s">
        <v>36</v>
      </c>
      <c r="B35" s="2" t="s">
        <v>95</v>
      </c>
      <c r="C35" s="1" t="s">
        <v>59</v>
      </c>
      <c r="D35" s="9"/>
      <c r="E35">
        <f>COUNTIF('Liens opérations-gammes'!A:A,'Liens articles-gammes'!C35)</f>
        <v>1</v>
      </c>
      <c r="F35">
        <f>SUM(E$1:E34)+1</f>
        <v>47</v>
      </c>
      <c r="G35" t="str">
        <f t="shared" si="0"/>
        <v>10234202</v>
      </c>
    </row>
    <row r="36" spans="1:7" x14ac:dyDescent="0.25">
      <c r="A36" s="1" t="s">
        <v>37</v>
      </c>
      <c r="B36" s="2" t="s">
        <v>96</v>
      </c>
      <c r="C36" s="1" t="s">
        <v>60</v>
      </c>
      <c r="D36" s="9"/>
      <c r="E36">
        <f>COUNTIF('Liens opérations-gammes'!A:A,'Liens articles-gammes'!C36)</f>
        <v>1</v>
      </c>
      <c r="F36">
        <f>SUM(E$1:E35)+1</f>
        <v>48</v>
      </c>
      <c r="G36" t="str">
        <f t="shared" si="0"/>
        <v>10234702</v>
      </c>
    </row>
    <row r="37" spans="1:7" x14ac:dyDescent="0.25">
      <c r="A37" s="1" t="s">
        <v>38</v>
      </c>
      <c r="B37" s="2" t="s">
        <v>97</v>
      </c>
      <c r="C37" s="1" t="s">
        <v>38</v>
      </c>
      <c r="D37" s="9"/>
      <c r="E37">
        <f>COUNTIF('Liens opérations-gammes'!A:A,'Liens articles-gammes'!C37)</f>
        <v>3</v>
      </c>
      <c r="F37">
        <f>SUM(E$1:E36)+1</f>
        <v>49</v>
      </c>
      <c r="G37" t="str">
        <f t="shared" si="0"/>
        <v>10235150</v>
      </c>
    </row>
    <row r="38" spans="1:7" x14ac:dyDescent="0.25">
      <c r="A38" s="1" t="s">
        <v>39</v>
      </c>
      <c r="B38" s="2" t="s">
        <v>98</v>
      </c>
      <c r="C38" s="1" t="s">
        <v>39</v>
      </c>
      <c r="D38" s="9"/>
      <c r="E38">
        <f>COUNTIF('Liens opérations-gammes'!A:A,'Liens articles-gammes'!C38)</f>
        <v>1</v>
      </c>
      <c r="F38">
        <f>SUM(E$1:E37)+1</f>
        <v>52</v>
      </c>
      <c r="G38" t="str">
        <f t="shared" si="0"/>
        <v>10236501</v>
      </c>
    </row>
    <row r="39" spans="1:7" x14ac:dyDescent="0.25">
      <c r="A39" s="1" t="s">
        <v>40</v>
      </c>
      <c r="B39" s="2" t="s">
        <v>99</v>
      </c>
      <c r="C39" s="1" t="s">
        <v>40</v>
      </c>
      <c r="D39" s="9"/>
      <c r="E39">
        <f>COUNTIF('Liens opérations-gammes'!A:A,'Liens articles-gammes'!C39)</f>
        <v>1</v>
      </c>
      <c r="F39">
        <f>SUM(E$1:E38)+1</f>
        <v>53</v>
      </c>
      <c r="G39" t="str">
        <f t="shared" si="0"/>
        <v>10236550</v>
      </c>
    </row>
    <row r="40" spans="1:7" x14ac:dyDescent="0.25">
      <c r="A40" s="1" t="s">
        <v>41</v>
      </c>
      <c r="B40" s="2" t="s">
        <v>100</v>
      </c>
      <c r="C40" s="1" t="s">
        <v>61</v>
      </c>
      <c r="D40" s="9"/>
      <c r="E40">
        <f>COUNTIF('Liens opérations-gammes'!A:A,'Liens articles-gammes'!C40)</f>
        <v>1</v>
      </c>
      <c r="F40">
        <f>SUM(E$1:E39)+1</f>
        <v>54</v>
      </c>
      <c r="G40" t="str">
        <f t="shared" si="0"/>
        <v>10238502</v>
      </c>
    </row>
    <row r="41" spans="1:7" x14ac:dyDescent="0.25">
      <c r="A41" s="1" t="s">
        <v>42</v>
      </c>
      <c r="B41" s="2" t="s">
        <v>101</v>
      </c>
      <c r="C41" s="1" t="s">
        <v>42</v>
      </c>
      <c r="D41" s="9"/>
      <c r="E41">
        <f>COUNTIF('Liens opérations-gammes'!A:A,'Liens articles-gammes'!C41)</f>
        <v>1</v>
      </c>
      <c r="F41">
        <f>SUM(E$1:E40)+1</f>
        <v>55</v>
      </c>
      <c r="G41" t="str">
        <f t="shared" si="0"/>
        <v>10238602</v>
      </c>
    </row>
    <row r="42" spans="1:7" x14ac:dyDescent="0.25">
      <c r="A42" s="1" t="s">
        <v>43</v>
      </c>
      <c r="B42" s="2" t="s">
        <v>102</v>
      </c>
      <c r="C42" s="1" t="s">
        <v>43</v>
      </c>
      <c r="D42" s="9"/>
      <c r="E42">
        <f>COUNTIF('Liens opérations-gammes'!A:A,'Liens articles-gammes'!C42)</f>
        <v>1</v>
      </c>
      <c r="F42">
        <f>SUM(E$1:E41)+1</f>
        <v>56</v>
      </c>
      <c r="G42" t="str">
        <f t="shared" si="0"/>
        <v>10239002</v>
      </c>
    </row>
    <row r="43" spans="1:7" x14ac:dyDescent="0.25">
      <c r="A43" s="1" t="s">
        <v>44</v>
      </c>
      <c r="B43" s="2" t="s">
        <v>103</v>
      </c>
      <c r="C43" s="1" t="s">
        <v>44</v>
      </c>
      <c r="D43" s="9"/>
      <c r="E43">
        <f>COUNTIF('Liens opérations-gammes'!A:A,'Liens articles-gammes'!C43)</f>
        <v>1</v>
      </c>
      <c r="F43">
        <f>SUM(E$1:E42)+1</f>
        <v>57</v>
      </c>
      <c r="G43" t="str">
        <f t="shared" si="0"/>
        <v>10240250</v>
      </c>
    </row>
    <row r="44" spans="1:7" x14ac:dyDescent="0.25">
      <c r="A44" s="1" t="s">
        <v>45</v>
      </c>
      <c r="B44" s="2" t="s">
        <v>104</v>
      </c>
      <c r="C44" s="1" t="s">
        <v>45</v>
      </c>
      <c r="D44" s="9"/>
      <c r="E44">
        <f>COUNTIF('Liens opérations-gammes'!A:A,'Liens articles-gammes'!C44)</f>
        <v>2</v>
      </c>
      <c r="F44">
        <f>SUM(E$1:E43)+1</f>
        <v>58</v>
      </c>
      <c r="G44" t="str">
        <f t="shared" si="0"/>
        <v>10240300</v>
      </c>
    </row>
    <row r="45" spans="1:7" x14ac:dyDescent="0.25">
      <c r="A45" s="1" t="s">
        <v>46</v>
      </c>
      <c r="B45" s="2" t="s">
        <v>105</v>
      </c>
      <c r="C45" s="1" t="s">
        <v>46</v>
      </c>
      <c r="D45" s="9"/>
      <c r="E45">
        <f>COUNTIF('Liens opérations-gammes'!A:A,'Liens articles-gammes'!C45)</f>
        <v>1</v>
      </c>
      <c r="F45">
        <f>SUM(E$1:E44)+1</f>
        <v>60</v>
      </c>
      <c r="G45" t="str">
        <f t="shared" si="0"/>
        <v>10240950</v>
      </c>
    </row>
    <row r="46" spans="1:7" x14ac:dyDescent="0.25">
      <c r="A46" s="1" t="s">
        <v>47</v>
      </c>
      <c r="B46" s="2" t="s">
        <v>106</v>
      </c>
      <c r="C46" s="1" t="s">
        <v>47</v>
      </c>
      <c r="D46" s="9"/>
      <c r="E46">
        <f>COUNTIF('Liens opérations-gammes'!A:A,'Liens articles-gammes'!C46)</f>
        <v>1</v>
      </c>
      <c r="F46">
        <f>SUM(E$1:E45)+1</f>
        <v>61</v>
      </c>
      <c r="G46" t="str">
        <f t="shared" si="0"/>
        <v>10241050</v>
      </c>
    </row>
    <row r="47" spans="1:7" x14ac:dyDescent="0.25">
      <c r="A47" s="1" t="s">
        <v>48</v>
      </c>
      <c r="B47" s="2" t="s">
        <v>107</v>
      </c>
      <c r="C47" s="1" t="s">
        <v>48</v>
      </c>
      <c r="D47" s="9"/>
      <c r="E47">
        <f>COUNTIF('Liens opérations-gammes'!A:A,'Liens articles-gammes'!C47)</f>
        <v>1</v>
      </c>
      <c r="F47">
        <f>SUM(E$1:E46)+1</f>
        <v>62</v>
      </c>
      <c r="G47" t="str">
        <f t="shared" si="0"/>
        <v>10241150</v>
      </c>
    </row>
    <row r="48" spans="1:7" x14ac:dyDescent="0.25">
      <c r="A48" s="1" t="s">
        <v>49</v>
      </c>
      <c r="B48" s="2" t="s">
        <v>108</v>
      </c>
      <c r="C48" s="1" t="s">
        <v>49</v>
      </c>
      <c r="D48" s="9"/>
      <c r="E48">
        <f>COUNTIF('Liens opérations-gammes'!A:A,'Liens articles-gammes'!C48)</f>
        <v>4</v>
      </c>
      <c r="F48">
        <f>SUM(E$1:E47)+1</f>
        <v>63</v>
      </c>
      <c r="G48" t="str">
        <f t="shared" si="0"/>
        <v>10244050</v>
      </c>
    </row>
    <row r="49" spans="1:7" x14ac:dyDescent="0.25">
      <c r="A49" s="1" t="s">
        <v>50</v>
      </c>
      <c r="B49" s="2" t="s">
        <v>109</v>
      </c>
      <c r="C49" s="1" t="s">
        <v>50</v>
      </c>
      <c r="D49" s="9"/>
      <c r="E49">
        <f>COUNTIF('Liens opérations-gammes'!A:A,'Liens articles-gammes'!C49)</f>
        <v>1</v>
      </c>
      <c r="F49">
        <f>SUM(E$1:E48)+1</f>
        <v>67</v>
      </c>
      <c r="G49" t="str">
        <f t="shared" si="0"/>
        <v>10248302</v>
      </c>
    </row>
    <row r="50" spans="1:7" x14ac:dyDescent="0.25">
      <c r="A50" s="1" t="s">
        <v>51</v>
      </c>
      <c r="B50" s="2" t="s">
        <v>110</v>
      </c>
      <c r="C50" s="1" t="s">
        <v>51</v>
      </c>
      <c r="D50" s="9"/>
      <c r="E50">
        <f>COUNTIF('Liens opérations-gammes'!A:A,'Liens articles-gammes'!C50)</f>
        <v>1</v>
      </c>
      <c r="F50">
        <f>SUM(E$1:E49)+1</f>
        <v>68</v>
      </c>
      <c r="G50" t="str">
        <f t="shared" si="0"/>
        <v>10249002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9"/>
  <sheetViews>
    <sheetView workbookViewId="0">
      <selection activeCell="B8" sqref="B8"/>
    </sheetView>
  </sheetViews>
  <sheetFormatPr baseColWidth="10" defaultRowHeight="15" x14ac:dyDescent="0.25"/>
  <cols>
    <col min="1" max="1" width="20" customWidth="1"/>
    <col min="2" max="2" width="16.140625" style="3" customWidth="1"/>
    <col min="3" max="3" width="20.7109375" style="2" customWidth="1"/>
  </cols>
  <sheetData>
    <row r="1" spans="1:3" x14ac:dyDescent="0.25">
      <c r="A1" s="4" t="s">
        <v>2</v>
      </c>
      <c r="B1" s="4" t="s">
        <v>111</v>
      </c>
      <c r="C1" s="4" t="s">
        <v>112</v>
      </c>
    </row>
    <row r="2" spans="1:3" x14ac:dyDescent="0.25">
      <c r="A2" s="5" t="s">
        <v>3</v>
      </c>
      <c r="B2" s="3">
        <v>10</v>
      </c>
      <c r="C2" s="2" t="s">
        <v>113</v>
      </c>
    </row>
    <row r="3" spans="1:3" x14ac:dyDescent="0.25">
      <c r="A3" s="7" t="s">
        <v>52</v>
      </c>
      <c r="B3" s="3">
        <v>10</v>
      </c>
      <c r="C3" s="2" t="s">
        <v>114</v>
      </c>
    </row>
    <row r="4" spans="1:3" x14ac:dyDescent="0.25">
      <c r="A4" s="7" t="s">
        <v>52</v>
      </c>
      <c r="B4" s="3">
        <v>20</v>
      </c>
      <c r="C4" s="2" t="s">
        <v>115</v>
      </c>
    </row>
    <row r="5" spans="1:3" x14ac:dyDescent="0.25">
      <c r="A5" s="6" t="s">
        <v>5</v>
      </c>
      <c r="B5" s="3">
        <v>10</v>
      </c>
      <c r="C5" s="2" t="s">
        <v>113</v>
      </c>
    </row>
    <row r="6" spans="1:3" x14ac:dyDescent="0.25">
      <c r="A6" s="1" t="s">
        <v>6</v>
      </c>
      <c r="B6" s="3">
        <v>10</v>
      </c>
      <c r="C6" s="2" t="s">
        <v>113</v>
      </c>
    </row>
    <row r="7" spans="1:3" x14ac:dyDescent="0.25">
      <c r="A7" s="1" t="s">
        <v>7</v>
      </c>
      <c r="B7" s="3">
        <v>10</v>
      </c>
      <c r="C7" s="2" t="s">
        <v>114</v>
      </c>
    </row>
    <row r="8" spans="1:3" x14ac:dyDescent="0.25">
      <c r="A8" s="1" t="s">
        <v>7</v>
      </c>
      <c r="B8" s="3">
        <v>20</v>
      </c>
      <c r="C8" s="2" t="s">
        <v>116</v>
      </c>
    </row>
    <row r="9" spans="1:3" x14ac:dyDescent="0.25">
      <c r="A9" s="1" t="s">
        <v>7</v>
      </c>
      <c r="B9" s="3">
        <v>30</v>
      </c>
      <c r="C9" s="2" t="s">
        <v>117</v>
      </c>
    </row>
    <row r="10" spans="1:3" x14ac:dyDescent="0.25">
      <c r="A10" s="1" t="s">
        <v>8</v>
      </c>
      <c r="B10" s="3">
        <v>10</v>
      </c>
      <c r="C10" s="2" t="s">
        <v>114</v>
      </c>
    </row>
    <row r="11" spans="1:3" x14ac:dyDescent="0.25">
      <c r="A11" s="1" t="s">
        <v>9</v>
      </c>
      <c r="B11" s="3">
        <v>10</v>
      </c>
      <c r="C11" s="2" t="s">
        <v>114</v>
      </c>
    </row>
    <row r="12" spans="1:3" x14ac:dyDescent="0.25">
      <c r="A12" s="1" t="s">
        <v>10</v>
      </c>
      <c r="B12" s="3">
        <v>10</v>
      </c>
      <c r="C12" s="2" t="s">
        <v>114</v>
      </c>
    </row>
    <row r="13" spans="1:3" x14ac:dyDescent="0.25">
      <c r="A13" s="1" t="s">
        <v>10</v>
      </c>
      <c r="B13" s="3">
        <v>20</v>
      </c>
      <c r="C13" s="2" t="s">
        <v>115</v>
      </c>
    </row>
    <row r="14" spans="1:3" x14ac:dyDescent="0.25">
      <c r="A14" s="1" t="s">
        <v>11</v>
      </c>
      <c r="B14" s="3">
        <v>10</v>
      </c>
      <c r="C14" s="2" t="s">
        <v>113</v>
      </c>
    </row>
    <row r="15" spans="1:3" x14ac:dyDescent="0.25">
      <c r="A15" s="1" t="s">
        <v>12</v>
      </c>
      <c r="B15" s="3">
        <v>10</v>
      </c>
      <c r="C15" s="2" t="s">
        <v>113</v>
      </c>
    </row>
    <row r="16" spans="1:3" x14ac:dyDescent="0.25">
      <c r="A16" s="1" t="s">
        <v>13</v>
      </c>
      <c r="B16" s="3">
        <v>10</v>
      </c>
      <c r="C16" s="2" t="s">
        <v>114</v>
      </c>
    </row>
    <row r="17" spans="1:3" x14ac:dyDescent="0.25">
      <c r="A17" s="1" t="s">
        <v>13</v>
      </c>
      <c r="B17" s="3">
        <v>20</v>
      </c>
      <c r="C17" s="2" t="s">
        <v>115</v>
      </c>
    </row>
    <row r="18" spans="1:3" x14ac:dyDescent="0.25">
      <c r="A18" s="1" t="s">
        <v>13</v>
      </c>
      <c r="B18" s="3">
        <v>30</v>
      </c>
      <c r="C18" s="2" t="s">
        <v>118</v>
      </c>
    </row>
    <row r="19" spans="1:3" x14ac:dyDescent="0.25">
      <c r="A19" s="1" t="s">
        <v>13</v>
      </c>
      <c r="B19" s="3">
        <v>40</v>
      </c>
      <c r="C19" s="2" t="s">
        <v>119</v>
      </c>
    </row>
    <row r="20" spans="1:3" x14ac:dyDescent="0.25">
      <c r="A20" s="1" t="s">
        <v>14</v>
      </c>
      <c r="B20" s="3">
        <v>10</v>
      </c>
      <c r="C20" s="2" t="s">
        <v>113</v>
      </c>
    </row>
    <row r="21" spans="1:3" x14ac:dyDescent="0.25">
      <c r="A21" s="1" t="s">
        <v>15</v>
      </c>
      <c r="B21" s="3">
        <v>10</v>
      </c>
      <c r="C21" s="2" t="s">
        <v>113</v>
      </c>
    </row>
    <row r="22" spans="1:3" x14ac:dyDescent="0.25">
      <c r="A22" s="1" t="s">
        <v>53</v>
      </c>
      <c r="B22" s="3">
        <v>10</v>
      </c>
      <c r="C22" s="2" t="s">
        <v>113</v>
      </c>
    </row>
    <row r="23" spans="1:3" x14ac:dyDescent="0.25">
      <c r="A23" s="1" t="s">
        <v>17</v>
      </c>
      <c r="B23" s="3">
        <v>10</v>
      </c>
      <c r="C23" s="2" t="s">
        <v>113</v>
      </c>
    </row>
    <row r="24" spans="1:3" x14ac:dyDescent="0.25">
      <c r="A24" s="1" t="s">
        <v>17</v>
      </c>
      <c r="B24" s="3">
        <v>20</v>
      </c>
      <c r="C24" s="2" t="s">
        <v>116</v>
      </c>
    </row>
    <row r="25" spans="1:3" x14ac:dyDescent="0.25">
      <c r="A25" s="1" t="s">
        <v>18</v>
      </c>
      <c r="B25" s="3">
        <v>10</v>
      </c>
      <c r="C25" s="2" t="s">
        <v>113</v>
      </c>
    </row>
    <row r="26" spans="1:3" x14ac:dyDescent="0.25">
      <c r="A26" s="1" t="s">
        <v>54</v>
      </c>
      <c r="B26" s="3">
        <v>10</v>
      </c>
      <c r="C26" s="2" t="s">
        <v>113</v>
      </c>
    </row>
    <row r="27" spans="1:3" x14ac:dyDescent="0.25">
      <c r="A27" s="1" t="s">
        <v>20</v>
      </c>
      <c r="B27" s="3">
        <v>10</v>
      </c>
      <c r="C27" s="2" t="s">
        <v>113</v>
      </c>
    </row>
    <row r="28" spans="1:3" x14ac:dyDescent="0.25">
      <c r="A28" s="1" t="s">
        <v>55</v>
      </c>
      <c r="B28" s="3">
        <v>10</v>
      </c>
      <c r="C28" s="2" t="s">
        <v>114</v>
      </c>
    </row>
    <row r="29" spans="1:3" x14ac:dyDescent="0.25">
      <c r="A29" s="1" t="s">
        <v>22</v>
      </c>
      <c r="B29" s="3">
        <v>10</v>
      </c>
      <c r="C29" s="2" t="s">
        <v>114</v>
      </c>
    </row>
    <row r="30" spans="1:3" x14ac:dyDescent="0.25">
      <c r="A30" s="1" t="s">
        <v>22</v>
      </c>
      <c r="B30" s="3">
        <v>20</v>
      </c>
      <c r="C30" s="2" t="s">
        <v>116</v>
      </c>
    </row>
    <row r="31" spans="1:3" x14ac:dyDescent="0.25">
      <c r="A31" s="1" t="s">
        <v>22</v>
      </c>
      <c r="B31" s="3">
        <v>30</v>
      </c>
      <c r="C31" s="2" t="s">
        <v>118</v>
      </c>
    </row>
    <row r="32" spans="1:3" x14ac:dyDescent="0.25">
      <c r="A32" s="1" t="s">
        <v>56</v>
      </c>
      <c r="B32" s="3">
        <v>10</v>
      </c>
      <c r="C32" s="2" t="s">
        <v>114</v>
      </c>
    </row>
    <row r="33" spans="1:3" x14ac:dyDescent="0.25">
      <c r="A33" s="1" t="s">
        <v>57</v>
      </c>
      <c r="B33" s="3">
        <v>10</v>
      </c>
      <c r="C33" s="2" t="s">
        <v>113</v>
      </c>
    </row>
    <row r="34" spans="1:3" x14ac:dyDescent="0.25">
      <c r="A34" s="1" t="s">
        <v>25</v>
      </c>
      <c r="B34" s="3">
        <v>10</v>
      </c>
      <c r="C34" s="2" t="s">
        <v>113</v>
      </c>
    </row>
    <row r="35" spans="1:3" x14ac:dyDescent="0.25">
      <c r="A35" s="1" t="s">
        <v>26</v>
      </c>
      <c r="B35" s="3">
        <v>10</v>
      </c>
      <c r="C35" s="2" t="s">
        <v>113</v>
      </c>
    </row>
    <row r="36" spans="1:3" x14ac:dyDescent="0.25">
      <c r="A36" s="1" t="s">
        <v>27</v>
      </c>
      <c r="B36" s="3">
        <v>10</v>
      </c>
      <c r="C36" s="2" t="s">
        <v>113</v>
      </c>
    </row>
    <row r="37" spans="1:3" x14ac:dyDescent="0.25">
      <c r="A37" s="1" t="s">
        <v>28</v>
      </c>
      <c r="B37" s="3">
        <v>10</v>
      </c>
      <c r="C37" s="2" t="s">
        <v>114</v>
      </c>
    </row>
    <row r="38" spans="1:3" x14ac:dyDescent="0.25">
      <c r="A38" s="1" t="s">
        <v>58</v>
      </c>
      <c r="B38" s="3">
        <v>10</v>
      </c>
      <c r="C38" s="2" t="s">
        <v>114</v>
      </c>
    </row>
    <row r="39" spans="1:3" x14ac:dyDescent="0.25">
      <c r="A39" s="1" t="s">
        <v>58</v>
      </c>
      <c r="B39" s="3">
        <v>20</v>
      </c>
      <c r="C39" s="2" t="s">
        <v>115</v>
      </c>
    </row>
    <row r="40" spans="1:3" x14ac:dyDescent="0.25">
      <c r="A40" s="1" t="s">
        <v>58</v>
      </c>
      <c r="B40" s="3">
        <v>30</v>
      </c>
      <c r="C40" s="2" t="s">
        <v>117</v>
      </c>
    </row>
    <row r="41" spans="1:3" x14ac:dyDescent="0.25">
      <c r="A41" s="1" t="s">
        <v>30</v>
      </c>
      <c r="B41" s="3">
        <v>10</v>
      </c>
      <c r="C41" s="2" t="s">
        <v>113</v>
      </c>
    </row>
    <row r="42" spans="1:3" x14ac:dyDescent="0.25">
      <c r="A42" s="1" t="s">
        <v>31</v>
      </c>
      <c r="B42" s="3">
        <v>10</v>
      </c>
      <c r="C42" s="2" t="s">
        <v>113</v>
      </c>
    </row>
    <row r="43" spans="1:3" x14ac:dyDescent="0.25">
      <c r="A43" s="1" t="s">
        <v>32</v>
      </c>
      <c r="B43" s="3">
        <v>10</v>
      </c>
      <c r="C43" s="2" t="s">
        <v>113</v>
      </c>
    </row>
    <row r="44" spans="1:3" x14ac:dyDescent="0.25">
      <c r="A44" s="1" t="s">
        <v>33</v>
      </c>
      <c r="B44" s="3">
        <v>10</v>
      </c>
      <c r="C44" s="2" t="s">
        <v>113</v>
      </c>
    </row>
    <row r="45" spans="1:3" x14ac:dyDescent="0.25">
      <c r="A45" s="1" t="s">
        <v>34</v>
      </c>
      <c r="B45" s="3">
        <v>10</v>
      </c>
      <c r="C45" s="2" t="s">
        <v>114</v>
      </c>
    </row>
    <row r="46" spans="1:3" x14ac:dyDescent="0.25">
      <c r="A46" s="1" t="s">
        <v>34</v>
      </c>
      <c r="B46" s="3">
        <v>20</v>
      </c>
      <c r="C46" s="2" t="s">
        <v>116</v>
      </c>
    </row>
    <row r="47" spans="1:3" x14ac:dyDescent="0.25">
      <c r="A47" s="1" t="s">
        <v>35</v>
      </c>
      <c r="B47" s="3">
        <v>10</v>
      </c>
      <c r="C47" s="2" t="s">
        <v>113</v>
      </c>
    </row>
    <row r="48" spans="1:3" x14ac:dyDescent="0.25">
      <c r="A48" s="1" t="s">
        <v>59</v>
      </c>
      <c r="B48" s="3">
        <v>10</v>
      </c>
      <c r="C48" s="2" t="s">
        <v>113</v>
      </c>
    </row>
    <row r="49" spans="1:3" x14ac:dyDescent="0.25">
      <c r="A49" s="1" t="s">
        <v>60</v>
      </c>
      <c r="B49" s="3">
        <v>10</v>
      </c>
      <c r="C49" s="2" t="s">
        <v>113</v>
      </c>
    </row>
    <row r="50" spans="1:3" x14ac:dyDescent="0.25">
      <c r="A50" s="1" t="s">
        <v>38</v>
      </c>
      <c r="B50" s="3">
        <v>10</v>
      </c>
      <c r="C50" s="2" t="s">
        <v>113</v>
      </c>
    </row>
    <row r="51" spans="1:3" x14ac:dyDescent="0.25">
      <c r="A51" s="1" t="s">
        <v>38</v>
      </c>
      <c r="B51" s="3">
        <v>20</v>
      </c>
      <c r="C51" s="2" t="s">
        <v>115</v>
      </c>
    </row>
    <row r="52" spans="1:3" x14ac:dyDescent="0.25">
      <c r="A52" s="1" t="s">
        <v>38</v>
      </c>
      <c r="B52" s="3">
        <v>30</v>
      </c>
      <c r="C52" s="2" t="s">
        <v>117</v>
      </c>
    </row>
    <row r="53" spans="1:3" x14ac:dyDescent="0.25">
      <c r="A53" s="1" t="s">
        <v>39</v>
      </c>
      <c r="B53" s="3">
        <v>10</v>
      </c>
      <c r="C53" s="2" t="s">
        <v>113</v>
      </c>
    </row>
    <row r="54" spans="1:3" x14ac:dyDescent="0.25">
      <c r="A54" s="1" t="s">
        <v>40</v>
      </c>
      <c r="B54" s="3">
        <v>10</v>
      </c>
      <c r="C54" s="2" t="s">
        <v>114</v>
      </c>
    </row>
    <row r="55" spans="1:3" x14ac:dyDescent="0.25">
      <c r="A55" s="1" t="s">
        <v>61</v>
      </c>
      <c r="B55" s="3">
        <v>10</v>
      </c>
      <c r="C55" s="2" t="s">
        <v>114</v>
      </c>
    </row>
    <row r="56" spans="1:3" x14ac:dyDescent="0.25">
      <c r="A56" s="1" t="s">
        <v>42</v>
      </c>
      <c r="B56" s="3">
        <v>10</v>
      </c>
      <c r="C56" s="2" t="s">
        <v>114</v>
      </c>
    </row>
    <row r="57" spans="1:3" x14ac:dyDescent="0.25">
      <c r="A57" s="1" t="s">
        <v>43</v>
      </c>
      <c r="B57" s="3">
        <v>10</v>
      </c>
      <c r="C57" s="2" t="s">
        <v>114</v>
      </c>
    </row>
    <row r="58" spans="1:3" x14ac:dyDescent="0.25">
      <c r="A58" s="1" t="s">
        <v>44</v>
      </c>
      <c r="B58" s="3">
        <v>10</v>
      </c>
      <c r="C58" s="2" t="s">
        <v>114</v>
      </c>
    </row>
    <row r="59" spans="1:3" x14ac:dyDescent="0.25">
      <c r="A59" s="1" t="s">
        <v>45</v>
      </c>
      <c r="B59" s="3">
        <v>10</v>
      </c>
      <c r="C59" s="2" t="s">
        <v>114</v>
      </c>
    </row>
    <row r="60" spans="1:3" x14ac:dyDescent="0.25">
      <c r="A60" s="1" t="s">
        <v>45</v>
      </c>
      <c r="B60" s="3">
        <v>20</v>
      </c>
      <c r="C60" s="2" t="s">
        <v>115</v>
      </c>
    </row>
    <row r="61" spans="1:3" x14ac:dyDescent="0.25">
      <c r="A61" s="1" t="s">
        <v>46</v>
      </c>
      <c r="B61" s="3">
        <v>10</v>
      </c>
      <c r="C61" s="2" t="s">
        <v>113</v>
      </c>
    </row>
    <row r="62" spans="1:3" x14ac:dyDescent="0.25">
      <c r="A62" s="1" t="s">
        <v>47</v>
      </c>
      <c r="B62" s="3">
        <v>10</v>
      </c>
      <c r="C62" s="2" t="s">
        <v>114</v>
      </c>
    </row>
    <row r="63" spans="1:3" x14ac:dyDescent="0.25">
      <c r="A63" s="1" t="s">
        <v>48</v>
      </c>
      <c r="B63" s="3">
        <v>10</v>
      </c>
      <c r="C63" s="2" t="s">
        <v>113</v>
      </c>
    </row>
    <row r="64" spans="1:3" x14ac:dyDescent="0.25">
      <c r="A64" s="1" t="s">
        <v>49</v>
      </c>
      <c r="B64" s="3">
        <v>10</v>
      </c>
      <c r="C64" s="2" t="s">
        <v>113</v>
      </c>
    </row>
    <row r="65" spans="1:3" x14ac:dyDescent="0.25">
      <c r="A65" s="1" t="s">
        <v>49</v>
      </c>
      <c r="B65" s="3">
        <v>20</v>
      </c>
      <c r="C65" s="2" t="s">
        <v>116</v>
      </c>
    </row>
    <row r="66" spans="1:3" x14ac:dyDescent="0.25">
      <c r="A66" s="1" t="s">
        <v>49</v>
      </c>
      <c r="B66" s="3">
        <v>30</v>
      </c>
      <c r="C66" s="2" t="s">
        <v>118</v>
      </c>
    </row>
    <row r="67" spans="1:3" x14ac:dyDescent="0.25">
      <c r="A67" s="1" t="s">
        <v>49</v>
      </c>
      <c r="B67" s="3">
        <v>40</v>
      </c>
      <c r="C67" s="2" t="s">
        <v>119</v>
      </c>
    </row>
    <row r="68" spans="1:3" x14ac:dyDescent="0.25">
      <c r="A68" s="1" t="s">
        <v>50</v>
      </c>
      <c r="B68" s="3">
        <v>10</v>
      </c>
      <c r="C68" s="2" t="s">
        <v>113</v>
      </c>
    </row>
    <row r="69" spans="1:3" x14ac:dyDescent="0.25">
      <c r="A69" s="1" t="s">
        <v>51</v>
      </c>
      <c r="B69" s="3">
        <v>10</v>
      </c>
      <c r="C69" s="2" t="s">
        <v>114</v>
      </c>
    </row>
  </sheetData>
  <sortState ref="A2:C69">
    <sortCondition ref="A2:A69"/>
  </sortState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69"/>
  <sheetViews>
    <sheetView tabSelected="1" workbookViewId="0">
      <selection activeCell="M6" sqref="M6"/>
    </sheetView>
  </sheetViews>
  <sheetFormatPr baseColWidth="10" defaultRowHeight="15" x14ac:dyDescent="0.25"/>
  <cols>
    <col min="1" max="2" width="11.42578125" style="2"/>
    <col min="3" max="3" width="13.5703125" style="2" customWidth="1"/>
    <col min="4" max="4" width="16.7109375" style="2" customWidth="1"/>
    <col min="7" max="7" width="14" bestFit="1" customWidth="1"/>
    <col min="8" max="8" width="16.140625" bestFit="1" customWidth="1"/>
    <col min="9" max="9" width="14.7109375" bestFit="1" customWidth="1"/>
    <col min="10" max="10" width="17.28515625" bestFit="1" customWidth="1"/>
    <col min="11" max="11" width="18" bestFit="1" customWidth="1"/>
    <col min="12" max="12" width="16.140625" bestFit="1" customWidth="1"/>
    <col min="13" max="13" width="14.7109375" bestFit="1" customWidth="1"/>
    <col min="14" max="14" width="17.28515625" bestFit="1" customWidth="1"/>
    <col min="15" max="15" width="18" bestFit="1" customWidth="1"/>
  </cols>
  <sheetData>
    <row r="1" spans="1:11" x14ac:dyDescent="0.25">
      <c r="A1" s="8" t="s">
        <v>120</v>
      </c>
      <c r="B1" s="8" t="s">
        <v>2</v>
      </c>
      <c r="C1" s="8" t="s">
        <v>121</v>
      </c>
      <c r="D1" s="8" t="s">
        <v>122</v>
      </c>
      <c r="G1" s="12" t="s">
        <v>0</v>
      </c>
      <c r="H1" s="12" t="s">
        <v>1</v>
      </c>
      <c r="I1" s="12" t="s">
        <v>2</v>
      </c>
      <c r="J1" s="12" t="s">
        <v>111</v>
      </c>
      <c r="K1" s="10" t="s">
        <v>112</v>
      </c>
    </row>
    <row r="2" spans="1:11" x14ac:dyDescent="0.25">
      <c r="A2" s="2" t="str">
        <f>IFERROR(VLOOKUP(ROW()-1,'Liens articles-gammes'!F:G,2,FALSE),Groupement!A1)</f>
        <v>10112000</v>
      </c>
      <c r="B2" s="2" t="str">
        <f>VLOOKUP(A2,'Liens articles-gammes'!A:C,3,FALSE)</f>
        <v>10112000</v>
      </c>
      <c r="C2" s="2" t="s">
        <v>123</v>
      </c>
      <c r="D2" s="2" t="s">
        <v>123</v>
      </c>
      <c r="G2" s="11">
        <v>10112000</v>
      </c>
      <c r="H2" s="11" t="s">
        <v>62</v>
      </c>
      <c r="I2" s="11">
        <v>10112000</v>
      </c>
      <c r="J2" s="11">
        <v>10</v>
      </c>
      <c r="K2" s="11" t="s">
        <v>113</v>
      </c>
    </row>
    <row r="3" spans="1:11" x14ac:dyDescent="0.25">
      <c r="A3" s="2" t="str">
        <f>IFERROR(VLOOKUP(ROW()-1,'Liens articles-gammes'!F:G,2,FALSE),Groupement!A2)</f>
        <v>10112102</v>
      </c>
      <c r="B3" s="2" t="str">
        <f>VLOOKUP(A3,'Liens articles-gammes'!A:C,3,FALSE)</f>
        <v>10112101</v>
      </c>
      <c r="C3" s="2" t="s">
        <v>123</v>
      </c>
      <c r="D3" s="2" t="s">
        <v>123</v>
      </c>
      <c r="G3" s="11">
        <v>10112102</v>
      </c>
      <c r="H3" s="11" t="s">
        <v>63</v>
      </c>
      <c r="I3" s="11">
        <v>10112101</v>
      </c>
      <c r="J3" s="11">
        <v>10</v>
      </c>
      <c r="K3" s="11" t="s">
        <v>114</v>
      </c>
    </row>
    <row r="4" spans="1:11" x14ac:dyDescent="0.25">
      <c r="A4" s="2" t="str">
        <f>IFERROR(VLOOKUP(ROW()-1,'Liens articles-gammes'!F:G,2,FALSE),Groupement!A3)</f>
        <v>10112102</v>
      </c>
      <c r="B4" s="2" t="str">
        <f>VLOOKUP(A4,'Liens articles-gammes'!A:C,3,FALSE)</f>
        <v>10112101</v>
      </c>
      <c r="C4" s="2" t="s">
        <v>123</v>
      </c>
      <c r="D4" s="2" t="s">
        <v>123</v>
      </c>
      <c r="G4" s="11">
        <v>10112102</v>
      </c>
      <c r="H4" s="11" t="s">
        <v>63</v>
      </c>
      <c r="I4" s="11">
        <v>10112101</v>
      </c>
      <c r="J4" s="11">
        <v>20</v>
      </c>
      <c r="K4" s="11" t="s">
        <v>115</v>
      </c>
    </row>
    <row r="5" spans="1:11" x14ac:dyDescent="0.25">
      <c r="A5" s="2" t="str">
        <f>IFERROR(VLOOKUP(ROW()-1,'Liens articles-gammes'!F:G,2,FALSE),Groupement!A4)</f>
        <v>10112500</v>
      </c>
      <c r="B5" s="2" t="str">
        <f>VLOOKUP(A5,'Liens articles-gammes'!A:C,3,FALSE)</f>
        <v>10112500</v>
      </c>
      <c r="C5" s="2" t="s">
        <v>123</v>
      </c>
      <c r="D5" s="2" t="s">
        <v>123</v>
      </c>
      <c r="G5" s="11">
        <v>10112500</v>
      </c>
      <c r="H5" s="11" t="s">
        <v>64</v>
      </c>
      <c r="I5" s="11">
        <v>10112500</v>
      </c>
      <c r="J5" s="11">
        <v>10</v>
      </c>
      <c r="K5" s="11" t="s">
        <v>113</v>
      </c>
    </row>
    <row r="6" spans="1:11" x14ac:dyDescent="0.25">
      <c r="A6" s="2" t="str">
        <f>IFERROR(VLOOKUP(ROW()-1,'Liens articles-gammes'!F:G,2,FALSE),Groupement!A5)</f>
        <v>10120502</v>
      </c>
      <c r="B6" s="2" t="str">
        <f>VLOOKUP(A6,'Liens articles-gammes'!A:C,3,FALSE)</f>
        <v>10120502</v>
      </c>
      <c r="G6" s="11">
        <v>10120502</v>
      </c>
      <c r="H6" s="11" t="s">
        <v>65</v>
      </c>
      <c r="I6" s="11">
        <v>10120502</v>
      </c>
      <c r="J6" s="11">
        <v>10</v>
      </c>
      <c r="K6" s="11" t="s">
        <v>113</v>
      </c>
    </row>
    <row r="7" spans="1:11" x14ac:dyDescent="0.25">
      <c r="A7" s="2" t="str">
        <f>IFERROR(VLOOKUP(ROW()-1,'Liens articles-gammes'!F:G,2,FALSE),Groupement!A6)</f>
        <v>10121300</v>
      </c>
      <c r="B7" s="2" t="str">
        <f>VLOOKUP(A7,'Liens articles-gammes'!A:C,3,FALSE)</f>
        <v>10121300</v>
      </c>
      <c r="G7" s="11">
        <v>10121300</v>
      </c>
      <c r="H7" s="11" t="s">
        <v>66</v>
      </c>
      <c r="I7" s="11">
        <v>10121300</v>
      </c>
      <c r="J7" s="11">
        <v>10</v>
      </c>
      <c r="K7" s="11" t="s">
        <v>114</v>
      </c>
    </row>
    <row r="8" spans="1:11" x14ac:dyDescent="0.25">
      <c r="A8" s="2" t="str">
        <f>IFERROR(VLOOKUP(ROW()-1,'Liens articles-gammes'!F:G,2,FALSE),Groupement!A7)</f>
        <v>10121300</v>
      </c>
      <c r="B8" s="2" t="str">
        <f>VLOOKUP(A8,'Liens articles-gammes'!A:C,3,FALSE)</f>
        <v>10121300</v>
      </c>
      <c r="G8" s="11">
        <v>10121300</v>
      </c>
      <c r="H8" s="11" t="s">
        <v>66</v>
      </c>
      <c r="I8" s="11">
        <v>10121300</v>
      </c>
      <c r="J8" s="11">
        <v>20</v>
      </c>
      <c r="K8" s="11" t="s">
        <v>116</v>
      </c>
    </row>
    <row r="9" spans="1:11" x14ac:dyDescent="0.25">
      <c r="A9" s="2" t="str">
        <f>IFERROR(VLOOKUP(ROW()-1,'Liens articles-gammes'!F:G,2,FALSE),Groupement!A8)</f>
        <v>10121300</v>
      </c>
      <c r="B9" s="2" t="str">
        <f>VLOOKUP(A9,'Liens articles-gammes'!A:C,3,FALSE)</f>
        <v>10121300</v>
      </c>
      <c r="G9" s="11">
        <v>10121300</v>
      </c>
      <c r="H9" s="11" t="s">
        <v>66</v>
      </c>
      <c r="I9" s="11">
        <v>10121300</v>
      </c>
      <c r="J9" s="11">
        <v>30</v>
      </c>
      <c r="K9" s="11" t="s">
        <v>117</v>
      </c>
    </row>
    <row r="10" spans="1:11" x14ac:dyDescent="0.25">
      <c r="A10" s="2" t="str">
        <f>IFERROR(VLOOKUP(ROW()-1,'Liens articles-gammes'!F:G,2,FALSE),Groupement!A9)</f>
        <v>10121500</v>
      </c>
      <c r="B10" s="2" t="str">
        <f>VLOOKUP(A10,'Liens articles-gammes'!A:C,3,FALSE)</f>
        <v>10121500</v>
      </c>
      <c r="G10" s="11">
        <v>10121500</v>
      </c>
      <c r="H10" s="11" t="s">
        <v>67</v>
      </c>
      <c r="I10" s="11">
        <v>10121500</v>
      </c>
      <c r="J10" s="11">
        <v>10</v>
      </c>
      <c r="K10" s="11" t="s">
        <v>114</v>
      </c>
    </row>
    <row r="11" spans="1:11" x14ac:dyDescent="0.25">
      <c r="A11" s="2" t="str">
        <f>IFERROR(VLOOKUP(ROW()-1,'Liens articles-gammes'!F:G,2,FALSE),Groupement!A10)</f>
        <v>10121600</v>
      </c>
      <c r="B11" s="2" t="str">
        <f>VLOOKUP(A11,'Liens articles-gammes'!A:C,3,FALSE)</f>
        <v>10121600</v>
      </c>
      <c r="G11" s="11">
        <v>10121600</v>
      </c>
      <c r="H11" s="11" t="s">
        <v>68</v>
      </c>
      <c r="I11" s="11">
        <v>10121600</v>
      </c>
      <c r="J11" s="11">
        <v>10</v>
      </c>
      <c r="K11" s="11" t="s">
        <v>114</v>
      </c>
    </row>
    <row r="12" spans="1:11" x14ac:dyDescent="0.25">
      <c r="A12" s="2" t="str">
        <f>IFERROR(VLOOKUP(ROW()-1,'Liens articles-gammes'!F:G,2,FALSE),Groupement!A11)</f>
        <v>10121702</v>
      </c>
      <c r="B12" s="2" t="str">
        <f>VLOOKUP(A12,'Liens articles-gammes'!A:C,3,FALSE)</f>
        <v>10121702</v>
      </c>
      <c r="G12" s="11">
        <v>10121702</v>
      </c>
      <c r="H12" s="11" t="s">
        <v>69</v>
      </c>
      <c r="I12" s="11">
        <v>10121702</v>
      </c>
      <c r="J12" s="11">
        <v>10</v>
      </c>
      <c r="K12" s="11" t="s">
        <v>114</v>
      </c>
    </row>
    <row r="13" spans="1:11" x14ac:dyDescent="0.25">
      <c r="A13" s="2" t="str">
        <f>IFERROR(VLOOKUP(ROW()-1,'Liens articles-gammes'!F:G,2,FALSE),Groupement!A12)</f>
        <v>10121702</v>
      </c>
      <c r="B13" s="2" t="str">
        <f>VLOOKUP(A13,'Liens articles-gammes'!A:C,3,FALSE)</f>
        <v>10121702</v>
      </c>
      <c r="G13" s="11">
        <v>10121702</v>
      </c>
      <c r="H13" s="11" t="s">
        <v>69</v>
      </c>
      <c r="I13" s="11">
        <v>10121702</v>
      </c>
      <c r="J13" s="11">
        <v>20</v>
      </c>
      <c r="K13" s="11" t="s">
        <v>115</v>
      </c>
    </row>
    <row r="14" spans="1:11" x14ac:dyDescent="0.25">
      <c r="A14" s="2" t="str">
        <f>IFERROR(VLOOKUP(ROW()-1,'Liens articles-gammes'!F:G,2,FALSE),Groupement!A13)</f>
        <v>10121900</v>
      </c>
      <c r="B14" s="2" t="str">
        <f>VLOOKUP(A14,'Liens articles-gammes'!A:C,3,FALSE)</f>
        <v>10121900</v>
      </c>
      <c r="G14" s="11">
        <v>10121900</v>
      </c>
      <c r="H14" s="11" t="s">
        <v>70</v>
      </c>
      <c r="I14" s="11">
        <v>10121900</v>
      </c>
      <c r="J14" s="11">
        <v>10</v>
      </c>
      <c r="K14" s="11" t="s">
        <v>113</v>
      </c>
    </row>
    <row r="15" spans="1:11" x14ac:dyDescent="0.25">
      <c r="A15" s="2" t="str">
        <f>IFERROR(VLOOKUP(ROW()-1,'Liens articles-gammes'!F:G,2,FALSE),Groupement!A14)</f>
        <v>10131702</v>
      </c>
      <c r="B15" s="2" t="str">
        <f>VLOOKUP(A15,'Liens articles-gammes'!A:C,3,FALSE)</f>
        <v>10131702</v>
      </c>
      <c r="G15" s="11">
        <v>10131702</v>
      </c>
      <c r="H15" s="11" t="s">
        <v>71</v>
      </c>
      <c r="I15" s="11">
        <v>10131702</v>
      </c>
      <c r="J15" s="11">
        <v>10</v>
      </c>
      <c r="K15" s="11" t="s">
        <v>113</v>
      </c>
    </row>
    <row r="16" spans="1:11" x14ac:dyDescent="0.25">
      <c r="A16" s="2" t="str">
        <f>IFERROR(VLOOKUP(ROW()-1,'Liens articles-gammes'!F:G,2,FALSE),Groupement!A15)</f>
        <v>10131800</v>
      </c>
      <c r="B16" s="2" t="str">
        <f>VLOOKUP(A16,'Liens articles-gammes'!A:C,3,FALSE)</f>
        <v>10131800</v>
      </c>
      <c r="G16" s="11">
        <v>10131800</v>
      </c>
      <c r="H16" s="11" t="s">
        <v>72</v>
      </c>
      <c r="I16" s="11">
        <v>10131800</v>
      </c>
      <c r="J16" s="11">
        <v>10</v>
      </c>
      <c r="K16" s="11" t="s">
        <v>114</v>
      </c>
    </row>
    <row r="17" spans="1:11" x14ac:dyDescent="0.25">
      <c r="A17" s="2" t="str">
        <f>IFERROR(VLOOKUP(ROW()-1,'Liens articles-gammes'!F:G,2,FALSE),Groupement!A16)</f>
        <v>10131800</v>
      </c>
      <c r="B17" s="2" t="str">
        <f>VLOOKUP(A17,'Liens articles-gammes'!A:C,3,FALSE)</f>
        <v>10131800</v>
      </c>
      <c r="G17" s="11">
        <v>10131800</v>
      </c>
      <c r="H17" s="11" t="s">
        <v>72</v>
      </c>
      <c r="I17" s="11">
        <v>10131800</v>
      </c>
      <c r="J17" s="11">
        <v>20</v>
      </c>
      <c r="K17" s="11" t="s">
        <v>115</v>
      </c>
    </row>
    <row r="18" spans="1:11" x14ac:dyDescent="0.25">
      <c r="A18" s="2" t="str">
        <f>IFERROR(VLOOKUP(ROW()-1,'Liens articles-gammes'!F:G,2,FALSE),Groupement!A17)</f>
        <v>10131800</v>
      </c>
      <c r="B18" s="2" t="str">
        <f>VLOOKUP(A18,'Liens articles-gammes'!A:C,3,FALSE)</f>
        <v>10131800</v>
      </c>
      <c r="G18" s="11">
        <v>10131800</v>
      </c>
      <c r="H18" s="11" t="s">
        <v>72</v>
      </c>
      <c r="I18" s="11">
        <v>10131800</v>
      </c>
      <c r="J18" s="11">
        <v>30</v>
      </c>
      <c r="K18" s="11" t="s">
        <v>118</v>
      </c>
    </row>
    <row r="19" spans="1:11" x14ac:dyDescent="0.25">
      <c r="A19" s="2" t="str">
        <f>IFERROR(VLOOKUP(ROW()-1,'Liens articles-gammes'!F:G,2,FALSE),Groupement!A18)</f>
        <v>10131800</v>
      </c>
      <c r="B19" s="2" t="str">
        <f>VLOOKUP(A19,'Liens articles-gammes'!A:C,3,FALSE)</f>
        <v>10131800</v>
      </c>
      <c r="G19" s="11">
        <v>10131800</v>
      </c>
      <c r="H19" s="11" t="s">
        <v>72</v>
      </c>
      <c r="I19" s="11">
        <v>10131800</v>
      </c>
      <c r="J19" s="11">
        <v>40</v>
      </c>
      <c r="K19" s="11" t="s">
        <v>119</v>
      </c>
    </row>
    <row r="20" spans="1:11" x14ac:dyDescent="0.25">
      <c r="A20" s="2" t="str">
        <f>IFERROR(VLOOKUP(ROW()-1,'Liens articles-gammes'!F:G,2,FALSE),Groupement!A19)</f>
        <v>10156000</v>
      </c>
      <c r="B20" s="2" t="str">
        <f>VLOOKUP(A20,'Liens articles-gammes'!A:C,3,FALSE)</f>
        <v>10156000</v>
      </c>
      <c r="G20" s="11">
        <v>10156000</v>
      </c>
      <c r="H20" s="11" t="s">
        <v>73</v>
      </c>
      <c r="I20" s="11">
        <v>10156000</v>
      </c>
      <c r="J20" s="11">
        <v>10</v>
      </c>
      <c r="K20" s="11" t="s">
        <v>113</v>
      </c>
    </row>
    <row r="21" spans="1:11" x14ac:dyDescent="0.25">
      <c r="A21" s="2" t="str">
        <f>IFERROR(VLOOKUP(ROW()-1,'Liens articles-gammes'!F:G,2,FALSE),Groupement!A20)</f>
        <v>10156102</v>
      </c>
      <c r="B21" s="2" t="str">
        <f>VLOOKUP(A21,'Liens articles-gammes'!A:C,3,FALSE)</f>
        <v>10156102</v>
      </c>
      <c r="G21" s="11">
        <v>10156102</v>
      </c>
      <c r="H21" s="11" t="s">
        <v>74</v>
      </c>
      <c r="I21" s="11">
        <v>10156102</v>
      </c>
      <c r="J21" s="11">
        <v>10</v>
      </c>
      <c r="K21" s="11" t="s">
        <v>113</v>
      </c>
    </row>
    <row r="22" spans="1:11" x14ac:dyDescent="0.25">
      <c r="A22" s="2" t="str">
        <f>IFERROR(VLOOKUP(ROW()-1,'Liens articles-gammes'!F:G,2,FALSE),Groupement!A21)</f>
        <v>10157002</v>
      </c>
      <c r="B22" s="2" t="str">
        <f>VLOOKUP(A22,'Liens articles-gammes'!A:C,3,FALSE)</f>
        <v>10157001</v>
      </c>
      <c r="G22" s="11">
        <v>10157002</v>
      </c>
      <c r="H22" s="11" t="s">
        <v>75</v>
      </c>
      <c r="I22" s="11">
        <v>10157001</v>
      </c>
      <c r="J22" s="11">
        <v>10</v>
      </c>
      <c r="K22" s="11" t="s">
        <v>113</v>
      </c>
    </row>
    <row r="23" spans="1:11" x14ac:dyDescent="0.25">
      <c r="A23" s="2" t="str">
        <f>IFERROR(VLOOKUP(ROW()-1,'Liens articles-gammes'!F:G,2,FALSE),Groupement!A22)</f>
        <v>10157600</v>
      </c>
      <c r="B23" s="2" t="str">
        <f>VLOOKUP(A23,'Liens articles-gammes'!A:C,3,FALSE)</f>
        <v>10157600</v>
      </c>
      <c r="G23" s="11">
        <v>10157600</v>
      </c>
      <c r="H23" s="11" t="s">
        <v>76</v>
      </c>
      <c r="I23" s="11">
        <v>10157600</v>
      </c>
      <c r="J23" s="11">
        <v>10</v>
      </c>
      <c r="K23" s="11" t="s">
        <v>113</v>
      </c>
    </row>
    <row r="24" spans="1:11" x14ac:dyDescent="0.25">
      <c r="A24" s="2" t="str">
        <f>IFERROR(VLOOKUP(ROW()-1,'Liens articles-gammes'!F:G,2,FALSE),Groupement!A23)</f>
        <v>10157600</v>
      </c>
      <c r="B24" s="2" t="str">
        <f>VLOOKUP(A24,'Liens articles-gammes'!A:C,3,FALSE)</f>
        <v>10157600</v>
      </c>
      <c r="G24" s="11">
        <v>10157600</v>
      </c>
      <c r="H24" s="11" t="s">
        <v>76</v>
      </c>
      <c r="I24" s="11">
        <v>10157600</v>
      </c>
      <c r="J24" s="11">
        <v>20</v>
      </c>
      <c r="K24" s="11" t="s">
        <v>116</v>
      </c>
    </row>
    <row r="25" spans="1:11" x14ac:dyDescent="0.25">
      <c r="A25" s="2" t="str">
        <f>IFERROR(VLOOKUP(ROW()-1,'Liens articles-gammes'!F:G,2,FALSE),Groupement!A24)</f>
        <v>10157950</v>
      </c>
      <c r="B25" s="2" t="str">
        <f>VLOOKUP(A25,'Liens articles-gammes'!A:C,3,FALSE)</f>
        <v>10157950</v>
      </c>
      <c r="G25" s="11">
        <v>10157950</v>
      </c>
      <c r="H25" s="11" t="s">
        <v>77</v>
      </c>
      <c r="I25" s="11">
        <v>10157950</v>
      </c>
      <c r="J25" s="11">
        <v>10</v>
      </c>
      <c r="K25" s="11" t="s">
        <v>113</v>
      </c>
    </row>
    <row r="26" spans="1:11" x14ac:dyDescent="0.25">
      <c r="A26" s="2" t="str">
        <f>IFERROR(VLOOKUP(ROW()-1,'Liens articles-gammes'!F:G,2,FALSE),Groupement!A25)</f>
        <v>10163102</v>
      </c>
      <c r="B26" s="2" t="str">
        <f>VLOOKUP(A26,'Liens articles-gammes'!A:C,3,FALSE)</f>
        <v>10163101</v>
      </c>
      <c r="G26" s="11">
        <v>10163102</v>
      </c>
      <c r="H26" s="11" t="s">
        <v>78</v>
      </c>
      <c r="I26" s="11">
        <v>10163101</v>
      </c>
      <c r="J26" s="11">
        <v>10</v>
      </c>
      <c r="K26" s="11" t="s">
        <v>113</v>
      </c>
    </row>
    <row r="27" spans="1:11" x14ac:dyDescent="0.25">
      <c r="A27" s="2" t="str">
        <f>IFERROR(VLOOKUP(ROW()-1,'Liens articles-gammes'!F:G,2,FALSE),Groupement!A26)</f>
        <v>10166999</v>
      </c>
      <c r="B27" s="2" t="str">
        <f>VLOOKUP(A27,'Liens articles-gammes'!A:C,3,FALSE)</f>
        <v>10166999</v>
      </c>
      <c r="G27" s="11">
        <v>10166999</v>
      </c>
      <c r="H27" s="11" t="s">
        <v>79</v>
      </c>
      <c r="I27" s="11">
        <v>10166999</v>
      </c>
      <c r="J27" s="11">
        <v>10</v>
      </c>
      <c r="K27" s="11" t="s">
        <v>113</v>
      </c>
    </row>
    <row r="28" spans="1:11" x14ac:dyDescent="0.25">
      <c r="A28" s="2" t="str">
        <f>IFERROR(VLOOKUP(ROW()-1,'Liens articles-gammes'!F:G,2,FALSE),Groupement!A27)</f>
        <v>10169902</v>
      </c>
      <c r="B28" s="2" t="str">
        <f>VLOOKUP(A28,'Liens articles-gammes'!A:C,3,FALSE)</f>
        <v>10169901</v>
      </c>
      <c r="G28" s="11">
        <v>10169902</v>
      </c>
      <c r="H28" s="11" t="s">
        <v>80</v>
      </c>
      <c r="I28" s="11">
        <v>10169901</v>
      </c>
      <c r="J28" s="11">
        <v>10</v>
      </c>
      <c r="K28" s="11" t="s">
        <v>114</v>
      </c>
    </row>
    <row r="29" spans="1:11" x14ac:dyDescent="0.25">
      <c r="A29" s="2" t="str">
        <f>IFERROR(VLOOKUP(ROW()-1,'Liens articles-gammes'!F:G,2,FALSE),Groupement!A28)</f>
        <v>10170702</v>
      </c>
      <c r="B29" s="2" t="str">
        <f>VLOOKUP(A29,'Liens articles-gammes'!A:C,3,FALSE)</f>
        <v>10170702</v>
      </c>
      <c r="G29" s="11">
        <v>10170702</v>
      </c>
      <c r="H29" s="11" t="s">
        <v>81</v>
      </c>
      <c r="I29" s="11">
        <v>10170702</v>
      </c>
      <c r="J29" s="11">
        <v>10</v>
      </c>
      <c r="K29" s="11" t="s">
        <v>114</v>
      </c>
    </row>
    <row r="30" spans="1:11" x14ac:dyDescent="0.25">
      <c r="A30" s="2" t="str">
        <f>IFERROR(VLOOKUP(ROW()-1,'Liens articles-gammes'!F:G,2,FALSE),Groupement!A29)</f>
        <v>10170702</v>
      </c>
      <c r="B30" s="2" t="str">
        <f>VLOOKUP(A30,'Liens articles-gammes'!A:C,3,FALSE)</f>
        <v>10170702</v>
      </c>
      <c r="G30" s="11">
        <v>10170702</v>
      </c>
      <c r="H30" s="11" t="s">
        <v>81</v>
      </c>
      <c r="I30" s="11">
        <v>10170702</v>
      </c>
      <c r="J30" s="11">
        <v>20</v>
      </c>
      <c r="K30" s="11" t="s">
        <v>116</v>
      </c>
    </row>
    <row r="31" spans="1:11" x14ac:dyDescent="0.25">
      <c r="A31" s="2" t="str">
        <f>IFERROR(VLOOKUP(ROW()-1,'Liens articles-gammes'!F:G,2,FALSE),Groupement!A30)</f>
        <v>10170702</v>
      </c>
      <c r="B31" s="2" t="str">
        <f>VLOOKUP(A31,'Liens articles-gammes'!A:C,3,FALSE)</f>
        <v>10170702</v>
      </c>
      <c r="G31" s="11">
        <v>10170702</v>
      </c>
      <c r="H31" s="11" t="s">
        <v>81</v>
      </c>
      <c r="I31" s="11">
        <v>10170702</v>
      </c>
      <c r="J31" s="11">
        <v>30</v>
      </c>
      <c r="K31" s="11" t="s">
        <v>118</v>
      </c>
    </row>
    <row r="32" spans="1:11" x14ac:dyDescent="0.25">
      <c r="A32" s="2" t="str">
        <f>IFERROR(VLOOKUP(ROW()-1,'Liens articles-gammes'!F:G,2,FALSE),Groupement!A31)</f>
        <v>10172102</v>
      </c>
      <c r="B32" s="2" t="str">
        <f>VLOOKUP(A32,'Liens articles-gammes'!A:C,3,FALSE)</f>
        <v>10172101</v>
      </c>
      <c r="G32" s="11">
        <v>10172102</v>
      </c>
      <c r="H32" s="11" t="s">
        <v>82</v>
      </c>
      <c r="I32" s="11">
        <v>10172101</v>
      </c>
      <c r="J32" s="11">
        <v>10</v>
      </c>
      <c r="K32" s="11" t="s">
        <v>114</v>
      </c>
    </row>
    <row r="33" spans="1:11" x14ac:dyDescent="0.25">
      <c r="A33" s="2" t="str">
        <f>IFERROR(VLOOKUP(ROW()-1,'Liens articles-gammes'!F:G,2,FALSE),Groupement!A32)</f>
        <v>10176602</v>
      </c>
      <c r="B33" s="2" t="str">
        <f>VLOOKUP(A33,'Liens articles-gammes'!A:C,3,FALSE)</f>
        <v>10176601</v>
      </c>
      <c r="G33" s="11">
        <v>10176602</v>
      </c>
      <c r="H33" s="11" t="s">
        <v>83</v>
      </c>
      <c r="I33" s="11">
        <v>10176601</v>
      </c>
      <c r="J33" s="11">
        <v>10</v>
      </c>
      <c r="K33" s="11" t="s">
        <v>113</v>
      </c>
    </row>
    <row r="34" spans="1:11" x14ac:dyDescent="0.25">
      <c r="A34" s="2" t="str">
        <f>IFERROR(VLOOKUP(ROW()-1,'Liens articles-gammes'!F:G,2,FALSE),Groupement!A33)</f>
        <v>10181702</v>
      </c>
      <c r="B34" s="2" t="str">
        <f>VLOOKUP(A34,'Liens articles-gammes'!A:C,3,FALSE)</f>
        <v>10181702</v>
      </c>
      <c r="G34" s="11">
        <v>10181702</v>
      </c>
      <c r="H34" s="11" t="s">
        <v>84</v>
      </c>
      <c r="I34" s="11">
        <v>10181702</v>
      </c>
      <c r="J34" s="11">
        <v>10</v>
      </c>
      <c r="K34" s="11" t="s">
        <v>113</v>
      </c>
    </row>
    <row r="35" spans="1:11" x14ac:dyDescent="0.25">
      <c r="A35" s="2" t="str">
        <f>IFERROR(VLOOKUP(ROW()-1,'Liens articles-gammes'!F:G,2,FALSE),Groupement!A34)</f>
        <v>10197701</v>
      </c>
      <c r="B35" s="2" t="str">
        <f>VLOOKUP(A35,'Liens articles-gammes'!A:C,3,FALSE)</f>
        <v>10197701</v>
      </c>
      <c r="G35" s="11">
        <v>10197701</v>
      </c>
      <c r="H35" s="11" t="s">
        <v>85</v>
      </c>
      <c r="I35" s="11">
        <v>10197701</v>
      </c>
      <c r="J35" s="11">
        <v>10</v>
      </c>
      <c r="K35" s="11" t="s">
        <v>113</v>
      </c>
    </row>
    <row r="36" spans="1:11" x14ac:dyDescent="0.25">
      <c r="A36" s="2" t="str">
        <f>IFERROR(VLOOKUP(ROW()-1,'Liens articles-gammes'!F:G,2,FALSE),Groupement!A35)</f>
        <v>10197750</v>
      </c>
      <c r="B36" s="2" t="str">
        <f>VLOOKUP(A36,'Liens articles-gammes'!A:C,3,FALSE)</f>
        <v>10197750</v>
      </c>
      <c r="G36" s="11">
        <v>10197750</v>
      </c>
      <c r="H36" s="11" t="s">
        <v>86</v>
      </c>
      <c r="I36" s="11">
        <v>10197750</v>
      </c>
      <c r="J36" s="11">
        <v>10</v>
      </c>
      <c r="K36" s="11" t="s">
        <v>113</v>
      </c>
    </row>
    <row r="37" spans="1:11" x14ac:dyDescent="0.25">
      <c r="A37" s="2" t="str">
        <f>IFERROR(VLOOKUP(ROW()-1,'Liens articles-gammes'!F:G,2,FALSE),Groupement!A36)</f>
        <v>10197901</v>
      </c>
      <c r="B37" s="2" t="str">
        <f>VLOOKUP(A37,'Liens articles-gammes'!A:C,3,FALSE)</f>
        <v>10197901</v>
      </c>
      <c r="G37" s="11">
        <v>10197901</v>
      </c>
      <c r="H37" s="11" t="s">
        <v>87</v>
      </c>
      <c r="I37" s="11">
        <v>10197901</v>
      </c>
      <c r="J37" s="11">
        <v>10</v>
      </c>
      <c r="K37" s="11" t="s">
        <v>114</v>
      </c>
    </row>
    <row r="38" spans="1:11" x14ac:dyDescent="0.25">
      <c r="A38" s="2" t="str">
        <f>IFERROR(VLOOKUP(ROW()-1,'Liens articles-gammes'!F:G,2,FALSE),Groupement!A37)</f>
        <v>10198102</v>
      </c>
      <c r="B38" s="2" t="str">
        <f>VLOOKUP(A38,'Liens articles-gammes'!A:C,3,FALSE)</f>
        <v>10198101</v>
      </c>
      <c r="G38" s="11">
        <v>10198102</v>
      </c>
      <c r="H38" s="11" t="s">
        <v>88</v>
      </c>
      <c r="I38" s="11">
        <v>10198101</v>
      </c>
      <c r="J38" s="11">
        <v>10</v>
      </c>
      <c r="K38" s="11" t="s">
        <v>114</v>
      </c>
    </row>
    <row r="39" spans="1:11" x14ac:dyDescent="0.25">
      <c r="A39" s="2" t="str">
        <f>IFERROR(VLOOKUP(ROW()-1,'Liens articles-gammes'!F:G,2,FALSE),Groupement!A38)</f>
        <v>10198102</v>
      </c>
      <c r="B39" s="2" t="str">
        <f>VLOOKUP(A39,'Liens articles-gammes'!A:C,3,FALSE)</f>
        <v>10198101</v>
      </c>
      <c r="G39" s="11">
        <v>10198102</v>
      </c>
      <c r="H39" s="11" t="s">
        <v>88</v>
      </c>
      <c r="I39" s="11">
        <v>10198101</v>
      </c>
      <c r="J39" s="11">
        <v>20</v>
      </c>
      <c r="K39" s="11" t="s">
        <v>115</v>
      </c>
    </row>
    <row r="40" spans="1:11" x14ac:dyDescent="0.25">
      <c r="A40" s="2" t="str">
        <f>IFERROR(VLOOKUP(ROW()-1,'Liens articles-gammes'!F:G,2,FALSE),Groupement!A39)</f>
        <v>10198102</v>
      </c>
      <c r="B40" s="2" t="str">
        <f>VLOOKUP(A40,'Liens articles-gammes'!A:C,3,FALSE)</f>
        <v>10198101</v>
      </c>
      <c r="G40" s="11">
        <v>10198102</v>
      </c>
      <c r="H40" s="11" t="s">
        <v>88</v>
      </c>
      <c r="I40" s="11">
        <v>10198101</v>
      </c>
      <c r="J40" s="11">
        <v>30</v>
      </c>
      <c r="K40" s="11" t="s">
        <v>117</v>
      </c>
    </row>
    <row r="41" spans="1:11" x14ac:dyDescent="0.25">
      <c r="A41" s="2" t="str">
        <f>IFERROR(VLOOKUP(ROW()-1,'Liens articles-gammes'!F:G,2,FALSE),Groupement!A40)</f>
        <v>10225801</v>
      </c>
      <c r="B41" s="2" t="str">
        <f>VLOOKUP(A41,'Liens articles-gammes'!A:C,3,FALSE)</f>
        <v>10225801</v>
      </c>
      <c r="G41" s="11">
        <v>10225801</v>
      </c>
      <c r="H41" s="11" t="s">
        <v>89</v>
      </c>
      <c r="I41" s="11">
        <v>10225801</v>
      </c>
      <c r="J41" s="11">
        <v>10</v>
      </c>
      <c r="K41" s="11" t="s">
        <v>113</v>
      </c>
    </row>
    <row r="42" spans="1:11" x14ac:dyDescent="0.25">
      <c r="A42" s="2" t="str">
        <f>IFERROR(VLOOKUP(ROW()-1,'Liens articles-gammes'!F:G,2,FALSE),Groupement!A41)</f>
        <v>10225902</v>
      </c>
      <c r="B42" s="2" t="str">
        <f>VLOOKUP(A42,'Liens articles-gammes'!A:C,3,FALSE)</f>
        <v>10225902</v>
      </c>
      <c r="G42" s="11">
        <v>10225902</v>
      </c>
      <c r="H42" s="11" t="s">
        <v>90</v>
      </c>
      <c r="I42" s="11">
        <v>10225902</v>
      </c>
      <c r="J42" s="11">
        <v>10</v>
      </c>
      <c r="K42" s="11" t="s">
        <v>113</v>
      </c>
    </row>
    <row r="43" spans="1:11" x14ac:dyDescent="0.25">
      <c r="A43" s="2" t="str">
        <f>IFERROR(VLOOKUP(ROW()-1,'Liens articles-gammes'!F:G,2,FALSE),Groupement!A42)</f>
        <v>10226201</v>
      </c>
      <c r="B43" s="2" t="str">
        <f>VLOOKUP(A43,'Liens articles-gammes'!A:C,3,FALSE)</f>
        <v>10226201</v>
      </c>
      <c r="G43" s="11">
        <v>10226201</v>
      </c>
      <c r="H43" s="11" t="s">
        <v>91</v>
      </c>
      <c r="I43" s="11">
        <v>10226201</v>
      </c>
      <c r="J43" s="11">
        <v>10</v>
      </c>
      <c r="K43" s="11" t="s">
        <v>113</v>
      </c>
    </row>
    <row r="44" spans="1:11" x14ac:dyDescent="0.25">
      <c r="A44" s="2" t="str">
        <f>IFERROR(VLOOKUP(ROW()-1,'Liens articles-gammes'!F:G,2,FALSE),Groupement!A43)</f>
        <v>10229402</v>
      </c>
      <c r="B44" s="2" t="str">
        <f>VLOOKUP(A44,'Liens articles-gammes'!A:C,3,FALSE)</f>
        <v>10229402</v>
      </c>
      <c r="G44" s="11">
        <v>10229402</v>
      </c>
      <c r="H44" s="11" t="s">
        <v>92</v>
      </c>
      <c r="I44" s="11">
        <v>10229402</v>
      </c>
      <c r="J44" s="11">
        <v>10</v>
      </c>
      <c r="K44" s="11" t="s">
        <v>113</v>
      </c>
    </row>
    <row r="45" spans="1:11" x14ac:dyDescent="0.25">
      <c r="A45" s="2" t="str">
        <f>IFERROR(VLOOKUP(ROW()-1,'Liens articles-gammes'!F:G,2,FALSE),Groupement!A44)</f>
        <v>10232050</v>
      </c>
      <c r="B45" s="2" t="str">
        <f>VLOOKUP(A45,'Liens articles-gammes'!A:C,3,FALSE)</f>
        <v>10232050</v>
      </c>
      <c r="G45" s="11">
        <v>10232050</v>
      </c>
      <c r="H45" s="11" t="s">
        <v>93</v>
      </c>
      <c r="I45" s="11">
        <v>10232050</v>
      </c>
      <c r="J45" s="11">
        <v>10</v>
      </c>
      <c r="K45" s="11" t="s">
        <v>114</v>
      </c>
    </row>
    <row r="46" spans="1:11" x14ac:dyDescent="0.25">
      <c r="A46" s="2" t="str">
        <f>IFERROR(VLOOKUP(ROW()-1,'Liens articles-gammes'!F:G,2,FALSE),Groupement!A45)</f>
        <v>10232050</v>
      </c>
      <c r="B46" s="2" t="str">
        <f>VLOOKUP(A46,'Liens articles-gammes'!A:C,3,FALSE)</f>
        <v>10232050</v>
      </c>
      <c r="G46" s="11">
        <v>10232050</v>
      </c>
      <c r="H46" s="11" t="s">
        <v>93</v>
      </c>
      <c r="I46" s="11">
        <v>10232050</v>
      </c>
      <c r="J46" s="11">
        <v>20</v>
      </c>
      <c r="K46" s="11" t="s">
        <v>116</v>
      </c>
    </row>
    <row r="47" spans="1:11" x14ac:dyDescent="0.25">
      <c r="A47" s="2" t="str">
        <f>IFERROR(VLOOKUP(ROW()-1,'Liens articles-gammes'!F:G,2,FALSE),Groupement!A46)</f>
        <v>10233650</v>
      </c>
      <c r="B47" s="2" t="str">
        <f>VLOOKUP(A47,'Liens articles-gammes'!A:C,3,FALSE)</f>
        <v>10233650</v>
      </c>
      <c r="G47" s="11">
        <v>10233650</v>
      </c>
      <c r="H47" s="11" t="s">
        <v>94</v>
      </c>
      <c r="I47" s="11">
        <v>10233650</v>
      </c>
      <c r="J47" s="11">
        <v>10</v>
      </c>
      <c r="K47" s="11" t="s">
        <v>113</v>
      </c>
    </row>
    <row r="48" spans="1:11" x14ac:dyDescent="0.25">
      <c r="A48" s="2" t="str">
        <f>IFERROR(VLOOKUP(ROW()-1,'Liens articles-gammes'!F:G,2,FALSE),Groupement!A47)</f>
        <v>10234202</v>
      </c>
      <c r="B48" s="2" t="str">
        <f>VLOOKUP(A48,'Liens articles-gammes'!A:C,3,FALSE)</f>
        <v>10234201</v>
      </c>
      <c r="G48" s="11">
        <v>10234202</v>
      </c>
      <c r="H48" s="11" t="s">
        <v>95</v>
      </c>
      <c r="I48" s="11">
        <v>10234201</v>
      </c>
      <c r="J48" s="11">
        <v>10</v>
      </c>
      <c r="K48" s="11" t="s">
        <v>113</v>
      </c>
    </row>
    <row r="49" spans="1:11" x14ac:dyDescent="0.25">
      <c r="A49" s="2" t="str">
        <f>IFERROR(VLOOKUP(ROW()-1,'Liens articles-gammes'!F:G,2,FALSE),Groupement!A48)</f>
        <v>10234702</v>
      </c>
      <c r="B49" s="2" t="str">
        <f>VLOOKUP(A49,'Liens articles-gammes'!A:C,3,FALSE)</f>
        <v>10234701</v>
      </c>
      <c r="G49" s="11">
        <v>10234702</v>
      </c>
      <c r="H49" s="11" t="s">
        <v>96</v>
      </c>
      <c r="I49" s="11">
        <v>10234701</v>
      </c>
      <c r="J49" s="11">
        <v>10</v>
      </c>
      <c r="K49" s="11" t="s">
        <v>113</v>
      </c>
    </row>
    <row r="50" spans="1:11" x14ac:dyDescent="0.25">
      <c r="A50" s="2" t="str">
        <f>IFERROR(VLOOKUP(ROW()-1,'Liens articles-gammes'!F:G,2,FALSE),Groupement!A49)</f>
        <v>10235150</v>
      </c>
      <c r="B50" s="2" t="str">
        <f>VLOOKUP(A50,'Liens articles-gammes'!A:C,3,FALSE)</f>
        <v>10235150</v>
      </c>
      <c r="G50" s="11">
        <v>10235150</v>
      </c>
      <c r="H50" s="11" t="s">
        <v>97</v>
      </c>
      <c r="I50" s="11">
        <v>10235150</v>
      </c>
      <c r="J50" s="11">
        <v>10</v>
      </c>
      <c r="K50" s="11" t="s">
        <v>113</v>
      </c>
    </row>
    <row r="51" spans="1:11" x14ac:dyDescent="0.25">
      <c r="A51" s="2" t="str">
        <f>IFERROR(VLOOKUP(ROW()-1,'Liens articles-gammes'!F:G,2,FALSE),Groupement!A50)</f>
        <v>10235150</v>
      </c>
      <c r="B51" s="2" t="str">
        <f>VLOOKUP(A51,'Liens articles-gammes'!A:C,3,FALSE)</f>
        <v>10235150</v>
      </c>
      <c r="G51" s="11">
        <v>10235150</v>
      </c>
      <c r="H51" s="11" t="s">
        <v>97</v>
      </c>
      <c r="I51" s="11">
        <v>10235150</v>
      </c>
      <c r="J51" s="11">
        <v>20</v>
      </c>
      <c r="K51" s="11" t="s">
        <v>115</v>
      </c>
    </row>
    <row r="52" spans="1:11" x14ac:dyDescent="0.25">
      <c r="A52" s="2" t="str">
        <f>IFERROR(VLOOKUP(ROW()-1,'Liens articles-gammes'!F:G,2,FALSE),Groupement!A51)</f>
        <v>10235150</v>
      </c>
      <c r="B52" s="2" t="str">
        <f>VLOOKUP(A52,'Liens articles-gammes'!A:C,3,FALSE)</f>
        <v>10235150</v>
      </c>
      <c r="G52" s="11">
        <v>10235150</v>
      </c>
      <c r="H52" s="11" t="s">
        <v>97</v>
      </c>
      <c r="I52" s="11">
        <v>10235150</v>
      </c>
      <c r="J52" s="11">
        <v>30</v>
      </c>
      <c r="K52" s="11" t="s">
        <v>117</v>
      </c>
    </row>
    <row r="53" spans="1:11" x14ac:dyDescent="0.25">
      <c r="A53" s="2" t="str">
        <f>IFERROR(VLOOKUP(ROW()-1,'Liens articles-gammes'!F:G,2,FALSE),Groupement!A52)</f>
        <v>10236501</v>
      </c>
      <c r="B53" s="2" t="str">
        <f>VLOOKUP(A53,'Liens articles-gammes'!A:C,3,FALSE)</f>
        <v>10236501</v>
      </c>
      <c r="G53" s="11">
        <v>10236501</v>
      </c>
      <c r="H53" s="11" t="s">
        <v>98</v>
      </c>
      <c r="I53" s="11">
        <v>10236501</v>
      </c>
      <c r="J53" s="11">
        <v>10</v>
      </c>
      <c r="K53" s="11" t="s">
        <v>113</v>
      </c>
    </row>
    <row r="54" spans="1:11" x14ac:dyDescent="0.25">
      <c r="A54" s="2" t="str">
        <f>IFERROR(VLOOKUP(ROW()-1,'Liens articles-gammes'!F:G,2,FALSE),Groupement!A53)</f>
        <v>10236550</v>
      </c>
      <c r="B54" s="2" t="str">
        <f>VLOOKUP(A54,'Liens articles-gammes'!A:C,3,FALSE)</f>
        <v>10236550</v>
      </c>
      <c r="G54" s="11">
        <v>10236550</v>
      </c>
      <c r="H54" s="11" t="s">
        <v>99</v>
      </c>
      <c r="I54" s="11">
        <v>10236550</v>
      </c>
      <c r="J54" s="11">
        <v>10</v>
      </c>
      <c r="K54" s="11" t="s">
        <v>114</v>
      </c>
    </row>
    <row r="55" spans="1:11" x14ac:dyDescent="0.25">
      <c r="A55" s="2" t="str">
        <f>IFERROR(VLOOKUP(ROW()-1,'Liens articles-gammes'!F:G,2,FALSE),Groupement!A54)</f>
        <v>10238502</v>
      </c>
      <c r="B55" s="2" t="str">
        <f>VLOOKUP(A55,'Liens articles-gammes'!A:C,3,FALSE)</f>
        <v>10238501</v>
      </c>
      <c r="G55" s="11">
        <v>10238502</v>
      </c>
      <c r="H55" s="11" t="s">
        <v>100</v>
      </c>
      <c r="I55" s="11">
        <v>10238501</v>
      </c>
      <c r="J55" s="11">
        <v>10</v>
      </c>
      <c r="K55" s="11" t="s">
        <v>114</v>
      </c>
    </row>
    <row r="56" spans="1:11" x14ac:dyDescent="0.25">
      <c r="A56" s="2" t="str">
        <f>IFERROR(VLOOKUP(ROW()-1,'Liens articles-gammes'!F:G,2,FALSE),Groupement!A55)</f>
        <v>10238602</v>
      </c>
      <c r="B56" s="2" t="str">
        <f>VLOOKUP(A56,'Liens articles-gammes'!A:C,3,FALSE)</f>
        <v>10238602</v>
      </c>
      <c r="G56" s="11">
        <v>10238602</v>
      </c>
      <c r="H56" s="11" t="s">
        <v>101</v>
      </c>
      <c r="I56" s="11">
        <v>10238602</v>
      </c>
      <c r="J56" s="11">
        <v>10</v>
      </c>
      <c r="K56" s="11" t="s">
        <v>114</v>
      </c>
    </row>
    <row r="57" spans="1:11" x14ac:dyDescent="0.25">
      <c r="A57" s="2" t="str">
        <f>IFERROR(VLOOKUP(ROW()-1,'Liens articles-gammes'!F:G,2,FALSE),Groupement!A56)</f>
        <v>10239002</v>
      </c>
      <c r="B57" s="2" t="str">
        <f>VLOOKUP(A57,'Liens articles-gammes'!A:C,3,FALSE)</f>
        <v>10239002</v>
      </c>
      <c r="G57" s="11">
        <v>10239002</v>
      </c>
      <c r="H57" s="11" t="s">
        <v>102</v>
      </c>
      <c r="I57" s="11">
        <v>10239002</v>
      </c>
      <c r="J57" s="11">
        <v>10</v>
      </c>
      <c r="K57" s="11" t="s">
        <v>114</v>
      </c>
    </row>
    <row r="58" spans="1:11" x14ac:dyDescent="0.25">
      <c r="A58" s="2" t="str">
        <f>IFERROR(VLOOKUP(ROW()-1,'Liens articles-gammes'!F:G,2,FALSE),Groupement!A57)</f>
        <v>10240250</v>
      </c>
      <c r="B58" s="2" t="str">
        <f>VLOOKUP(A58,'Liens articles-gammes'!A:C,3,FALSE)</f>
        <v>10240250</v>
      </c>
      <c r="G58" s="11">
        <v>10240250</v>
      </c>
      <c r="H58" s="11" t="s">
        <v>103</v>
      </c>
      <c r="I58" s="11">
        <v>10240250</v>
      </c>
      <c r="J58" s="11">
        <v>10</v>
      </c>
      <c r="K58" s="11" t="s">
        <v>114</v>
      </c>
    </row>
    <row r="59" spans="1:11" x14ac:dyDescent="0.25">
      <c r="A59" s="2" t="str">
        <f>IFERROR(VLOOKUP(ROW()-1,'Liens articles-gammes'!F:G,2,FALSE),Groupement!A58)</f>
        <v>10240300</v>
      </c>
      <c r="B59" s="2" t="str">
        <f>VLOOKUP(A59,'Liens articles-gammes'!A:C,3,FALSE)</f>
        <v>10240300</v>
      </c>
      <c r="G59" s="11">
        <v>10240300</v>
      </c>
      <c r="H59" s="11" t="s">
        <v>104</v>
      </c>
      <c r="I59" s="11">
        <v>10240300</v>
      </c>
      <c r="J59" s="11">
        <v>10</v>
      </c>
      <c r="K59" s="11" t="s">
        <v>114</v>
      </c>
    </row>
    <row r="60" spans="1:11" x14ac:dyDescent="0.25">
      <c r="A60" s="2" t="str">
        <f>IFERROR(VLOOKUP(ROW()-1,'Liens articles-gammes'!F:G,2,FALSE),Groupement!A59)</f>
        <v>10240300</v>
      </c>
      <c r="B60" s="2" t="str">
        <f>VLOOKUP(A60,'Liens articles-gammes'!A:C,3,FALSE)</f>
        <v>10240300</v>
      </c>
      <c r="G60" s="11">
        <v>10240300</v>
      </c>
      <c r="H60" s="11" t="s">
        <v>104</v>
      </c>
      <c r="I60" s="11">
        <v>10240300</v>
      </c>
      <c r="J60" s="11">
        <v>20</v>
      </c>
      <c r="K60" s="11" t="s">
        <v>115</v>
      </c>
    </row>
    <row r="61" spans="1:11" x14ac:dyDescent="0.25">
      <c r="A61" s="2" t="str">
        <f>IFERROR(VLOOKUP(ROW()-1,'Liens articles-gammes'!F:G,2,FALSE),Groupement!A60)</f>
        <v>10240950</v>
      </c>
      <c r="B61" s="2" t="str">
        <f>VLOOKUP(A61,'Liens articles-gammes'!A:C,3,FALSE)</f>
        <v>10240950</v>
      </c>
      <c r="G61" s="11">
        <v>10240950</v>
      </c>
      <c r="H61" s="11" t="s">
        <v>105</v>
      </c>
      <c r="I61" s="11">
        <v>10240950</v>
      </c>
      <c r="J61" s="11">
        <v>10</v>
      </c>
      <c r="K61" s="11" t="s">
        <v>113</v>
      </c>
    </row>
    <row r="62" spans="1:11" x14ac:dyDescent="0.25">
      <c r="A62" s="2" t="str">
        <f>IFERROR(VLOOKUP(ROW()-1,'Liens articles-gammes'!F:G,2,FALSE),Groupement!A61)</f>
        <v>10241050</v>
      </c>
      <c r="B62" s="2" t="str">
        <f>VLOOKUP(A62,'Liens articles-gammes'!A:C,3,FALSE)</f>
        <v>10241050</v>
      </c>
      <c r="G62" s="11">
        <v>10241050</v>
      </c>
      <c r="H62" s="11" t="s">
        <v>106</v>
      </c>
      <c r="I62" s="11">
        <v>10241050</v>
      </c>
      <c r="J62" s="11">
        <v>10</v>
      </c>
      <c r="K62" s="11" t="s">
        <v>114</v>
      </c>
    </row>
    <row r="63" spans="1:11" x14ac:dyDescent="0.25">
      <c r="A63" s="2" t="str">
        <f>IFERROR(VLOOKUP(ROW()-1,'Liens articles-gammes'!F:G,2,FALSE),Groupement!A62)</f>
        <v>10241150</v>
      </c>
      <c r="B63" s="2" t="str">
        <f>VLOOKUP(A63,'Liens articles-gammes'!A:C,3,FALSE)</f>
        <v>10241150</v>
      </c>
      <c r="G63" s="11">
        <v>10241150</v>
      </c>
      <c r="H63" s="11" t="s">
        <v>107</v>
      </c>
      <c r="I63" s="11">
        <v>10241150</v>
      </c>
      <c r="J63" s="11">
        <v>10</v>
      </c>
      <c r="K63" s="11" t="s">
        <v>113</v>
      </c>
    </row>
    <row r="64" spans="1:11" x14ac:dyDescent="0.25">
      <c r="A64" s="2" t="str">
        <f>IFERROR(VLOOKUP(ROW()-1,'Liens articles-gammes'!F:G,2,FALSE),Groupement!A63)</f>
        <v>10244050</v>
      </c>
      <c r="B64" s="2" t="str">
        <f>VLOOKUP(A64,'Liens articles-gammes'!A:C,3,FALSE)</f>
        <v>10244050</v>
      </c>
      <c r="G64" s="11">
        <v>10244050</v>
      </c>
      <c r="H64" s="11" t="s">
        <v>108</v>
      </c>
      <c r="I64" s="11">
        <v>10244050</v>
      </c>
      <c r="J64" s="11">
        <v>10</v>
      </c>
      <c r="K64" s="11" t="s">
        <v>113</v>
      </c>
    </row>
    <row r="65" spans="1:11" x14ac:dyDescent="0.25">
      <c r="A65" s="2" t="str">
        <f>IFERROR(VLOOKUP(ROW()-1,'Liens articles-gammes'!F:G,2,FALSE),Groupement!A64)</f>
        <v>10244050</v>
      </c>
      <c r="B65" s="2" t="str">
        <f>VLOOKUP(A65,'Liens articles-gammes'!A:C,3,FALSE)</f>
        <v>10244050</v>
      </c>
      <c r="G65" s="11">
        <v>10244050</v>
      </c>
      <c r="H65" s="11" t="s">
        <v>108</v>
      </c>
      <c r="I65" s="11">
        <v>10244050</v>
      </c>
      <c r="J65" s="11">
        <v>20</v>
      </c>
      <c r="K65" s="11" t="s">
        <v>116</v>
      </c>
    </row>
    <row r="66" spans="1:11" x14ac:dyDescent="0.25">
      <c r="A66" s="2" t="str">
        <f>IFERROR(VLOOKUP(ROW()-1,'Liens articles-gammes'!F:G,2,FALSE),Groupement!A65)</f>
        <v>10244050</v>
      </c>
      <c r="B66" s="2" t="str">
        <f>VLOOKUP(A66,'Liens articles-gammes'!A:C,3,FALSE)</f>
        <v>10244050</v>
      </c>
      <c r="G66" s="11">
        <v>10244050</v>
      </c>
      <c r="H66" s="11" t="s">
        <v>108</v>
      </c>
      <c r="I66" s="11">
        <v>10244050</v>
      </c>
      <c r="J66" s="11">
        <v>30</v>
      </c>
      <c r="K66" s="11" t="s">
        <v>118</v>
      </c>
    </row>
    <row r="67" spans="1:11" x14ac:dyDescent="0.25">
      <c r="A67" s="2" t="str">
        <f>IFERROR(VLOOKUP(ROW()-1,'Liens articles-gammes'!F:G,2,FALSE),Groupement!A66)</f>
        <v>10244050</v>
      </c>
      <c r="B67" s="2" t="str">
        <f>VLOOKUP(A67,'Liens articles-gammes'!A:C,3,FALSE)</f>
        <v>10244050</v>
      </c>
      <c r="G67" s="11">
        <v>10244050</v>
      </c>
      <c r="H67" s="11" t="s">
        <v>108</v>
      </c>
      <c r="I67" s="11">
        <v>10244050</v>
      </c>
      <c r="J67" s="11">
        <v>40</v>
      </c>
      <c r="K67" s="11" t="s">
        <v>119</v>
      </c>
    </row>
    <row r="68" spans="1:11" x14ac:dyDescent="0.25">
      <c r="A68" s="2" t="str">
        <f>IFERROR(VLOOKUP(ROW()-1,'Liens articles-gammes'!F:G,2,FALSE),Groupement!A67)</f>
        <v>10248302</v>
      </c>
      <c r="B68" s="2" t="str">
        <f>VLOOKUP(A68,'Liens articles-gammes'!A:C,3,FALSE)</f>
        <v>10248302</v>
      </c>
      <c r="G68" s="11">
        <v>10248302</v>
      </c>
      <c r="H68" s="11" t="s">
        <v>109</v>
      </c>
      <c r="I68" s="11">
        <v>10248302</v>
      </c>
      <c r="J68" s="11">
        <v>10</v>
      </c>
      <c r="K68" s="11" t="s">
        <v>113</v>
      </c>
    </row>
    <row r="69" spans="1:11" x14ac:dyDescent="0.25">
      <c r="A69" s="2" t="str">
        <f>IFERROR(VLOOKUP(ROW()-1,'Liens articles-gammes'!F:G,2,FALSE),Groupement!A68)</f>
        <v>10249002</v>
      </c>
      <c r="B69" s="2" t="str">
        <f>VLOOKUP(A69,'Liens articles-gammes'!A:C,3,FALSE)</f>
        <v>10249002</v>
      </c>
      <c r="G69" s="11">
        <v>10249002</v>
      </c>
      <c r="H69" s="11" t="s">
        <v>110</v>
      </c>
      <c r="I69" s="11">
        <v>10249002</v>
      </c>
      <c r="J69" s="11">
        <v>10</v>
      </c>
      <c r="K69" s="11" t="s">
        <v>114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ED939A-5F89-440C-9572-B54B8A47B1A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Liens articles-gammes</vt:lpstr>
      <vt:lpstr>Liens opérations-gammes</vt:lpstr>
      <vt:lpstr>Groupement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support fabrication</dc:creator>
  <cp:lastModifiedBy>CA</cp:lastModifiedBy>
  <dcterms:created xsi:type="dcterms:W3CDTF">2020-05-19T05:48:44Z</dcterms:created>
  <dcterms:modified xsi:type="dcterms:W3CDTF">2020-05-19T09:30:15Z</dcterms:modified>
</cp:coreProperties>
</file>