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5" yWindow="5865" windowWidth="28830" windowHeight="5910" tabRatio="500"/>
  </bookViews>
  <sheets>
    <sheet name="Tableau croisé dynamique" sheetId="14" r:id="rId1"/>
    <sheet name="Desjardins" sheetId="1" r:id="rId2"/>
    <sheet name="Feuil1" sheetId="6" state="hidden" r:id="rId3"/>
  </sheets>
  <definedNames>
    <definedName name="Déposé">#REF!</definedName>
    <definedName name="Depot">#REF!,#REF!,#REF!,#REF!,#REF!,#REF!,#REF!,#REF!,#REF!</definedName>
    <definedName name="Placé">#REF!</definedName>
    <definedName name="Refus">#REF!</definedName>
  </definedNames>
  <calcPr calcId="145621"/>
  <pivotCaches>
    <pivotCache cacheId="61" r:id="rId4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2" i="14" l="1"/>
  <c r="G2" i="14"/>
  <c r="H2" i="14"/>
  <c r="I2" i="14"/>
  <c r="J2" i="14"/>
  <c r="K2" i="14"/>
  <c r="L2" i="14"/>
  <c r="D2" i="14"/>
  <c r="C2" i="14"/>
  <c r="E2" i="14"/>
  <c r="F2" i="14"/>
  <c r="B2" i="14"/>
  <c r="N2" i="14" l="1"/>
  <c r="J1" i="1" l="1"/>
  <c r="M115" i="1"/>
  <c r="M114" i="1"/>
  <c r="M113" i="1"/>
  <c r="M112" i="1"/>
</calcChain>
</file>

<file path=xl/sharedStrings.xml><?xml version="1.0" encoding="utf-8"?>
<sst xmlns="http://schemas.openxmlformats.org/spreadsheetml/2006/main" count="1222" uniqueCount="361">
  <si>
    <t>Historique requêtes 2018</t>
  </si>
  <si>
    <t>Date du jour</t>
  </si>
  <si>
    <t>Client</t>
  </si>
  <si>
    <t>Numéro</t>
  </si>
  <si>
    <t>Poste</t>
  </si>
  <si>
    <t>Échéance</t>
  </si>
  <si>
    <t>Candidat proposé/action</t>
  </si>
  <si>
    <t>Entrevue (oui/non)</t>
  </si>
  <si>
    <t>Date entrevue</t>
  </si>
  <si>
    <t>Statut</t>
  </si>
  <si>
    <t>Desjardins</t>
  </si>
  <si>
    <t>PSN1663</t>
  </si>
  <si>
    <t>Architecte d'entreprise</t>
  </si>
  <si>
    <t>NoBid</t>
  </si>
  <si>
    <t>PSN1664</t>
  </si>
  <si>
    <t xml:space="preserve">Analyste programmeur </t>
  </si>
  <si>
    <t>Actif</t>
  </si>
  <si>
    <t>PSN1662</t>
  </si>
  <si>
    <t>Chargé de projet infrastructure</t>
  </si>
  <si>
    <t>André Bellavance</t>
  </si>
  <si>
    <t>Déposé</t>
  </si>
  <si>
    <t>Analyste d'affaires compta</t>
  </si>
  <si>
    <t>Maxime Fortier-Toping</t>
  </si>
  <si>
    <t>Martin Lafrance</t>
  </si>
  <si>
    <t>programmeur datastage</t>
  </si>
  <si>
    <t>Architecte logiciel</t>
  </si>
  <si>
    <t>PSCB1508</t>
  </si>
  <si>
    <t>Architecte de solution (Oracle/SQL)</t>
  </si>
  <si>
    <t>Conseiller- Ssupport à la production- volet infrastructure</t>
  </si>
  <si>
    <t>Chef de projet</t>
  </si>
  <si>
    <t>Jean-Marc Bourque</t>
  </si>
  <si>
    <t>PSN1661</t>
  </si>
  <si>
    <t>Technicien de formulaire</t>
  </si>
  <si>
    <t>Business Analyste (Aurora)</t>
  </si>
  <si>
    <t>Duane Sailsman</t>
  </si>
  <si>
    <t>Placé</t>
  </si>
  <si>
    <t>Programmeur (SQL)</t>
  </si>
  <si>
    <t>Architecte de solution</t>
  </si>
  <si>
    <t>Kevin Marcoux</t>
  </si>
  <si>
    <t>Analyste-programmeur ODI</t>
  </si>
  <si>
    <t>Valentin Mazenq</t>
  </si>
  <si>
    <t>Analyste d'affaires</t>
  </si>
  <si>
    <t>Affaf Rabbah</t>
  </si>
  <si>
    <t>Refus</t>
  </si>
  <si>
    <t>Analyste organique</t>
  </si>
  <si>
    <t>Spécialiste Microsoft Projets 2016/PowerBI/ODA</t>
  </si>
  <si>
    <t>Offre intégré (Jonathan Labranche, Jean-Gabriel Lapointe Simard, Nicolas Gauthier Tremblay, Valentin Mazenq)</t>
  </si>
  <si>
    <t>Développeur/analyste organique</t>
  </si>
  <si>
    <t>Expert pratiques et méthodes</t>
  </si>
  <si>
    <t>Scrum Master</t>
  </si>
  <si>
    <t>Coach agile</t>
  </si>
  <si>
    <t>Conseiller- support à la production- volet infrastructure</t>
  </si>
  <si>
    <t>PO Expert en pratiques et méthodes Agile</t>
  </si>
  <si>
    <t>Analyste fonctionnel- Expert en pratiques et méthodes Agile</t>
  </si>
  <si>
    <t>Expert DeVops en pratiques et méthodes Agile</t>
  </si>
  <si>
    <t>Expert outils gestion de projet Agile</t>
  </si>
  <si>
    <t>Expert en pratiques et méthodes agiles</t>
  </si>
  <si>
    <t>Jean-Romain Cordier</t>
  </si>
  <si>
    <t>Olga Mikelchuck</t>
  </si>
  <si>
    <t>Analyste Organique</t>
  </si>
  <si>
    <t>PSN 1660</t>
  </si>
  <si>
    <t>PSCB 1507</t>
  </si>
  <si>
    <t>Développeur visual work</t>
  </si>
  <si>
    <t>Fabien Hochmayr</t>
  </si>
  <si>
    <t>PSCB 1505</t>
  </si>
  <si>
    <t>Développeur VB.Net</t>
  </si>
  <si>
    <t>Nicolas De Kerleau</t>
  </si>
  <si>
    <t>Lucas Lesage</t>
  </si>
  <si>
    <t>Analyste fonctionnel Oracle EBS</t>
  </si>
  <si>
    <t>4733 3e</t>
  </si>
  <si>
    <t>Dev plateforme Microsoft, VB.NET</t>
  </si>
  <si>
    <t>Analyste fonctionnel</t>
  </si>
  <si>
    <t>Khalil Bahji</t>
  </si>
  <si>
    <t>4643 3e</t>
  </si>
  <si>
    <t xml:space="preserve">Programmeur équipe entretien
</t>
  </si>
  <si>
    <t>Thibeault Desplat</t>
  </si>
  <si>
    <t>Dév VB.Net</t>
  </si>
  <si>
    <t>Dev Visual Work</t>
  </si>
  <si>
    <t>PSCB 1504</t>
  </si>
  <si>
    <t>Dev Java</t>
  </si>
  <si>
    <t>Luidgy Fairfort</t>
  </si>
  <si>
    <t>PSCB 1503</t>
  </si>
  <si>
    <t>Dev PL/SQL</t>
  </si>
  <si>
    <t>Bilel Belwafi</t>
  </si>
  <si>
    <t>PSCB 1506</t>
  </si>
  <si>
    <t>Martin Bitner</t>
  </si>
  <si>
    <t>PSCB 1502</t>
  </si>
  <si>
    <t>Chargé de projet</t>
  </si>
  <si>
    <t>Samuel Lamonde</t>
  </si>
  <si>
    <t>4731 3e</t>
  </si>
  <si>
    <t>Chargé livraison applicative</t>
  </si>
  <si>
    <t>Sylvain Glorian (CP regarde pour embauche)</t>
  </si>
  <si>
    <t>4714 3è</t>
  </si>
  <si>
    <t>Analyste focntionnel</t>
  </si>
  <si>
    <t>Jonathan K</t>
  </si>
  <si>
    <t>Pierre Hubertin Andrianirina?</t>
  </si>
  <si>
    <t>4671 3ème</t>
  </si>
  <si>
    <t>Architecte ETL (organique)</t>
  </si>
  <si>
    <t>4535 3 ème</t>
  </si>
  <si>
    <t>Analyste programmeur ODI</t>
  </si>
  <si>
    <t>Analyse CV français</t>
  </si>
  <si>
    <t>Annulé</t>
  </si>
  <si>
    <t>Luidgy Fairfort? (profil à vérifier par ST)</t>
  </si>
  <si>
    <t>Thibault Desplat</t>
  </si>
  <si>
    <t>2 ans exp., certification Scrum Master, développement Agile et gestion de projet Scrum, expérience de coaching Agile</t>
  </si>
  <si>
    <t>François Pépin</t>
  </si>
  <si>
    <t>Programmeur équipe entretien</t>
  </si>
  <si>
    <t>Thibault Desplats</t>
  </si>
  <si>
    <t>Administrateur de serveurs (IIS)</t>
  </si>
  <si>
    <t>Mohamed Firas Abbes?</t>
  </si>
  <si>
    <t>Sébastien Ferland</t>
  </si>
  <si>
    <t>4591 3e</t>
  </si>
  <si>
    <t>Analyste programmeur</t>
  </si>
  <si>
    <t>PSN 1559</t>
  </si>
  <si>
    <t>Émmanuel Borrey</t>
  </si>
  <si>
    <t>Rekha Sanjit Kumar Mohanty</t>
  </si>
  <si>
    <t>NB</t>
  </si>
  <si>
    <t>Annulée</t>
  </si>
  <si>
    <t>Chargé de projets</t>
  </si>
  <si>
    <t>Nathalie Latulippe</t>
  </si>
  <si>
    <t>oui</t>
  </si>
  <si>
    <t>Agent au service à la clientèle/supprt EPM</t>
  </si>
  <si>
    <t>Ludovic Ducret</t>
  </si>
  <si>
    <t>Conseiller en automatisation</t>
  </si>
  <si>
    <t>Contacter F Barrette / FP regarde dans nouveau puits de pétrole</t>
  </si>
  <si>
    <t>Développeur plateforme Microsoft, C# ou VB.NET</t>
  </si>
  <si>
    <t>Thomas Fraichot (enquête positive)</t>
  </si>
  <si>
    <t>Oui</t>
  </si>
  <si>
    <t>Chargé de projet PMO</t>
  </si>
  <si>
    <t>Bertrand Desbiens</t>
  </si>
  <si>
    <t>Marc Robitaille</t>
  </si>
  <si>
    <t>Retiré</t>
  </si>
  <si>
    <t>PSN</t>
  </si>
  <si>
    <t>PSN 1558</t>
  </si>
  <si>
    <t>Conseiller-support à la production-volet infrastructure</t>
  </si>
  <si>
    <t>4593 3 ème</t>
  </si>
  <si>
    <t>CAD telecom</t>
  </si>
  <si>
    <t>4537 3 ème</t>
  </si>
  <si>
    <t>Analyste développeur WEB</t>
  </si>
  <si>
    <t>Chargé projet</t>
  </si>
  <si>
    <t>PSN1557</t>
  </si>
  <si>
    <t>4659 3e</t>
  </si>
  <si>
    <t>4591 3 ème</t>
  </si>
  <si>
    <t>Analyste-programmeur</t>
  </si>
  <si>
    <t>PSH 1608</t>
  </si>
  <si>
    <t>Chargé de projet-cordonnateur</t>
  </si>
  <si>
    <t>Patrice Galaise</t>
  </si>
  <si>
    <t>4637 3 ème</t>
  </si>
  <si>
    <t>Analystes développeurs web</t>
  </si>
  <si>
    <t>Programmeur Web</t>
  </si>
  <si>
    <t>David Crossman</t>
  </si>
  <si>
    <t>4659 2 ème</t>
  </si>
  <si>
    <t>4645 3 ème</t>
  </si>
  <si>
    <t>4635 3 ème</t>
  </si>
  <si>
    <t>Conseiller télécom</t>
  </si>
  <si>
    <t>4631 3ème</t>
  </si>
  <si>
    <t>Conseiller capacité performance</t>
  </si>
  <si>
    <t>4535 3ème</t>
  </si>
  <si>
    <t>4666 3 ème</t>
  </si>
  <si>
    <t>Christophe Quarrée</t>
  </si>
  <si>
    <t>Architecte d'affaires en projets</t>
  </si>
  <si>
    <t>Architecte d'affaires de domaine</t>
  </si>
  <si>
    <t>Abdoulaye Hammadou retiré</t>
  </si>
  <si>
    <t>Michel Beaulieu</t>
  </si>
  <si>
    <t>Saleck Jdide</t>
  </si>
  <si>
    <t>NB?</t>
  </si>
  <si>
    <t>PSCB</t>
  </si>
  <si>
    <t>PSCB1500</t>
  </si>
  <si>
    <t>Sammi Rached</t>
  </si>
  <si>
    <t>PSCB 1501</t>
  </si>
  <si>
    <t>Kenny Parsons</t>
  </si>
  <si>
    <t>IA</t>
  </si>
  <si>
    <t>D01334</t>
  </si>
  <si>
    <t xml:space="preserve">Développeur BI </t>
  </si>
  <si>
    <t>NO BID</t>
  </si>
  <si>
    <t>D01332</t>
  </si>
  <si>
    <t>Développeur Web Front-End</t>
  </si>
  <si>
    <t>D01329</t>
  </si>
  <si>
    <t xml:space="preserve">Technicien bureautique - Packaging </t>
  </si>
  <si>
    <t>D01339</t>
  </si>
  <si>
    <t>Chargé de projets\Scrum Master</t>
  </si>
  <si>
    <t>D01344</t>
  </si>
  <si>
    <t>Technicien infrastructure</t>
  </si>
  <si>
    <t>D01312</t>
  </si>
  <si>
    <t>Architecte technologique (base de données)</t>
  </si>
  <si>
    <t>D01309</t>
  </si>
  <si>
    <t xml:space="preserve">Analyste telecom - techno </t>
  </si>
  <si>
    <t>D01351</t>
  </si>
  <si>
    <t xml:space="preserve">Analyste Assurance Qualité </t>
  </si>
  <si>
    <t>D01354</t>
  </si>
  <si>
    <t>Technicien analyste bilingue, soutien TI sénior </t>
  </si>
  <si>
    <t>D01348</t>
  </si>
  <si>
    <t>Architecte de solution CC</t>
  </si>
  <si>
    <t xml:space="preserve">D01363 </t>
  </si>
  <si>
    <t>Technicien bureautique</t>
  </si>
  <si>
    <t>D01338</t>
  </si>
  <si>
    <t>Conseiller en gestion du changement</t>
  </si>
  <si>
    <t>D01370</t>
  </si>
  <si>
    <t>Analyste technologique infrastructure</t>
  </si>
  <si>
    <t>D01369</t>
  </si>
  <si>
    <t xml:space="preserve">Analyste technologique AD </t>
  </si>
  <si>
    <t>D01365</t>
  </si>
  <si>
    <t>Technicien Infrastructure BackOffice</t>
  </si>
  <si>
    <t>D01374</t>
  </si>
  <si>
    <t xml:space="preserve">Intégrateur/configurateur outil de monitoring </t>
  </si>
  <si>
    <t>D01371</t>
  </si>
  <si>
    <t>Architecte d'Affaires</t>
  </si>
  <si>
    <t>D01357</t>
  </si>
  <si>
    <t>Analyste Fonctionnel</t>
  </si>
  <si>
    <t>D01389</t>
  </si>
  <si>
    <t>Analyste fonctionnel (domaine financier)</t>
  </si>
  <si>
    <t>D01386</t>
  </si>
  <si>
    <t>D01385</t>
  </si>
  <si>
    <t>Technicien support téléphonique niveau 1</t>
  </si>
  <si>
    <t>D01392</t>
  </si>
  <si>
    <t>Analyste d'Affaires BI</t>
  </si>
  <si>
    <t>D01403</t>
  </si>
  <si>
    <t>Analyste technolgique</t>
  </si>
  <si>
    <t>D01400</t>
  </si>
  <si>
    <t>Développeur ERP</t>
  </si>
  <si>
    <t>D01432</t>
  </si>
  <si>
    <t xml:space="preserve">Architecte d’affaires BI </t>
  </si>
  <si>
    <t>D01438</t>
  </si>
  <si>
    <t>D01437</t>
  </si>
  <si>
    <t xml:space="preserve">Architecte organique junior/développeur sénior </t>
  </si>
  <si>
    <t>D01431</t>
  </si>
  <si>
    <t xml:space="preserve">Architecte de solutions BI </t>
  </si>
  <si>
    <t>La Capitale</t>
  </si>
  <si>
    <t xml:space="preserve">	
Rédacteur de procédures/Analyste d'affaires</t>
  </si>
  <si>
    <t>Architecte de projet technologique</t>
  </si>
  <si>
    <t>M-C Savoie</t>
  </si>
  <si>
    <t>Programmeur Java Backend</t>
  </si>
  <si>
    <t>BIC</t>
  </si>
  <si>
    <t>Analyste ETL (Informatica)</t>
  </si>
  <si>
    <t xml:space="preserve">analyste fonctionnel/assurance qualité
analyste fonctionnel/assurance qualité
</t>
  </si>
  <si>
    <t>Analyste\Coordonnateur (conversion de données)</t>
  </si>
  <si>
    <t>SSQ</t>
  </si>
  <si>
    <t>PCO</t>
  </si>
  <si>
    <t>Afaf Rabbah + Antoine Audet</t>
  </si>
  <si>
    <t>Développeur JAVA</t>
  </si>
  <si>
    <t>Analyste technologique Ansible\Linux</t>
  </si>
  <si>
    <t>Farouk Maouche</t>
  </si>
  <si>
    <t>Analyste bureautique Powershell</t>
  </si>
  <si>
    <t>Analyste senior  architecture bureautique</t>
  </si>
  <si>
    <t>Eric Marcotte</t>
  </si>
  <si>
    <t>Analyste en tests  Intermediaire</t>
  </si>
  <si>
    <t>Analyste fonctionnel intermédiaire</t>
  </si>
  <si>
    <t>Analyste en tests  Senior</t>
  </si>
  <si>
    <t>Analyste-développeur  PL\SQL Intermediaire</t>
  </si>
  <si>
    <t>Analyste-développeur  Ruby on rails</t>
  </si>
  <si>
    <t>Analyste-développeur  PL\SQL Senior</t>
  </si>
  <si>
    <t>John de Luca</t>
  </si>
  <si>
    <t>Analyste assurance qualité (QA)</t>
  </si>
  <si>
    <t>John De Luca (BIC)</t>
  </si>
  <si>
    <t>Apollo</t>
  </si>
  <si>
    <t>Conseiller en Gestion du Changement  (remplacement Delphine Talamona)</t>
  </si>
  <si>
    <t>Analyste fonctionnel BI</t>
  </si>
  <si>
    <t>Analyste fonctionnel - Intégrations</t>
  </si>
  <si>
    <t>Maxime Morin</t>
  </si>
  <si>
    <t>Développeur .Net</t>
  </si>
  <si>
    <t>Lyne Groleau</t>
  </si>
  <si>
    <t>D01480</t>
  </si>
  <si>
    <t>Analyste assurance qualité</t>
  </si>
  <si>
    <t>D01470</t>
  </si>
  <si>
    <t>D01466</t>
  </si>
  <si>
    <t>Architrecte Organique</t>
  </si>
  <si>
    <t>D01442</t>
  </si>
  <si>
    <t>Architecte organique</t>
  </si>
  <si>
    <t>D01444</t>
  </si>
  <si>
    <t>Architecte d'entreprise sénior</t>
  </si>
  <si>
    <t>D01458</t>
  </si>
  <si>
    <t>Architecte fonctionnel</t>
  </si>
  <si>
    <t>D01455</t>
  </si>
  <si>
    <t>Développeur</t>
  </si>
  <si>
    <t>D01453</t>
  </si>
  <si>
    <t>Analyste</t>
  </si>
  <si>
    <t>D01452</t>
  </si>
  <si>
    <t>Technicien web</t>
  </si>
  <si>
    <t>D01445</t>
  </si>
  <si>
    <t>Architecte d'entreprise sénior- spécialiste GIA</t>
  </si>
  <si>
    <t>D01429</t>
  </si>
  <si>
    <t>Développeur fullstack</t>
  </si>
  <si>
    <t>D01494</t>
  </si>
  <si>
    <t>Déceloppeur .Net (PC+Central)</t>
  </si>
  <si>
    <t>D01489</t>
  </si>
  <si>
    <t>Analayte-programmeur</t>
  </si>
  <si>
    <t>D01498</t>
  </si>
  <si>
    <t>Développeur senior</t>
  </si>
  <si>
    <t>D01495</t>
  </si>
  <si>
    <t>Conseiller en expérience utilisateur (UX) </t>
  </si>
  <si>
    <t>D01473</t>
  </si>
  <si>
    <t>CP</t>
  </si>
  <si>
    <t>D01402</t>
  </si>
  <si>
    <t>Conseiller en Gestion du Changement </t>
  </si>
  <si>
    <t>D01459</t>
  </si>
  <si>
    <t>Architecte technologique </t>
  </si>
  <si>
    <t>Marc Thibault</t>
  </si>
  <si>
    <t>Architecte organique (BI)</t>
  </si>
  <si>
    <t>Mehdi Ajouamai</t>
  </si>
  <si>
    <t>PSCB1509</t>
  </si>
  <si>
    <t>PSN1665</t>
  </si>
  <si>
    <t>Marc Duval</t>
  </si>
  <si>
    <t>* TOUJOURS MENTIONNER UNE DATE D'ECHEANCE PRECISE*</t>
  </si>
  <si>
    <t>PSH</t>
  </si>
  <si>
    <t xml:space="preserve">Type de Requete </t>
  </si>
  <si>
    <t>Basic</t>
  </si>
  <si>
    <t>Technicien assistance TI</t>
  </si>
  <si>
    <t>Architect BI - AFF</t>
  </si>
  <si>
    <t>Architecte BI - TI</t>
  </si>
  <si>
    <t>Conseiller administration des interlogiciel</t>
  </si>
  <si>
    <t>4944 2e</t>
  </si>
  <si>
    <t>Directeur BI</t>
  </si>
  <si>
    <t>Chargé projet infra</t>
  </si>
  <si>
    <t>PSN1667</t>
  </si>
  <si>
    <t>PSN1666</t>
  </si>
  <si>
    <t>Prog vb.net</t>
  </si>
  <si>
    <t>Analyste TI</t>
  </si>
  <si>
    <t>Architect logiciel</t>
  </si>
  <si>
    <t>Christian Pelletier</t>
  </si>
  <si>
    <t>Christophe Gauthier</t>
  </si>
  <si>
    <t>F Pépin</t>
  </si>
  <si>
    <t>Lucas Dramowicz</t>
  </si>
  <si>
    <t>Mohamed Firas Abbes</t>
  </si>
  <si>
    <t>Jean Point</t>
  </si>
  <si>
    <t>Alexandre Leblanc</t>
  </si>
  <si>
    <t>Marcelis Alessandro Morais</t>
  </si>
  <si>
    <t>Eric Petipas</t>
  </si>
  <si>
    <t>Champ calculé</t>
  </si>
  <si>
    <t>Ordre de résolution</t>
  </si>
  <si>
    <t>Champ</t>
  </si>
  <si>
    <t>Formule</t>
  </si>
  <si>
    <t>Élément calculé</t>
  </si>
  <si>
    <t>Élément</t>
  </si>
  <si>
    <t>Commentaire :</t>
  </si>
  <si>
    <t>Si vous mettez une cellule à jour avec plusieurs formules,</t>
  </si>
  <si>
    <t>la valeur vient de la dernière formule dans l'ordre de résolution.</t>
  </si>
  <si>
    <t>Pour modifier cet ordre, utilisez la commande</t>
  </si>
  <si>
    <t>Ordre de résolution (barre Tableau croisé dynamique).</t>
  </si>
  <si>
    <t>Nombre de Poste</t>
  </si>
  <si>
    <t>Requetes</t>
  </si>
  <si>
    <t>=Déposé+Placé+Refus</t>
  </si>
  <si>
    <t>Dépôt</t>
  </si>
  <si>
    <r>
      <t>=Actif+Annulé+</t>
    </r>
    <r>
      <rPr>
        <b/>
        <sz val="12"/>
        <color theme="1"/>
        <rFont val="Calibri"/>
        <family val="2"/>
        <scheme val="minor"/>
      </rPr>
      <t>Déposé</t>
    </r>
    <r>
      <rPr>
        <sz val="12"/>
        <color theme="1"/>
        <rFont val="Calibri"/>
        <family val="2"/>
        <scheme val="minor"/>
      </rPr>
      <t>+NoBid+</t>
    </r>
    <r>
      <rPr>
        <b/>
        <sz val="12"/>
        <color theme="1"/>
        <rFont val="Calibri"/>
        <family val="2"/>
        <scheme val="minor"/>
      </rPr>
      <t>Placé</t>
    </r>
    <r>
      <rPr>
        <sz val="12"/>
        <color theme="1"/>
        <rFont val="Calibri"/>
        <family val="2"/>
        <scheme val="minor"/>
      </rPr>
      <t>+</t>
    </r>
    <r>
      <rPr>
        <b/>
        <sz val="12"/>
        <color theme="1"/>
        <rFont val="Calibri"/>
        <family val="2"/>
        <scheme val="minor"/>
      </rPr>
      <t>Refus</t>
    </r>
    <r>
      <rPr>
        <sz val="12"/>
        <color theme="1"/>
        <rFont val="Calibri"/>
        <family val="2"/>
        <scheme val="minor"/>
      </rPr>
      <t>+Retiré+Depot</t>
    </r>
  </si>
  <si>
    <t>Dépôts</t>
  </si>
  <si>
    <t>Requêtes</t>
  </si>
  <si>
    <t>Autres</t>
  </si>
  <si>
    <t>janv</t>
  </si>
  <si>
    <t>févr</t>
  </si>
  <si>
    <t>mars</t>
  </si>
  <si>
    <t>avr</t>
  </si>
  <si>
    <t>mai</t>
  </si>
  <si>
    <t>Mois</t>
  </si>
  <si>
    <t>Total général</t>
  </si>
  <si>
    <t>juin</t>
  </si>
  <si>
    <t>juil</t>
  </si>
  <si>
    <t>août</t>
  </si>
  <si>
    <t>sept</t>
  </si>
  <si>
    <t>oct</t>
  </si>
  <si>
    <t>nov</t>
  </si>
  <si>
    <t>déc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</si>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</sst>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0C]d\ mmm\ yy;@"/>
  </numFmts>
  <fonts count="10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 (Corps)"/>
    </font>
    <font>
      <b/>
      <i/>
      <sz val="12"/>
      <color indexed="8"/>
      <name val="Calibri"/>
      <family val="2"/>
    </font>
    <font>
      <b/>
      <sz val="12"/>
      <color indexed="8"/>
      <name val="Calibri"/>
      <family val="2"/>
    </font>
    <font>
      <b/>
      <sz val="12"/>
      <name val="Calibri"/>
      <family val="2"/>
      <scheme val="minor"/>
    </font>
    <font>
      <sz val="12"/>
      <color rgb="FF000000"/>
      <name val="Helvetica"/>
    </font>
    <font>
      <b/>
      <sz val="12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indexed="64"/>
      </patternFill>
    </fill>
  </fills>
  <borders count="8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0" xfId="0" applyAlignment="1"/>
    <xf numFmtId="14" fontId="1" fillId="0" borderId="0" xfId="0" applyNumberFormat="1" applyFont="1" applyAlignment="1"/>
    <xf numFmtId="0" fontId="1" fillId="0" borderId="0" xfId="0" applyFont="1" applyAlignment="1"/>
    <xf numFmtId="0" fontId="1" fillId="0" borderId="0" xfId="0" applyFont="1" applyFill="1" applyAlignment="1"/>
    <xf numFmtId="0" fontId="1" fillId="0" borderId="0" xfId="0" applyFont="1"/>
    <xf numFmtId="0" fontId="0" fillId="0" borderId="0" xfId="0" applyFill="1" applyAlignment="1"/>
    <xf numFmtId="0" fontId="0" fillId="5" borderId="0" xfId="0" applyFill="1" applyAlignment="1"/>
    <xf numFmtId="0" fontId="0" fillId="7" borderId="0" xfId="0" applyFill="1" applyAlignment="1"/>
    <xf numFmtId="0" fontId="0" fillId="8" borderId="0" xfId="0" applyFill="1" applyAlignment="1"/>
    <xf numFmtId="0" fontId="0" fillId="9" borderId="0" xfId="0" applyFill="1" applyAlignment="1"/>
    <xf numFmtId="0" fontId="4" fillId="0" borderId="0" xfId="0" applyFont="1" applyAlignment="1"/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164" fontId="0" fillId="0" borderId="0" xfId="0" applyNumberFormat="1" applyFont="1" applyAlignment="1">
      <alignment horizontal="center" vertical="center"/>
    </xf>
    <xf numFmtId="0" fontId="0" fillId="0" borderId="0" xfId="0" applyFont="1" applyFill="1" applyAlignment="1">
      <alignment vertical="center"/>
    </xf>
    <xf numFmtId="164" fontId="0" fillId="0" borderId="0" xfId="0" applyNumberFormat="1" applyFont="1" applyAlignment="1">
      <alignment vertical="center"/>
    </xf>
    <xf numFmtId="1" fontId="0" fillId="0" borderId="0" xfId="0" applyNumberFormat="1" applyFont="1" applyFill="1" applyAlignment="1">
      <alignment horizontal="center" vertical="center"/>
    </xf>
    <xf numFmtId="164" fontId="0" fillId="0" borderId="0" xfId="0" applyNumberFormat="1" applyFont="1" applyAlignment="1">
      <alignment horizontal="left" vertical="center"/>
    </xf>
    <xf numFmtId="164" fontId="0" fillId="0" borderId="0" xfId="0" applyNumberFormat="1" applyFont="1" applyFill="1" applyAlignment="1">
      <alignment vertical="center"/>
    </xf>
    <xf numFmtId="1" fontId="0" fillId="0" borderId="0" xfId="0" applyNumberFormat="1" applyFont="1" applyAlignment="1">
      <alignment horizontal="center" vertical="center"/>
    </xf>
    <xf numFmtId="15" fontId="0" fillId="0" borderId="0" xfId="0" applyNumberFormat="1" applyFont="1" applyFill="1" applyAlignment="1">
      <alignment vertical="center"/>
    </xf>
    <xf numFmtId="0" fontId="0" fillId="6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164" fontId="0" fillId="0" borderId="0" xfId="0" applyNumberFormat="1" applyFont="1" applyFill="1" applyAlignment="1">
      <alignment horizontal="center" vertical="center"/>
    </xf>
    <xf numFmtId="0" fontId="0" fillId="9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0" fillId="10" borderId="1" xfId="0" applyFont="1" applyFill="1" applyBorder="1" applyAlignment="1">
      <alignment vertical="center"/>
    </xf>
    <xf numFmtId="0" fontId="0" fillId="10" borderId="2" xfId="0" applyFont="1" applyFill="1" applyBorder="1" applyAlignment="1">
      <alignment vertical="center"/>
    </xf>
    <xf numFmtId="0" fontId="0" fillId="11" borderId="1" xfId="0" applyFont="1" applyFill="1" applyBorder="1" applyAlignment="1">
      <alignment vertical="center"/>
    </xf>
    <xf numFmtId="0" fontId="0" fillId="11" borderId="2" xfId="0" applyFont="1" applyFill="1" applyBorder="1" applyAlignment="1">
      <alignment vertical="center"/>
    </xf>
    <xf numFmtId="0" fontId="0" fillId="11" borderId="2" xfId="0" applyFont="1" applyFill="1" applyBorder="1" applyAlignment="1">
      <alignment horizontal="center" vertical="center"/>
    </xf>
    <xf numFmtId="0" fontId="0" fillId="10" borderId="2" xfId="0" applyFont="1" applyFill="1" applyBorder="1" applyAlignment="1">
      <alignment horizontal="center" vertical="center"/>
    </xf>
    <xf numFmtId="0" fontId="0" fillId="10" borderId="4" xfId="0" applyFont="1" applyFill="1" applyBorder="1" applyAlignment="1">
      <alignment vertical="center"/>
    </xf>
    <xf numFmtId="0" fontId="0" fillId="2" borderId="2" xfId="0" applyFont="1" applyFill="1" applyBorder="1" applyAlignment="1">
      <alignment vertical="center"/>
    </xf>
    <xf numFmtId="0" fontId="0" fillId="11" borderId="0" xfId="0" applyFont="1" applyFill="1" applyBorder="1" applyAlignment="1">
      <alignment horizontal="center" vertical="center"/>
    </xf>
    <xf numFmtId="164" fontId="0" fillId="11" borderId="0" xfId="0" applyNumberFormat="1" applyFont="1" applyFill="1" applyBorder="1" applyAlignment="1">
      <alignment horizontal="center" vertical="center"/>
    </xf>
    <xf numFmtId="0" fontId="0" fillId="10" borderId="0" xfId="0" applyFont="1" applyFill="1" applyBorder="1" applyAlignment="1">
      <alignment horizontal="center" vertical="center"/>
    </xf>
    <xf numFmtId="164" fontId="0" fillId="10" borderId="0" xfId="0" applyNumberFormat="1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11" borderId="0" xfId="0" applyFont="1" applyFill="1" applyBorder="1" applyAlignment="1">
      <alignment horizontal="center" vertical="center" wrapText="1"/>
    </xf>
    <xf numFmtId="0" fontId="0" fillId="10" borderId="0" xfId="0" applyFont="1" applyFill="1" applyBorder="1" applyAlignment="1">
      <alignment horizontal="center" vertical="center" wrapText="1"/>
    </xf>
    <xf numFmtId="0" fontId="0" fillId="11" borderId="2" xfId="0" applyFont="1" applyFill="1" applyBorder="1" applyAlignment="1">
      <alignment horizontal="center" vertical="center" wrapText="1"/>
    </xf>
    <xf numFmtId="0" fontId="0" fillId="10" borderId="1" xfId="0" applyFont="1" applyFill="1" applyBorder="1" applyAlignment="1">
      <alignment horizontal="center" vertical="center"/>
    </xf>
    <xf numFmtId="0" fontId="0" fillId="10" borderId="2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/>
    </xf>
    <xf numFmtId="0" fontId="3" fillId="11" borderId="2" xfId="0" applyFont="1" applyFill="1" applyBorder="1" applyAlignment="1">
      <alignment horizontal="center" vertical="center"/>
    </xf>
    <xf numFmtId="0" fontId="3" fillId="11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pivotButton="1"/>
    <xf numFmtId="0" fontId="5" fillId="0" borderId="0" xfId="0" applyFont="1"/>
    <xf numFmtId="0" fontId="6" fillId="0" borderId="7" xfId="0" applyFont="1" applyBorder="1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11" borderId="1" xfId="0" applyFont="1" applyFill="1" applyBorder="1" applyAlignment="1">
      <alignment horizontal="center" vertical="center"/>
    </xf>
    <xf numFmtId="14" fontId="0" fillId="0" borderId="0" xfId="0" applyNumberFormat="1"/>
    <xf numFmtId="0" fontId="3" fillId="2" borderId="0" xfId="0" applyFont="1" applyFill="1" applyBorder="1" applyAlignment="1">
      <alignment horizontal="center" vertical="center"/>
    </xf>
    <xf numFmtId="0" fontId="0" fillId="11" borderId="0" xfId="0" applyFont="1" applyFill="1" applyBorder="1" applyAlignment="1">
      <alignment vertical="center"/>
    </xf>
    <xf numFmtId="0" fontId="0" fillId="10" borderId="0" xfId="0" applyFont="1" applyFill="1" applyBorder="1" applyAlignment="1">
      <alignment vertical="center"/>
    </xf>
    <xf numFmtId="0" fontId="3" fillId="11" borderId="0" xfId="0" applyFont="1" applyFill="1" applyBorder="1" applyAlignment="1">
      <alignment horizontal="center" vertical="center"/>
    </xf>
    <xf numFmtId="0" fontId="3" fillId="10" borderId="0" xfId="0" applyFont="1" applyFill="1" applyBorder="1" applyAlignment="1">
      <alignment horizontal="center" vertical="center"/>
    </xf>
    <xf numFmtId="0" fontId="0" fillId="0" borderId="2" xfId="0" applyFont="1" applyBorder="1" applyAlignment="1">
      <alignment vertical="center"/>
    </xf>
    <xf numFmtId="0" fontId="3" fillId="2" borderId="0" xfId="0" applyFont="1" applyFill="1" applyBorder="1" applyAlignment="1">
      <alignment horizontal="center" vertical="center" wrapText="1"/>
    </xf>
    <xf numFmtId="0" fontId="3" fillId="11" borderId="0" xfId="0" applyFont="1" applyFill="1" applyBorder="1" applyAlignment="1">
      <alignment horizontal="center" vertical="center" wrapText="1"/>
    </xf>
    <xf numFmtId="0" fontId="3" fillId="10" borderId="0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2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164" fontId="0" fillId="0" borderId="2" xfId="0" applyNumberFormat="1" applyFont="1" applyBorder="1" applyAlignment="1">
      <alignment horizontal="center" vertical="center"/>
    </xf>
    <xf numFmtId="164" fontId="0" fillId="0" borderId="5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164" fontId="0" fillId="0" borderId="0" xfId="0" applyNumberFormat="1" applyFont="1" applyBorder="1" applyAlignment="1">
      <alignment vertical="center"/>
    </xf>
    <xf numFmtId="164" fontId="0" fillId="0" borderId="0" xfId="0" applyNumberFormat="1" applyFont="1" applyFill="1" applyBorder="1" applyAlignment="1">
      <alignment vertical="center"/>
    </xf>
    <xf numFmtId="0" fontId="0" fillId="6" borderId="0" xfId="0" applyFont="1" applyFill="1" applyBorder="1" applyAlignment="1">
      <alignment vertical="center"/>
    </xf>
    <xf numFmtId="0" fontId="0" fillId="0" borderId="0" xfId="0" applyFont="1" applyBorder="1" applyAlignment="1">
      <alignment horizontal="center" vertical="center"/>
    </xf>
    <xf numFmtId="164" fontId="0" fillId="0" borderId="0" xfId="0" applyNumberFormat="1" applyFont="1" applyBorder="1" applyAlignment="1">
      <alignment horizontal="center" vertical="center"/>
    </xf>
    <xf numFmtId="0" fontId="0" fillId="0" borderId="0" xfId="0" applyFont="1" applyFill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0" fillId="2" borderId="0" xfId="0" applyFont="1" applyFill="1" applyBorder="1" applyAlignment="1">
      <alignment horizontal="right" vertical="center"/>
    </xf>
    <xf numFmtId="0" fontId="0" fillId="11" borderId="0" xfId="0" applyFont="1" applyFill="1" applyBorder="1" applyAlignment="1">
      <alignment horizontal="right" vertical="center"/>
    </xf>
    <xf numFmtId="0" fontId="0" fillId="10" borderId="0" xfId="0" applyFont="1" applyFill="1" applyBorder="1" applyAlignment="1">
      <alignment horizontal="right" vertical="center"/>
    </xf>
    <xf numFmtId="0" fontId="0" fillId="0" borderId="0" xfId="0" applyFont="1" applyAlignment="1">
      <alignment horizontal="right" vertical="center"/>
    </xf>
    <xf numFmtId="0" fontId="0" fillId="2" borderId="0" xfId="0" applyFont="1" applyFill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0" fontId="0" fillId="4" borderId="0" xfId="0" applyFont="1" applyFill="1" applyBorder="1" applyAlignment="1">
      <alignment horizontal="right" vertical="center"/>
    </xf>
    <xf numFmtId="0" fontId="0" fillId="3" borderId="0" xfId="0" applyFont="1" applyFill="1" applyAlignment="1">
      <alignment horizontal="right" vertical="center"/>
    </xf>
    <xf numFmtId="0" fontId="0" fillId="4" borderId="0" xfId="0" applyFont="1" applyFill="1" applyAlignment="1">
      <alignment horizontal="right" vertical="center"/>
    </xf>
    <xf numFmtId="0" fontId="0" fillId="10" borderId="3" xfId="0" applyFont="1" applyFill="1" applyBorder="1" applyAlignment="1">
      <alignment horizontal="right" vertical="center"/>
    </xf>
    <xf numFmtId="0" fontId="0" fillId="11" borderId="3" xfId="0" applyFont="1" applyFill="1" applyBorder="1" applyAlignment="1">
      <alignment horizontal="right" vertical="center"/>
    </xf>
    <xf numFmtId="0" fontId="0" fillId="9" borderId="0" xfId="0" applyFont="1" applyFill="1" applyBorder="1" applyAlignment="1">
      <alignment horizontal="right" vertical="center"/>
    </xf>
    <xf numFmtId="164" fontId="0" fillId="0" borderId="0" xfId="0" applyNumberFormat="1" applyFont="1" applyAlignment="1">
      <alignment horizontal="right" vertical="center"/>
    </xf>
    <xf numFmtId="0" fontId="0" fillId="9" borderId="3" xfId="0" applyFont="1" applyFill="1" applyBorder="1" applyAlignment="1">
      <alignment horizontal="right" vertical="center"/>
    </xf>
    <xf numFmtId="0" fontId="1" fillId="0" borderId="0" xfId="0" applyFont="1" applyBorder="1" applyAlignment="1"/>
    <xf numFmtId="0" fontId="0" fillId="0" borderId="0" xfId="0" applyBorder="1"/>
    <xf numFmtId="0" fontId="1" fillId="0" borderId="0" xfId="0" applyFont="1" applyBorder="1" applyAlignment="1">
      <alignment horizontal="right"/>
    </xf>
    <xf numFmtId="164" fontId="0" fillId="0" borderId="0" xfId="0" applyNumberFormat="1" applyBorder="1" applyAlignment="1">
      <alignment horizontal="right"/>
    </xf>
    <xf numFmtId="0" fontId="0" fillId="0" borderId="0" xfId="0" applyBorder="1" applyAlignment="1">
      <alignment horizontal="right"/>
    </xf>
    <xf numFmtId="0" fontId="0" fillId="10" borderId="6" xfId="0" applyFont="1" applyFill="1" applyBorder="1" applyAlignment="1">
      <alignment horizontal="right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vertical="center"/>
    </xf>
    <xf numFmtId="0" fontId="0" fillId="9" borderId="6" xfId="0" applyFont="1" applyFill="1" applyBorder="1" applyAlignment="1">
      <alignment horizontal="right" vertical="center"/>
    </xf>
    <xf numFmtId="14" fontId="1" fillId="0" borderId="0" xfId="0" applyNumberFormat="1" applyFont="1" applyBorder="1" applyAlignment="1">
      <alignment horizontal="right"/>
    </xf>
    <xf numFmtId="14" fontId="1" fillId="0" borderId="0" xfId="0" applyNumberFormat="1" applyFont="1" applyAlignment="1">
      <alignment horizontal="right" vertical="center"/>
    </xf>
    <xf numFmtId="14" fontId="1" fillId="0" borderId="0" xfId="0" applyNumberFormat="1" applyFont="1" applyFill="1" applyAlignment="1">
      <alignment horizontal="right" vertical="center"/>
    </xf>
    <xf numFmtId="14" fontId="1" fillId="0" borderId="0" xfId="0" applyNumberFormat="1" applyFont="1" applyBorder="1" applyAlignment="1">
      <alignment horizontal="right" vertical="center"/>
    </xf>
    <xf numFmtId="14" fontId="1" fillId="0" borderId="0" xfId="0" applyNumberFormat="1" applyFont="1" applyFill="1" applyBorder="1" applyAlignment="1">
      <alignment horizontal="right" vertical="center"/>
    </xf>
    <xf numFmtId="14" fontId="1" fillId="11" borderId="2" xfId="0" applyNumberFormat="1" applyFont="1" applyFill="1" applyBorder="1" applyAlignment="1">
      <alignment horizontal="right" vertical="center"/>
    </xf>
    <xf numFmtId="14" fontId="1" fillId="10" borderId="2" xfId="0" applyNumberFormat="1" applyFont="1" applyFill="1" applyBorder="1" applyAlignment="1">
      <alignment horizontal="right" vertical="center"/>
    </xf>
    <xf numFmtId="14" fontId="1" fillId="2" borderId="2" xfId="0" applyNumberFormat="1" applyFont="1" applyFill="1" applyBorder="1" applyAlignment="1">
      <alignment horizontal="right" vertical="center"/>
    </xf>
    <xf numFmtId="14" fontId="1" fillId="2" borderId="5" xfId="0" applyNumberFormat="1" applyFont="1" applyFill="1" applyBorder="1" applyAlignment="1">
      <alignment horizontal="right" vertical="center"/>
    </xf>
    <xf numFmtId="14" fontId="1" fillId="2" borderId="0" xfId="0" applyNumberFormat="1" applyFont="1" applyFill="1" applyBorder="1" applyAlignment="1">
      <alignment horizontal="right" vertical="center"/>
    </xf>
    <xf numFmtId="14" fontId="7" fillId="10" borderId="0" xfId="0" applyNumberFormat="1" applyFont="1" applyFill="1" applyBorder="1" applyAlignment="1">
      <alignment horizontal="right" vertical="center" wrapText="1"/>
    </xf>
    <xf numFmtId="14" fontId="7" fillId="11" borderId="0" xfId="0" applyNumberFormat="1" applyFont="1" applyFill="1" applyBorder="1" applyAlignment="1">
      <alignment horizontal="right" vertical="center" wrapText="1"/>
    </xf>
    <xf numFmtId="14" fontId="1" fillId="11" borderId="0" xfId="0" applyNumberFormat="1" applyFont="1" applyFill="1" applyBorder="1" applyAlignment="1">
      <alignment horizontal="right" vertical="center" wrapText="1"/>
    </xf>
    <xf numFmtId="14" fontId="1" fillId="10" borderId="0" xfId="0" applyNumberFormat="1" applyFont="1" applyFill="1" applyBorder="1" applyAlignment="1">
      <alignment horizontal="right" vertical="center" wrapText="1"/>
    </xf>
    <xf numFmtId="14" fontId="1" fillId="10" borderId="0" xfId="0" applyNumberFormat="1" applyFont="1" applyFill="1" applyBorder="1" applyAlignment="1">
      <alignment horizontal="right" vertical="center"/>
    </xf>
    <xf numFmtId="0" fontId="0" fillId="0" borderId="0" xfId="0" quotePrefix="1"/>
    <xf numFmtId="0" fontId="9" fillId="12" borderId="0" xfId="0" applyFont="1" applyFill="1"/>
  </cellXfs>
  <cellStyles count="1">
    <cellStyle name="Normal" xfId="0" builtinId="0"/>
  </cellStyles>
  <dxfs count="172"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A5A5A5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5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A5A5A5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5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A5A5A5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theme="5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theme="5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theme="5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theme="5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A5A5A5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5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A5A5A5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5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A5A5A5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5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A5A5A5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5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A5A5A5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5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A5A5A5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5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A5A5A5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5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A5A5A5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5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A5A5A5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5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A5A5A5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5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A5A5A5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5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A5A5A5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5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A5A5A5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5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A5A5A5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5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A5A5A5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5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A5A5A5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5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A5A5A5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5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A5A5A5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5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A5A5A5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5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A5A5A5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5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A5A5A5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5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A5A5A5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5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A5A5A5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5"/>
        </patternFill>
      </fill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A5A5A5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5"/>
        </patternFill>
      </fill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right" vertical="center" textRotation="0" wrapText="0" justifyLastLine="0" shrinkToFit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164" formatCode="[$-100C]d\ mmm\ yy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wrapText="0" indent="0" justifyLastLine="0" shrinkToFit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fill>
        <patternFill patternType="none">
          <fgColor indexed="64"/>
          <bgColor auto="1"/>
        </patternFill>
      </fill>
      <alignment vertical="center" textRotation="0" wrapText="0" justifyLastLine="0" shrinkToFit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numFmt numFmtId="19" formatCode="dd/mm/yyyy"/>
      <alignment horizontal="right" vertical="center" textRotation="0" wrapText="0" justifyLastLine="0" shrinkToFit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0" justifyLastLine="0" shrinkToFit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0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0" justifyLastLine="0" shrinkToFit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0" justifyLastLine="0" shrinkToFit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vertical="center" textRotation="0" wrapText="0" justifyLastLine="0" shrinkToFit="0"/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390525</xdr:colOff>
          <xdr:row>0</xdr:row>
          <xdr:rowOff>152400</xdr:rowOff>
        </xdr:from>
        <xdr:to>
          <xdr:col>5</xdr:col>
          <xdr:colOff>2143125</xdr:colOff>
          <xdr:row>1</xdr:row>
          <xdr:rowOff>228600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cs typeface="Helvetica"/>
                </a:rPr>
                <a:t>INSERER UNE LIGNE</a:t>
              </a:r>
            </a:p>
          </xdr:txBody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265.800136805556" missingItemsLimit="0" createdVersion="4" refreshedVersion="4" minRefreshableVersion="3" recordCount="247">
  <cacheSource type="worksheet">
    <worksheetSource name="Tableau1"/>
  </cacheSource>
  <cacheFields count="10">
    <cacheField name="Client" numFmtId="0">
      <sharedItems count="4">
        <s v="Desjardins"/>
        <s v="IA"/>
        <s v="La Capitale"/>
        <s v="SSQ"/>
      </sharedItems>
    </cacheField>
    <cacheField name="Type de Requete " numFmtId="0">
      <sharedItems containsBlank="1"/>
    </cacheField>
    <cacheField name="Numéro" numFmtId="0">
      <sharedItems containsBlank="1" containsMixedTypes="1" containsNumber="1" containsInteger="1" minValue="4535" maxValue="4974"/>
    </cacheField>
    <cacheField name="Poste" numFmtId="0">
      <sharedItems containsBlank="1"/>
    </cacheField>
    <cacheField name="Échéance" numFmtId="14">
      <sharedItems containsSemiMixedTypes="0" containsNonDate="0" containsDate="1" containsString="0" minDate="2018-01-08T00:00:00" maxDate="2018-05-24T00:00:00" count="78">
        <d v="2018-05-23T00:00:00"/>
        <d v="2018-05-21T00:00:00"/>
        <d v="2018-05-14T00:00:00"/>
        <d v="2018-05-08T00:00:00"/>
        <d v="2018-05-04T00:00:00"/>
        <d v="2018-05-03T00:00:00"/>
        <d v="2018-05-01T00:00:00"/>
        <d v="2018-04-27T00:00:00"/>
        <d v="2018-04-26T00:00:00"/>
        <d v="2018-04-25T00:00:00"/>
        <d v="2018-04-20T00:00:00"/>
        <d v="2018-04-17T00:00:00"/>
        <d v="2018-04-16T00:00:00"/>
        <d v="2018-04-13T00:00:00"/>
        <d v="2018-04-12T00:00:00"/>
        <d v="2018-04-06T00:00:00"/>
        <d v="2018-04-05T00:00:00"/>
        <d v="2018-03-30T00:00:00"/>
        <d v="2018-03-29T00:00:00"/>
        <d v="2018-03-27T00:00:00"/>
        <d v="2018-03-23T00:00:00"/>
        <d v="2018-03-22T00:00:00"/>
        <d v="2018-03-21T00:00:00"/>
        <d v="2018-03-20T00:00:00"/>
        <d v="2018-03-16T00:00:00"/>
        <d v="2018-03-15T00:00:00"/>
        <d v="2018-03-14T00:00:00"/>
        <d v="2018-03-12T00:00:00"/>
        <d v="2018-03-09T00:00:00"/>
        <d v="2018-03-08T00:00:00"/>
        <d v="2018-03-07T00:00:00"/>
        <d v="2018-03-05T00:00:00"/>
        <d v="2018-03-02T00:00:00"/>
        <d v="2018-02-28T00:00:00"/>
        <d v="2018-02-27T00:00:00"/>
        <d v="2018-02-26T00:00:00"/>
        <d v="2018-02-23T00:00:00"/>
        <d v="2018-02-22T00:00:00"/>
        <d v="2018-02-21T00:00:00"/>
        <d v="2018-02-19T00:00:00"/>
        <d v="2018-02-16T00:00:00"/>
        <d v="2018-02-14T00:00:00"/>
        <d v="2018-02-13T00:00:00"/>
        <d v="2018-02-12T00:00:00"/>
        <d v="2018-02-08T00:00:00"/>
        <d v="2018-02-07T00:00:00"/>
        <d v="2018-02-05T00:00:00"/>
        <d v="2018-02-02T00:00:00"/>
        <d v="2018-01-31T00:00:00"/>
        <d v="2018-01-29T00:00:00"/>
        <d v="2018-01-26T00:00:00"/>
        <d v="2018-01-25T00:00:00"/>
        <d v="2018-01-24T00:00:00"/>
        <d v="2018-01-22T00:00:00"/>
        <d v="2018-01-18T00:00:00"/>
        <d v="2018-01-17T00:00:00"/>
        <d v="2018-01-16T00:00:00"/>
        <d v="2018-01-15T00:00:00"/>
        <d v="2018-01-12T00:00:00"/>
        <d v="2018-01-11T00:00:00"/>
        <d v="2018-01-10T00:00:00"/>
        <d v="2018-01-08T00:00:00"/>
        <d v="2018-04-11T00:00:00"/>
        <d v="2018-04-10T00:00:00"/>
        <d v="2018-04-09T00:00:00"/>
        <d v="2018-04-03T00:00:00"/>
        <d v="2018-03-28T00:00:00"/>
        <d v="2018-03-26T00:00:00"/>
        <d v="2018-02-15T00:00:00"/>
        <d v="2018-01-23T00:00:00"/>
        <d v="2018-01-19T00:00:00"/>
        <d v="2018-04-08T00:00:00"/>
        <d v="2018-04-07T00:00:00"/>
        <d v="2018-04-04T00:00:00"/>
        <d v="2018-04-02T00:00:00"/>
        <d v="2018-04-01T00:00:00"/>
        <d v="2018-02-03T00:00:00"/>
        <d v="2018-02-01T00:00:00"/>
      </sharedItems>
      <fieldGroup base="4">
        <rangePr groupBy="months" startDate="2018-01-08T00:00:00" endDate="2018-05-24T00:00:00"/>
        <groupItems count="14">
          <s v="&lt;08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4/05/2018"/>
        </groupItems>
      </fieldGroup>
    </cacheField>
    <cacheField name="Candidat proposé/action" numFmtId="0">
      <sharedItems containsBlank="1"/>
    </cacheField>
    <cacheField name="Entrevue (oui/non)" numFmtId="0">
      <sharedItems containsBlank="1"/>
    </cacheField>
    <cacheField name="Date entrevue" numFmtId="0">
      <sharedItems containsNonDate="0" containsDate="1" containsString="0" containsBlank="1" minDate="2018-02-09T00:00:00" maxDate="2018-02-10T00:00:00"/>
    </cacheField>
    <cacheField name="Statut" numFmtId="0">
      <sharedItems count="7">
        <s v="Actif"/>
        <s v="NoBid"/>
        <s v="Refus"/>
        <s v="Déposé"/>
        <s v="Annulé"/>
        <s v="Placé"/>
        <s v="Retiré"/>
      </sharedItems>
      <fieldGroup par="9"/>
    </cacheField>
    <cacheField name="Statut2" numFmtId="0" databaseField="0">
      <fieldGroup base="8">
        <discretePr count="7">
          <x v="1"/>
          <x v="1"/>
          <x v="0"/>
          <x v="0"/>
          <x v="1"/>
          <x v="0"/>
          <x v="1"/>
        </discretePr>
        <groupItems count="2">
          <s v="Groupe1"/>
          <s v="Groupe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7">
  <r>
    <x v="0"/>
    <s v="Basic"/>
    <n v="4974"/>
    <s v="Technicien assistance TI"/>
    <x v="0"/>
    <m/>
    <m/>
    <m/>
    <x v="0"/>
  </r>
  <r>
    <x v="0"/>
    <s v="Basic"/>
    <n v="4968"/>
    <s v="Architect BI - AFF"/>
    <x v="1"/>
    <m/>
    <m/>
    <m/>
    <x v="1"/>
  </r>
  <r>
    <x v="0"/>
    <s v="Basic"/>
    <n v="4970"/>
    <s v="Analyste d'affaires"/>
    <x v="2"/>
    <s v="Christian Pelletier"/>
    <m/>
    <m/>
    <x v="2"/>
  </r>
  <r>
    <x v="0"/>
    <s v="Basic"/>
    <n v="4969"/>
    <s v="Architecte BI - TI"/>
    <x v="2"/>
    <s v="Christophe Gauthier"/>
    <m/>
    <m/>
    <x v="3"/>
  </r>
  <r>
    <x v="0"/>
    <s v="Basic"/>
    <n v="4968"/>
    <s v="Architect BI - AFF"/>
    <x v="2"/>
    <m/>
    <m/>
    <m/>
    <x v="1"/>
  </r>
  <r>
    <x v="0"/>
    <s v="Basic"/>
    <n v="4958"/>
    <s v="Conseiller administration des interlogiciel"/>
    <x v="3"/>
    <m/>
    <m/>
    <m/>
    <x v="1"/>
  </r>
  <r>
    <x v="0"/>
    <s v="Basic"/>
    <s v="4944 2e"/>
    <s v="Directeur BI"/>
    <x v="3"/>
    <s v="F Pépin"/>
    <m/>
    <m/>
    <x v="3"/>
  </r>
  <r>
    <x v="0"/>
    <s v="Basic"/>
    <n v="4951"/>
    <s v="Chargé projet infra"/>
    <x v="4"/>
    <s v="Marc Duval"/>
    <m/>
    <m/>
    <x v="3"/>
  </r>
  <r>
    <x v="0"/>
    <s v="Basic"/>
    <n v="4947"/>
    <s v="Architecte d'Affaires"/>
    <x v="5"/>
    <m/>
    <m/>
    <m/>
    <x v="1"/>
  </r>
  <r>
    <x v="0"/>
    <s v="Basic"/>
    <s v="PSN1667"/>
    <s v="Dev Java"/>
    <x v="6"/>
    <s v="Lucas Dramowicz"/>
    <m/>
    <m/>
    <x v="3"/>
  </r>
  <r>
    <x v="0"/>
    <s v="PSN"/>
    <s v="PSN1666"/>
    <s v="Conseiller administration des interlogiciel"/>
    <x v="7"/>
    <s v="Mohamed Firas Abbes"/>
    <m/>
    <m/>
    <x v="3"/>
  </r>
  <r>
    <x v="0"/>
    <s v="Basic"/>
    <n v="4940"/>
    <s v="Analyste programmeur"/>
    <x v="7"/>
    <s v="Jean Point"/>
    <m/>
    <m/>
    <x v="2"/>
  </r>
  <r>
    <x v="0"/>
    <s v="Basic"/>
    <s v="PSN1665"/>
    <s v="Analyste TI"/>
    <x v="8"/>
    <s v="Olga Mikelchuck"/>
    <m/>
    <m/>
    <x v="2"/>
  </r>
  <r>
    <x v="0"/>
    <s v="Basic"/>
    <s v="PSCB1509"/>
    <s v="Prog vb.net"/>
    <x v="9"/>
    <m/>
    <m/>
    <m/>
    <x v="4"/>
  </r>
  <r>
    <x v="0"/>
    <s v="PSCB"/>
    <n v="4782"/>
    <s v="Architect logiciel"/>
    <x v="10"/>
    <s v="Alexandre Leblanc"/>
    <m/>
    <m/>
    <x v="5"/>
  </r>
  <r>
    <x v="0"/>
    <s v="PSCB"/>
    <n v="4871"/>
    <s v="CAD telecom"/>
    <x v="11"/>
    <m/>
    <m/>
    <m/>
    <x v="1"/>
  </r>
  <r>
    <x v="0"/>
    <s v="PSN"/>
    <s v="PSN1664"/>
    <s v="Analyste programmeur "/>
    <x v="12"/>
    <s v="Bilel Belwafi"/>
    <m/>
    <m/>
    <x v="3"/>
  </r>
  <r>
    <x v="0"/>
    <s v="PSN"/>
    <s v="PSN1663"/>
    <s v="Architecte d'entreprise"/>
    <x v="13"/>
    <m/>
    <m/>
    <m/>
    <x v="1"/>
  </r>
  <r>
    <x v="0"/>
    <s v="PSN"/>
    <n v="4782"/>
    <s v="Architecte logiciel"/>
    <x v="13"/>
    <m/>
    <m/>
    <m/>
    <x v="1"/>
  </r>
  <r>
    <x v="0"/>
    <s v="PSN"/>
    <s v="PSCB1508"/>
    <s v="Architecte de solution (Oracle/SQL)"/>
    <x v="13"/>
    <s v="Mehdi Ajouamai"/>
    <m/>
    <m/>
    <x v="2"/>
  </r>
  <r>
    <x v="0"/>
    <s v="Basic"/>
    <n v="4862"/>
    <s v="programmeur datastage"/>
    <x v="14"/>
    <s v="Marcelis Alessandro Morais"/>
    <m/>
    <m/>
    <x v="2"/>
  </r>
  <r>
    <x v="0"/>
    <s v="Basic"/>
    <n v="4882"/>
    <s v="Analyste d'affaires compta"/>
    <x v="15"/>
    <s v="Maxime Fortier-Toping"/>
    <m/>
    <m/>
    <x v="2"/>
  </r>
  <r>
    <x v="0"/>
    <s v="Basic"/>
    <n v="4882"/>
    <s v="Analyste d'affaires compta"/>
    <x v="15"/>
    <s v="Martin Lafrance"/>
    <m/>
    <m/>
    <x v="2"/>
  </r>
  <r>
    <x v="0"/>
    <s v="Basic"/>
    <s v="PSN1662"/>
    <s v="Chargé de projet infrastructure"/>
    <x v="16"/>
    <s v="André Bellavance"/>
    <m/>
    <m/>
    <x v="3"/>
  </r>
  <r>
    <x v="0"/>
    <s v="PSCB"/>
    <s v="PSN1662"/>
    <s v="Chargé de projet infrastructure"/>
    <x v="16"/>
    <s v="Eric Petipas"/>
    <m/>
    <m/>
    <x v="5"/>
  </r>
  <r>
    <x v="0"/>
    <s v="Basic"/>
    <n v="4795"/>
    <s v="Conseiller- Ssupport à la production- volet infrastructure"/>
    <x v="17"/>
    <m/>
    <m/>
    <m/>
    <x v="1"/>
  </r>
  <r>
    <x v="0"/>
    <s v="Basic"/>
    <n v="4786"/>
    <s v="Chef de projet"/>
    <x v="18"/>
    <s v="Jean-Marc Bourque"/>
    <m/>
    <m/>
    <x v="3"/>
  </r>
  <r>
    <x v="0"/>
    <s v="PSN"/>
    <s v="PSN1661"/>
    <s v="Architecte logiciel"/>
    <x v="19"/>
    <m/>
    <m/>
    <m/>
    <x v="1"/>
  </r>
  <r>
    <x v="0"/>
    <s v="Basic"/>
    <n v="4860"/>
    <s v="Technicien de formulaire"/>
    <x v="19"/>
    <m/>
    <m/>
    <m/>
    <x v="1"/>
  </r>
  <r>
    <x v="0"/>
    <s v="Basic"/>
    <n v="4868"/>
    <s v="Business Analyste (Aurora)"/>
    <x v="20"/>
    <s v="Duane Sailsman"/>
    <m/>
    <m/>
    <x v="5"/>
  </r>
  <r>
    <x v="0"/>
    <s v="Basic"/>
    <n v="4853"/>
    <s v="Programmeur (SQL)"/>
    <x v="20"/>
    <m/>
    <m/>
    <m/>
    <x v="1"/>
  </r>
  <r>
    <x v="0"/>
    <s v="Basic"/>
    <n v="4853"/>
    <s v="Programmeur (SQL)"/>
    <x v="20"/>
    <m/>
    <m/>
    <m/>
    <x v="1"/>
  </r>
  <r>
    <x v="0"/>
    <s v="Basic"/>
    <n v="4830"/>
    <s v="Architecte de solution"/>
    <x v="21"/>
    <m/>
    <m/>
    <m/>
    <x v="1"/>
  </r>
  <r>
    <x v="0"/>
    <s v="Basic"/>
    <n v="4830"/>
    <s v="Architecte de solution"/>
    <x v="21"/>
    <s v="Kevin Marcoux"/>
    <m/>
    <m/>
    <x v="3"/>
  </r>
  <r>
    <x v="0"/>
    <s v="Basic"/>
    <n v="4535"/>
    <s v="Analyste-programmeur ODI"/>
    <x v="21"/>
    <s v="Valentin Mazenq"/>
    <m/>
    <m/>
    <x v="5"/>
  </r>
  <r>
    <x v="0"/>
    <s v="Basic"/>
    <n v="4790"/>
    <s v="Analyste d'affaires"/>
    <x v="22"/>
    <s v="Affaf Rabbah"/>
    <m/>
    <m/>
    <x v="2"/>
  </r>
  <r>
    <x v="0"/>
    <s v="Basic"/>
    <n v="4832"/>
    <s v="Analyste organique"/>
    <x v="23"/>
    <m/>
    <m/>
    <m/>
    <x v="1"/>
  </r>
  <r>
    <x v="0"/>
    <s v="Basic"/>
    <n v="4814"/>
    <s v="Spécialiste Microsoft Projets 2016/PowerBI/ODA"/>
    <x v="24"/>
    <s v="Offre intégré (Jonathan Labranche, Jean-Gabriel Lapointe Simard, Nicolas Gauthier Tremblay, Valentin Mazenq)"/>
    <m/>
    <m/>
    <x v="2"/>
  </r>
  <r>
    <x v="0"/>
    <s v="Basic"/>
    <n v="4814"/>
    <s v="Spécialiste Microsoft Projets 2016/PowerBI/ODA"/>
    <x v="24"/>
    <s v="Offre intégré (Jonathan Labranche, Jean-Gabriel Lapointe Simard, Nicolas Gauthier Tremblay, Valentin Mazenq)"/>
    <m/>
    <m/>
    <x v="2"/>
  </r>
  <r>
    <x v="0"/>
    <s v="Basic"/>
    <n v="4851"/>
    <s v="Développeur/analyste organique"/>
    <x v="24"/>
    <m/>
    <m/>
    <m/>
    <x v="1"/>
  </r>
  <r>
    <x v="0"/>
    <s v="Basic"/>
    <n v="4823"/>
    <s v="Expert pratiques et méthodes"/>
    <x v="25"/>
    <m/>
    <m/>
    <m/>
    <x v="1"/>
  </r>
  <r>
    <x v="0"/>
    <s v="Basic"/>
    <n v="4822"/>
    <s v="Scrum Master"/>
    <x v="25"/>
    <m/>
    <m/>
    <m/>
    <x v="1"/>
  </r>
  <r>
    <x v="0"/>
    <s v="Basic"/>
    <n v="4821"/>
    <s v="Coach agile"/>
    <x v="25"/>
    <m/>
    <m/>
    <m/>
    <x v="1"/>
  </r>
  <r>
    <x v="0"/>
    <s v="Basic"/>
    <n v="4821"/>
    <s v="Coach agile"/>
    <x v="25"/>
    <m/>
    <m/>
    <m/>
    <x v="1"/>
  </r>
  <r>
    <x v="0"/>
    <s v="Basic"/>
    <n v="4852"/>
    <s v="Conseiller- support à la production- volet infrastructure"/>
    <x v="25"/>
    <m/>
    <m/>
    <m/>
    <x v="1"/>
  </r>
  <r>
    <x v="0"/>
    <s v="Basic"/>
    <n v="4820"/>
    <s v="PO Expert en pratiques et méthodes Agile"/>
    <x v="25"/>
    <m/>
    <m/>
    <m/>
    <x v="1"/>
  </r>
  <r>
    <x v="0"/>
    <s v="Basic"/>
    <n v="4817"/>
    <s v="Analyste fonctionnel- Expert en pratiques et méthodes Agile"/>
    <x v="26"/>
    <m/>
    <m/>
    <m/>
    <x v="1"/>
  </r>
  <r>
    <x v="0"/>
    <s v="Basic"/>
    <n v="4819"/>
    <s v="Expert DeVops en pratiques et méthodes Agile"/>
    <x v="26"/>
    <m/>
    <m/>
    <m/>
    <x v="1"/>
  </r>
  <r>
    <x v="0"/>
    <s v="Basic"/>
    <n v="4818"/>
    <s v="Expert outils gestion de projet Agile"/>
    <x v="26"/>
    <m/>
    <m/>
    <m/>
    <x v="1"/>
  </r>
  <r>
    <x v="0"/>
    <s v="Basic"/>
    <n v="4816"/>
    <s v="Expert en pratiques et méthodes agiles"/>
    <x v="26"/>
    <m/>
    <m/>
    <m/>
    <x v="1"/>
  </r>
  <r>
    <x v="0"/>
    <s v="Basic"/>
    <n v="4830"/>
    <s v="Architecte de solution"/>
    <x v="27"/>
    <m/>
    <m/>
    <m/>
    <x v="1"/>
  </r>
  <r>
    <x v="0"/>
    <s v="Basic"/>
    <n v="4811"/>
    <s v="Scrum Master"/>
    <x v="27"/>
    <s v="Jean-Romain Cordier"/>
    <m/>
    <m/>
    <x v="2"/>
  </r>
  <r>
    <x v="0"/>
    <s v="Basic"/>
    <n v="4782"/>
    <s v="Architecte logiciel"/>
    <x v="27"/>
    <m/>
    <m/>
    <m/>
    <x v="1"/>
  </r>
  <r>
    <x v="0"/>
    <s v="Basic"/>
    <n v="4790"/>
    <s v="Analyste d'affaires"/>
    <x v="28"/>
    <s v="Olga Mikelchuck"/>
    <m/>
    <m/>
    <x v="2"/>
  </r>
  <r>
    <x v="0"/>
    <s v="Basic"/>
    <n v="4727"/>
    <s v="Analyste Organique"/>
    <x v="29"/>
    <m/>
    <m/>
    <m/>
    <x v="1"/>
  </r>
  <r>
    <x v="0"/>
    <s v="PSN"/>
    <s v="PSN 1660"/>
    <s v="Développeur/analyste organique"/>
    <x v="29"/>
    <m/>
    <m/>
    <m/>
    <x v="1"/>
  </r>
  <r>
    <x v="0"/>
    <s v="PSCB"/>
    <s v="PSCB 1507"/>
    <s v="Développeur visual work"/>
    <x v="30"/>
    <s v="Fabien Hochmayr"/>
    <m/>
    <m/>
    <x v="2"/>
  </r>
  <r>
    <x v="0"/>
    <s v="PSCB"/>
    <s v="PSCB 1505"/>
    <s v="Développeur VB.Net"/>
    <x v="30"/>
    <s v="Nicolas De Kerleau"/>
    <m/>
    <m/>
    <x v="2"/>
  </r>
  <r>
    <x v="0"/>
    <s v="PSCB"/>
    <s v="PSCB 1505"/>
    <m/>
    <x v="30"/>
    <s v="Lucas Lesage"/>
    <m/>
    <m/>
    <x v="2"/>
  </r>
  <r>
    <x v="0"/>
    <s v="Basic"/>
    <n v="4774"/>
    <s v="Analyste fonctionnel Oracle EBS"/>
    <x v="31"/>
    <s v="Martin Lafrance"/>
    <m/>
    <m/>
    <x v="2"/>
  </r>
  <r>
    <x v="0"/>
    <s v="Basic"/>
    <n v="4774"/>
    <s v="Analyste fonctionnel Oracle EBS"/>
    <x v="31"/>
    <m/>
    <m/>
    <m/>
    <x v="1"/>
  </r>
  <r>
    <x v="0"/>
    <s v="Basic"/>
    <n v="4774"/>
    <s v="Analyste fonctionnel Oracle EBS"/>
    <x v="31"/>
    <m/>
    <m/>
    <m/>
    <x v="1"/>
  </r>
  <r>
    <x v="0"/>
    <s v="Basic"/>
    <s v="4733 3e"/>
    <s v="Dev plateforme Microsoft, VB.NET"/>
    <x v="32"/>
    <m/>
    <m/>
    <m/>
    <x v="1"/>
  </r>
  <r>
    <x v="0"/>
    <s v="Basic"/>
    <s v="4733 3e"/>
    <s v="Dev plateforme Microsoft, VB.NET"/>
    <x v="32"/>
    <m/>
    <m/>
    <m/>
    <x v="1"/>
  </r>
  <r>
    <x v="0"/>
    <s v="Basic"/>
    <n v="4762"/>
    <s v="Analyste fonctionnel"/>
    <x v="32"/>
    <s v="Khalil Bahji"/>
    <m/>
    <m/>
    <x v="3"/>
  </r>
  <r>
    <x v="0"/>
    <s v="Basic"/>
    <s v="4643 3e"/>
    <s v="Programmeur équipe entretien_x000a_"/>
    <x v="33"/>
    <s v="Thibeault Desplat"/>
    <m/>
    <m/>
    <x v="5"/>
  </r>
  <r>
    <x v="0"/>
    <s v="PSCB"/>
    <s v="PSCB 1505"/>
    <s v="Dév VB.Net"/>
    <x v="34"/>
    <m/>
    <m/>
    <m/>
    <x v="1"/>
  </r>
  <r>
    <x v="0"/>
    <s v="PSCB"/>
    <s v="PSCB 1507"/>
    <s v="Dev Visual Work"/>
    <x v="34"/>
    <m/>
    <m/>
    <m/>
    <x v="1"/>
  </r>
  <r>
    <x v="0"/>
    <s v="PSCB"/>
    <s v="PSCB 1504"/>
    <s v="Dev Java"/>
    <x v="34"/>
    <s v="Luidgy Fairfort"/>
    <m/>
    <m/>
    <x v="2"/>
  </r>
  <r>
    <x v="0"/>
    <s v="PSCB"/>
    <s v="PSCB 1503"/>
    <s v="Dev PL/SQL"/>
    <x v="34"/>
    <s v="Bilel Belwafi"/>
    <m/>
    <m/>
    <x v="3"/>
  </r>
  <r>
    <x v="0"/>
    <s v="PSCB"/>
    <s v="PSCB 1506"/>
    <s v="Architecte de solution"/>
    <x v="34"/>
    <s v="Martin Bitner"/>
    <m/>
    <m/>
    <x v="3"/>
  </r>
  <r>
    <x v="0"/>
    <s v="PSCB"/>
    <s v="PSCB 1502"/>
    <s v="Chargé de projet"/>
    <x v="35"/>
    <m/>
    <m/>
    <m/>
    <x v="1"/>
  </r>
  <r>
    <x v="0"/>
    <s v="PSCB"/>
    <s v="PSCB 1502"/>
    <s v="Chargé de projet"/>
    <x v="35"/>
    <m/>
    <m/>
    <m/>
    <x v="1"/>
  </r>
  <r>
    <x v="0"/>
    <s v="Basic"/>
    <n v="4790"/>
    <s v="Analyste d'affaires"/>
    <x v="36"/>
    <m/>
    <m/>
    <m/>
    <x v="1"/>
  </r>
  <r>
    <x v="0"/>
    <s v="Basic"/>
    <n v="4727"/>
    <s v="Analyste organique"/>
    <x v="36"/>
    <s v="Samuel Lamonde"/>
    <m/>
    <m/>
    <x v="1"/>
  </r>
  <r>
    <x v="0"/>
    <s v="Basic"/>
    <n v="4774"/>
    <s v="Analyste fonctionnel Oracle EBS"/>
    <x v="37"/>
    <m/>
    <m/>
    <m/>
    <x v="1"/>
  </r>
  <r>
    <x v="0"/>
    <s v="Basic"/>
    <s v="4731 3e"/>
    <s v="Chargé livraison applicative"/>
    <x v="37"/>
    <s v="Sylvain Glorian (CP regarde pour embauche)"/>
    <m/>
    <m/>
    <x v="1"/>
  </r>
  <r>
    <x v="0"/>
    <s v="Basic"/>
    <s v="4731 3e"/>
    <s v="Chargé livraison applicative"/>
    <x v="37"/>
    <s v="Affaf Rabbah"/>
    <m/>
    <m/>
    <x v="2"/>
  </r>
  <r>
    <x v="0"/>
    <s v="Basic"/>
    <s v="4714 3è"/>
    <s v="Analyste focntionnel"/>
    <x v="37"/>
    <s v="Jonathan K"/>
    <m/>
    <m/>
    <x v="1"/>
  </r>
  <r>
    <x v="0"/>
    <s v="Basic"/>
    <s v="4714 3è"/>
    <s v="Analyste focntionnel"/>
    <x v="37"/>
    <s v="Pierre Hubertin Andrianirina?"/>
    <m/>
    <m/>
    <x v="1"/>
  </r>
  <r>
    <x v="0"/>
    <s v="Basic"/>
    <s v="4671 3ème"/>
    <s v="Architecte ETL (organique)"/>
    <x v="37"/>
    <m/>
    <m/>
    <m/>
    <x v="1"/>
  </r>
  <r>
    <x v="0"/>
    <s v="Basic"/>
    <s v="4535 3 ème"/>
    <s v="Analyste programmeur ODI"/>
    <x v="37"/>
    <s v="Analyse CV français"/>
    <m/>
    <m/>
    <x v="1"/>
  </r>
  <r>
    <x v="0"/>
    <s v="Basic"/>
    <s v="4535 3 ème"/>
    <s v="Analyste programmeur ODI"/>
    <x v="37"/>
    <s v="Luidgy Fairfort"/>
    <m/>
    <m/>
    <x v="2"/>
  </r>
  <r>
    <x v="0"/>
    <s v="Basic"/>
    <s v="4535 3 ème"/>
    <s v="Analyste programmeur ODI"/>
    <x v="37"/>
    <s v="Bilel Belwafi"/>
    <m/>
    <m/>
    <x v="4"/>
  </r>
  <r>
    <x v="0"/>
    <s v="Basic"/>
    <s v="4643 3e"/>
    <s v="Programmeur équipe entretien_x000a_"/>
    <x v="38"/>
    <s v="Luidgy Fairfort? (profil à vérifier par ST)"/>
    <m/>
    <m/>
    <x v="1"/>
  </r>
  <r>
    <x v="0"/>
    <s v="Basic"/>
    <s v="4643 3e"/>
    <s v="Programmeur équipe entretien_x000a_"/>
    <x v="38"/>
    <s v="Thibault Desplat"/>
    <m/>
    <m/>
    <x v="5"/>
  </r>
  <r>
    <x v="0"/>
    <s v="Basic"/>
    <n v="4786"/>
    <s v="Chef de projet"/>
    <x v="38"/>
    <m/>
    <m/>
    <m/>
    <x v="1"/>
  </r>
  <r>
    <x v="0"/>
    <s v="Basic"/>
    <n v="4643"/>
    <s v="Programmeur équipe entretien"/>
    <x v="38"/>
    <s v="Thibault Desplats"/>
    <m/>
    <m/>
    <x v="5"/>
  </r>
  <r>
    <x v="0"/>
    <s v="Basic"/>
    <n v="4749"/>
    <s v="Administrateur de serveurs (IIS)"/>
    <x v="39"/>
    <s v="Mohamed Firas Abbes?"/>
    <m/>
    <m/>
    <x v="1"/>
  </r>
  <r>
    <x v="0"/>
    <s v="Basic"/>
    <n v="4749"/>
    <s v="Administrateur de serveurs (IIS)"/>
    <x v="39"/>
    <s v="Sébastien Ferland"/>
    <m/>
    <m/>
    <x v="3"/>
  </r>
  <r>
    <x v="0"/>
    <s v="Basic"/>
    <s v="4591 3e"/>
    <s v="Analyste programmeur"/>
    <x v="40"/>
    <s v="Bilel Belwafi"/>
    <m/>
    <m/>
    <x v="4"/>
  </r>
  <r>
    <x v="0"/>
    <s v="PSN"/>
    <s v="PSN 1559"/>
    <s v="Architecte de solution"/>
    <x v="41"/>
    <s v="Émmanuel Borrey"/>
    <m/>
    <m/>
    <x v="5"/>
  </r>
  <r>
    <x v="0"/>
    <s v="Basic"/>
    <n v="4776"/>
    <s v="Analyste d'affaires"/>
    <x v="42"/>
    <s v="Rekha Sanjit Kumar Mohanty"/>
    <m/>
    <m/>
    <x v="3"/>
  </r>
  <r>
    <x v="0"/>
    <s v="Basic"/>
    <n v="4730"/>
    <s v="Scrum Master"/>
    <x v="43"/>
    <s v="NB"/>
    <m/>
    <m/>
    <x v="1"/>
  </r>
  <r>
    <x v="0"/>
    <s v="Basic"/>
    <n v="4766"/>
    <s v="Chargé de projet"/>
    <x v="44"/>
    <s v="Annulée"/>
    <m/>
    <m/>
    <x v="4"/>
  </r>
  <r>
    <x v="0"/>
    <s v="Basic"/>
    <n v="4765"/>
    <s v="Chargé de projets"/>
    <x v="44"/>
    <s v="Nathalie Latulippe"/>
    <s v="oui"/>
    <m/>
    <x v="5"/>
  </r>
  <r>
    <x v="0"/>
    <s v="Basic"/>
    <n v="4764"/>
    <s v="Agent au service à la clientèle/supprt EPM"/>
    <x v="44"/>
    <s v="Ludovic Ducret"/>
    <s v="oui"/>
    <m/>
    <x v="5"/>
  </r>
  <r>
    <x v="0"/>
    <s v="Basic"/>
    <n v="4739"/>
    <s v="Conseiller en automatisation"/>
    <x v="45"/>
    <s v="Contacter F Barrette / FP regarde dans nouveau puits de pétrole"/>
    <m/>
    <m/>
    <x v="1"/>
  </r>
  <r>
    <x v="0"/>
    <s v="Basic"/>
    <n v="4733"/>
    <s v="Développeur plateforme Microsoft, C# ou VB.NET"/>
    <x v="45"/>
    <s v="Thomas Fraichot (enquête positive)"/>
    <s v="oui"/>
    <m/>
    <x v="5"/>
  </r>
  <r>
    <x v="0"/>
    <s v="Basic"/>
    <n v="4733"/>
    <s v="Développeur plateforme Microsoft, C# ou VB.NET"/>
    <x v="45"/>
    <s v="Bilel Belwafi"/>
    <m/>
    <m/>
    <x v="2"/>
  </r>
  <r>
    <x v="0"/>
    <s v="Basic"/>
    <n v="4756"/>
    <s v="Chargé de projet PMO"/>
    <x v="46"/>
    <s v="Bertrand Desbiens"/>
    <m/>
    <m/>
    <x v="2"/>
  </r>
  <r>
    <x v="0"/>
    <s v="Basic"/>
    <n v="4727"/>
    <s v="Analyste organique"/>
    <x v="46"/>
    <s v="Marc Robitaille"/>
    <s v="oui"/>
    <d v="2018-02-09T00:00:00"/>
    <x v="6"/>
  </r>
  <r>
    <x v="0"/>
    <s v="PSN"/>
    <s v="PSN 1558"/>
    <s v="Conseiller-support à la production-volet infrastructure"/>
    <x v="47"/>
    <s v="Sébastien Ferland"/>
    <m/>
    <m/>
    <x v="3"/>
  </r>
  <r>
    <x v="0"/>
    <s v="Basic"/>
    <s v="4593 3 ème"/>
    <s v="CAD telecom"/>
    <x v="47"/>
    <s v="NB"/>
    <m/>
    <m/>
    <x v="1"/>
  </r>
  <r>
    <x v="0"/>
    <s v="Basic"/>
    <s v="4593 3 ème"/>
    <s v="CAD telecom"/>
    <x v="47"/>
    <s v="NB"/>
    <m/>
    <m/>
    <x v="1"/>
  </r>
  <r>
    <x v="0"/>
    <s v="Basic"/>
    <s v="4537 3 ème"/>
    <s v="Analyste développeur WEB"/>
    <x v="48"/>
    <s v="NB"/>
    <m/>
    <m/>
    <x v="1"/>
  </r>
  <r>
    <x v="0"/>
    <s v="Basic"/>
    <s v="4537 3 ème"/>
    <s v="Analyste développeur WEB"/>
    <x v="48"/>
    <s v="NB"/>
    <m/>
    <m/>
    <x v="1"/>
  </r>
  <r>
    <x v="0"/>
    <s v="Basic"/>
    <n v="4739"/>
    <s v="Conseiller en automatisation"/>
    <x v="49"/>
    <s v="NB"/>
    <m/>
    <m/>
    <x v="1"/>
  </r>
  <r>
    <x v="0"/>
    <s v="Basic"/>
    <n v="4738"/>
    <s v="Chargé projet"/>
    <x v="50"/>
    <s v="NB"/>
    <m/>
    <m/>
    <x v="1"/>
  </r>
  <r>
    <x v="0"/>
    <s v="PSN"/>
    <s v="PSN1557"/>
    <s v="Chargé de projet"/>
    <x v="51"/>
    <s v="NB"/>
    <m/>
    <m/>
    <x v="1"/>
  </r>
  <r>
    <x v="0"/>
    <s v="Basic"/>
    <s v="4659 3e"/>
    <s v="Analyste d'affaires"/>
    <x v="51"/>
    <s v="NB"/>
    <m/>
    <m/>
    <x v="1"/>
  </r>
  <r>
    <x v="0"/>
    <s v="Basic"/>
    <s v="4591 3 ème"/>
    <s v="Analyste-programmeur"/>
    <x v="51"/>
    <s v="NB"/>
    <m/>
    <m/>
    <x v="1"/>
  </r>
  <r>
    <x v="0"/>
    <s v="Basic"/>
    <n v="4733"/>
    <s v="Développeur plateforme Microsoft, C# ou VB.NET"/>
    <x v="51"/>
    <s v="NB"/>
    <m/>
    <m/>
    <x v="1"/>
  </r>
  <r>
    <x v="0"/>
    <s v="Basic"/>
    <n v="4535"/>
    <s v="Analyste-programmeur ODI"/>
    <x v="52"/>
    <s v="NB"/>
    <m/>
    <m/>
    <x v="1"/>
  </r>
  <r>
    <x v="0"/>
    <s v="Basic"/>
    <n v="4535"/>
    <s v="Analyste-programmeur ODI"/>
    <x v="52"/>
    <s v="NB"/>
    <m/>
    <m/>
    <x v="1"/>
  </r>
  <r>
    <x v="0"/>
    <s v="Basic"/>
    <n v="4535"/>
    <s v="Analyste-programmeur ODI"/>
    <x v="52"/>
    <s v="NB"/>
    <m/>
    <m/>
    <x v="1"/>
  </r>
  <r>
    <x v="0"/>
    <s v="Basic"/>
    <n v="4535"/>
    <s v="Analyste-programmeur ODI"/>
    <x v="52"/>
    <s v="NB"/>
    <m/>
    <m/>
    <x v="1"/>
  </r>
  <r>
    <x v="0"/>
    <s v="Basic"/>
    <n v="4711"/>
    <s v="Chargé de projet"/>
    <x v="53"/>
    <s v="NB"/>
    <m/>
    <m/>
    <x v="1"/>
  </r>
  <r>
    <x v="0"/>
    <s v="Basic"/>
    <s v="4593 3 ème"/>
    <s v="CAD telecom"/>
    <x v="54"/>
    <s v="NB"/>
    <m/>
    <m/>
    <x v="1"/>
  </r>
  <r>
    <x v="0"/>
    <s v="Basic"/>
    <s v="4593 3 ème"/>
    <s v="CAD telecom"/>
    <x v="54"/>
    <s v="NB"/>
    <m/>
    <m/>
    <x v="1"/>
  </r>
  <r>
    <x v="0"/>
    <s v="Basic"/>
    <s v="4593 3 ème"/>
    <s v="CAD telecom"/>
    <x v="54"/>
    <s v="NB"/>
    <m/>
    <m/>
    <x v="1"/>
  </r>
  <r>
    <x v="0"/>
    <s v="Basic"/>
    <s v="4593 3 ème"/>
    <s v="CAD telecom"/>
    <x v="54"/>
    <s v="NB"/>
    <m/>
    <m/>
    <x v="1"/>
  </r>
  <r>
    <x v="0"/>
    <s v="Basic"/>
    <s v="4593 3 ème"/>
    <s v="CAD telecom"/>
    <x v="54"/>
    <s v="NB"/>
    <m/>
    <m/>
    <x v="1"/>
  </r>
  <r>
    <x v="0"/>
    <s v="PSH"/>
    <s v="PSH 1608"/>
    <s v="Chargé de projet-cordonnateur"/>
    <x v="55"/>
    <s v="Patrice Galaise"/>
    <m/>
    <m/>
    <x v="2"/>
  </r>
  <r>
    <x v="0"/>
    <s v="Basic"/>
    <s v="4637 3 ème"/>
    <s v="Analystes développeurs web"/>
    <x v="55"/>
    <s v="NB"/>
    <m/>
    <m/>
    <x v="4"/>
  </r>
  <r>
    <x v="0"/>
    <s v="Basic"/>
    <s v="4637 3 ème"/>
    <s v="Analystes développeurs web"/>
    <x v="55"/>
    <s v="NB"/>
    <m/>
    <m/>
    <x v="4"/>
  </r>
  <r>
    <x v="0"/>
    <s v="Basic"/>
    <n v="4537"/>
    <s v="Programmeur Web"/>
    <x v="55"/>
    <s v="David Crossman"/>
    <m/>
    <m/>
    <x v="6"/>
  </r>
  <r>
    <x v="0"/>
    <s v="Basic"/>
    <n v="4537"/>
    <s v="Programmeur Web"/>
    <x v="55"/>
    <s v="NB"/>
    <m/>
    <m/>
    <x v="1"/>
  </r>
  <r>
    <x v="0"/>
    <s v="Basic"/>
    <s v="4659 2 ème"/>
    <s v="Analyste d'affaires"/>
    <x v="56"/>
    <s v="NB"/>
    <m/>
    <m/>
    <x v="1"/>
  </r>
  <r>
    <x v="0"/>
    <s v="Basic"/>
    <s v="4645 3 ème"/>
    <s v="Analyste d'affaires"/>
    <x v="56"/>
    <s v="NB"/>
    <m/>
    <m/>
    <x v="1"/>
  </r>
  <r>
    <x v="0"/>
    <s v="Basic"/>
    <s v="4645 3 ème"/>
    <s v="Analyste d'affaires"/>
    <x v="56"/>
    <s v="NB"/>
    <m/>
    <m/>
    <x v="1"/>
  </r>
  <r>
    <x v="0"/>
    <s v="Basic"/>
    <s v="4635 3 ème"/>
    <s v="Conseiller télécom"/>
    <x v="57"/>
    <s v="Annulé"/>
    <m/>
    <m/>
    <x v="4"/>
  </r>
  <r>
    <x v="0"/>
    <s v="Basic"/>
    <s v="4631 3ème"/>
    <s v="Conseiller capacité performance"/>
    <x v="57"/>
    <s v="NB"/>
    <m/>
    <m/>
    <x v="1"/>
  </r>
  <r>
    <x v="0"/>
    <s v="Basic"/>
    <s v="4671 3ème"/>
    <s v="Architecte ETL (organique)"/>
    <x v="58"/>
    <s v="NB"/>
    <m/>
    <m/>
    <x v="1"/>
  </r>
  <r>
    <x v="0"/>
    <s v="Basic"/>
    <s v="4535 3ème"/>
    <s v="Analyste-programmeur ODI"/>
    <x v="58"/>
    <s v="NB"/>
    <m/>
    <m/>
    <x v="1"/>
  </r>
  <r>
    <x v="0"/>
    <s v="Basic"/>
    <s v="4535 3ème"/>
    <s v="Analyste-programmeur ODI"/>
    <x v="58"/>
    <s v="NB"/>
    <m/>
    <m/>
    <x v="1"/>
  </r>
  <r>
    <x v="0"/>
    <s v="Basic"/>
    <s v="4535 3 ème"/>
    <s v="Analyste-programmeur ODI"/>
    <x v="58"/>
    <s v="NB"/>
    <m/>
    <m/>
    <x v="1"/>
  </r>
  <r>
    <x v="0"/>
    <s v="Basic"/>
    <s v="4666 3 ème"/>
    <s v="Analyste fonctionnel Oracle EBS"/>
    <x v="59"/>
    <s v="Christophe Quarrée"/>
    <s v="oui"/>
    <m/>
    <x v="5"/>
  </r>
  <r>
    <x v="0"/>
    <s v="Basic"/>
    <n v="4711"/>
    <s v="Chargé de projets"/>
    <x v="59"/>
    <s v="NB"/>
    <m/>
    <m/>
    <x v="1"/>
  </r>
  <r>
    <x v="0"/>
    <s v="Basic"/>
    <n v="4708"/>
    <s v="Architecte d'affaires en projets"/>
    <x v="59"/>
    <s v="Christophe Quarrée"/>
    <m/>
    <m/>
    <x v="2"/>
  </r>
  <r>
    <x v="0"/>
    <s v="Basic"/>
    <n v="4707"/>
    <s v="Architecte d'affaires de domaine"/>
    <x v="59"/>
    <s v="NB"/>
    <m/>
    <m/>
    <x v="4"/>
  </r>
  <r>
    <x v="0"/>
    <s v="Basic"/>
    <n v="4643"/>
    <s v="Programmeur équipe entretien"/>
    <x v="60"/>
    <s v="Abdoulaye Hammadou retiré"/>
    <s v="oui"/>
    <m/>
    <x v="1"/>
  </r>
  <r>
    <x v="0"/>
    <s v="Basic"/>
    <n v="4605"/>
    <s v="Développeur plateforme Microsoft, C# ou VB.NET"/>
    <x v="60"/>
    <s v="Michel Beaulieu"/>
    <s v="oui"/>
    <m/>
    <x v="2"/>
  </r>
  <r>
    <x v="0"/>
    <s v="Basic"/>
    <n v="4605"/>
    <s v="Développeur plateforme Microsoft, C# ou VB.NET"/>
    <x v="60"/>
    <s v="Saleck Jdide"/>
    <m/>
    <m/>
    <x v="2"/>
  </r>
  <r>
    <x v="0"/>
    <s v="Basic"/>
    <n v="4605"/>
    <s v="Développeur plateforme Microsoft, C# ou VB.NET"/>
    <x v="60"/>
    <s v="NB?"/>
    <m/>
    <m/>
    <x v="1"/>
  </r>
  <r>
    <x v="0"/>
    <s v="PSCB"/>
    <s v="PSCB1500"/>
    <s v="Analyste programmeur"/>
    <x v="61"/>
    <s v="Sammi Rached"/>
    <s v="oui"/>
    <m/>
    <x v="5"/>
  </r>
  <r>
    <x v="0"/>
    <s v="PSCB"/>
    <s v="PSCB 1501"/>
    <s v="Analyste programmeur"/>
    <x v="61"/>
    <s v="Saleck Jdide"/>
    <s v="oui"/>
    <m/>
    <x v="2"/>
  </r>
  <r>
    <x v="0"/>
    <s v="PSCB"/>
    <s v="PSCB 1501"/>
    <s v="Analyste programmeur"/>
    <x v="61"/>
    <s v="Kenny Parsons"/>
    <s v="oui"/>
    <m/>
    <x v="5"/>
  </r>
  <r>
    <x v="0"/>
    <s v="PSCB"/>
    <s v="PSCB 1501"/>
    <s v="Analyste programmeur"/>
    <x v="61"/>
    <s v="NB"/>
    <m/>
    <m/>
    <x v="1"/>
  </r>
  <r>
    <x v="1"/>
    <m/>
    <s v="D01473"/>
    <s v="CP"/>
    <x v="62"/>
    <m/>
    <m/>
    <m/>
    <x v="3"/>
  </r>
  <r>
    <x v="1"/>
    <m/>
    <s v="D01402"/>
    <s v="Conseiller en Gestion du Changement "/>
    <x v="62"/>
    <m/>
    <m/>
    <m/>
    <x v="3"/>
  </r>
  <r>
    <x v="1"/>
    <m/>
    <s v="D01459"/>
    <s v="Architecte technologique "/>
    <x v="62"/>
    <m/>
    <m/>
    <m/>
    <x v="0"/>
  </r>
  <r>
    <x v="1"/>
    <m/>
    <s v="D01489"/>
    <s v="Analayte-programmeur"/>
    <x v="63"/>
    <m/>
    <m/>
    <m/>
    <x v="1"/>
  </r>
  <r>
    <x v="1"/>
    <m/>
    <s v="D01498"/>
    <s v="Développeur senior"/>
    <x v="63"/>
    <m/>
    <m/>
    <m/>
    <x v="1"/>
  </r>
  <r>
    <x v="1"/>
    <m/>
    <s v="D01495"/>
    <s v="Conseiller en expérience utilisateur (UX) "/>
    <x v="63"/>
    <m/>
    <m/>
    <m/>
    <x v="1"/>
  </r>
  <r>
    <x v="1"/>
    <m/>
    <s v="D01429"/>
    <s v="Développeur fullstack"/>
    <x v="64"/>
    <m/>
    <m/>
    <m/>
    <x v="1"/>
  </r>
  <r>
    <x v="1"/>
    <m/>
    <s v="D01494"/>
    <s v="Déceloppeur .Net (PC+Central)"/>
    <x v="64"/>
    <m/>
    <m/>
    <m/>
    <x v="1"/>
  </r>
  <r>
    <x v="1"/>
    <m/>
    <s v="D01480"/>
    <s v="Analyste assurance qualité"/>
    <x v="65"/>
    <m/>
    <m/>
    <m/>
    <x v="1"/>
  </r>
  <r>
    <x v="1"/>
    <m/>
    <s v="D01470"/>
    <s v="Analyste fonctionnel"/>
    <x v="66"/>
    <m/>
    <m/>
    <m/>
    <x v="1"/>
  </r>
  <r>
    <x v="1"/>
    <m/>
    <s v="D01466"/>
    <s v="Architrecte Organique"/>
    <x v="19"/>
    <m/>
    <m/>
    <m/>
    <x v="1"/>
  </r>
  <r>
    <x v="1"/>
    <m/>
    <s v="D01442"/>
    <s v="Architecte organique"/>
    <x v="19"/>
    <m/>
    <m/>
    <m/>
    <x v="1"/>
  </r>
  <r>
    <x v="1"/>
    <m/>
    <s v="D01444"/>
    <s v="Architecte d'entreprise sénior"/>
    <x v="67"/>
    <m/>
    <m/>
    <m/>
    <x v="1"/>
  </r>
  <r>
    <x v="1"/>
    <m/>
    <s v="D01458"/>
    <s v="Architecte fonctionnel"/>
    <x v="21"/>
    <m/>
    <m/>
    <m/>
    <x v="1"/>
  </r>
  <r>
    <x v="1"/>
    <m/>
    <s v="D01455"/>
    <s v="Développeur"/>
    <x v="21"/>
    <m/>
    <m/>
    <m/>
    <x v="1"/>
  </r>
  <r>
    <x v="1"/>
    <m/>
    <s v="D01453"/>
    <s v="Analyste"/>
    <x v="22"/>
    <m/>
    <m/>
    <m/>
    <x v="1"/>
  </r>
  <r>
    <x v="1"/>
    <m/>
    <s v="D01452"/>
    <s v="Technicien web"/>
    <x v="22"/>
    <m/>
    <m/>
    <m/>
    <x v="1"/>
  </r>
  <r>
    <x v="1"/>
    <m/>
    <s v="D01445"/>
    <s v="Architecte d'entreprise sénior- spécialiste GIA"/>
    <x v="22"/>
    <m/>
    <m/>
    <m/>
    <x v="1"/>
  </r>
  <r>
    <x v="1"/>
    <m/>
    <s v="D01438"/>
    <s v="Analyste fonctionnel"/>
    <x v="25"/>
    <m/>
    <m/>
    <m/>
    <x v="5"/>
  </r>
  <r>
    <x v="1"/>
    <m/>
    <s v="D01437"/>
    <s v="Architecte organique junior/développeur sénior "/>
    <x v="25"/>
    <m/>
    <m/>
    <m/>
    <x v="1"/>
  </r>
  <r>
    <x v="1"/>
    <m/>
    <s v="D01431"/>
    <s v="Architecte de solutions BI "/>
    <x v="25"/>
    <m/>
    <m/>
    <m/>
    <x v="1"/>
  </r>
  <r>
    <x v="1"/>
    <m/>
    <s v="D01432"/>
    <s v="Architecte d’affaires BI "/>
    <x v="26"/>
    <m/>
    <m/>
    <m/>
    <x v="1"/>
  </r>
  <r>
    <x v="1"/>
    <m/>
    <s v="D01403"/>
    <s v="Analyste technolgique"/>
    <x v="37"/>
    <m/>
    <m/>
    <m/>
    <x v="2"/>
  </r>
  <r>
    <x v="1"/>
    <m/>
    <s v="D01400"/>
    <s v="Développeur ERP"/>
    <x v="37"/>
    <m/>
    <m/>
    <m/>
    <x v="1"/>
  </r>
  <r>
    <x v="1"/>
    <m/>
    <s v="D01392"/>
    <s v="Analyste d'Affaires BI"/>
    <x v="40"/>
    <m/>
    <m/>
    <m/>
    <x v="1"/>
  </r>
  <r>
    <x v="1"/>
    <m/>
    <s v="D01389"/>
    <s v="Analyste fonctionnel (domaine financier)"/>
    <x v="68"/>
    <m/>
    <m/>
    <m/>
    <x v="1"/>
  </r>
  <r>
    <x v="1"/>
    <m/>
    <s v="D01386"/>
    <s v="Architecte de solution"/>
    <x v="68"/>
    <m/>
    <m/>
    <m/>
    <x v="1"/>
  </r>
  <r>
    <x v="1"/>
    <m/>
    <s v="D01385"/>
    <s v="Technicien support téléphonique niveau 1"/>
    <x v="68"/>
    <m/>
    <m/>
    <m/>
    <x v="2"/>
  </r>
  <r>
    <x v="1"/>
    <m/>
    <s v="D01371"/>
    <s v="Architecte d'Affaires"/>
    <x v="41"/>
    <m/>
    <m/>
    <m/>
    <x v="1"/>
  </r>
  <r>
    <x v="1"/>
    <m/>
    <s v="D01357"/>
    <s v="Analyste Fonctionnel"/>
    <x v="41"/>
    <m/>
    <m/>
    <m/>
    <x v="1"/>
  </r>
  <r>
    <x v="1"/>
    <m/>
    <s v="D01374"/>
    <s v="Intégrateur/configurateur outil de monitoring "/>
    <x v="43"/>
    <m/>
    <m/>
    <m/>
    <x v="1"/>
  </r>
  <r>
    <x v="1"/>
    <m/>
    <s v="D01370"/>
    <s v="Analyste technologique infrastructure"/>
    <x v="44"/>
    <m/>
    <m/>
    <m/>
    <x v="1"/>
  </r>
  <r>
    <x v="1"/>
    <m/>
    <s v="D01369"/>
    <s v="Analyste technologique AD "/>
    <x v="44"/>
    <m/>
    <m/>
    <m/>
    <x v="1"/>
  </r>
  <r>
    <x v="1"/>
    <m/>
    <s v="D01365"/>
    <s v="Technicien Infrastructure BackOffice"/>
    <x v="44"/>
    <m/>
    <m/>
    <m/>
    <x v="1"/>
  </r>
  <r>
    <x v="1"/>
    <m/>
    <s v="D01363 "/>
    <s v="Technicien bureautique"/>
    <x v="45"/>
    <m/>
    <m/>
    <m/>
    <x v="1"/>
  </r>
  <r>
    <x v="1"/>
    <m/>
    <s v="D01338"/>
    <s v="Conseiller en gestion du changement"/>
    <x v="45"/>
    <m/>
    <m/>
    <m/>
    <x v="1"/>
  </r>
  <r>
    <x v="1"/>
    <m/>
    <s v="D01354"/>
    <s v="Technicien analyste bilingue, soutien TI sénior "/>
    <x v="46"/>
    <m/>
    <m/>
    <m/>
    <x v="1"/>
  </r>
  <r>
    <x v="1"/>
    <m/>
    <s v="D01348"/>
    <s v="Architecte de solution CC"/>
    <x v="46"/>
    <m/>
    <m/>
    <m/>
    <x v="1"/>
  </r>
  <r>
    <x v="1"/>
    <m/>
    <s v="D01351"/>
    <s v="Analyste Assurance Qualité "/>
    <x v="50"/>
    <m/>
    <m/>
    <m/>
    <x v="1"/>
  </r>
  <r>
    <x v="1"/>
    <m/>
    <s v="D01339"/>
    <s v="Chargé de projets\Scrum Master"/>
    <x v="69"/>
    <m/>
    <m/>
    <m/>
    <x v="1"/>
  </r>
  <r>
    <x v="1"/>
    <m/>
    <s v="D01344"/>
    <s v="Technicien infrastructure"/>
    <x v="69"/>
    <m/>
    <m/>
    <m/>
    <x v="1"/>
  </r>
  <r>
    <x v="1"/>
    <m/>
    <s v="D01312"/>
    <s v="Architecte technologique (base de données)"/>
    <x v="69"/>
    <m/>
    <m/>
    <m/>
    <x v="1"/>
  </r>
  <r>
    <x v="1"/>
    <m/>
    <s v="D01309"/>
    <s v="Analyste telecom - techno "/>
    <x v="69"/>
    <m/>
    <m/>
    <m/>
    <x v="1"/>
  </r>
  <r>
    <x v="1"/>
    <m/>
    <s v="D01329"/>
    <s v="Technicien bureautique - Packaging "/>
    <x v="70"/>
    <m/>
    <m/>
    <m/>
    <x v="1"/>
  </r>
  <r>
    <x v="1"/>
    <m/>
    <s v="D01334"/>
    <s v="Développeur BI "/>
    <x v="55"/>
    <m/>
    <m/>
    <m/>
    <x v="1"/>
  </r>
  <r>
    <x v="1"/>
    <m/>
    <s v="D01332"/>
    <s v="Développeur Web Front-End"/>
    <x v="55"/>
    <m/>
    <m/>
    <m/>
    <x v="2"/>
  </r>
  <r>
    <x v="2"/>
    <m/>
    <s v="Marc Thibault"/>
    <s v="Architecte organique (BI)"/>
    <x v="62"/>
    <m/>
    <m/>
    <m/>
    <x v="0"/>
  </r>
  <r>
    <x v="2"/>
    <m/>
    <s v="BIC"/>
    <s v="Analyste ETL (Informatica)"/>
    <x v="64"/>
    <m/>
    <m/>
    <m/>
    <x v="1"/>
  </r>
  <r>
    <x v="2"/>
    <m/>
    <s v="BIC"/>
    <s v="Analyste ETL (Informatica)"/>
    <x v="71"/>
    <m/>
    <m/>
    <m/>
    <x v="3"/>
  </r>
  <r>
    <x v="2"/>
    <m/>
    <s v="BIC"/>
    <s v="Analyste ETL (Informatica)"/>
    <x v="72"/>
    <m/>
    <m/>
    <m/>
    <x v="1"/>
  </r>
  <r>
    <x v="2"/>
    <m/>
    <s v="BIC"/>
    <s v="Analyste ETL (Informatica)"/>
    <x v="15"/>
    <m/>
    <m/>
    <m/>
    <x v="3"/>
  </r>
  <r>
    <x v="2"/>
    <m/>
    <s v="BIC"/>
    <s v="Analyste ETL (Informatica)"/>
    <x v="16"/>
    <m/>
    <m/>
    <m/>
    <x v="1"/>
  </r>
  <r>
    <x v="2"/>
    <m/>
    <s v="M-C Savoie"/>
    <s v="Programmeur Java Backend"/>
    <x v="73"/>
    <m/>
    <m/>
    <m/>
    <x v="1"/>
  </r>
  <r>
    <x v="2"/>
    <m/>
    <s v="M-C Savoie"/>
    <s v="Programmeur Java Backend"/>
    <x v="65"/>
    <m/>
    <m/>
    <m/>
    <x v="1"/>
  </r>
  <r>
    <x v="2"/>
    <m/>
    <s v="John de Luca"/>
    <s v="Analyste assurance qualité (QA)"/>
    <x v="65"/>
    <m/>
    <m/>
    <m/>
    <x v="1"/>
  </r>
  <r>
    <x v="2"/>
    <m/>
    <s v="John de Luca"/>
    <s v="Analyste assurance qualité (QA)"/>
    <x v="65"/>
    <m/>
    <m/>
    <m/>
    <x v="1"/>
  </r>
  <r>
    <x v="2"/>
    <m/>
    <s v="John De Luca (BIC)"/>
    <s v="Analyste ETL (Informatica)"/>
    <x v="65"/>
    <m/>
    <m/>
    <m/>
    <x v="1"/>
  </r>
  <r>
    <x v="2"/>
    <m/>
    <s v="Apollo"/>
    <s v="Conseiller en Gestion du Changement  (remplacement Delphine Talamona)"/>
    <x v="65"/>
    <m/>
    <m/>
    <m/>
    <x v="3"/>
  </r>
  <r>
    <x v="2"/>
    <m/>
    <s v="John de Luca"/>
    <s v="Analyste fonctionnel BI"/>
    <x v="65"/>
    <m/>
    <m/>
    <m/>
    <x v="1"/>
  </r>
  <r>
    <x v="2"/>
    <m/>
    <s v="John de Luca"/>
    <s v="Analyste fonctionnel BI"/>
    <x v="65"/>
    <m/>
    <m/>
    <m/>
    <x v="1"/>
  </r>
  <r>
    <x v="2"/>
    <m/>
    <s v="John de Luca"/>
    <s v="Analyste fonctionnel - Intégrations"/>
    <x v="65"/>
    <m/>
    <m/>
    <m/>
    <x v="1"/>
  </r>
  <r>
    <x v="2"/>
    <m/>
    <s v="John de Luca"/>
    <s v="Analyste fonctionnel - Intégrations"/>
    <x v="65"/>
    <m/>
    <m/>
    <m/>
    <x v="1"/>
  </r>
  <r>
    <x v="2"/>
    <m/>
    <s v="John de Luca"/>
    <s v="Analyste fonctionnel - Intégrations"/>
    <x v="65"/>
    <m/>
    <m/>
    <m/>
    <x v="1"/>
  </r>
  <r>
    <x v="2"/>
    <m/>
    <s v="John de Luca"/>
    <s v="Analyste fonctionnel - Intégrations"/>
    <x v="65"/>
    <m/>
    <m/>
    <m/>
    <x v="1"/>
  </r>
  <r>
    <x v="2"/>
    <m/>
    <s v="M-C Savoie"/>
    <s v="Programmeur Java Backend"/>
    <x v="74"/>
    <m/>
    <m/>
    <m/>
    <x v="1"/>
  </r>
  <r>
    <x v="2"/>
    <m/>
    <s v="M-C Savoie"/>
    <s v="Programmeur Java Backend"/>
    <x v="75"/>
    <m/>
    <m/>
    <m/>
    <x v="3"/>
  </r>
  <r>
    <x v="2"/>
    <m/>
    <s v="John de Luca"/>
    <s v="Programmeur Java Backend"/>
    <x v="18"/>
    <m/>
    <m/>
    <m/>
    <x v="1"/>
  </r>
  <r>
    <x v="2"/>
    <m/>
    <s v="John de Luca"/>
    <s v="Programmeur Java Backend"/>
    <x v="18"/>
    <m/>
    <m/>
    <m/>
    <x v="1"/>
  </r>
  <r>
    <x v="2"/>
    <m/>
    <s v="John de Luca"/>
    <s v="Analyste assurance qualité (QA)"/>
    <x v="18"/>
    <m/>
    <m/>
    <m/>
    <x v="1"/>
  </r>
  <r>
    <x v="2"/>
    <m/>
    <s v="John de Luca"/>
    <s v="Analyste assurance qualité (QA)"/>
    <x v="18"/>
    <m/>
    <m/>
    <m/>
    <x v="1"/>
  </r>
  <r>
    <x v="2"/>
    <m/>
    <s v="Maxime Morin"/>
    <s v="Développeur .Net"/>
    <x v="66"/>
    <m/>
    <m/>
    <m/>
    <x v="1"/>
  </r>
  <r>
    <x v="2"/>
    <m/>
    <s v="Maxime Morin"/>
    <s v="Développeur .Net"/>
    <x v="66"/>
    <m/>
    <m/>
    <m/>
    <x v="1"/>
  </r>
  <r>
    <x v="2"/>
    <m/>
    <s v="Eric Marcotte"/>
    <s v="Analyste en tests  Intermediaire"/>
    <x v="67"/>
    <m/>
    <m/>
    <m/>
    <x v="3"/>
  </r>
  <r>
    <x v="2"/>
    <m/>
    <s v="Eric Marcotte"/>
    <s v="Analyste fonctionnel intermédiaire"/>
    <x v="67"/>
    <m/>
    <m/>
    <m/>
    <x v="3"/>
  </r>
  <r>
    <x v="2"/>
    <m/>
    <s v="Eric Marcotte"/>
    <s v="Analyste en tests  Senior"/>
    <x v="67"/>
    <m/>
    <m/>
    <m/>
    <x v="1"/>
  </r>
  <r>
    <x v="2"/>
    <m/>
    <s v="Eric Marcotte"/>
    <s v="Analyste-développeur  PL\SQL Intermediaire"/>
    <x v="67"/>
    <m/>
    <m/>
    <m/>
    <x v="3"/>
  </r>
  <r>
    <x v="2"/>
    <m/>
    <s v="Eric Marcotte"/>
    <s v="Analyste-développeur  Ruby on rails"/>
    <x v="67"/>
    <m/>
    <m/>
    <m/>
    <x v="3"/>
  </r>
  <r>
    <x v="2"/>
    <m/>
    <s v="Eric Marcotte"/>
    <s v="Analyste-développeur  PL\SQL Senior"/>
    <x v="67"/>
    <m/>
    <m/>
    <m/>
    <x v="3"/>
  </r>
  <r>
    <x v="2"/>
    <m/>
    <s v="Lyne Groleau"/>
    <s v="Analyste\Coordonnateur (conversion de données)"/>
    <x v="28"/>
    <m/>
    <m/>
    <m/>
    <x v="3"/>
  </r>
  <r>
    <x v="2"/>
    <m/>
    <m/>
    <s v="Architecte de projet technologique"/>
    <x v="35"/>
    <m/>
    <m/>
    <m/>
    <x v="1"/>
  </r>
  <r>
    <x v="2"/>
    <m/>
    <m/>
    <s v="Architecte de projet technologique"/>
    <x v="35"/>
    <m/>
    <m/>
    <m/>
    <x v="1"/>
  </r>
  <r>
    <x v="2"/>
    <m/>
    <m/>
    <s v="_x0009__x000a_Rédacteur de procédures/Analyste d'affaires"/>
    <x v="40"/>
    <m/>
    <m/>
    <m/>
    <x v="6"/>
  </r>
  <r>
    <x v="2"/>
    <m/>
    <m/>
    <s v="Analyste\Coordonnateur (conversion de données)"/>
    <x v="76"/>
    <m/>
    <m/>
    <m/>
    <x v="3"/>
  </r>
  <r>
    <x v="2"/>
    <m/>
    <m/>
    <s v="analyste fonctionnel/assurance qualité_x000a_analyste fonctionnel/assurance qualité_x000a_"/>
    <x v="47"/>
    <m/>
    <m/>
    <m/>
    <x v="5"/>
  </r>
  <r>
    <x v="2"/>
    <m/>
    <m/>
    <s v="analyste fonctionnel/assurance qualité_x000a_analyste fonctionnel/assurance qualité_x000a_"/>
    <x v="77"/>
    <m/>
    <m/>
    <m/>
    <x v="5"/>
  </r>
  <r>
    <x v="3"/>
    <m/>
    <m/>
    <s v="Analyste technologique Ansible\Linux"/>
    <x v="42"/>
    <s v="Farouk Maouche"/>
    <m/>
    <m/>
    <x v="2"/>
  </r>
  <r>
    <x v="3"/>
    <m/>
    <m/>
    <s v="Développeur JAVA"/>
    <x v="44"/>
    <s v="Bilel Belwafi"/>
    <m/>
    <m/>
    <x v="2"/>
  </r>
  <r>
    <x v="3"/>
    <m/>
    <m/>
    <s v="PCO"/>
    <x v="45"/>
    <s v="Afaf Rabbah + Antoine Audet"/>
    <m/>
    <m/>
    <x v="2"/>
  </r>
  <r>
    <x v="3"/>
    <m/>
    <m/>
    <s v="Analyste bureautique Powershell"/>
    <x v="45"/>
    <s v="NO BID"/>
    <m/>
    <m/>
    <x v="1"/>
  </r>
  <r>
    <x v="3"/>
    <m/>
    <m/>
    <s v="Analyste senior  architecture bureautique"/>
    <x v="45"/>
    <s v="NO BID"/>
    <m/>
    <m/>
    <x v="1"/>
  </r>
  <r>
    <x v="3"/>
    <m/>
    <m/>
    <s v="Analyste bureautique Powershell"/>
    <x v="45"/>
    <s v="NO BID"/>
    <m/>
    <m/>
    <x v="1"/>
  </r>
  <r>
    <x v="3"/>
    <m/>
    <m/>
    <s v="Analyste senior  architecture bureautique"/>
    <x v="45"/>
    <s v="NO BID"/>
    <m/>
    <m/>
    <x v="1"/>
  </r>
  <r>
    <x v="3"/>
    <m/>
    <m/>
    <s v="Analyste fonctionnel"/>
    <x v="50"/>
    <s v="NO BID"/>
    <m/>
    <m/>
    <x v="1"/>
  </r>
  <r>
    <x v="3"/>
    <m/>
    <m/>
    <s v="Analyste fonctionnel"/>
    <x v="50"/>
    <s v="NO BID"/>
    <m/>
    <m/>
    <x v="1"/>
  </r>
  <r>
    <x v="3"/>
    <m/>
    <m/>
    <s v="Analyste fonctionnel"/>
    <x v="50"/>
    <s v="NO BID"/>
    <m/>
    <m/>
    <x v="1"/>
  </r>
  <r>
    <x v="3"/>
    <m/>
    <m/>
    <s v="Analyste fonctionnel"/>
    <x v="50"/>
    <s v="NO BID"/>
    <m/>
    <m/>
    <x v="1"/>
  </r>
  <r>
    <x v="3"/>
    <m/>
    <m/>
    <s v="Analyste fonctionnel"/>
    <x v="50"/>
    <s v="NO BID"/>
    <m/>
    <m/>
    <x v="1"/>
  </r>
  <r>
    <x v="3"/>
    <m/>
    <m/>
    <s v="Analyste fonctionnel"/>
    <x v="50"/>
    <s v="NO BID"/>
    <m/>
    <m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61" applyNumberFormats="0" applyBorderFormats="0" applyFontFormats="0" applyPatternFormats="0" applyAlignmentFormats="0" applyWidthHeightFormats="1" dataCaption="Valeurs" updatedVersion="4" minRefreshableVersion="3" useAutoFormatting="1" rowGrandTotals="0" itemPrintTitles="1" createdVersion="4" indent="0" outline="1" outlineData="1" multipleFieldFilters="0" rowHeaderCaption=" " colHeaderCaption="Mois">
  <location ref="A3:N14" firstHeaderRow="1" firstDataRow="2" firstDataCol="1"/>
  <pivotFields count="10">
    <pivotField axis="axisRow" showAll="0">
      <items count="5">
        <item x="0"/>
        <item x="1"/>
        <item x="2"/>
        <item x="3"/>
        <item t="default"/>
      </items>
    </pivotField>
    <pivotField showAll="0"/>
    <pivotField showAll="0"/>
    <pivotField dataField="1" showAll="0"/>
    <pivotField axis="axisCol" numFmtId="14" defaultSubtotal="0">
      <items count="14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</items>
    </pivotField>
    <pivotField showAll="0"/>
    <pivotField showAll="0"/>
    <pivotField showAll="0"/>
    <pivotField showAll="0">
      <items count="8">
        <item x="0"/>
        <item x="4"/>
        <item x="3"/>
        <item x="1"/>
        <item x="5"/>
        <item x="2"/>
        <item x="6"/>
        <item t="default"/>
      </items>
    </pivotField>
    <pivotField axis="axisRow" showAll="0">
      <items count="3">
        <item n="Dépôts" x="0"/>
        <item n="Autres" x="1"/>
        <item t="default"/>
      </items>
    </pivotField>
  </pivotFields>
  <rowFields count="2">
    <field x="9"/>
    <field x="0"/>
  </rowFields>
  <rowItems count="10">
    <i>
      <x/>
    </i>
    <i r="1">
      <x/>
    </i>
    <i r="1">
      <x v="1"/>
    </i>
    <i r="1">
      <x v="2"/>
    </i>
    <i r="1">
      <x v="3"/>
    </i>
    <i>
      <x v="1"/>
    </i>
    <i r="1">
      <x/>
    </i>
    <i r="1">
      <x v="1"/>
    </i>
    <i r="1">
      <x v="2"/>
    </i>
    <i r="1">
      <x v="3"/>
    </i>
  </rowItems>
  <colFields count="1">
    <field x="4"/>
  </colFields>
  <col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dataFields count="1">
    <dataField name="Nombre de Poste" fld="3" subtotal="count" baseField="0" baseItem="0"/>
  </dataFields>
  <pivotTableStyleInfo name="PivotStyleDark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C3:K250" totalsRowShown="0" headerRowDxfId="171" dataDxfId="170">
  <autoFilter ref="C3:K250"/>
  <sortState ref="C4:K250">
    <sortCondition ref="C3:C250"/>
  </sortState>
  <tableColumns count="9">
    <tableColumn id="16" name="Client" dataDxfId="169"/>
    <tableColumn id="1" name="Type de Requete " dataDxfId="168"/>
    <tableColumn id="2" name="Numéro" dataDxfId="167"/>
    <tableColumn id="3" name="Poste" dataDxfId="166"/>
    <tableColumn id="5" name="Échéance" dataDxfId="165"/>
    <tableColumn id="7" name="Candidat proposé/action" dataDxfId="164"/>
    <tableColumn id="8" name="Entrevue (oui/non)" dataDxfId="163"/>
    <tableColumn id="12" name="Date entrevue" dataDxfId="162"/>
    <tableColumn id="9" name="Statut" dataDxfId="16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tabSelected="1" workbookViewId="0">
      <selection activeCell="B2" sqref="B2"/>
    </sheetView>
  </sheetViews>
  <sheetFormatPr baseColWidth="10" defaultRowHeight="15.75"/>
  <cols>
    <col min="1" max="1" width="15.75" customWidth="1"/>
    <col min="2" max="2" width="7" customWidth="1"/>
    <col min="3" max="3" width="4.25" customWidth="1"/>
    <col min="4" max="4" width="5" customWidth="1"/>
    <col min="5" max="5" width="3.625" customWidth="1"/>
    <col min="6" max="6" width="4" customWidth="1"/>
    <col min="7" max="7" width="4.125" customWidth="1"/>
    <col min="8" max="8" width="3.5" customWidth="1"/>
    <col min="9" max="9" width="4.875" customWidth="1"/>
    <col min="10" max="10" width="4.5" customWidth="1"/>
    <col min="11" max="11" width="3.625" customWidth="1"/>
    <col min="12" max="12" width="4.125" customWidth="1"/>
    <col min="13" max="13" width="3.875" customWidth="1"/>
    <col min="14" max="14" width="12.125" customWidth="1"/>
    <col min="15" max="15" width="11.625" customWidth="1"/>
    <col min="16" max="16" width="12.125" customWidth="1"/>
    <col min="17" max="79" width="10.625" customWidth="1"/>
    <col min="80" max="80" width="6.875" customWidth="1"/>
    <col min="81" max="82" width="13" bestFit="1" customWidth="1"/>
    <col min="83" max="83" width="2.875" bestFit="1" customWidth="1"/>
    <col min="84" max="84" width="10.125" bestFit="1" customWidth="1"/>
    <col min="85" max="85" width="4.375" bestFit="1" customWidth="1"/>
    <col min="86" max="87" width="13" bestFit="1" customWidth="1"/>
    <col min="88" max="88" width="2.875" bestFit="1" customWidth="1"/>
    <col min="89" max="89" width="10.125" bestFit="1" customWidth="1"/>
    <col min="90" max="90" width="4.375" bestFit="1" customWidth="1"/>
    <col min="91" max="92" width="13" bestFit="1" customWidth="1"/>
    <col min="93" max="93" width="2.875" bestFit="1" customWidth="1"/>
    <col min="94" max="94" width="10.125" bestFit="1" customWidth="1"/>
    <col min="95" max="95" width="4.375" bestFit="1" customWidth="1"/>
    <col min="96" max="97" width="13" bestFit="1" customWidth="1"/>
    <col min="98" max="98" width="2.875" bestFit="1" customWidth="1"/>
    <col min="99" max="99" width="10.125" bestFit="1" customWidth="1"/>
    <col min="100" max="100" width="4.375" bestFit="1" customWidth="1"/>
    <col min="101" max="102" width="13" bestFit="1" customWidth="1"/>
    <col min="103" max="103" width="2.875" bestFit="1" customWidth="1"/>
    <col min="104" max="104" width="10.125" bestFit="1" customWidth="1"/>
    <col min="105" max="105" width="4.375" bestFit="1" customWidth="1"/>
    <col min="106" max="107" width="13" bestFit="1" customWidth="1"/>
    <col min="108" max="108" width="2.875" bestFit="1" customWidth="1"/>
    <col min="109" max="109" width="10.125" bestFit="1" customWidth="1"/>
    <col min="110" max="110" width="4.375" bestFit="1" customWidth="1"/>
    <col min="111" max="112" width="13" bestFit="1" customWidth="1"/>
    <col min="113" max="113" width="2.875" bestFit="1" customWidth="1"/>
    <col min="114" max="114" width="10.125" bestFit="1" customWidth="1"/>
    <col min="115" max="115" width="4.375" bestFit="1" customWidth="1"/>
    <col min="116" max="117" width="13" bestFit="1" customWidth="1"/>
    <col min="118" max="118" width="2.875" bestFit="1" customWidth="1"/>
    <col min="119" max="119" width="10.125" bestFit="1" customWidth="1"/>
    <col min="120" max="120" width="4.375" bestFit="1" customWidth="1"/>
    <col min="121" max="122" width="13" bestFit="1" customWidth="1"/>
    <col min="123" max="123" width="2.875" bestFit="1" customWidth="1"/>
    <col min="124" max="124" width="10.125" bestFit="1" customWidth="1"/>
    <col min="125" max="125" width="4.375" bestFit="1" customWidth="1"/>
    <col min="126" max="127" width="13" bestFit="1" customWidth="1"/>
    <col min="128" max="128" width="2.875" bestFit="1" customWidth="1"/>
    <col min="129" max="129" width="10.125" bestFit="1" customWidth="1"/>
    <col min="130" max="130" width="4.375" bestFit="1" customWidth="1"/>
    <col min="131" max="132" width="13" bestFit="1" customWidth="1"/>
    <col min="133" max="133" width="2.875" bestFit="1" customWidth="1"/>
    <col min="134" max="134" width="10.125" bestFit="1" customWidth="1"/>
    <col min="135" max="135" width="4.375" bestFit="1" customWidth="1"/>
    <col min="136" max="137" width="13" bestFit="1" customWidth="1"/>
    <col min="138" max="138" width="2.875" bestFit="1" customWidth="1"/>
    <col min="139" max="139" width="10.125" bestFit="1" customWidth="1"/>
    <col min="140" max="140" width="4.375" bestFit="1" customWidth="1"/>
    <col min="141" max="142" width="13" bestFit="1" customWidth="1"/>
    <col min="143" max="143" width="2.875" bestFit="1" customWidth="1"/>
    <col min="144" max="144" width="10.125" bestFit="1" customWidth="1"/>
    <col min="145" max="145" width="4.375" bestFit="1" customWidth="1"/>
    <col min="146" max="147" width="13" bestFit="1" customWidth="1"/>
    <col min="148" max="148" width="2.875" bestFit="1" customWidth="1"/>
    <col min="149" max="149" width="10.125" bestFit="1" customWidth="1"/>
    <col min="150" max="150" width="4.375" bestFit="1" customWidth="1"/>
    <col min="151" max="152" width="13" bestFit="1" customWidth="1"/>
    <col min="153" max="153" width="2.875" bestFit="1" customWidth="1"/>
    <col min="154" max="154" width="10.125" bestFit="1" customWidth="1"/>
    <col min="155" max="155" width="4.375" bestFit="1" customWidth="1"/>
    <col min="156" max="157" width="13" bestFit="1" customWidth="1"/>
    <col min="158" max="158" width="2.875" bestFit="1" customWidth="1"/>
    <col min="159" max="159" width="10.125" bestFit="1" customWidth="1"/>
    <col min="160" max="160" width="4.375" bestFit="1" customWidth="1"/>
    <col min="161" max="162" width="13" bestFit="1" customWidth="1"/>
    <col min="163" max="163" width="2.875" bestFit="1" customWidth="1"/>
    <col min="164" max="164" width="10.125" bestFit="1" customWidth="1"/>
    <col min="165" max="165" width="4.375" bestFit="1" customWidth="1"/>
    <col min="166" max="167" width="13" bestFit="1" customWidth="1"/>
    <col min="168" max="168" width="2.875" bestFit="1" customWidth="1"/>
    <col min="169" max="169" width="10.125" bestFit="1" customWidth="1"/>
    <col min="170" max="170" width="4.375" bestFit="1" customWidth="1"/>
    <col min="171" max="172" width="13" bestFit="1" customWidth="1"/>
    <col min="173" max="173" width="2.875" bestFit="1" customWidth="1"/>
    <col min="174" max="174" width="10.125" bestFit="1" customWidth="1"/>
    <col min="175" max="175" width="4.375" bestFit="1" customWidth="1"/>
    <col min="176" max="177" width="13" bestFit="1" customWidth="1"/>
    <col min="178" max="178" width="2.875" bestFit="1" customWidth="1"/>
    <col min="179" max="179" width="10.125" bestFit="1" customWidth="1"/>
    <col min="180" max="180" width="4.375" bestFit="1" customWidth="1"/>
    <col min="181" max="182" width="13" bestFit="1" customWidth="1"/>
    <col min="183" max="183" width="2.875" bestFit="1" customWidth="1"/>
    <col min="184" max="184" width="10.125" bestFit="1" customWidth="1"/>
    <col min="185" max="185" width="4.375" bestFit="1" customWidth="1"/>
    <col min="186" max="187" width="13" bestFit="1" customWidth="1"/>
    <col min="188" max="188" width="2.875" bestFit="1" customWidth="1"/>
    <col min="189" max="189" width="10.125" bestFit="1" customWidth="1"/>
    <col min="190" max="190" width="4.375" bestFit="1" customWidth="1"/>
    <col min="191" max="192" width="13" bestFit="1" customWidth="1"/>
    <col min="193" max="193" width="2.875" bestFit="1" customWidth="1"/>
    <col min="194" max="194" width="10.125" bestFit="1" customWidth="1"/>
    <col min="195" max="195" width="4.375" bestFit="1" customWidth="1"/>
    <col min="196" max="197" width="13" bestFit="1" customWidth="1"/>
    <col min="198" max="198" width="2.875" bestFit="1" customWidth="1"/>
    <col min="199" max="199" width="10.125" bestFit="1" customWidth="1"/>
    <col min="200" max="200" width="4.375" bestFit="1" customWidth="1"/>
    <col min="201" max="202" width="13" bestFit="1" customWidth="1"/>
    <col min="203" max="203" width="2.875" bestFit="1" customWidth="1"/>
    <col min="204" max="204" width="10.125" bestFit="1" customWidth="1"/>
    <col min="205" max="205" width="4.375" bestFit="1" customWidth="1"/>
    <col min="206" max="207" width="13" bestFit="1" customWidth="1"/>
    <col min="208" max="208" width="2.875" bestFit="1" customWidth="1"/>
    <col min="209" max="209" width="10.125" bestFit="1" customWidth="1"/>
    <col min="210" max="210" width="4.375" bestFit="1" customWidth="1"/>
    <col min="211" max="212" width="13" bestFit="1" customWidth="1"/>
    <col min="213" max="213" width="2.875" bestFit="1" customWidth="1"/>
    <col min="214" max="214" width="10.125" bestFit="1" customWidth="1"/>
    <col min="215" max="215" width="4.375" bestFit="1" customWidth="1"/>
    <col min="216" max="217" width="13" bestFit="1" customWidth="1"/>
    <col min="218" max="218" width="2.875" bestFit="1" customWidth="1"/>
    <col min="219" max="219" width="10.125" bestFit="1" customWidth="1"/>
    <col min="220" max="220" width="4.375" bestFit="1" customWidth="1"/>
    <col min="221" max="222" width="13" bestFit="1" customWidth="1"/>
    <col min="223" max="223" width="2.875" bestFit="1" customWidth="1"/>
    <col min="224" max="224" width="10.125" bestFit="1" customWidth="1"/>
    <col min="225" max="225" width="4.375" bestFit="1" customWidth="1"/>
    <col min="226" max="227" width="13" bestFit="1" customWidth="1"/>
    <col min="228" max="228" width="2.875" bestFit="1" customWidth="1"/>
    <col min="229" max="229" width="10.125" bestFit="1" customWidth="1"/>
    <col min="230" max="230" width="4.375" bestFit="1" customWidth="1"/>
    <col min="231" max="232" width="13" bestFit="1" customWidth="1"/>
    <col min="233" max="233" width="2.875" bestFit="1" customWidth="1"/>
    <col min="234" max="234" width="10.125" bestFit="1" customWidth="1"/>
    <col min="235" max="235" width="4.375" bestFit="1" customWidth="1"/>
    <col min="236" max="237" width="13" bestFit="1" customWidth="1"/>
    <col min="238" max="238" width="2.875" bestFit="1" customWidth="1"/>
    <col min="239" max="239" width="10.125" bestFit="1" customWidth="1"/>
    <col min="240" max="240" width="4.375" bestFit="1" customWidth="1"/>
    <col min="241" max="242" width="13" bestFit="1" customWidth="1"/>
    <col min="243" max="243" width="2.875" bestFit="1" customWidth="1"/>
    <col min="244" max="244" width="10.125" bestFit="1" customWidth="1"/>
    <col min="245" max="245" width="4.375" bestFit="1" customWidth="1"/>
    <col min="246" max="247" width="13" bestFit="1" customWidth="1"/>
    <col min="248" max="248" width="2.875" bestFit="1" customWidth="1"/>
    <col min="249" max="249" width="10.125" bestFit="1" customWidth="1"/>
    <col min="250" max="250" width="4.375" bestFit="1" customWidth="1"/>
    <col min="251" max="252" width="13" bestFit="1" customWidth="1"/>
    <col min="253" max="253" width="2.875" bestFit="1" customWidth="1"/>
    <col min="254" max="254" width="10.125" bestFit="1" customWidth="1"/>
    <col min="255" max="255" width="4.375" bestFit="1" customWidth="1"/>
    <col min="256" max="257" width="13" bestFit="1" customWidth="1"/>
    <col min="258" max="258" width="2.875" bestFit="1" customWidth="1"/>
    <col min="259" max="259" width="10.125" bestFit="1" customWidth="1"/>
    <col min="260" max="260" width="4.375" bestFit="1" customWidth="1"/>
    <col min="261" max="262" width="13" bestFit="1" customWidth="1"/>
    <col min="263" max="263" width="2.875" bestFit="1" customWidth="1"/>
    <col min="264" max="264" width="10.125" bestFit="1" customWidth="1"/>
    <col min="265" max="265" width="4.375" bestFit="1" customWidth="1"/>
    <col min="266" max="267" width="13" bestFit="1" customWidth="1"/>
    <col min="268" max="268" width="2.875" bestFit="1" customWidth="1"/>
    <col min="269" max="269" width="10.125" bestFit="1" customWidth="1"/>
    <col min="270" max="270" width="4.375" bestFit="1" customWidth="1"/>
    <col min="271" max="272" width="13" bestFit="1" customWidth="1"/>
    <col min="273" max="273" width="2.875" bestFit="1" customWidth="1"/>
    <col min="274" max="274" width="10.125" bestFit="1" customWidth="1"/>
    <col min="275" max="275" width="4.375" bestFit="1" customWidth="1"/>
    <col min="276" max="277" width="13" bestFit="1" customWidth="1"/>
    <col min="278" max="278" width="2.875" bestFit="1" customWidth="1"/>
    <col min="279" max="279" width="10.125" bestFit="1" customWidth="1"/>
    <col min="280" max="280" width="4.375" bestFit="1" customWidth="1"/>
    <col min="281" max="282" width="13" bestFit="1" customWidth="1"/>
    <col min="283" max="283" width="2.875" bestFit="1" customWidth="1"/>
    <col min="284" max="284" width="10.125" bestFit="1" customWidth="1"/>
    <col min="285" max="285" width="4.375" bestFit="1" customWidth="1"/>
    <col min="286" max="287" width="13" bestFit="1" customWidth="1"/>
    <col min="288" max="288" width="2.875" bestFit="1" customWidth="1"/>
    <col min="289" max="289" width="10.125" bestFit="1" customWidth="1"/>
    <col min="290" max="290" width="4.375" bestFit="1" customWidth="1"/>
    <col min="291" max="292" width="13" bestFit="1" customWidth="1"/>
    <col min="293" max="293" width="2.875" bestFit="1" customWidth="1"/>
    <col min="294" max="294" width="10.125" bestFit="1" customWidth="1"/>
    <col min="295" max="295" width="4.375" bestFit="1" customWidth="1"/>
    <col min="296" max="297" width="13" bestFit="1" customWidth="1"/>
    <col min="298" max="298" width="2.875" bestFit="1" customWidth="1"/>
    <col min="299" max="299" width="10.125" bestFit="1" customWidth="1"/>
    <col min="300" max="300" width="4.375" bestFit="1" customWidth="1"/>
    <col min="301" max="302" width="13" bestFit="1" customWidth="1"/>
    <col min="303" max="303" width="2.875" bestFit="1" customWidth="1"/>
    <col min="304" max="304" width="10.125" bestFit="1" customWidth="1"/>
    <col min="305" max="305" width="4.375" bestFit="1" customWidth="1"/>
    <col min="306" max="307" width="13" bestFit="1" customWidth="1"/>
    <col min="308" max="308" width="2.875" bestFit="1" customWidth="1"/>
    <col min="309" max="309" width="10.125" bestFit="1" customWidth="1"/>
    <col min="310" max="310" width="4.375" bestFit="1" customWidth="1"/>
    <col min="311" max="312" width="13" bestFit="1" customWidth="1"/>
    <col min="313" max="313" width="2.875" bestFit="1" customWidth="1"/>
    <col min="314" max="314" width="10.125" bestFit="1" customWidth="1"/>
    <col min="315" max="315" width="4.375" bestFit="1" customWidth="1"/>
    <col min="316" max="317" width="13" bestFit="1" customWidth="1"/>
    <col min="318" max="318" width="2.875" bestFit="1" customWidth="1"/>
    <col min="319" max="319" width="10.125" bestFit="1" customWidth="1"/>
    <col min="320" max="320" width="4.375" bestFit="1" customWidth="1"/>
    <col min="321" max="322" width="13" bestFit="1" customWidth="1"/>
    <col min="323" max="323" width="2.875" bestFit="1" customWidth="1"/>
    <col min="324" max="324" width="10.125" bestFit="1" customWidth="1"/>
    <col min="325" max="325" width="4.375" bestFit="1" customWidth="1"/>
    <col min="326" max="327" width="13" bestFit="1" customWidth="1"/>
    <col min="328" max="328" width="2.875" bestFit="1" customWidth="1"/>
    <col min="329" max="329" width="10.125" bestFit="1" customWidth="1"/>
    <col min="330" max="330" width="4.375" bestFit="1" customWidth="1"/>
    <col min="331" max="332" width="13" bestFit="1" customWidth="1"/>
    <col min="333" max="333" width="2.875" bestFit="1" customWidth="1"/>
    <col min="334" max="334" width="10.125" bestFit="1" customWidth="1"/>
    <col min="335" max="335" width="4.375" bestFit="1" customWidth="1"/>
    <col min="336" max="337" width="13" bestFit="1" customWidth="1"/>
    <col min="338" max="338" width="2.875" bestFit="1" customWidth="1"/>
    <col min="339" max="339" width="10.125" bestFit="1" customWidth="1"/>
    <col min="340" max="340" width="4.375" bestFit="1" customWidth="1"/>
    <col min="341" max="342" width="13" bestFit="1" customWidth="1"/>
    <col min="343" max="343" width="2.875" bestFit="1" customWidth="1"/>
    <col min="344" max="344" width="10.125" bestFit="1" customWidth="1"/>
    <col min="345" max="345" width="4.375" bestFit="1" customWidth="1"/>
    <col min="346" max="347" width="13" bestFit="1" customWidth="1"/>
    <col min="348" max="348" width="2.875" bestFit="1" customWidth="1"/>
    <col min="349" max="349" width="10.125" bestFit="1" customWidth="1"/>
    <col min="350" max="350" width="4.375" bestFit="1" customWidth="1"/>
    <col min="351" max="352" width="13" bestFit="1" customWidth="1"/>
    <col min="353" max="353" width="2.875" bestFit="1" customWidth="1"/>
    <col min="354" max="354" width="10.125" bestFit="1" customWidth="1"/>
    <col min="355" max="355" width="4.375" bestFit="1" customWidth="1"/>
    <col min="356" max="357" width="13" bestFit="1" customWidth="1"/>
    <col min="358" max="358" width="2.875" bestFit="1" customWidth="1"/>
    <col min="359" max="359" width="10.125" bestFit="1" customWidth="1"/>
    <col min="360" max="360" width="4.375" bestFit="1" customWidth="1"/>
    <col min="361" max="362" width="13" bestFit="1" customWidth="1"/>
    <col min="363" max="363" width="2.875" bestFit="1" customWidth="1"/>
    <col min="364" max="364" width="10.125" bestFit="1" customWidth="1"/>
    <col min="365" max="365" width="4.375" bestFit="1" customWidth="1"/>
    <col min="366" max="367" width="13" bestFit="1" customWidth="1"/>
    <col min="368" max="368" width="2.875" bestFit="1" customWidth="1"/>
    <col min="369" max="369" width="10.125" bestFit="1" customWidth="1"/>
    <col min="370" max="370" width="4.375" bestFit="1" customWidth="1"/>
    <col min="371" max="372" width="13" bestFit="1" customWidth="1"/>
    <col min="373" max="373" width="2.875" bestFit="1" customWidth="1"/>
    <col min="374" max="374" width="10.125" bestFit="1" customWidth="1"/>
    <col min="375" max="375" width="4.375" bestFit="1" customWidth="1"/>
    <col min="376" max="377" width="13" bestFit="1" customWidth="1"/>
    <col min="378" max="378" width="2.875" bestFit="1" customWidth="1"/>
    <col min="379" max="379" width="10.125" bestFit="1" customWidth="1"/>
    <col min="380" max="380" width="4.375" bestFit="1" customWidth="1"/>
    <col min="381" max="382" width="13" bestFit="1" customWidth="1"/>
    <col min="383" max="383" width="2.875" bestFit="1" customWidth="1"/>
    <col min="384" max="384" width="10.125" bestFit="1" customWidth="1"/>
    <col min="385" max="385" width="4.375" bestFit="1" customWidth="1"/>
    <col min="386" max="387" width="13" bestFit="1" customWidth="1"/>
    <col min="388" max="388" width="2.875" bestFit="1" customWidth="1"/>
    <col min="389" max="389" width="10.125" bestFit="1" customWidth="1"/>
    <col min="390" max="390" width="4.375" bestFit="1" customWidth="1"/>
    <col min="391" max="391" width="13" bestFit="1" customWidth="1"/>
    <col min="392" max="392" width="9.875" bestFit="1" customWidth="1"/>
    <col min="393" max="393" width="2.875" bestFit="1" customWidth="1"/>
    <col min="394" max="394" width="10.125" bestFit="1" customWidth="1"/>
    <col min="395" max="395" width="4.375" bestFit="1" customWidth="1"/>
    <col min="396" max="396" width="11.625" bestFit="1" customWidth="1"/>
  </cols>
  <sheetData>
    <row r="1" spans="1:18">
      <c r="Q1" t="s">
        <v>341</v>
      </c>
      <c r="R1" s="131" t="s">
        <v>340</v>
      </c>
    </row>
    <row r="2" spans="1:18">
      <c r="A2" s="132" t="s">
        <v>344</v>
      </c>
      <c r="B2" s="132">
        <f>GETPIVOTDATA("Poste",$A$3,"Échéance",COLUMN()-1,"Statut2","Dépôts")*2+GETPIVOTDATA("Poste",$A$3,"Échéance",COLUMN()-1,"Statut2","Autres")</f>
        <v>67</v>
      </c>
      <c r="C2" s="132">
        <f t="shared" ref="C2:M2" si="0">GETPIVOTDATA("Poste",$A$3,"Échéance",COLUMN()-1,"Statut2","Dépôts")*2+GETPIVOTDATA("Poste",$A$3,"Échéance",COLUMN()-1,"Statut2","Autres")</f>
        <v>94</v>
      </c>
      <c r="D2" s="132">
        <f t="shared" si="0"/>
        <v>85</v>
      </c>
      <c r="E2" s="132">
        <f t="shared" si="0"/>
        <v>61</v>
      </c>
      <c r="F2" s="132">
        <f t="shared" si="0"/>
        <v>15</v>
      </c>
      <c r="G2" s="132">
        <f t="shared" si="0"/>
        <v>0</v>
      </c>
      <c r="H2" s="132">
        <f t="shared" si="0"/>
        <v>0</v>
      </c>
      <c r="I2" s="132">
        <f t="shared" si="0"/>
        <v>0</v>
      </c>
      <c r="J2" s="132">
        <f t="shared" si="0"/>
        <v>0</v>
      </c>
      <c r="K2" s="132">
        <f t="shared" si="0"/>
        <v>0</v>
      </c>
      <c r="L2" s="132">
        <f t="shared" si="0"/>
        <v>0</v>
      </c>
      <c r="M2" s="132">
        <f t="shared" si="0"/>
        <v>0</v>
      </c>
      <c r="N2" s="132">
        <f>SUM(B2:M2)</f>
        <v>322</v>
      </c>
      <c r="Q2" t="s">
        <v>339</v>
      </c>
      <c r="R2" s="131" t="s">
        <v>342</v>
      </c>
    </row>
    <row r="3" spans="1:18">
      <c r="A3" s="60" t="s">
        <v>338</v>
      </c>
      <c r="B3" s="60" t="s">
        <v>351</v>
      </c>
    </row>
    <row r="4" spans="1:18">
      <c r="A4" s="60" t="s">
        <v>360</v>
      </c>
      <c r="B4" s="67" t="s">
        <v>346</v>
      </c>
      <c r="C4" s="67" t="s">
        <v>347</v>
      </c>
      <c r="D4" s="67" t="s">
        <v>348</v>
      </c>
      <c r="E4" s="67" t="s">
        <v>349</v>
      </c>
      <c r="F4" s="67" t="s">
        <v>350</v>
      </c>
      <c r="G4" s="67" t="s">
        <v>353</v>
      </c>
      <c r="H4" s="67" t="s">
        <v>354</v>
      </c>
      <c r="I4" s="67" t="s">
        <v>355</v>
      </c>
      <c r="J4" s="67" t="s">
        <v>356</v>
      </c>
      <c r="K4" s="67" t="s">
        <v>357</v>
      </c>
      <c r="L4" s="67" t="s">
        <v>358</v>
      </c>
      <c r="M4" s="67" t="s">
        <v>359</v>
      </c>
      <c r="N4" s="67" t="s">
        <v>352</v>
      </c>
    </row>
    <row r="5" spans="1:18">
      <c r="A5" s="64" t="s">
        <v>343</v>
      </c>
      <c r="B5" s="63">
        <v>9</v>
      </c>
      <c r="C5" s="63">
        <v>25</v>
      </c>
      <c r="D5" s="63">
        <v>20</v>
      </c>
      <c r="E5" s="63">
        <v>17</v>
      </c>
      <c r="F5" s="63">
        <v>5</v>
      </c>
      <c r="G5" s="63"/>
      <c r="H5" s="63"/>
      <c r="I5" s="63"/>
      <c r="J5" s="63"/>
      <c r="K5" s="63"/>
      <c r="L5" s="63"/>
      <c r="M5" s="63"/>
      <c r="N5" s="63">
        <v>76</v>
      </c>
    </row>
    <row r="6" spans="1:18">
      <c r="A6" s="65" t="s">
        <v>10</v>
      </c>
      <c r="B6" s="63">
        <v>8</v>
      </c>
      <c r="C6" s="63">
        <v>17</v>
      </c>
      <c r="D6" s="63">
        <v>13</v>
      </c>
      <c r="E6" s="63">
        <v>11</v>
      </c>
      <c r="F6" s="63">
        <v>5</v>
      </c>
      <c r="G6" s="63"/>
      <c r="H6" s="63"/>
      <c r="I6" s="63"/>
      <c r="J6" s="63"/>
      <c r="K6" s="63"/>
      <c r="L6" s="63"/>
      <c r="M6" s="63"/>
      <c r="N6" s="63">
        <v>54</v>
      </c>
    </row>
    <row r="7" spans="1:18">
      <c r="A7" s="65" t="s">
        <v>171</v>
      </c>
      <c r="B7" s="63">
        <v>1</v>
      </c>
      <c r="C7" s="63">
        <v>2</v>
      </c>
      <c r="D7" s="63">
        <v>1</v>
      </c>
      <c r="E7" s="63">
        <v>2</v>
      </c>
      <c r="F7" s="63"/>
      <c r="G7" s="63"/>
      <c r="H7" s="63"/>
      <c r="I7" s="63"/>
      <c r="J7" s="63"/>
      <c r="K7" s="63"/>
      <c r="L7" s="63"/>
      <c r="M7" s="63"/>
      <c r="N7" s="63">
        <v>6</v>
      </c>
    </row>
    <row r="8" spans="1:18">
      <c r="A8" s="65" t="s">
        <v>227</v>
      </c>
      <c r="B8" s="63"/>
      <c r="C8" s="63">
        <v>3</v>
      </c>
      <c r="D8" s="63">
        <v>6</v>
      </c>
      <c r="E8" s="63">
        <v>4</v>
      </c>
      <c r="F8" s="63"/>
      <c r="G8" s="63"/>
      <c r="H8" s="63"/>
      <c r="I8" s="63"/>
      <c r="J8" s="63"/>
      <c r="K8" s="63"/>
      <c r="L8" s="63"/>
      <c r="M8" s="63"/>
      <c r="N8" s="63">
        <v>13</v>
      </c>
    </row>
    <row r="9" spans="1:18">
      <c r="A9" s="65" t="s">
        <v>236</v>
      </c>
      <c r="B9" s="63"/>
      <c r="C9" s="63">
        <v>3</v>
      </c>
      <c r="D9" s="63"/>
      <c r="E9" s="63"/>
      <c r="F9" s="63"/>
      <c r="G9" s="63"/>
      <c r="H9" s="63"/>
      <c r="I9" s="63"/>
      <c r="J9" s="63"/>
      <c r="K9" s="63"/>
      <c r="L9" s="63"/>
      <c r="M9" s="63"/>
      <c r="N9" s="63">
        <v>3</v>
      </c>
    </row>
    <row r="10" spans="1:18">
      <c r="A10" s="64" t="s">
        <v>345</v>
      </c>
      <c r="B10" s="63">
        <v>49</v>
      </c>
      <c r="C10" s="63">
        <v>44</v>
      </c>
      <c r="D10" s="63">
        <v>45</v>
      </c>
      <c r="E10" s="63">
        <v>27</v>
      </c>
      <c r="F10" s="63">
        <v>5</v>
      </c>
      <c r="G10" s="63"/>
      <c r="H10" s="63"/>
      <c r="I10" s="63"/>
      <c r="J10" s="63"/>
      <c r="K10" s="63"/>
      <c r="L10" s="63"/>
      <c r="M10" s="63"/>
      <c r="N10" s="63">
        <v>170</v>
      </c>
    </row>
    <row r="11" spans="1:18">
      <c r="A11" s="65" t="s">
        <v>10</v>
      </c>
      <c r="B11" s="63">
        <v>36</v>
      </c>
      <c r="C11" s="63">
        <v>23</v>
      </c>
      <c r="D11" s="63">
        <v>26</v>
      </c>
      <c r="E11" s="63">
        <v>4</v>
      </c>
      <c r="F11" s="63">
        <v>5</v>
      </c>
      <c r="G11" s="63"/>
      <c r="H11" s="63"/>
      <c r="I11" s="63"/>
      <c r="J11" s="63"/>
      <c r="K11" s="63"/>
      <c r="L11" s="63"/>
      <c r="M11" s="63"/>
      <c r="N11" s="63">
        <v>94</v>
      </c>
    </row>
    <row r="12" spans="1:18">
      <c r="A12" s="65" t="s">
        <v>171</v>
      </c>
      <c r="B12" s="63">
        <v>7</v>
      </c>
      <c r="C12" s="63">
        <v>14</v>
      </c>
      <c r="D12" s="63">
        <v>12</v>
      </c>
      <c r="E12" s="63">
        <v>7</v>
      </c>
      <c r="F12" s="63"/>
      <c r="G12" s="63"/>
      <c r="H12" s="63"/>
      <c r="I12" s="63"/>
      <c r="J12" s="63"/>
      <c r="K12" s="63"/>
      <c r="L12" s="63"/>
      <c r="M12" s="63"/>
      <c r="N12" s="63">
        <v>40</v>
      </c>
    </row>
    <row r="13" spans="1:18">
      <c r="A13" s="65" t="s">
        <v>227</v>
      </c>
      <c r="B13" s="63"/>
      <c r="C13" s="63">
        <v>3</v>
      </c>
      <c r="D13" s="63">
        <v>7</v>
      </c>
      <c r="E13" s="63">
        <v>16</v>
      </c>
      <c r="F13" s="63"/>
      <c r="G13" s="63"/>
      <c r="H13" s="63"/>
      <c r="I13" s="63"/>
      <c r="J13" s="63"/>
      <c r="K13" s="63"/>
      <c r="L13" s="63"/>
      <c r="M13" s="63"/>
      <c r="N13" s="63">
        <v>26</v>
      </c>
    </row>
    <row r="14" spans="1:18">
      <c r="A14" s="65" t="s">
        <v>236</v>
      </c>
      <c r="B14" s="63">
        <v>6</v>
      </c>
      <c r="C14" s="63">
        <v>4</v>
      </c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"/>
  <dimension ref="B1:M250"/>
  <sheetViews>
    <sheetView showGridLines="0" topLeftCell="B1" workbookViewId="0">
      <selection activeCell="G4" sqref="G4"/>
    </sheetView>
  </sheetViews>
  <sheetFormatPr baseColWidth="10" defaultColWidth="11" defaultRowHeight="15.75"/>
  <cols>
    <col min="1" max="2" width="3.5" style="1" customWidth="1"/>
    <col min="3" max="3" width="11.625" style="1" customWidth="1"/>
    <col min="4" max="4" width="24.125" style="1" customWidth="1"/>
    <col min="5" max="5" width="33.375" style="1" customWidth="1"/>
    <col min="6" max="6" width="29.875" style="1" customWidth="1"/>
    <col min="7" max="7" width="18.875" style="1" customWidth="1"/>
    <col min="8" max="8" width="21" style="1" customWidth="1"/>
    <col min="9" max="9" width="17" style="1" customWidth="1"/>
    <col min="10" max="10" width="18.125" style="1" customWidth="1"/>
    <col min="11" max="11" width="20.125" style="1" customWidth="1"/>
    <col min="12" max="12" width="11.5" style="1" customWidth="1"/>
    <col min="13" max="13" width="5" style="1" customWidth="1"/>
    <col min="14" max="14" width="28.125" style="1" customWidth="1"/>
    <col min="15" max="16384" width="11" style="1"/>
  </cols>
  <sheetData>
    <row r="1" spans="3:13">
      <c r="C1" s="1" t="s">
        <v>0</v>
      </c>
      <c r="H1" s="3"/>
      <c r="I1" s="3" t="s">
        <v>1</v>
      </c>
      <c r="J1" s="2">
        <f ca="1">TODAY()</f>
        <v>43265</v>
      </c>
      <c r="K1" s="3"/>
      <c r="L1" s="2"/>
    </row>
    <row r="2" spans="3:13" ht="32.1" customHeight="1">
      <c r="G2" s="11" t="s">
        <v>302</v>
      </c>
    </row>
    <row r="3" spans="3:13">
      <c r="C3" s="12" t="s">
        <v>2</v>
      </c>
      <c r="D3" s="12" t="s">
        <v>304</v>
      </c>
      <c r="E3" s="12" t="s">
        <v>3</v>
      </c>
      <c r="F3" s="12" t="s">
        <v>4</v>
      </c>
      <c r="G3" s="12" t="s">
        <v>5</v>
      </c>
      <c r="H3" s="12" t="s">
        <v>6</v>
      </c>
      <c r="I3" s="13" t="s">
        <v>7</v>
      </c>
      <c r="J3" s="13" t="s">
        <v>8</v>
      </c>
      <c r="K3" s="14" t="s">
        <v>9</v>
      </c>
      <c r="M3" s="3"/>
    </row>
    <row r="4" spans="3:13">
      <c r="C4" s="83" t="s">
        <v>10</v>
      </c>
      <c r="D4" s="12" t="s">
        <v>305</v>
      </c>
      <c r="E4" s="3">
        <v>4974</v>
      </c>
      <c r="F4" s="106" t="s">
        <v>306</v>
      </c>
      <c r="G4" s="116">
        <v>43243</v>
      </c>
      <c r="H4" s="4"/>
      <c r="I4" s="13"/>
      <c r="J4" s="13"/>
      <c r="K4" s="108" t="s">
        <v>16</v>
      </c>
      <c r="M4" s="3"/>
    </row>
    <row r="5" spans="3:13">
      <c r="C5" s="83" t="s">
        <v>10</v>
      </c>
      <c r="D5" s="12" t="s">
        <v>305</v>
      </c>
      <c r="E5" s="3">
        <v>4968</v>
      </c>
      <c r="F5" s="106" t="s">
        <v>307</v>
      </c>
      <c r="G5" s="116">
        <v>43241</v>
      </c>
      <c r="H5" s="4"/>
      <c r="I5" s="13"/>
      <c r="J5" s="13"/>
      <c r="K5" s="108" t="s">
        <v>13</v>
      </c>
      <c r="M5" s="3"/>
    </row>
    <row r="6" spans="3:13">
      <c r="C6" s="83" t="s">
        <v>10</v>
      </c>
      <c r="D6" s="12" t="s">
        <v>305</v>
      </c>
      <c r="E6" s="3">
        <v>4970</v>
      </c>
      <c r="F6" s="106" t="s">
        <v>41</v>
      </c>
      <c r="G6" s="116">
        <v>43234</v>
      </c>
      <c r="H6" s="4" t="s">
        <v>318</v>
      </c>
      <c r="I6" s="13"/>
      <c r="J6" s="13"/>
      <c r="K6" s="108" t="s">
        <v>43</v>
      </c>
      <c r="M6" s="3"/>
    </row>
    <row r="7" spans="3:13">
      <c r="C7" s="83" t="s">
        <v>10</v>
      </c>
      <c r="D7" s="12" t="s">
        <v>305</v>
      </c>
      <c r="E7" s="3">
        <v>4969</v>
      </c>
      <c r="F7" s="106" t="s">
        <v>308</v>
      </c>
      <c r="G7" s="116">
        <v>43234</v>
      </c>
      <c r="H7" s="4" t="s">
        <v>319</v>
      </c>
      <c r="I7" s="13"/>
      <c r="J7" s="13"/>
      <c r="K7" s="108" t="s">
        <v>20</v>
      </c>
      <c r="M7" s="3"/>
    </row>
    <row r="8" spans="3:13">
      <c r="C8" s="83" t="s">
        <v>10</v>
      </c>
      <c r="D8" s="12" t="s">
        <v>305</v>
      </c>
      <c r="E8" s="3">
        <v>4968</v>
      </c>
      <c r="F8" s="106" t="s">
        <v>307</v>
      </c>
      <c r="G8" s="116">
        <v>43234</v>
      </c>
      <c r="H8" s="4"/>
      <c r="I8" s="13"/>
      <c r="J8" s="13"/>
      <c r="K8" s="108" t="s">
        <v>13</v>
      </c>
      <c r="M8" s="3"/>
    </row>
    <row r="9" spans="3:13">
      <c r="C9" s="83" t="s">
        <v>10</v>
      </c>
      <c r="D9" s="12" t="s">
        <v>305</v>
      </c>
      <c r="E9" s="106">
        <v>4958</v>
      </c>
      <c r="F9" s="106" t="s">
        <v>309</v>
      </c>
      <c r="G9" s="116">
        <v>43228</v>
      </c>
      <c r="H9" s="4"/>
      <c r="I9" s="13"/>
      <c r="J9" s="13"/>
      <c r="K9" s="108" t="s">
        <v>13</v>
      </c>
      <c r="M9" s="3"/>
    </row>
    <row r="10" spans="3:13">
      <c r="C10" s="83" t="s">
        <v>10</v>
      </c>
      <c r="D10" s="12" t="s">
        <v>305</v>
      </c>
      <c r="E10" s="3" t="s">
        <v>310</v>
      </c>
      <c r="F10" s="106" t="s">
        <v>311</v>
      </c>
      <c r="G10" s="116">
        <v>43228</v>
      </c>
      <c r="H10" s="4" t="s">
        <v>320</v>
      </c>
      <c r="I10" s="13"/>
      <c r="J10" s="13"/>
      <c r="K10" s="108" t="s">
        <v>20</v>
      </c>
      <c r="M10" s="3"/>
    </row>
    <row r="11" spans="3:13">
      <c r="C11" s="83" t="s">
        <v>10</v>
      </c>
      <c r="D11" s="12" t="s">
        <v>305</v>
      </c>
      <c r="E11" s="106">
        <v>4951</v>
      </c>
      <c r="F11" s="106" t="s">
        <v>312</v>
      </c>
      <c r="G11" s="116">
        <v>43224</v>
      </c>
      <c r="H11" s="4" t="s">
        <v>301</v>
      </c>
      <c r="I11" s="13"/>
      <c r="J11" s="13"/>
      <c r="K11" s="108" t="s">
        <v>20</v>
      </c>
      <c r="M11" s="3"/>
    </row>
    <row r="12" spans="3:13">
      <c r="C12" s="83" t="s">
        <v>10</v>
      </c>
      <c r="D12" s="12" t="s">
        <v>305</v>
      </c>
      <c r="E12" s="106">
        <v>4947</v>
      </c>
      <c r="F12" s="106" t="s">
        <v>206</v>
      </c>
      <c r="G12" s="116">
        <v>43223</v>
      </c>
      <c r="H12" s="4"/>
      <c r="I12" s="13"/>
      <c r="J12" s="15"/>
      <c r="K12" s="108" t="s">
        <v>13</v>
      </c>
      <c r="M12" s="3"/>
    </row>
    <row r="13" spans="3:13">
      <c r="C13" s="83" t="s">
        <v>10</v>
      </c>
      <c r="D13" s="12" t="s">
        <v>305</v>
      </c>
      <c r="E13" s="106" t="s">
        <v>313</v>
      </c>
      <c r="F13" s="106" t="s">
        <v>79</v>
      </c>
      <c r="G13" s="116">
        <v>43221</v>
      </c>
      <c r="H13" s="4" t="s">
        <v>321</v>
      </c>
      <c r="I13" s="13"/>
      <c r="J13" s="15"/>
      <c r="K13" s="108" t="s">
        <v>20</v>
      </c>
      <c r="M13" s="3"/>
    </row>
    <row r="14" spans="3:13">
      <c r="C14" s="83" t="s">
        <v>10</v>
      </c>
      <c r="D14" s="12" t="s">
        <v>132</v>
      </c>
      <c r="E14" s="106" t="s">
        <v>314</v>
      </c>
      <c r="F14" s="106" t="s">
        <v>309</v>
      </c>
      <c r="G14" s="116">
        <v>43217</v>
      </c>
      <c r="H14" s="4" t="s">
        <v>322</v>
      </c>
      <c r="I14" s="13"/>
      <c r="J14" s="15"/>
      <c r="K14" s="108" t="s">
        <v>20</v>
      </c>
      <c r="M14" s="3"/>
    </row>
    <row r="15" spans="3:13">
      <c r="C15" s="83" t="s">
        <v>10</v>
      </c>
      <c r="D15" s="12" t="s">
        <v>305</v>
      </c>
      <c r="E15" s="106">
        <v>4940</v>
      </c>
      <c r="F15" s="106" t="s">
        <v>112</v>
      </c>
      <c r="G15" s="116">
        <v>43217</v>
      </c>
      <c r="H15" s="4" t="s">
        <v>323</v>
      </c>
      <c r="I15" s="13"/>
      <c r="J15" s="15"/>
      <c r="K15" s="108" t="s">
        <v>43</v>
      </c>
      <c r="M15" s="3"/>
    </row>
    <row r="16" spans="3:13">
      <c r="C16" s="83" t="s">
        <v>10</v>
      </c>
      <c r="D16" s="12" t="s">
        <v>305</v>
      </c>
      <c r="E16" s="106" t="s">
        <v>300</v>
      </c>
      <c r="F16" s="106" t="s">
        <v>316</v>
      </c>
      <c r="G16" s="116">
        <v>43216</v>
      </c>
      <c r="H16" s="4" t="s">
        <v>58</v>
      </c>
      <c r="I16" s="13"/>
      <c r="J16" s="15"/>
      <c r="K16" s="108" t="s">
        <v>43</v>
      </c>
      <c r="M16" s="3"/>
    </row>
    <row r="17" spans="3:13">
      <c r="C17" s="83" t="s">
        <v>10</v>
      </c>
      <c r="D17" s="12" t="s">
        <v>305</v>
      </c>
      <c r="E17" s="106" t="s">
        <v>299</v>
      </c>
      <c r="F17" s="106" t="s">
        <v>315</v>
      </c>
      <c r="G17" s="116">
        <v>43215</v>
      </c>
      <c r="H17" s="4"/>
      <c r="I17" s="13"/>
      <c r="J17" s="15"/>
      <c r="K17" s="108" t="s">
        <v>101</v>
      </c>
      <c r="M17" s="3"/>
    </row>
    <row r="18" spans="3:13">
      <c r="C18" s="83" t="s">
        <v>10</v>
      </c>
      <c r="D18" s="12" t="s">
        <v>166</v>
      </c>
      <c r="E18" s="106">
        <v>4782</v>
      </c>
      <c r="F18" s="106" t="s">
        <v>317</v>
      </c>
      <c r="G18" s="116">
        <v>43210</v>
      </c>
      <c r="H18" s="4" t="s">
        <v>324</v>
      </c>
      <c r="I18" s="13"/>
      <c r="J18" s="15"/>
      <c r="K18" s="108" t="s">
        <v>35</v>
      </c>
      <c r="M18" s="3"/>
    </row>
    <row r="19" spans="3:13">
      <c r="C19" s="83" t="s">
        <v>10</v>
      </c>
      <c r="D19" s="12" t="s">
        <v>166</v>
      </c>
      <c r="E19" s="106">
        <v>4871</v>
      </c>
      <c r="F19" s="106" t="s">
        <v>136</v>
      </c>
      <c r="G19" s="116">
        <v>43207</v>
      </c>
      <c r="H19" s="4"/>
      <c r="I19" s="13"/>
      <c r="J19" s="15"/>
      <c r="K19" s="108" t="s">
        <v>13</v>
      </c>
      <c r="M19" s="3"/>
    </row>
    <row r="20" spans="3:13">
      <c r="C20" s="83" t="s">
        <v>10</v>
      </c>
      <c r="D20" s="12" t="s">
        <v>132</v>
      </c>
      <c r="E20" s="106" t="s">
        <v>14</v>
      </c>
      <c r="F20" s="106" t="s">
        <v>15</v>
      </c>
      <c r="G20" s="116">
        <v>43206</v>
      </c>
      <c r="H20" s="4" t="s">
        <v>83</v>
      </c>
      <c r="I20" s="13"/>
      <c r="J20" s="15"/>
      <c r="K20" s="108" t="s">
        <v>20</v>
      </c>
      <c r="M20" s="3"/>
    </row>
    <row r="21" spans="3:13">
      <c r="C21" s="83" t="s">
        <v>10</v>
      </c>
      <c r="D21" s="12" t="s">
        <v>132</v>
      </c>
      <c r="E21" s="106" t="s">
        <v>11</v>
      </c>
      <c r="F21" s="106" t="s">
        <v>12</v>
      </c>
      <c r="G21" s="116">
        <v>43203</v>
      </c>
      <c r="H21" s="4"/>
      <c r="I21" s="13"/>
      <c r="J21" s="15"/>
      <c r="K21" s="108" t="s">
        <v>13</v>
      </c>
      <c r="M21" s="3"/>
    </row>
    <row r="22" spans="3:13">
      <c r="C22" s="83" t="s">
        <v>10</v>
      </c>
      <c r="D22" s="12" t="s">
        <v>132</v>
      </c>
      <c r="E22" s="106">
        <v>4782</v>
      </c>
      <c r="F22" s="106" t="s">
        <v>25</v>
      </c>
      <c r="G22" s="116">
        <v>43203</v>
      </c>
      <c r="H22" s="4"/>
      <c r="I22" s="18"/>
      <c r="J22" s="14"/>
      <c r="K22" s="108" t="s">
        <v>13</v>
      </c>
      <c r="M22" s="3"/>
    </row>
    <row r="23" spans="3:13">
      <c r="C23" s="83" t="s">
        <v>10</v>
      </c>
      <c r="D23" s="12" t="s">
        <v>132</v>
      </c>
      <c r="E23" s="107" t="s">
        <v>26</v>
      </c>
      <c r="F23" s="107" t="s">
        <v>27</v>
      </c>
      <c r="G23" s="116">
        <v>43203</v>
      </c>
      <c r="H23" s="59" t="s">
        <v>298</v>
      </c>
      <c r="I23" s="18"/>
      <c r="J23" s="14"/>
      <c r="K23" s="109" t="s">
        <v>43</v>
      </c>
      <c r="M23" s="3"/>
    </row>
    <row r="24" spans="3:13">
      <c r="C24" s="83" t="s">
        <v>10</v>
      </c>
      <c r="D24" s="12" t="s">
        <v>305</v>
      </c>
      <c r="E24" s="106">
        <v>4862</v>
      </c>
      <c r="F24" s="106" t="s">
        <v>24</v>
      </c>
      <c r="G24" s="116">
        <v>43202</v>
      </c>
      <c r="H24" s="4" t="s">
        <v>325</v>
      </c>
      <c r="I24" s="19"/>
      <c r="J24" s="12"/>
      <c r="K24" s="108" t="s">
        <v>43</v>
      </c>
      <c r="M24" s="3"/>
    </row>
    <row r="25" spans="3:13">
      <c r="C25" s="83" t="s">
        <v>10</v>
      </c>
      <c r="D25" s="12" t="s">
        <v>305</v>
      </c>
      <c r="E25" s="106">
        <v>4882</v>
      </c>
      <c r="F25" s="106" t="s">
        <v>21</v>
      </c>
      <c r="G25" s="116">
        <v>43196</v>
      </c>
      <c r="H25" s="4" t="s">
        <v>22</v>
      </c>
      <c r="I25" s="19"/>
      <c r="J25" s="12"/>
      <c r="K25" s="110" t="s">
        <v>43</v>
      </c>
      <c r="M25" s="3"/>
    </row>
    <row r="26" spans="3:13">
      <c r="C26" s="83" t="s">
        <v>10</v>
      </c>
      <c r="D26" s="12" t="s">
        <v>305</v>
      </c>
      <c r="E26" s="106">
        <v>4882</v>
      </c>
      <c r="F26" s="106" t="s">
        <v>21</v>
      </c>
      <c r="G26" s="116">
        <v>43196</v>
      </c>
      <c r="H26" s="4" t="s">
        <v>23</v>
      </c>
      <c r="I26" s="13"/>
      <c r="J26" s="15"/>
      <c r="K26" s="110" t="s">
        <v>43</v>
      </c>
      <c r="M26" s="3"/>
    </row>
    <row r="27" spans="3:13">
      <c r="C27" s="83" t="s">
        <v>10</v>
      </c>
      <c r="D27" s="12" t="s">
        <v>305</v>
      </c>
      <c r="E27" s="106" t="s">
        <v>17</v>
      </c>
      <c r="F27" s="106" t="s">
        <v>18</v>
      </c>
      <c r="G27" s="116">
        <v>43195</v>
      </c>
      <c r="H27" s="4" t="s">
        <v>19</v>
      </c>
      <c r="I27" s="13"/>
      <c r="J27" s="15"/>
      <c r="K27" s="110" t="s">
        <v>20</v>
      </c>
      <c r="M27" s="3"/>
    </row>
    <row r="28" spans="3:13">
      <c r="C28" s="83" t="s">
        <v>10</v>
      </c>
      <c r="D28" s="12" t="s">
        <v>166</v>
      </c>
      <c r="E28" s="106" t="s">
        <v>17</v>
      </c>
      <c r="F28" s="106" t="s">
        <v>18</v>
      </c>
      <c r="G28" s="116">
        <v>43195</v>
      </c>
      <c r="H28" s="4" t="s">
        <v>326</v>
      </c>
      <c r="I28" s="21"/>
      <c r="J28" s="18"/>
      <c r="K28" s="110" t="s">
        <v>35</v>
      </c>
      <c r="M28" s="3"/>
    </row>
    <row r="29" spans="3:13">
      <c r="C29" s="12" t="s">
        <v>10</v>
      </c>
      <c r="D29" s="12" t="s">
        <v>305</v>
      </c>
      <c r="E29" s="12">
        <v>4795</v>
      </c>
      <c r="F29" s="12" t="s">
        <v>28</v>
      </c>
      <c r="G29" s="117">
        <v>43189</v>
      </c>
      <c r="H29" s="16"/>
      <c r="I29" s="13"/>
      <c r="J29" s="15"/>
      <c r="K29" s="95" t="s">
        <v>13</v>
      </c>
      <c r="M29" s="3"/>
    </row>
    <row r="30" spans="3:13">
      <c r="C30" s="12" t="s">
        <v>10</v>
      </c>
      <c r="D30" s="12" t="s">
        <v>305</v>
      </c>
      <c r="E30" s="12">
        <v>4786</v>
      </c>
      <c r="F30" s="12" t="s">
        <v>29</v>
      </c>
      <c r="G30" s="118">
        <v>43188</v>
      </c>
      <c r="H30" s="15" t="s">
        <v>30</v>
      </c>
      <c r="I30" s="21"/>
      <c r="J30" s="18"/>
      <c r="K30" s="95" t="s">
        <v>20</v>
      </c>
      <c r="M30" s="3"/>
    </row>
    <row r="31" spans="3:13">
      <c r="C31" s="12" t="s">
        <v>10</v>
      </c>
      <c r="D31" s="12" t="s">
        <v>132</v>
      </c>
      <c r="E31" s="12" t="s">
        <v>31</v>
      </c>
      <c r="F31" s="12" t="s">
        <v>25</v>
      </c>
      <c r="G31" s="118">
        <v>43186</v>
      </c>
      <c r="H31" s="15"/>
      <c r="I31" s="21"/>
      <c r="J31" s="18"/>
      <c r="K31" s="95" t="s">
        <v>13</v>
      </c>
      <c r="M31" s="3"/>
    </row>
    <row r="32" spans="3:13">
      <c r="C32" s="12" t="s">
        <v>10</v>
      </c>
      <c r="D32" s="12" t="s">
        <v>305</v>
      </c>
      <c r="E32" s="12">
        <v>4860</v>
      </c>
      <c r="F32" s="12" t="s">
        <v>32</v>
      </c>
      <c r="G32" s="118">
        <v>43186</v>
      </c>
      <c r="H32" s="15"/>
      <c r="I32" s="21"/>
      <c r="J32" s="18"/>
      <c r="K32" s="95" t="s">
        <v>13</v>
      </c>
      <c r="M32" s="3"/>
    </row>
    <row r="33" spans="2:13">
      <c r="C33" s="12" t="s">
        <v>10</v>
      </c>
      <c r="D33" s="12" t="s">
        <v>305</v>
      </c>
      <c r="E33" s="12">
        <v>4868</v>
      </c>
      <c r="F33" s="12" t="s">
        <v>33</v>
      </c>
      <c r="G33" s="118">
        <v>43182</v>
      </c>
      <c r="H33" s="16" t="s">
        <v>34</v>
      </c>
      <c r="I33" s="21"/>
      <c r="J33" s="18"/>
      <c r="K33" s="104" t="s">
        <v>35</v>
      </c>
      <c r="M33" s="3"/>
    </row>
    <row r="34" spans="2:13">
      <c r="C34" s="12" t="s">
        <v>10</v>
      </c>
      <c r="D34" s="12" t="s">
        <v>305</v>
      </c>
      <c r="E34" s="12">
        <v>4853</v>
      </c>
      <c r="F34" s="12" t="s">
        <v>36</v>
      </c>
      <c r="G34" s="117">
        <v>43182</v>
      </c>
      <c r="H34" s="16"/>
      <c r="I34" s="13"/>
      <c r="J34" s="15"/>
      <c r="K34" s="95" t="s">
        <v>13</v>
      </c>
      <c r="M34" s="3"/>
    </row>
    <row r="35" spans="2:13">
      <c r="C35" s="12" t="s">
        <v>10</v>
      </c>
      <c r="D35" s="12" t="s">
        <v>305</v>
      </c>
      <c r="E35" s="12">
        <v>4853</v>
      </c>
      <c r="F35" s="12" t="s">
        <v>36</v>
      </c>
      <c r="G35" s="117">
        <v>43182</v>
      </c>
      <c r="H35" s="16"/>
      <c r="I35" s="13"/>
      <c r="J35" s="15"/>
      <c r="K35" s="95" t="s">
        <v>13</v>
      </c>
      <c r="M35" s="3"/>
    </row>
    <row r="36" spans="2:13">
      <c r="C36" s="12" t="s">
        <v>10</v>
      </c>
      <c r="D36" s="12" t="s">
        <v>305</v>
      </c>
      <c r="E36" s="12">
        <v>4830</v>
      </c>
      <c r="F36" s="12" t="s">
        <v>37</v>
      </c>
      <c r="G36" s="117">
        <v>43181</v>
      </c>
      <c r="H36" s="16"/>
      <c r="I36" s="21"/>
      <c r="J36" s="18"/>
      <c r="K36" s="104" t="s">
        <v>13</v>
      </c>
      <c r="M36" s="3"/>
    </row>
    <row r="37" spans="2:13">
      <c r="C37" s="12" t="s">
        <v>10</v>
      </c>
      <c r="D37" s="12" t="s">
        <v>305</v>
      </c>
      <c r="E37" s="12">
        <v>4830</v>
      </c>
      <c r="F37" s="12" t="s">
        <v>37</v>
      </c>
      <c r="G37" s="117">
        <v>43181</v>
      </c>
      <c r="H37" s="16" t="s">
        <v>38</v>
      </c>
      <c r="I37" s="21"/>
      <c r="J37" s="18"/>
      <c r="K37" s="104" t="s">
        <v>20</v>
      </c>
      <c r="M37" s="3"/>
    </row>
    <row r="38" spans="2:13">
      <c r="C38" s="12" t="s">
        <v>10</v>
      </c>
      <c r="D38" s="12" t="s">
        <v>305</v>
      </c>
      <c r="E38" s="12">
        <v>4535</v>
      </c>
      <c r="F38" s="12" t="s">
        <v>39</v>
      </c>
      <c r="G38" s="118">
        <v>43181</v>
      </c>
      <c r="H38" s="16" t="s">
        <v>40</v>
      </c>
      <c r="I38" s="21"/>
      <c r="J38" s="18"/>
      <c r="K38" s="104" t="s">
        <v>35</v>
      </c>
      <c r="M38" s="3"/>
    </row>
    <row r="39" spans="2:13">
      <c r="C39" s="83" t="s">
        <v>10</v>
      </c>
      <c r="D39" s="12" t="s">
        <v>305</v>
      </c>
      <c r="E39" s="12">
        <v>4790</v>
      </c>
      <c r="F39" s="83" t="s">
        <v>41</v>
      </c>
      <c r="G39" s="119">
        <v>43180</v>
      </c>
      <c r="H39" s="84" t="s">
        <v>42</v>
      </c>
      <c r="I39" s="88"/>
      <c r="J39" s="89"/>
      <c r="K39" s="91" t="s">
        <v>43</v>
      </c>
    </row>
    <row r="40" spans="2:13">
      <c r="C40" s="83" t="s">
        <v>10</v>
      </c>
      <c r="D40" s="12" t="s">
        <v>305</v>
      </c>
      <c r="E40" s="12">
        <v>4832</v>
      </c>
      <c r="F40" s="83" t="s">
        <v>44</v>
      </c>
      <c r="G40" s="119">
        <v>43179</v>
      </c>
      <c r="H40" s="84"/>
      <c r="I40" s="88"/>
      <c r="J40" s="89"/>
      <c r="K40" s="91" t="s">
        <v>13</v>
      </c>
    </row>
    <row r="41" spans="2:13">
      <c r="C41" s="83" t="s">
        <v>10</v>
      </c>
      <c r="D41" s="12" t="s">
        <v>305</v>
      </c>
      <c r="E41" s="12">
        <v>4814</v>
      </c>
      <c r="F41" s="83" t="s">
        <v>45</v>
      </c>
      <c r="G41" s="119">
        <v>43175</v>
      </c>
      <c r="H41" s="84" t="s">
        <v>46</v>
      </c>
      <c r="I41" s="88"/>
      <c r="J41" s="89"/>
      <c r="K41" s="91" t="s">
        <v>43</v>
      </c>
    </row>
    <row r="42" spans="2:13">
      <c r="C42" s="83" t="s">
        <v>10</v>
      </c>
      <c r="D42" s="12" t="s">
        <v>305</v>
      </c>
      <c r="E42" s="12">
        <v>4814</v>
      </c>
      <c r="F42" s="83" t="s">
        <v>45</v>
      </c>
      <c r="G42" s="119">
        <v>43175</v>
      </c>
      <c r="H42" s="84" t="s">
        <v>46</v>
      </c>
      <c r="I42" s="88"/>
      <c r="J42" s="89"/>
      <c r="K42" s="91" t="s">
        <v>43</v>
      </c>
    </row>
    <row r="43" spans="2:13">
      <c r="C43" s="83" t="s">
        <v>10</v>
      </c>
      <c r="D43" s="12" t="s">
        <v>305</v>
      </c>
      <c r="E43" s="12">
        <v>4851</v>
      </c>
      <c r="F43" s="83" t="s">
        <v>47</v>
      </c>
      <c r="G43" s="119">
        <v>43175</v>
      </c>
      <c r="H43" s="84"/>
      <c r="I43" s="88"/>
      <c r="J43" s="89"/>
      <c r="K43" s="91" t="s">
        <v>13</v>
      </c>
      <c r="M43" s="3"/>
    </row>
    <row r="44" spans="2:13">
      <c r="C44" s="12" t="s">
        <v>10</v>
      </c>
      <c r="D44" s="12" t="s">
        <v>305</v>
      </c>
      <c r="E44" s="12">
        <v>4823</v>
      </c>
      <c r="F44" s="12" t="s">
        <v>48</v>
      </c>
      <c r="G44" s="117">
        <v>43174</v>
      </c>
      <c r="H44" s="16"/>
      <c r="I44" s="13"/>
      <c r="J44" s="15"/>
      <c r="K44" s="95" t="s">
        <v>13</v>
      </c>
      <c r="M44" s="3"/>
    </row>
    <row r="45" spans="2:13" customFormat="1">
      <c r="B45" s="1"/>
      <c r="C45" s="83" t="s">
        <v>10</v>
      </c>
      <c r="D45" s="12" t="s">
        <v>305</v>
      </c>
      <c r="E45" s="12">
        <v>4822</v>
      </c>
      <c r="F45" s="83" t="s">
        <v>49</v>
      </c>
      <c r="G45" s="119">
        <v>43174</v>
      </c>
      <c r="H45" s="84"/>
      <c r="I45" s="88"/>
      <c r="J45" s="89"/>
      <c r="K45" s="91" t="s">
        <v>13</v>
      </c>
      <c r="L45" s="5"/>
    </row>
    <row r="46" spans="2:13" customFormat="1">
      <c r="B46" s="1"/>
      <c r="C46" s="83" t="s">
        <v>10</v>
      </c>
      <c r="D46" s="12" t="s">
        <v>305</v>
      </c>
      <c r="E46" s="12">
        <v>4821</v>
      </c>
      <c r="F46" s="83" t="s">
        <v>50</v>
      </c>
      <c r="G46" s="119">
        <v>43174</v>
      </c>
      <c r="H46" s="84"/>
      <c r="I46" s="88"/>
      <c r="J46" s="89"/>
      <c r="K46" s="91" t="s">
        <v>13</v>
      </c>
      <c r="L46" s="5"/>
    </row>
    <row r="47" spans="2:13" customFormat="1">
      <c r="B47" s="1"/>
      <c r="C47" s="83" t="s">
        <v>10</v>
      </c>
      <c r="D47" s="12" t="s">
        <v>305</v>
      </c>
      <c r="E47" s="12">
        <v>4821</v>
      </c>
      <c r="F47" s="83" t="s">
        <v>50</v>
      </c>
      <c r="G47" s="119">
        <v>43174</v>
      </c>
      <c r="H47" s="84"/>
      <c r="I47" s="88"/>
      <c r="J47" s="89"/>
      <c r="K47" s="91" t="s">
        <v>13</v>
      </c>
      <c r="L47" s="5"/>
    </row>
    <row r="48" spans="2:13" customFormat="1">
      <c r="B48" s="1"/>
      <c r="C48" s="83" t="s">
        <v>10</v>
      </c>
      <c r="D48" s="12" t="s">
        <v>305</v>
      </c>
      <c r="E48" s="12">
        <v>4852</v>
      </c>
      <c r="F48" s="83" t="s">
        <v>51</v>
      </c>
      <c r="G48" s="119">
        <v>43174</v>
      </c>
      <c r="H48" s="84"/>
      <c r="I48" s="88"/>
      <c r="J48" s="89"/>
      <c r="K48" s="91" t="s">
        <v>13</v>
      </c>
      <c r="L48" s="5"/>
    </row>
    <row r="49" spans="2:13" customFormat="1">
      <c r="B49" s="1"/>
      <c r="C49" s="83" t="s">
        <v>10</v>
      </c>
      <c r="D49" s="12" t="s">
        <v>305</v>
      </c>
      <c r="E49" s="12">
        <v>4820</v>
      </c>
      <c r="F49" s="83" t="s">
        <v>52</v>
      </c>
      <c r="G49" s="119">
        <v>43174</v>
      </c>
      <c r="H49" s="84"/>
      <c r="I49" s="88"/>
      <c r="J49" s="89"/>
      <c r="K49" s="91" t="s">
        <v>13</v>
      </c>
      <c r="L49" s="5"/>
    </row>
    <row r="50" spans="2:13">
      <c r="C50" s="12" t="s">
        <v>10</v>
      </c>
      <c r="D50" s="12" t="s">
        <v>305</v>
      </c>
      <c r="E50" s="12">
        <v>4817</v>
      </c>
      <c r="F50" s="12" t="s">
        <v>53</v>
      </c>
      <c r="G50" s="117">
        <v>43173</v>
      </c>
      <c r="H50" s="16"/>
      <c r="I50" s="13"/>
      <c r="J50" s="15"/>
      <c r="K50" s="95" t="s">
        <v>13</v>
      </c>
      <c r="M50" s="3"/>
    </row>
    <row r="51" spans="2:13" customFormat="1">
      <c r="B51" s="1"/>
      <c r="C51" s="12" t="s">
        <v>10</v>
      </c>
      <c r="D51" s="12" t="s">
        <v>305</v>
      </c>
      <c r="E51" s="12">
        <v>4819</v>
      </c>
      <c r="F51" s="12" t="s">
        <v>54</v>
      </c>
      <c r="G51" s="117">
        <v>43173</v>
      </c>
      <c r="H51" s="16"/>
      <c r="I51" s="13"/>
      <c r="J51" s="15"/>
      <c r="K51" s="95" t="s">
        <v>13</v>
      </c>
      <c r="L51" s="5"/>
    </row>
    <row r="52" spans="2:13" customFormat="1">
      <c r="B52" s="1"/>
      <c r="C52" s="12" t="s">
        <v>10</v>
      </c>
      <c r="D52" s="12" t="s">
        <v>305</v>
      </c>
      <c r="E52" s="12">
        <v>4818</v>
      </c>
      <c r="F52" s="12" t="s">
        <v>55</v>
      </c>
      <c r="G52" s="117">
        <v>43173</v>
      </c>
      <c r="H52" s="16"/>
      <c r="I52" s="13"/>
      <c r="J52" s="15"/>
      <c r="K52" s="95" t="s">
        <v>13</v>
      </c>
      <c r="L52" s="5"/>
    </row>
    <row r="53" spans="2:13" customFormat="1">
      <c r="B53" s="1"/>
      <c r="C53" s="12" t="s">
        <v>10</v>
      </c>
      <c r="D53" s="12" t="s">
        <v>305</v>
      </c>
      <c r="E53" s="12">
        <v>4816</v>
      </c>
      <c r="F53" s="12" t="s">
        <v>56</v>
      </c>
      <c r="G53" s="117">
        <v>43173</v>
      </c>
      <c r="H53" s="16"/>
      <c r="I53" s="13"/>
      <c r="J53" s="15"/>
      <c r="K53" s="95" t="s">
        <v>13</v>
      </c>
      <c r="L53" s="5"/>
    </row>
    <row r="54" spans="2:13">
      <c r="C54" s="12" t="s">
        <v>10</v>
      </c>
      <c r="D54" s="12" t="s">
        <v>305</v>
      </c>
      <c r="E54" s="12">
        <v>4830</v>
      </c>
      <c r="F54" s="12" t="s">
        <v>37</v>
      </c>
      <c r="G54" s="117">
        <v>43171</v>
      </c>
      <c r="H54" s="16"/>
      <c r="I54" s="13"/>
      <c r="J54" s="15"/>
      <c r="K54" s="95" t="s">
        <v>13</v>
      </c>
      <c r="M54" s="3"/>
    </row>
    <row r="55" spans="2:13">
      <c r="C55" s="12" t="s">
        <v>10</v>
      </c>
      <c r="D55" s="12" t="s">
        <v>305</v>
      </c>
      <c r="E55" s="12">
        <v>4811</v>
      </c>
      <c r="F55" s="12" t="s">
        <v>49</v>
      </c>
      <c r="G55" s="117">
        <v>43171</v>
      </c>
      <c r="H55" s="16" t="s">
        <v>57</v>
      </c>
      <c r="I55" s="13"/>
      <c r="J55" s="15"/>
      <c r="K55" s="95" t="s">
        <v>43</v>
      </c>
      <c r="M55" s="3"/>
    </row>
    <row r="56" spans="2:13">
      <c r="C56" s="12" t="s">
        <v>10</v>
      </c>
      <c r="D56" s="12" t="s">
        <v>305</v>
      </c>
      <c r="E56" s="12">
        <v>4782</v>
      </c>
      <c r="F56" s="12" t="s">
        <v>25</v>
      </c>
      <c r="G56" s="117">
        <v>43171</v>
      </c>
      <c r="H56" s="16"/>
      <c r="I56" s="13"/>
      <c r="J56" s="15"/>
      <c r="K56" s="95" t="s">
        <v>13</v>
      </c>
      <c r="M56" s="3"/>
    </row>
    <row r="57" spans="2:13">
      <c r="C57" s="12" t="s">
        <v>10</v>
      </c>
      <c r="D57" s="12" t="s">
        <v>305</v>
      </c>
      <c r="E57" s="12">
        <v>4790</v>
      </c>
      <c r="F57" s="12" t="s">
        <v>41</v>
      </c>
      <c r="G57" s="117">
        <v>43168</v>
      </c>
      <c r="H57" s="16" t="s">
        <v>58</v>
      </c>
      <c r="I57" s="13"/>
      <c r="J57" s="15"/>
      <c r="K57" s="95" t="s">
        <v>43</v>
      </c>
      <c r="M57" s="3"/>
    </row>
    <row r="58" spans="2:13">
      <c r="C58" s="12" t="s">
        <v>10</v>
      </c>
      <c r="D58" s="12" t="s">
        <v>305</v>
      </c>
      <c r="E58" s="12">
        <v>4727</v>
      </c>
      <c r="F58" s="12" t="s">
        <v>59</v>
      </c>
      <c r="G58" s="117">
        <v>43167</v>
      </c>
      <c r="H58" s="16"/>
      <c r="I58" s="13"/>
      <c r="J58" s="15"/>
      <c r="K58" s="95" t="s">
        <v>13</v>
      </c>
      <c r="M58" s="3"/>
    </row>
    <row r="59" spans="2:13">
      <c r="C59" s="12" t="s">
        <v>10</v>
      </c>
      <c r="D59" s="12" t="s">
        <v>132</v>
      </c>
      <c r="E59" s="12" t="s">
        <v>60</v>
      </c>
      <c r="F59" s="12" t="s">
        <v>47</v>
      </c>
      <c r="G59" s="117">
        <v>43167</v>
      </c>
      <c r="H59" s="16"/>
      <c r="I59" s="13"/>
      <c r="J59" s="15"/>
      <c r="K59" s="95" t="s">
        <v>13</v>
      </c>
      <c r="M59" s="3"/>
    </row>
    <row r="60" spans="2:13">
      <c r="C60" s="12" t="s">
        <v>10</v>
      </c>
      <c r="D60" s="12" t="s">
        <v>166</v>
      </c>
      <c r="E60" s="12" t="s">
        <v>61</v>
      </c>
      <c r="F60" s="12" t="s">
        <v>62</v>
      </c>
      <c r="G60" s="117">
        <v>43166</v>
      </c>
      <c r="H60" s="16" t="s">
        <v>63</v>
      </c>
      <c r="I60" s="13"/>
      <c r="J60" s="15"/>
      <c r="K60" s="95" t="s">
        <v>43</v>
      </c>
      <c r="M60" s="3"/>
    </row>
    <row r="61" spans="2:13">
      <c r="C61" s="12" t="s">
        <v>10</v>
      </c>
      <c r="D61" s="12" t="s">
        <v>166</v>
      </c>
      <c r="E61" s="12" t="s">
        <v>64</v>
      </c>
      <c r="F61" s="12" t="s">
        <v>65</v>
      </c>
      <c r="G61" s="117">
        <v>43166</v>
      </c>
      <c r="H61" s="16" t="s">
        <v>66</v>
      </c>
      <c r="I61" s="13"/>
      <c r="J61" s="15"/>
      <c r="K61" s="95" t="s">
        <v>43</v>
      </c>
      <c r="M61" s="3"/>
    </row>
    <row r="62" spans="2:13">
      <c r="C62" s="12" t="s">
        <v>10</v>
      </c>
      <c r="D62" s="12" t="s">
        <v>166</v>
      </c>
      <c r="E62" s="12" t="s">
        <v>64</v>
      </c>
      <c r="F62" s="12"/>
      <c r="G62" s="117">
        <v>43166</v>
      </c>
      <c r="H62" s="16" t="s">
        <v>67</v>
      </c>
      <c r="I62" s="13"/>
      <c r="J62" s="15"/>
      <c r="K62" s="95" t="s">
        <v>43</v>
      </c>
      <c r="M62" s="3"/>
    </row>
    <row r="63" spans="2:13">
      <c r="C63" s="12" t="s">
        <v>10</v>
      </c>
      <c r="D63" s="12" t="s">
        <v>305</v>
      </c>
      <c r="E63" s="12">
        <v>4774</v>
      </c>
      <c r="F63" s="12" t="s">
        <v>68</v>
      </c>
      <c r="G63" s="117">
        <v>43164</v>
      </c>
      <c r="H63" s="16" t="s">
        <v>23</v>
      </c>
      <c r="I63" s="13"/>
      <c r="J63" s="15"/>
      <c r="K63" s="95" t="s">
        <v>43</v>
      </c>
      <c r="M63" s="3"/>
    </row>
    <row r="64" spans="2:13">
      <c r="C64" s="12" t="s">
        <v>10</v>
      </c>
      <c r="D64" s="12" t="s">
        <v>305</v>
      </c>
      <c r="E64" s="12">
        <v>4774</v>
      </c>
      <c r="F64" s="12" t="s">
        <v>68</v>
      </c>
      <c r="G64" s="117">
        <v>43164</v>
      </c>
      <c r="H64" s="16"/>
      <c r="I64" s="13"/>
      <c r="J64" s="15"/>
      <c r="K64" s="95" t="s">
        <v>13</v>
      </c>
      <c r="M64" s="3"/>
    </row>
    <row r="65" spans="3:13">
      <c r="C65" s="12" t="s">
        <v>10</v>
      </c>
      <c r="D65" s="12" t="s">
        <v>305</v>
      </c>
      <c r="E65" s="12">
        <v>4774</v>
      </c>
      <c r="F65" s="12" t="s">
        <v>68</v>
      </c>
      <c r="G65" s="117">
        <v>43164</v>
      </c>
      <c r="H65" s="16"/>
      <c r="I65" s="13"/>
      <c r="J65" s="15"/>
      <c r="K65" s="95" t="s">
        <v>13</v>
      </c>
      <c r="M65" s="3"/>
    </row>
    <row r="66" spans="3:13">
      <c r="C66" s="12" t="s">
        <v>10</v>
      </c>
      <c r="D66" s="12" t="s">
        <v>305</v>
      </c>
      <c r="E66" s="12" t="s">
        <v>69</v>
      </c>
      <c r="F66" s="12" t="s">
        <v>70</v>
      </c>
      <c r="G66" s="117">
        <v>43161</v>
      </c>
      <c r="H66" s="16"/>
      <c r="I66" s="13"/>
      <c r="J66" s="15"/>
      <c r="K66" s="95" t="s">
        <v>13</v>
      </c>
      <c r="M66" s="3"/>
    </row>
    <row r="67" spans="3:13">
      <c r="C67" s="12" t="s">
        <v>10</v>
      </c>
      <c r="D67" s="12" t="s">
        <v>305</v>
      </c>
      <c r="E67" s="12" t="s">
        <v>69</v>
      </c>
      <c r="F67" s="12" t="s">
        <v>70</v>
      </c>
      <c r="G67" s="117">
        <v>43161</v>
      </c>
      <c r="H67" s="16"/>
      <c r="I67" s="13"/>
      <c r="J67" s="15"/>
      <c r="K67" s="95" t="s">
        <v>13</v>
      </c>
      <c r="M67" s="3"/>
    </row>
    <row r="68" spans="3:13">
      <c r="C68" s="12" t="s">
        <v>10</v>
      </c>
      <c r="D68" s="12" t="s">
        <v>305</v>
      </c>
      <c r="E68" s="12">
        <v>4762</v>
      </c>
      <c r="F68" s="12" t="s">
        <v>71</v>
      </c>
      <c r="G68" s="117">
        <v>43161</v>
      </c>
      <c r="H68" s="16" t="s">
        <v>72</v>
      </c>
      <c r="I68" s="13"/>
      <c r="J68" s="15"/>
      <c r="K68" s="95" t="s">
        <v>20</v>
      </c>
      <c r="M68" s="3"/>
    </row>
    <row r="69" spans="3:13">
      <c r="C69" s="12" t="s">
        <v>10</v>
      </c>
      <c r="D69" s="12" t="s">
        <v>305</v>
      </c>
      <c r="E69" s="12" t="s">
        <v>73</v>
      </c>
      <c r="F69" s="12" t="s">
        <v>74</v>
      </c>
      <c r="G69" s="117">
        <v>43159</v>
      </c>
      <c r="H69" s="16" t="s">
        <v>75</v>
      </c>
      <c r="I69" s="13"/>
      <c r="J69" s="15"/>
      <c r="K69" s="97" t="s">
        <v>35</v>
      </c>
      <c r="M69" s="3"/>
    </row>
    <row r="70" spans="3:13">
      <c r="C70" s="12" t="s">
        <v>10</v>
      </c>
      <c r="D70" s="12" t="s">
        <v>166</v>
      </c>
      <c r="E70" s="12" t="s">
        <v>64</v>
      </c>
      <c r="F70" s="12" t="s">
        <v>76</v>
      </c>
      <c r="G70" s="117">
        <v>43158</v>
      </c>
      <c r="H70" s="16"/>
      <c r="I70" s="13"/>
      <c r="J70" s="15"/>
      <c r="K70" s="96" t="s">
        <v>13</v>
      </c>
      <c r="M70" s="3"/>
    </row>
    <row r="71" spans="3:13">
      <c r="C71" s="12" t="s">
        <v>10</v>
      </c>
      <c r="D71" s="12" t="s">
        <v>166</v>
      </c>
      <c r="E71" s="12" t="s">
        <v>61</v>
      </c>
      <c r="F71" s="12" t="s">
        <v>77</v>
      </c>
      <c r="G71" s="117">
        <v>43158</v>
      </c>
      <c r="H71" s="16"/>
      <c r="I71" s="13"/>
      <c r="J71" s="15"/>
      <c r="K71" s="96" t="s">
        <v>13</v>
      </c>
      <c r="M71" s="3"/>
    </row>
    <row r="72" spans="3:13">
      <c r="C72" s="12" t="s">
        <v>10</v>
      </c>
      <c r="D72" s="12" t="s">
        <v>166</v>
      </c>
      <c r="E72" s="12" t="s">
        <v>78</v>
      </c>
      <c r="F72" s="12" t="s">
        <v>79</v>
      </c>
      <c r="G72" s="117">
        <v>43158</v>
      </c>
      <c r="H72" s="16" t="s">
        <v>80</v>
      </c>
      <c r="I72" s="13"/>
      <c r="J72" s="15"/>
      <c r="K72" s="97" t="s">
        <v>43</v>
      </c>
      <c r="M72" s="3"/>
    </row>
    <row r="73" spans="3:13">
      <c r="C73" s="12" t="s">
        <v>10</v>
      </c>
      <c r="D73" s="12" t="s">
        <v>166</v>
      </c>
      <c r="E73" s="12" t="s">
        <v>81</v>
      </c>
      <c r="F73" s="12" t="s">
        <v>82</v>
      </c>
      <c r="G73" s="117">
        <v>43158</v>
      </c>
      <c r="H73" s="16" t="s">
        <v>83</v>
      </c>
      <c r="I73" s="13"/>
      <c r="J73" s="15"/>
      <c r="K73" s="96" t="s">
        <v>20</v>
      </c>
      <c r="M73" s="3"/>
    </row>
    <row r="74" spans="3:13">
      <c r="C74" s="12" t="s">
        <v>10</v>
      </c>
      <c r="D74" s="12" t="s">
        <v>166</v>
      </c>
      <c r="E74" s="12" t="s">
        <v>84</v>
      </c>
      <c r="F74" s="12" t="s">
        <v>37</v>
      </c>
      <c r="G74" s="117">
        <v>43158</v>
      </c>
      <c r="H74" s="16" t="s">
        <v>85</v>
      </c>
      <c r="I74" s="13"/>
      <c r="J74" s="15"/>
      <c r="K74" s="96" t="s">
        <v>20</v>
      </c>
      <c r="M74" s="3"/>
    </row>
    <row r="75" spans="3:13">
      <c r="C75" s="12" t="s">
        <v>10</v>
      </c>
      <c r="D75" s="12" t="s">
        <v>166</v>
      </c>
      <c r="E75" s="12" t="s">
        <v>86</v>
      </c>
      <c r="F75" s="17" t="s">
        <v>87</v>
      </c>
      <c r="G75" s="117">
        <v>43157</v>
      </c>
      <c r="H75" s="16"/>
      <c r="I75" s="13"/>
      <c r="J75" s="15"/>
      <c r="K75" s="96" t="s">
        <v>13</v>
      </c>
      <c r="M75" s="3"/>
    </row>
    <row r="76" spans="3:13">
      <c r="C76" s="12" t="s">
        <v>10</v>
      </c>
      <c r="D76" s="12" t="s">
        <v>166</v>
      </c>
      <c r="E76" s="12" t="s">
        <v>86</v>
      </c>
      <c r="F76" s="17" t="s">
        <v>87</v>
      </c>
      <c r="G76" s="117">
        <v>43157</v>
      </c>
      <c r="H76" s="16"/>
      <c r="I76" s="13"/>
      <c r="J76" s="15"/>
      <c r="K76" s="96" t="s">
        <v>13</v>
      </c>
      <c r="M76" s="3"/>
    </row>
    <row r="77" spans="3:13">
      <c r="C77" s="12" t="s">
        <v>10</v>
      </c>
      <c r="D77" s="12" t="s">
        <v>305</v>
      </c>
      <c r="E77" s="12">
        <v>4790</v>
      </c>
      <c r="F77" s="12" t="s">
        <v>41</v>
      </c>
      <c r="G77" s="117">
        <v>43154</v>
      </c>
      <c r="H77" s="16"/>
      <c r="I77" s="13"/>
      <c r="J77" s="15"/>
      <c r="K77" s="95" t="s">
        <v>13</v>
      </c>
      <c r="M77" s="3"/>
    </row>
    <row r="78" spans="3:13">
      <c r="C78" s="12" t="s">
        <v>10</v>
      </c>
      <c r="D78" s="12" t="s">
        <v>305</v>
      </c>
      <c r="E78" s="12">
        <v>4727</v>
      </c>
      <c r="F78" s="12" t="s">
        <v>44</v>
      </c>
      <c r="G78" s="117">
        <v>43154</v>
      </c>
      <c r="H78" s="16" t="s">
        <v>88</v>
      </c>
      <c r="I78" s="13"/>
      <c r="J78" s="15"/>
      <c r="K78" s="95" t="s">
        <v>13</v>
      </c>
      <c r="M78" s="3"/>
    </row>
    <row r="79" spans="3:13">
      <c r="C79" s="12" t="s">
        <v>10</v>
      </c>
      <c r="D79" s="12" t="s">
        <v>305</v>
      </c>
      <c r="E79" s="12">
        <v>4774</v>
      </c>
      <c r="F79" s="12" t="s">
        <v>68</v>
      </c>
      <c r="G79" s="117">
        <v>43153</v>
      </c>
      <c r="H79" s="22"/>
      <c r="I79" s="13"/>
      <c r="J79" s="15"/>
      <c r="K79" s="95" t="s">
        <v>13</v>
      </c>
      <c r="M79" s="3"/>
    </row>
    <row r="80" spans="3:13">
      <c r="C80" s="12" t="s">
        <v>10</v>
      </c>
      <c r="D80" s="12" t="s">
        <v>305</v>
      </c>
      <c r="E80" s="12" t="s">
        <v>89</v>
      </c>
      <c r="F80" s="12" t="s">
        <v>90</v>
      </c>
      <c r="G80" s="117">
        <v>43153</v>
      </c>
      <c r="H80" s="16" t="s">
        <v>91</v>
      </c>
      <c r="I80" s="13"/>
      <c r="J80" s="15"/>
      <c r="K80" s="95" t="s">
        <v>13</v>
      </c>
      <c r="M80" s="3"/>
    </row>
    <row r="81" spans="3:13" ht="17.100000000000001" customHeight="1">
      <c r="C81" s="12" t="s">
        <v>10</v>
      </c>
      <c r="D81" s="12" t="s">
        <v>305</v>
      </c>
      <c r="E81" s="12" t="s">
        <v>89</v>
      </c>
      <c r="F81" s="12" t="s">
        <v>90</v>
      </c>
      <c r="G81" s="117">
        <v>43153</v>
      </c>
      <c r="H81" s="16" t="s">
        <v>42</v>
      </c>
      <c r="I81" s="13"/>
      <c r="J81" s="15"/>
      <c r="K81" s="99" t="s">
        <v>43</v>
      </c>
      <c r="M81" s="3"/>
    </row>
    <row r="82" spans="3:13" ht="17.100000000000001" customHeight="1">
      <c r="C82" s="12" t="s">
        <v>10</v>
      </c>
      <c r="D82" s="12" t="s">
        <v>305</v>
      </c>
      <c r="E82" s="12" t="s">
        <v>92</v>
      </c>
      <c r="F82" s="12" t="s">
        <v>93</v>
      </c>
      <c r="G82" s="117">
        <v>43153</v>
      </c>
      <c r="H82" s="16" t="s">
        <v>94</v>
      </c>
      <c r="I82" s="13"/>
      <c r="J82" s="15"/>
      <c r="K82" s="95" t="s">
        <v>13</v>
      </c>
      <c r="M82" s="3"/>
    </row>
    <row r="83" spans="3:13">
      <c r="C83" s="12" t="s">
        <v>10</v>
      </c>
      <c r="D83" s="12" t="s">
        <v>305</v>
      </c>
      <c r="E83" s="12" t="s">
        <v>92</v>
      </c>
      <c r="F83" s="12" t="s">
        <v>93</v>
      </c>
      <c r="G83" s="117">
        <v>43153</v>
      </c>
      <c r="H83" s="16" t="s">
        <v>95</v>
      </c>
      <c r="I83" s="13"/>
      <c r="J83" s="15"/>
      <c r="K83" s="95" t="s">
        <v>13</v>
      </c>
      <c r="M83" s="3"/>
    </row>
    <row r="84" spans="3:13">
      <c r="C84" s="12" t="s">
        <v>10</v>
      </c>
      <c r="D84" s="12" t="s">
        <v>305</v>
      </c>
      <c r="E84" s="12" t="s">
        <v>96</v>
      </c>
      <c r="F84" s="12" t="s">
        <v>97</v>
      </c>
      <c r="G84" s="117">
        <v>43153</v>
      </c>
      <c r="H84" s="16"/>
      <c r="I84" s="13"/>
      <c r="J84" s="15"/>
      <c r="K84" s="95" t="s">
        <v>13</v>
      </c>
      <c r="M84" s="3"/>
    </row>
    <row r="85" spans="3:13">
      <c r="C85" s="12" t="s">
        <v>10</v>
      </c>
      <c r="D85" s="12" t="s">
        <v>305</v>
      </c>
      <c r="E85" s="12" t="s">
        <v>98</v>
      </c>
      <c r="F85" s="12" t="s">
        <v>99</v>
      </c>
      <c r="G85" s="117">
        <v>43153</v>
      </c>
      <c r="H85" s="16" t="s">
        <v>100</v>
      </c>
      <c r="I85" s="13"/>
      <c r="J85" s="15"/>
      <c r="K85" s="95" t="s">
        <v>13</v>
      </c>
      <c r="M85" s="3"/>
    </row>
    <row r="86" spans="3:13">
      <c r="C86" s="12" t="s">
        <v>10</v>
      </c>
      <c r="D86" s="12" t="s">
        <v>305</v>
      </c>
      <c r="E86" s="12" t="s">
        <v>98</v>
      </c>
      <c r="F86" s="12" t="s">
        <v>99</v>
      </c>
      <c r="G86" s="117">
        <v>43153</v>
      </c>
      <c r="H86" s="16" t="s">
        <v>80</v>
      </c>
      <c r="I86" s="13"/>
      <c r="J86" s="15"/>
      <c r="K86" s="100" t="s">
        <v>43</v>
      </c>
      <c r="M86" s="3"/>
    </row>
    <row r="87" spans="3:13">
      <c r="C87" s="12" t="s">
        <v>10</v>
      </c>
      <c r="D87" s="12" t="s">
        <v>305</v>
      </c>
      <c r="E87" s="12" t="s">
        <v>98</v>
      </c>
      <c r="F87" s="12" t="s">
        <v>99</v>
      </c>
      <c r="G87" s="117">
        <v>43153</v>
      </c>
      <c r="H87" s="16" t="s">
        <v>83</v>
      </c>
      <c r="I87" s="13"/>
      <c r="J87" s="15"/>
      <c r="K87" s="100" t="s">
        <v>101</v>
      </c>
      <c r="M87" s="3"/>
    </row>
    <row r="88" spans="3:13">
      <c r="C88" s="12" t="s">
        <v>10</v>
      </c>
      <c r="D88" s="12" t="s">
        <v>305</v>
      </c>
      <c r="E88" s="12" t="s">
        <v>73</v>
      </c>
      <c r="F88" s="12" t="s">
        <v>74</v>
      </c>
      <c r="G88" s="117">
        <v>43152</v>
      </c>
      <c r="H88" s="16" t="s">
        <v>102</v>
      </c>
      <c r="I88" s="13"/>
      <c r="J88" s="15"/>
      <c r="K88" s="95" t="s">
        <v>13</v>
      </c>
      <c r="M88" s="3"/>
    </row>
    <row r="89" spans="3:13">
      <c r="C89" s="12" t="s">
        <v>10</v>
      </c>
      <c r="D89" s="12" t="s">
        <v>305</v>
      </c>
      <c r="E89" s="12" t="s">
        <v>73</v>
      </c>
      <c r="F89" s="12" t="s">
        <v>74</v>
      </c>
      <c r="G89" s="117">
        <v>43152</v>
      </c>
      <c r="H89" s="16" t="s">
        <v>103</v>
      </c>
      <c r="I89" s="13"/>
      <c r="J89" s="15"/>
      <c r="K89" s="99" t="s">
        <v>35</v>
      </c>
      <c r="M89" s="3"/>
    </row>
    <row r="90" spans="3:13">
      <c r="C90" s="12" t="s">
        <v>10</v>
      </c>
      <c r="D90" s="12" t="s">
        <v>305</v>
      </c>
      <c r="E90" s="12">
        <v>4786</v>
      </c>
      <c r="F90" s="12" t="s">
        <v>29</v>
      </c>
      <c r="G90" s="117">
        <v>43152</v>
      </c>
      <c r="H90" s="16"/>
      <c r="I90" s="13"/>
      <c r="J90" s="15"/>
      <c r="K90" s="95" t="s">
        <v>13</v>
      </c>
      <c r="M90" s="3"/>
    </row>
    <row r="91" spans="3:13">
      <c r="C91" s="12" t="s">
        <v>10</v>
      </c>
      <c r="D91" s="12" t="s">
        <v>305</v>
      </c>
      <c r="E91" s="12">
        <v>4643</v>
      </c>
      <c r="F91" s="12" t="s">
        <v>106</v>
      </c>
      <c r="G91" s="117">
        <v>43152</v>
      </c>
      <c r="H91" s="16" t="s">
        <v>107</v>
      </c>
      <c r="I91" s="13"/>
      <c r="J91" s="15"/>
      <c r="K91" s="95" t="s">
        <v>35</v>
      </c>
      <c r="M91" s="3"/>
    </row>
    <row r="92" spans="3:13">
      <c r="C92" s="12" t="s">
        <v>10</v>
      </c>
      <c r="D92" s="12" t="s">
        <v>305</v>
      </c>
      <c r="E92" s="12">
        <v>4749</v>
      </c>
      <c r="F92" s="17" t="s">
        <v>108</v>
      </c>
      <c r="G92" s="117">
        <v>43150</v>
      </c>
      <c r="H92" s="16" t="s">
        <v>109</v>
      </c>
      <c r="I92" s="13"/>
      <c r="J92" s="15"/>
      <c r="K92" s="95" t="s">
        <v>13</v>
      </c>
      <c r="M92" s="3"/>
    </row>
    <row r="93" spans="3:13">
      <c r="C93" s="12" t="s">
        <v>10</v>
      </c>
      <c r="D93" s="12" t="s">
        <v>305</v>
      </c>
      <c r="E93" s="12">
        <v>4749</v>
      </c>
      <c r="F93" s="17" t="s">
        <v>108</v>
      </c>
      <c r="G93" s="117">
        <v>43150</v>
      </c>
      <c r="H93" s="16" t="s">
        <v>110</v>
      </c>
      <c r="I93" s="13"/>
      <c r="J93" s="15"/>
      <c r="K93" s="96" t="s">
        <v>20</v>
      </c>
      <c r="M93" s="3"/>
    </row>
    <row r="94" spans="3:13">
      <c r="C94" s="83" t="s">
        <v>10</v>
      </c>
      <c r="D94" s="12" t="s">
        <v>305</v>
      </c>
      <c r="E94" s="12" t="s">
        <v>111</v>
      </c>
      <c r="F94" s="85" t="s">
        <v>112</v>
      </c>
      <c r="G94" s="119">
        <v>43147</v>
      </c>
      <c r="H94" s="84" t="s">
        <v>83</v>
      </c>
      <c r="I94" s="88"/>
      <c r="J94" s="89"/>
      <c r="K94" s="98" t="s">
        <v>101</v>
      </c>
      <c r="M94" s="3"/>
    </row>
    <row r="95" spans="3:13">
      <c r="C95" s="83" t="s">
        <v>10</v>
      </c>
      <c r="D95" s="12" t="s">
        <v>132</v>
      </c>
      <c r="E95" s="12" t="s">
        <v>113</v>
      </c>
      <c r="F95" s="85" t="s">
        <v>37</v>
      </c>
      <c r="G95" s="119">
        <v>43145</v>
      </c>
      <c r="H95" s="84" t="s">
        <v>114</v>
      </c>
      <c r="I95" s="88"/>
      <c r="J95" s="89"/>
      <c r="K95" s="91" t="s">
        <v>35</v>
      </c>
      <c r="M95" s="3"/>
    </row>
    <row r="96" spans="3:13">
      <c r="C96" s="83" t="s">
        <v>10</v>
      </c>
      <c r="D96" s="12" t="s">
        <v>305</v>
      </c>
      <c r="E96" s="16">
        <v>4776</v>
      </c>
      <c r="F96" s="86" t="s">
        <v>41</v>
      </c>
      <c r="G96" s="120">
        <v>43144</v>
      </c>
      <c r="H96" s="87" t="s">
        <v>115</v>
      </c>
      <c r="I96" s="88"/>
      <c r="J96" s="89"/>
      <c r="K96" s="92" t="s">
        <v>20</v>
      </c>
      <c r="M96" s="3"/>
    </row>
    <row r="97" spans="3:13">
      <c r="C97" s="83" t="s">
        <v>10</v>
      </c>
      <c r="D97" s="12" t="s">
        <v>305</v>
      </c>
      <c r="E97" s="12">
        <v>4730</v>
      </c>
      <c r="F97" s="85" t="s">
        <v>49</v>
      </c>
      <c r="G97" s="119">
        <v>43143</v>
      </c>
      <c r="H97" s="84" t="s">
        <v>116</v>
      </c>
      <c r="I97" s="88"/>
      <c r="J97" s="89"/>
      <c r="K97" s="91" t="s">
        <v>13</v>
      </c>
      <c r="M97" s="3"/>
    </row>
    <row r="98" spans="3:13">
      <c r="C98" s="12" t="s">
        <v>10</v>
      </c>
      <c r="D98" s="12" t="s">
        <v>305</v>
      </c>
      <c r="E98" s="16">
        <v>4766</v>
      </c>
      <c r="F98" s="20" t="s">
        <v>87</v>
      </c>
      <c r="G98" s="118">
        <v>43139</v>
      </c>
      <c r="H98" s="16" t="s">
        <v>117</v>
      </c>
      <c r="I98" s="24"/>
      <c r="J98" s="25"/>
      <c r="K98" s="97" t="s">
        <v>101</v>
      </c>
      <c r="M98" s="3"/>
    </row>
    <row r="99" spans="3:13">
      <c r="C99" s="12" t="s">
        <v>10</v>
      </c>
      <c r="D99" s="12" t="s">
        <v>305</v>
      </c>
      <c r="E99" s="12">
        <v>4765</v>
      </c>
      <c r="F99" s="17" t="s">
        <v>118</v>
      </c>
      <c r="G99" s="117">
        <v>43139</v>
      </c>
      <c r="H99" s="23" t="s">
        <v>119</v>
      </c>
      <c r="I99" s="13" t="s">
        <v>120</v>
      </c>
      <c r="J99" s="15"/>
      <c r="K99" s="95" t="s">
        <v>35</v>
      </c>
      <c r="M99" s="3"/>
    </row>
    <row r="100" spans="3:13">
      <c r="C100" s="12" t="s">
        <v>10</v>
      </c>
      <c r="D100" s="12" t="s">
        <v>305</v>
      </c>
      <c r="E100" s="12">
        <v>4764</v>
      </c>
      <c r="F100" s="17" t="s">
        <v>121</v>
      </c>
      <c r="G100" s="117">
        <v>43139</v>
      </c>
      <c r="H100" s="23" t="s">
        <v>122</v>
      </c>
      <c r="I100" s="13" t="s">
        <v>120</v>
      </c>
      <c r="J100" s="15"/>
      <c r="K100" s="95" t="s">
        <v>35</v>
      </c>
      <c r="M100" s="3"/>
    </row>
    <row r="101" spans="3:13">
      <c r="C101" s="12" t="s">
        <v>10</v>
      </c>
      <c r="D101" s="12" t="s">
        <v>305</v>
      </c>
      <c r="E101" s="16">
        <v>4739</v>
      </c>
      <c r="F101" s="12" t="s">
        <v>123</v>
      </c>
      <c r="G101" s="117">
        <v>43138</v>
      </c>
      <c r="H101" s="26" t="s">
        <v>124</v>
      </c>
      <c r="I101" s="13"/>
      <c r="J101" s="15"/>
      <c r="K101" s="97" t="s">
        <v>13</v>
      </c>
      <c r="M101" s="3"/>
    </row>
    <row r="102" spans="3:13">
      <c r="C102" s="12" t="s">
        <v>10</v>
      </c>
      <c r="D102" s="12" t="s">
        <v>305</v>
      </c>
      <c r="E102" s="16">
        <v>4733</v>
      </c>
      <c r="F102" s="12" t="s">
        <v>125</v>
      </c>
      <c r="G102" s="117">
        <v>43138</v>
      </c>
      <c r="H102" s="27" t="s">
        <v>126</v>
      </c>
      <c r="I102" s="13" t="s">
        <v>127</v>
      </c>
      <c r="J102" s="15"/>
      <c r="K102" s="95" t="s">
        <v>35</v>
      </c>
      <c r="M102" s="3"/>
    </row>
    <row r="103" spans="3:13">
      <c r="C103" s="12" t="s">
        <v>10</v>
      </c>
      <c r="D103" s="12" t="s">
        <v>305</v>
      </c>
      <c r="E103" s="16">
        <v>4733</v>
      </c>
      <c r="F103" s="12" t="s">
        <v>125</v>
      </c>
      <c r="G103" s="117">
        <v>43138</v>
      </c>
      <c r="H103" s="27" t="s">
        <v>83</v>
      </c>
      <c r="I103" s="13"/>
      <c r="J103" s="15"/>
      <c r="K103" s="95" t="s">
        <v>43</v>
      </c>
      <c r="M103" s="3"/>
    </row>
    <row r="104" spans="3:13">
      <c r="C104" s="12" t="s">
        <v>10</v>
      </c>
      <c r="D104" s="12" t="s">
        <v>305</v>
      </c>
      <c r="E104" s="12">
        <v>4756</v>
      </c>
      <c r="F104" s="16" t="s">
        <v>128</v>
      </c>
      <c r="G104" s="117">
        <v>43136</v>
      </c>
      <c r="H104" s="16" t="s">
        <v>129</v>
      </c>
      <c r="I104" s="13"/>
      <c r="J104" s="15"/>
      <c r="K104" s="95" t="s">
        <v>43</v>
      </c>
      <c r="M104" s="3"/>
    </row>
    <row r="105" spans="3:13" s="6" customFormat="1">
      <c r="C105" s="12" t="s">
        <v>10</v>
      </c>
      <c r="D105" s="12" t="s">
        <v>305</v>
      </c>
      <c r="E105" s="16">
        <v>4727</v>
      </c>
      <c r="F105" s="12" t="s">
        <v>44</v>
      </c>
      <c r="G105" s="117">
        <v>43136</v>
      </c>
      <c r="H105" s="23" t="s">
        <v>130</v>
      </c>
      <c r="I105" s="13" t="s">
        <v>127</v>
      </c>
      <c r="J105" s="15">
        <v>43140</v>
      </c>
      <c r="K105" s="95" t="s">
        <v>131</v>
      </c>
      <c r="M105" s="4"/>
    </row>
    <row r="106" spans="3:13">
      <c r="C106" s="12" t="s">
        <v>10</v>
      </c>
      <c r="D106" s="12" t="s">
        <v>132</v>
      </c>
      <c r="E106" s="12" t="s">
        <v>133</v>
      </c>
      <c r="F106" s="16" t="s">
        <v>134</v>
      </c>
      <c r="G106" s="117">
        <v>43133</v>
      </c>
      <c r="H106" s="16" t="s">
        <v>110</v>
      </c>
      <c r="I106" s="13"/>
      <c r="J106" s="15"/>
      <c r="K106" s="96" t="s">
        <v>20</v>
      </c>
      <c r="L106" s="1" t="s">
        <v>104</v>
      </c>
      <c r="M106" s="3" t="s">
        <v>105</v>
      </c>
    </row>
    <row r="107" spans="3:13">
      <c r="C107" s="12" t="s">
        <v>10</v>
      </c>
      <c r="D107" s="12" t="s">
        <v>305</v>
      </c>
      <c r="E107" s="12" t="s">
        <v>135</v>
      </c>
      <c r="F107" s="12" t="s">
        <v>136</v>
      </c>
      <c r="G107" s="118">
        <v>43133</v>
      </c>
      <c r="H107" s="16" t="s">
        <v>116</v>
      </c>
      <c r="I107" s="13"/>
      <c r="J107" s="15"/>
      <c r="K107" s="95" t="s">
        <v>13</v>
      </c>
      <c r="M107" s="3"/>
    </row>
    <row r="108" spans="3:13">
      <c r="C108" s="12" t="s">
        <v>10</v>
      </c>
      <c r="D108" s="12" t="s">
        <v>305</v>
      </c>
      <c r="E108" s="12" t="s">
        <v>135</v>
      </c>
      <c r="F108" s="12" t="s">
        <v>136</v>
      </c>
      <c r="G108" s="118">
        <v>43133</v>
      </c>
      <c r="H108" s="16" t="s">
        <v>116</v>
      </c>
      <c r="I108" s="13"/>
      <c r="J108" s="15"/>
      <c r="K108" s="95" t="s">
        <v>13</v>
      </c>
      <c r="L108" s="6"/>
    </row>
    <row r="109" spans="3:13">
      <c r="C109" s="12" t="s">
        <v>10</v>
      </c>
      <c r="D109" s="12" t="s">
        <v>305</v>
      </c>
      <c r="E109" s="12" t="s">
        <v>137</v>
      </c>
      <c r="F109" s="12" t="s">
        <v>138</v>
      </c>
      <c r="G109" s="117">
        <v>43131</v>
      </c>
      <c r="H109" s="16" t="s">
        <v>116</v>
      </c>
      <c r="I109" s="13"/>
      <c r="J109" s="15"/>
      <c r="K109" s="95" t="s">
        <v>13</v>
      </c>
      <c r="L109" s="6"/>
    </row>
    <row r="110" spans="3:13">
      <c r="C110" s="12" t="s">
        <v>10</v>
      </c>
      <c r="D110" s="12" t="s">
        <v>305</v>
      </c>
      <c r="E110" s="12" t="s">
        <v>137</v>
      </c>
      <c r="F110" s="12" t="s">
        <v>138</v>
      </c>
      <c r="G110" s="117">
        <v>43131</v>
      </c>
      <c r="H110" s="16" t="s">
        <v>116</v>
      </c>
      <c r="I110" s="13"/>
      <c r="J110" s="15"/>
      <c r="K110" s="95" t="s">
        <v>13</v>
      </c>
      <c r="L110" s="6"/>
    </row>
    <row r="111" spans="3:13">
      <c r="C111" s="12" t="s">
        <v>10</v>
      </c>
      <c r="D111" s="12" t="s">
        <v>305</v>
      </c>
      <c r="E111" s="12">
        <v>4739</v>
      </c>
      <c r="F111" s="12" t="s">
        <v>123</v>
      </c>
      <c r="G111" s="117">
        <v>43129</v>
      </c>
      <c r="H111" s="16" t="s">
        <v>116</v>
      </c>
      <c r="I111" s="13"/>
      <c r="J111" s="15"/>
      <c r="K111" s="95" t="s">
        <v>13</v>
      </c>
      <c r="L111" s="6"/>
    </row>
    <row r="112" spans="3:13">
      <c r="C112" s="12" t="s">
        <v>10</v>
      </c>
      <c r="D112" s="12" t="s">
        <v>305</v>
      </c>
      <c r="E112" s="12">
        <v>4738</v>
      </c>
      <c r="F112" s="12" t="s">
        <v>139</v>
      </c>
      <c r="G112" s="117">
        <v>43126</v>
      </c>
      <c r="H112" s="16" t="s">
        <v>116</v>
      </c>
      <c r="I112" s="13"/>
      <c r="J112" s="15"/>
      <c r="K112" s="95" t="s">
        <v>13</v>
      </c>
      <c r="L112" s="6"/>
      <c r="M112" s="7" t="str">
        <f>"= Échéance passée"</f>
        <v>= Échéance passée</v>
      </c>
    </row>
    <row r="113" spans="3:13">
      <c r="C113" s="12" t="s">
        <v>10</v>
      </c>
      <c r="D113" s="12" t="s">
        <v>132</v>
      </c>
      <c r="E113" s="28" t="s">
        <v>140</v>
      </c>
      <c r="F113" s="12" t="s">
        <v>87</v>
      </c>
      <c r="G113" s="117">
        <v>43125</v>
      </c>
      <c r="H113" s="16" t="s">
        <v>116</v>
      </c>
      <c r="I113" s="13"/>
      <c r="J113" s="15"/>
      <c r="K113" s="95" t="s">
        <v>13</v>
      </c>
      <c r="L113" s="6"/>
      <c r="M113" s="8" t="str">
        <f>"= Échéance semaine prochaine"</f>
        <v>= Échéance semaine prochaine</v>
      </c>
    </row>
    <row r="114" spans="3:13">
      <c r="C114" s="12" t="s">
        <v>10</v>
      </c>
      <c r="D114" s="12" t="s">
        <v>305</v>
      </c>
      <c r="E114" s="12" t="s">
        <v>141</v>
      </c>
      <c r="F114" s="12" t="s">
        <v>41</v>
      </c>
      <c r="G114" s="117">
        <v>43125</v>
      </c>
      <c r="H114" s="16" t="s">
        <v>116</v>
      </c>
      <c r="I114" s="13"/>
      <c r="J114" s="15"/>
      <c r="K114" s="95" t="s">
        <v>13</v>
      </c>
      <c r="L114" s="6"/>
      <c r="M114" s="9" t="str">
        <f>"= Échéance semaine en cours"</f>
        <v>= Échéance semaine en cours</v>
      </c>
    </row>
    <row r="115" spans="3:13">
      <c r="C115" s="12" t="s">
        <v>10</v>
      </c>
      <c r="D115" s="12" t="s">
        <v>305</v>
      </c>
      <c r="E115" s="28" t="s">
        <v>142</v>
      </c>
      <c r="F115" s="12" t="s">
        <v>143</v>
      </c>
      <c r="G115" s="117">
        <v>43125</v>
      </c>
      <c r="H115" s="16" t="s">
        <v>116</v>
      </c>
      <c r="I115" s="13"/>
      <c r="J115" s="15"/>
      <c r="K115" s="95" t="s">
        <v>13</v>
      </c>
      <c r="L115" s="6"/>
      <c r="M115" s="10" t="str">
        <f>"= Échéance aujourd'hui + demain"</f>
        <v>= Échéance aujourd'hui + demain</v>
      </c>
    </row>
    <row r="116" spans="3:13">
      <c r="C116" s="12" t="s">
        <v>10</v>
      </c>
      <c r="D116" s="12" t="s">
        <v>305</v>
      </c>
      <c r="E116" s="12">
        <v>4733</v>
      </c>
      <c r="F116" s="12" t="s">
        <v>125</v>
      </c>
      <c r="G116" s="117">
        <v>43125</v>
      </c>
      <c r="H116" s="16" t="s">
        <v>116</v>
      </c>
      <c r="I116" s="13"/>
      <c r="J116" s="15"/>
      <c r="K116" s="95" t="s">
        <v>13</v>
      </c>
      <c r="L116" s="6"/>
    </row>
    <row r="117" spans="3:13">
      <c r="C117" s="12" t="s">
        <v>10</v>
      </c>
      <c r="D117" s="12" t="s">
        <v>305</v>
      </c>
      <c r="E117" s="12">
        <v>4535</v>
      </c>
      <c r="F117" s="16" t="s">
        <v>39</v>
      </c>
      <c r="G117" s="117">
        <v>43124</v>
      </c>
      <c r="H117" s="16" t="s">
        <v>116</v>
      </c>
      <c r="I117" s="13"/>
      <c r="J117" s="15"/>
      <c r="K117" s="95" t="s">
        <v>13</v>
      </c>
      <c r="L117" s="6"/>
    </row>
    <row r="118" spans="3:13">
      <c r="C118" s="12" t="s">
        <v>10</v>
      </c>
      <c r="D118" s="12" t="s">
        <v>305</v>
      </c>
      <c r="E118" s="12">
        <v>4535</v>
      </c>
      <c r="F118" s="16" t="s">
        <v>39</v>
      </c>
      <c r="G118" s="117">
        <v>43124</v>
      </c>
      <c r="H118" s="16" t="s">
        <v>116</v>
      </c>
      <c r="I118" s="13"/>
      <c r="J118" s="15"/>
      <c r="K118" s="95" t="s">
        <v>13</v>
      </c>
      <c r="L118" s="6"/>
    </row>
    <row r="119" spans="3:13">
      <c r="C119" s="12" t="s">
        <v>10</v>
      </c>
      <c r="D119" s="12" t="s">
        <v>305</v>
      </c>
      <c r="E119" s="12">
        <v>4535</v>
      </c>
      <c r="F119" s="16" t="s">
        <v>39</v>
      </c>
      <c r="G119" s="117">
        <v>43124</v>
      </c>
      <c r="H119" s="16" t="s">
        <v>116</v>
      </c>
      <c r="I119" s="13"/>
      <c r="J119" s="15"/>
      <c r="K119" s="95" t="s">
        <v>13</v>
      </c>
      <c r="L119" s="6"/>
    </row>
    <row r="120" spans="3:13">
      <c r="C120" s="12" t="s">
        <v>10</v>
      </c>
      <c r="D120" s="12" t="s">
        <v>305</v>
      </c>
      <c r="E120" s="12">
        <v>4535</v>
      </c>
      <c r="F120" s="16" t="s">
        <v>39</v>
      </c>
      <c r="G120" s="117">
        <v>43124</v>
      </c>
      <c r="H120" s="16" t="s">
        <v>116</v>
      </c>
      <c r="I120" s="13"/>
      <c r="J120" s="15"/>
      <c r="K120" s="95" t="s">
        <v>13</v>
      </c>
      <c r="L120" s="6"/>
    </row>
    <row r="121" spans="3:13">
      <c r="C121" s="83" t="s">
        <v>10</v>
      </c>
      <c r="D121" s="12" t="s">
        <v>305</v>
      </c>
      <c r="E121" s="83">
        <v>4711</v>
      </c>
      <c r="F121" s="84" t="s">
        <v>87</v>
      </c>
      <c r="G121" s="119">
        <v>43122</v>
      </c>
      <c r="H121" s="16" t="s">
        <v>116</v>
      </c>
      <c r="I121" s="13"/>
      <c r="J121" s="15"/>
      <c r="K121" s="91" t="s">
        <v>13</v>
      </c>
      <c r="L121" s="6"/>
    </row>
    <row r="122" spans="3:13">
      <c r="C122" s="83" t="s">
        <v>10</v>
      </c>
      <c r="D122" s="12" t="s">
        <v>305</v>
      </c>
      <c r="E122" s="83" t="s">
        <v>135</v>
      </c>
      <c r="F122" s="83" t="s">
        <v>136</v>
      </c>
      <c r="G122" s="120">
        <v>43118</v>
      </c>
      <c r="H122" s="16" t="s">
        <v>116</v>
      </c>
      <c r="I122" s="13"/>
      <c r="J122" s="15"/>
      <c r="K122" s="91" t="s">
        <v>13</v>
      </c>
      <c r="L122" s="6"/>
    </row>
    <row r="123" spans="3:13">
      <c r="C123" s="83" t="s">
        <v>10</v>
      </c>
      <c r="D123" s="12" t="s">
        <v>305</v>
      </c>
      <c r="E123" s="83" t="s">
        <v>135</v>
      </c>
      <c r="F123" s="83" t="s">
        <v>136</v>
      </c>
      <c r="G123" s="120">
        <v>43118</v>
      </c>
      <c r="H123" s="16" t="s">
        <v>116</v>
      </c>
      <c r="I123" s="13"/>
      <c r="J123" s="15"/>
      <c r="K123" s="91" t="s">
        <v>13</v>
      </c>
      <c r="L123" s="6"/>
    </row>
    <row r="124" spans="3:13">
      <c r="C124" s="83" t="s">
        <v>10</v>
      </c>
      <c r="D124" s="12" t="s">
        <v>305</v>
      </c>
      <c r="E124" s="83" t="s">
        <v>135</v>
      </c>
      <c r="F124" s="83" t="s">
        <v>136</v>
      </c>
      <c r="G124" s="120">
        <v>43118</v>
      </c>
      <c r="H124" s="16" t="s">
        <v>116</v>
      </c>
      <c r="I124" s="13"/>
      <c r="J124" s="15"/>
      <c r="K124" s="91" t="s">
        <v>13</v>
      </c>
      <c r="L124" s="6"/>
    </row>
    <row r="125" spans="3:13">
      <c r="C125" s="83" t="s">
        <v>10</v>
      </c>
      <c r="D125" s="12" t="s">
        <v>305</v>
      </c>
      <c r="E125" s="83" t="s">
        <v>135</v>
      </c>
      <c r="F125" s="83" t="s">
        <v>136</v>
      </c>
      <c r="G125" s="120">
        <v>43118</v>
      </c>
      <c r="H125" s="16" t="s">
        <v>116</v>
      </c>
      <c r="I125" s="13"/>
      <c r="J125" s="15"/>
      <c r="K125" s="91" t="s">
        <v>13</v>
      </c>
      <c r="L125" s="6"/>
    </row>
    <row r="126" spans="3:13">
      <c r="C126" s="83" t="s">
        <v>10</v>
      </c>
      <c r="D126" s="12" t="s">
        <v>305</v>
      </c>
      <c r="E126" s="83" t="s">
        <v>135</v>
      </c>
      <c r="F126" s="83" t="s">
        <v>136</v>
      </c>
      <c r="G126" s="120">
        <v>43118</v>
      </c>
      <c r="H126" s="16" t="s">
        <v>116</v>
      </c>
      <c r="I126" s="13"/>
      <c r="J126" s="15"/>
      <c r="K126" s="91" t="s">
        <v>13</v>
      </c>
      <c r="L126" s="6"/>
    </row>
    <row r="127" spans="3:13">
      <c r="C127" s="83" t="s">
        <v>10</v>
      </c>
      <c r="D127" s="12" t="s">
        <v>303</v>
      </c>
      <c r="E127" s="83" t="s">
        <v>144</v>
      </c>
      <c r="F127" s="83" t="s">
        <v>145</v>
      </c>
      <c r="G127" s="119">
        <v>43117</v>
      </c>
      <c r="H127" s="16" t="s">
        <v>146</v>
      </c>
      <c r="I127" s="13"/>
      <c r="J127" s="15"/>
      <c r="K127" s="91" t="s">
        <v>43</v>
      </c>
      <c r="L127" s="6"/>
    </row>
    <row r="128" spans="3:13">
      <c r="C128" s="83" t="s">
        <v>10</v>
      </c>
      <c r="D128" s="12" t="s">
        <v>305</v>
      </c>
      <c r="E128" s="83" t="s">
        <v>147</v>
      </c>
      <c r="F128" s="83" t="s">
        <v>148</v>
      </c>
      <c r="G128" s="120">
        <v>43117</v>
      </c>
      <c r="H128" s="16" t="s">
        <v>116</v>
      </c>
      <c r="I128" s="13"/>
      <c r="J128" s="15"/>
      <c r="K128" s="91" t="s">
        <v>101</v>
      </c>
    </row>
    <row r="129" spans="3:11">
      <c r="C129" s="83" t="s">
        <v>10</v>
      </c>
      <c r="D129" s="12" t="s">
        <v>305</v>
      </c>
      <c r="E129" s="83" t="s">
        <v>147</v>
      </c>
      <c r="F129" s="83" t="s">
        <v>148</v>
      </c>
      <c r="G129" s="120">
        <v>43117</v>
      </c>
      <c r="H129" s="16" t="s">
        <v>116</v>
      </c>
      <c r="I129" s="13"/>
      <c r="J129" s="15"/>
      <c r="K129" s="91" t="s">
        <v>101</v>
      </c>
    </row>
    <row r="130" spans="3:11">
      <c r="C130" s="83" t="s">
        <v>10</v>
      </c>
      <c r="D130" s="12" t="s">
        <v>305</v>
      </c>
      <c r="E130" s="83">
        <v>4537</v>
      </c>
      <c r="F130" s="83" t="s">
        <v>149</v>
      </c>
      <c r="G130" s="119">
        <v>43117</v>
      </c>
      <c r="H130" s="16" t="s">
        <v>150</v>
      </c>
      <c r="I130" s="13"/>
      <c r="J130" s="15"/>
      <c r="K130" s="91" t="s">
        <v>131</v>
      </c>
    </row>
    <row r="131" spans="3:11">
      <c r="C131" s="83" t="s">
        <v>10</v>
      </c>
      <c r="D131" s="12" t="s">
        <v>305</v>
      </c>
      <c r="E131" s="83">
        <v>4537</v>
      </c>
      <c r="F131" s="83" t="s">
        <v>149</v>
      </c>
      <c r="G131" s="119">
        <v>43117</v>
      </c>
      <c r="H131" s="16" t="s">
        <v>116</v>
      </c>
      <c r="I131" s="13"/>
      <c r="J131" s="15"/>
      <c r="K131" s="91" t="s">
        <v>13</v>
      </c>
    </row>
    <row r="132" spans="3:11">
      <c r="C132" s="83" t="s">
        <v>10</v>
      </c>
      <c r="D132" s="12" t="s">
        <v>305</v>
      </c>
      <c r="E132" s="83" t="s">
        <v>151</v>
      </c>
      <c r="F132" s="83" t="s">
        <v>41</v>
      </c>
      <c r="G132" s="120">
        <v>43116</v>
      </c>
      <c r="H132" s="16" t="s">
        <v>116</v>
      </c>
      <c r="I132" s="13"/>
      <c r="J132" s="15"/>
      <c r="K132" s="91" t="s">
        <v>13</v>
      </c>
    </row>
    <row r="133" spans="3:11">
      <c r="C133" s="83" t="s">
        <v>10</v>
      </c>
      <c r="D133" s="12" t="s">
        <v>305</v>
      </c>
      <c r="E133" s="83" t="s">
        <v>152</v>
      </c>
      <c r="F133" s="83" t="s">
        <v>41</v>
      </c>
      <c r="G133" s="120">
        <v>43116</v>
      </c>
      <c r="H133" s="16" t="s">
        <v>116</v>
      </c>
      <c r="I133" s="13"/>
      <c r="J133" s="15"/>
      <c r="K133" s="91" t="s">
        <v>13</v>
      </c>
    </row>
    <row r="134" spans="3:11">
      <c r="C134" s="83" t="s">
        <v>10</v>
      </c>
      <c r="D134" s="12" t="s">
        <v>305</v>
      </c>
      <c r="E134" s="83" t="s">
        <v>152</v>
      </c>
      <c r="F134" s="83" t="s">
        <v>41</v>
      </c>
      <c r="G134" s="120">
        <v>43116</v>
      </c>
      <c r="H134" s="16" t="s">
        <v>116</v>
      </c>
      <c r="I134" s="13"/>
      <c r="J134" s="15"/>
      <c r="K134" s="91" t="s">
        <v>13</v>
      </c>
    </row>
    <row r="135" spans="3:11">
      <c r="C135" s="83" t="s">
        <v>10</v>
      </c>
      <c r="D135" s="12" t="s">
        <v>305</v>
      </c>
      <c r="E135" s="83" t="s">
        <v>153</v>
      </c>
      <c r="F135" s="83" t="s">
        <v>154</v>
      </c>
      <c r="G135" s="120">
        <v>43115</v>
      </c>
      <c r="H135" s="16" t="s">
        <v>101</v>
      </c>
      <c r="I135" s="13"/>
      <c r="J135" s="15"/>
      <c r="K135" s="91" t="s">
        <v>101</v>
      </c>
    </row>
    <row r="136" spans="3:11">
      <c r="C136" s="83" t="s">
        <v>10</v>
      </c>
      <c r="D136" s="12" t="s">
        <v>305</v>
      </c>
      <c r="E136" s="83" t="s">
        <v>155</v>
      </c>
      <c r="F136" s="83" t="s">
        <v>156</v>
      </c>
      <c r="G136" s="120">
        <v>43115</v>
      </c>
      <c r="H136" s="16" t="s">
        <v>116</v>
      </c>
      <c r="I136" s="13"/>
      <c r="J136" s="15"/>
      <c r="K136" s="91" t="s">
        <v>13</v>
      </c>
    </row>
    <row r="137" spans="3:11">
      <c r="C137" s="83" t="s">
        <v>10</v>
      </c>
      <c r="D137" s="12" t="s">
        <v>305</v>
      </c>
      <c r="E137" s="83" t="s">
        <v>96</v>
      </c>
      <c r="F137" s="83" t="s">
        <v>97</v>
      </c>
      <c r="G137" s="120">
        <v>43112</v>
      </c>
      <c r="H137" s="16" t="s">
        <v>116</v>
      </c>
      <c r="I137" s="13"/>
      <c r="J137" s="15"/>
      <c r="K137" s="91" t="s">
        <v>13</v>
      </c>
    </row>
    <row r="138" spans="3:11">
      <c r="C138" s="83" t="s">
        <v>10</v>
      </c>
      <c r="D138" s="12" t="s">
        <v>305</v>
      </c>
      <c r="E138" s="83" t="s">
        <v>157</v>
      </c>
      <c r="F138" s="83" t="s">
        <v>39</v>
      </c>
      <c r="G138" s="120">
        <v>43112</v>
      </c>
      <c r="H138" s="16" t="s">
        <v>116</v>
      </c>
      <c r="I138" s="13"/>
      <c r="J138" s="15"/>
      <c r="K138" s="91" t="s">
        <v>13</v>
      </c>
    </row>
    <row r="139" spans="3:11">
      <c r="C139" s="83" t="s">
        <v>10</v>
      </c>
      <c r="D139" s="12" t="s">
        <v>305</v>
      </c>
      <c r="E139" s="83" t="s">
        <v>157</v>
      </c>
      <c r="F139" s="83" t="s">
        <v>39</v>
      </c>
      <c r="G139" s="120">
        <v>43112</v>
      </c>
      <c r="H139" s="16" t="s">
        <v>116</v>
      </c>
      <c r="I139" s="13"/>
      <c r="J139" s="15"/>
      <c r="K139" s="91" t="s">
        <v>13</v>
      </c>
    </row>
    <row r="140" spans="3:11">
      <c r="C140" s="83" t="s">
        <v>10</v>
      </c>
      <c r="D140" s="12" t="s">
        <v>305</v>
      </c>
      <c r="E140" s="83" t="s">
        <v>98</v>
      </c>
      <c r="F140" s="83" t="s">
        <v>39</v>
      </c>
      <c r="G140" s="120">
        <v>43112</v>
      </c>
      <c r="H140" s="16" t="s">
        <v>116</v>
      </c>
      <c r="I140" s="13"/>
      <c r="J140" s="15"/>
      <c r="K140" s="91" t="s">
        <v>13</v>
      </c>
    </row>
    <row r="141" spans="3:11">
      <c r="C141" s="83" t="s">
        <v>10</v>
      </c>
      <c r="D141" s="12" t="s">
        <v>305</v>
      </c>
      <c r="E141" s="83" t="s">
        <v>158</v>
      </c>
      <c r="F141" s="83" t="s">
        <v>68</v>
      </c>
      <c r="G141" s="120">
        <v>43111</v>
      </c>
      <c r="H141" s="16" t="s">
        <v>159</v>
      </c>
      <c r="I141" s="24" t="s">
        <v>127</v>
      </c>
      <c r="J141" s="25"/>
      <c r="K141" s="91" t="s">
        <v>35</v>
      </c>
    </row>
    <row r="142" spans="3:11">
      <c r="C142" s="83" t="s">
        <v>10</v>
      </c>
      <c r="D142" s="12" t="s">
        <v>305</v>
      </c>
      <c r="E142" s="83">
        <v>4711</v>
      </c>
      <c r="F142" s="83" t="s">
        <v>118</v>
      </c>
      <c r="G142" s="120">
        <v>43111</v>
      </c>
      <c r="H142" s="16" t="s">
        <v>116</v>
      </c>
      <c r="I142" s="24"/>
      <c r="J142" s="25"/>
      <c r="K142" s="91" t="s">
        <v>13</v>
      </c>
    </row>
    <row r="143" spans="3:11">
      <c r="C143" s="83" t="s">
        <v>10</v>
      </c>
      <c r="D143" s="12" t="s">
        <v>305</v>
      </c>
      <c r="E143" s="83">
        <v>4708</v>
      </c>
      <c r="F143" s="83" t="s">
        <v>160</v>
      </c>
      <c r="G143" s="120">
        <v>43111</v>
      </c>
      <c r="H143" s="16" t="s">
        <v>159</v>
      </c>
      <c r="I143" s="24"/>
      <c r="J143" s="25"/>
      <c r="K143" s="91" t="s">
        <v>43</v>
      </c>
    </row>
    <row r="144" spans="3:11">
      <c r="C144" s="83" t="s">
        <v>10</v>
      </c>
      <c r="D144" s="12" t="s">
        <v>305</v>
      </c>
      <c r="E144" s="83">
        <v>4707</v>
      </c>
      <c r="F144" s="83" t="s">
        <v>161</v>
      </c>
      <c r="G144" s="120">
        <v>43111</v>
      </c>
      <c r="H144" s="16" t="s">
        <v>116</v>
      </c>
      <c r="I144" s="13"/>
      <c r="J144" s="15"/>
      <c r="K144" s="91" t="s">
        <v>101</v>
      </c>
    </row>
    <row r="145" spans="3:11">
      <c r="C145" s="83" t="s">
        <v>10</v>
      </c>
      <c r="D145" s="12" t="s">
        <v>305</v>
      </c>
      <c r="E145" s="83">
        <v>4643</v>
      </c>
      <c r="F145" s="83" t="s">
        <v>106</v>
      </c>
      <c r="G145" s="120">
        <v>43110</v>
      </c>
      <c r="H145" s="16" t="s">
        <v>162</v>
      </c>
      <c r="I145" s="24" t="s">
        <v>127</v>
      </c>
      <c r="J145" s="25"/>
      <c r="K145" s="92" t="s">
        <v>13</v>
      </c>
    </row>
    <row r="146" spans="3:11">
      <c r="C146" s="83" t="s">
        <v>10</v>
      </c>
      <c r="D146" s="12" t="s">
        <v>305</v>
      </c>
      <c r="E146" s="83">
        <v>4605</v>
      </c>
      <c r="F146" s="83" t="s">
        <v>125</v>
      </c>
      <c r="G146" s="120">
        <v>43110</v>
      </c>
      <c r="H146" s="16" t="s">
        <v>163</v>
      </c>
      <c r="I146" s="24" t="s">
        <v>127</v>
      </c>
      <c r="J146" s="25"/>
      <c r="K146" s="91" t="s">
        <v>43</v>
      </c>
    </row>
    <row r="147" spans="3:11">
      <c r="C147" s="83" t="s">
        <v>10</v>
      </c>
      <c r="D147" s="12" t="s">
        <v>305</v>
      </c>
      <c r="E147" s="12">
        <v>4605</v>
      </c>
      <c r="F147" s="83" t="s">
        <v>125</v>
      </c>
      <c r="G147" s="120">
        <v>43110</v>
      </c>
      <c r="H147" s="16" t="s">
        <v>164</v>
      </c>
      <c r="I147" s="24"/>
      <c r="J147" s="25"/>
      <c r="K147" s="91" t="s">
        <v>43</v>
      </c>
    </row>
    <row r="148" spans="3:11">
      <c r="C148" s="83" t="s">
        <v>10</v>
      </c>
      <c r="D148" s="12" t="s">
        <v>305</v>
      </c>
      <c r="E148" s="12">
        <v>4605</v>
      </c>
      <c r="F148" s="83" t="s">
        <v>125</v>
      </c>
      <c r="G148" s="120">
        <v>43110</v>
      </c>
      <c r="H148" s="16" t="s">
        <v>165</v>
      </c>
      <c r="I148" s="24"/>
      <c r="J148" s="25"/>
      <c r="K148" s="91" t="s">
        <v>13</v>
      </c>
    </row>
    <row r="149" spans="3:11">
      <c r="C149" s="83" t="s">
        <v>10</v>
      </c>
      <c r="D149" s="12" t="s">
        <v>166</v>
      </c>
      <c r="E149" s="12" t="s">
        <v>167</v>
      </c>
      <c r="F149" s="83" t="s">
        <v>112</v>
      </c>
      <c r="G149" s="120">
        <v>43108</v>
      </c>
      <c r="H149" s="16" t="s">
        <v>168</v>
      </c>
      <c r="I149" s="24" t="s">
        <v>127</v>
      </c>
      <c r="J149" s="25"/>
      <c r="K149" s="90" t="s">
        <v>35</v>
      </c>
    </row>
    <row r="150" spans="3:11">
      <c r="C150" s="83" t="s">
        <v>10</v>
      </c>
      <c r="D150" s="12" t="s">
        <v>166</v>
      </c>
      <c r="E150" s="12" t="s">
        <v>169</v>
      </c>
      <c r="F150" s="83" t="s">
        <v>112</v>
      </c>
      <c r="G150" s="120">
        <v>43108</v>
      </c>
      <c r="H150" s="16" t="s">
        <v>164</v>
      </c>
      <c r="I150" s="24" t="s">
        <v>127</v>
      </c>
      <c r="J150" s="25"/>
      <c r="K150" s="91" t="s">
        <v>43</v>
      </c>
    </row>
    <row r="151" spans="3:11">
      <c r="C151" s="83" t="s">
        <v>10</v>
      </c>
      <c r="D151" s="12" t="s">
        <v>166</v>
      </c>
      <c r="E151" s="12" t="s">
        <v>169</v>
      </c>
      <c r="F151" s="83" t="s">
        <v>112</v>
      </c>
      <c r="G151" s="120">
        <v>43108</v>
      </c>
      <c r="H151" s="16" t="s">
        <v>170</v>
      </c>
      <c r="I151" s="24" t="s">
        <v>127</v>
      </c>
      <c r="J151" s="25"/>
      <c r="K151" s="91" t="s">
        <v>35</v>
      </c>
    </row>
    <row r="152" spans="3:11">
      <c r="C152" s="83" t="s">
        <v>10</v>
      </c>
      <c r="D152" s="12" t="s">
        <v>166</v>
      </c>
      <c r="E152" s="12" t="s">
        <v>169</v>
      </c>
      <c r="F152" s="83" t="s">
        <v>112</v>
      </c>
      <c r="G152" s="120">
        <v>43108</v>
      </c>
      <c r="H152" s="16" t="s">
        <v>116</v>
      </c>
      <c r="I152" s="13"/>
      <c r="J152" s="15"/>
      <c r="K152" s="91" t="s">
        <v>13</v>
      </c>
    </row>
    <row r="153" spans="3:11">
      <c r="C153" s="66" t="s">
        <v>171</v>
      </c>
      <c r="D153" s="12"/>
      <c r="E153" s="37" t="s">
        <v>290</v>
      </c>
      <c r="F153" s="33" t="s">
        <v>291</v>
      </c>
      <c r="G153" s="121">
        <v>43201</v>
      </c>
      <c r="H153" s="77"/>
      <c r="I153" s="79"/>
      <c r="J153" s="81"/>
      <c r="K153" s="102" t="s">
        <v>20</v>
      </c>
    </row>
    <row r="154" spans="3:11">
      <c r="C154" s="45" t="s">
        <v>171</v>
      </c>
      <c r="D154" s="12"/>
      <c r="E154" s="39" t="s">
        <v>292</v>
      </c>
      <c r="F154" s="34" t="s">
        <v>293</v>
      </c>
      <c r="G154" s="122">
        <v>43201</v>
      </c>
      <c r="H154" s="77"/>
      <c r="I154" s="79"/>
      <c r="J154" s="81"/>
      <c r="K154" s="101" t="s">
        <v>20</v>
      </c>
    </row>
    <row r="155" spans="3:11">
      <c r="C155" s="66" t="s">
        <v>171</v>
      </c>
      <c r="D155" s="12"/>
      <c r="E155" s="37" t="s">
        <v>294</v>
      </c>
      <c r="F155" s="33" t="s">
        <v>295</v>
      </c>
      <c r="G155" s="121">
        <v>43201</v>
      </c>
      <c r="H155" s="77"/>
      <c r="I155" s="79"/>
      <c r="J155" s="81"/>
      <c r="K155" s="102" t="s">
        <v>16</v>
      </c>
    </row>
    <row r="156" spans="3:11">
      <c r="C156" s="45" t="s">
        <v>171</v>
      </c>
      <c r="D156" s="12"/>
      <c r="E156" s="39" t="s">
        <v>284</v>
      </c>
      <c r="F156" s="34" t="s">
        <v>285</v>
      </c>
      <c r="G156" s="122">
        <v>43200</v>
      </c>
      <c r="H156" s="77"/>
      <c r="I156" s="79"/>
      <c r="J156" s="81"/>
      <c r="K156" s="101" t="s">
        <v>13</v>
      </c>
    </row>
    <row r="157" spans="3:11">
      <c r="C157" s="66" t="s">
        <v>171</v>
      </c>
      <c r="D157" s="12"/>
      <c r="E157" s="37" t="s">
        <v>286</v>
      </c>
      <c r="F157" s="33" t="s">
        <v>287</v>
      </c>
      <c r="G157" s="121">
        <v>43200</v>
      </c>
      <c r="H157" s="77"/>
      <c r="I157" s="79"/>
      <c r="J157" s="81"/>
      <c r="K157" s="102" t="s">
        <v>13</v>
      </c>
    </row>
    <row r="158" spans="3:11">
      <c r="C158" s="45" t="s">
        <v>171</v>
      </c>
      <c r="D158" s="12"/>
      <c r="E158" s="39" t="s">
        <v>288</v>
      </c>
      <c r="F158" s="34" t="s">
        <v>289</v>
      </c>
      <c r="G158" s="122">
        <v>43200</v>
      </c>
      <c r="H158" s="77"/>
      <c r="I158" s="79"/>
      <c r="J158" s="81"/>
      <c r="K158" s="101" t="s">
        <v>13</v>
      </c>
    </row>
    <row r="159" spans="3:11">
      <c r="C159" s="45" t="s">
        <v>171</v>
      </c>
      <c r="D159" s="12"/>
      <c r="E159" s="39" t="s">
        <v>280</v>
      </c>
      <c r="F159" s="34" t="s">
        <v>281</v>
      </c>
      <c r="G159" s="122">
        <v>43199</v>
      </c>
      <c r="H159" s="77"/>
      <c r="I159" s="79"/>
      <c r="J159" s="81"/>
      <c r="K159" s="101" t="s">
        <v>13</v>
      </c>
    </row>
    <row r="160" spans="3:11">
      <c r="C160" s="66" t="s">
        <v>171</v>
      </c>
      <c r="D160" s="12"/>
      <c r="E160" s="37" t="s">
        <v>282</v>
      </c>
      <c r="F160" s="33" t="s">
        <v>283</v>
      </c>
      <c r="G160" s="121">
        <v>43199</v>
      </c>
      <c r="H160" s="77"/>
      <c r="I160" s="79"/>
      <c r="J160" s="81"/>
      <c r="K160" s="102" t="s">
        <v>13</v>
      </c>
    </row>
    <row r="161" spans="3:11">
      <c r="C161" s="47" t="s">
        <v>171</v>
      </c>
      <c r="D161" s="12"/>
      <c r="E161" s="41" t="s">
        <v>261</v>
      </c>
      <c r="F161" s="48" t="s">
        <v>262</v>
      </c>
      <c r="G161" s="123">
        <v>43193</v>
      </c>
      <c r="H161" s="77"/>
      <c r="I161" s="79"/>
      <c r="J161" s="81"/>
      <c r="K161" s="101" t="s">
        <v>13</v>
      </c>
    </row>
    <row r="162" spans="3:11">
      <c r="C162" s="47" t="s">
        <v>171</v>
      </c>
      <c r="D162" s="12"/>
      <c r="E162" s="41" t="s">
        <v>263</v>
      </c>
      <c r="F162" s="48" t="s">
        <v>71</v>
      </c>
      <c r="G162" s="123">
        <v>43187</v>
      </c>
      <c r="H162" s="77"/>
      <c r="I162" s="79"/>
      <c r="J162" s="81"/>
      <c r="K162" s="102" t="s">
        <v>13</v>
      </c>
    </row>
    <row r="163" spans="3:11">
      <c r="C163" s="47" t="s">
        <v>171</v>
      </c>
      <c r="D163" s="12"/>
      <c r="E163" s="41" t="s">
        <v>264</v>
      </c>
      <c r="F163" s="48" t="s">
        <v>265</v>
      </c>
      <c r="G163" s="123">
        <v>43186</v>
      </c>
      <c r="H163" s="77"/>
      <c r="I163" s="79"/>
      <c r="J163" s="81"/>
      <c r="K163" s="101" t="s">
        <v>13</v>
      </c>
    </row>
    <row r="164" spans="3:11">
      <c r="C164" s="47" t="s">
        <v>171</v>
      </c>
      <c r="D164" s="12"/>
      <c r="E164" s="41" t="s">
        <v>266</v>
      </c>
      <c r="F164" s="48" t="s">
        <v>267</v>
      </c>
      <c r="G164" s="123">
        <v>43186</v>
      </c>
      <c r="H164" s="77"/>
      <c r="I164" s="79"/>
      <c r="J164" s="81"/>
      <c r="K164" s="105" t="s">
        <v>13</v>
      </c>
    </row>
    <row r="165" spans="3:11">
      <c r="C165" s="112" t="s">
        <v>171</v>
      </c>
      <c r="D165" s="12"/>
      <c r="E165" s="41" t="s">
        <v>268</v>
      </c>
      <c r="F165" s="113" t="s">
        <v>269</v>
      </c>
      <c r="G165" s="124">
        <v>43185</v>
      </c>
      <c r="H165" s="78"/>
      <c r="I165" s="80"/>
      <c r="J165" s="82"/>
      <c r="K165" s="115" t="s">
        <v>13</v>
      </c>
    </row>
    <row r="166" spans="3:11">
      <c r="C166" s="41" t="s">
        <v>171</v>
      </c>
      <c r="D166" s="12"/>
      <c r="E166" s="41" t="s">
        <v>270</v>
      </c>
      <c r="F166" s="41" t="s">
        <v>271</v>
      </c>
      <c r="G166" s="125">
        <v>43181</v>
      </c>
      <c r="H166" s="16"/>
      <c r="I166" s="13"/>
      <c r="J166" s="15"/>
      <c r="K166" s="103" t="s">
        <v>13</v>
      </c>
    </row>
    <row r="167" spans="3:11">
      <c r="C167" s="41" t="s">
        <v>171</v>
      </c>
      <c r="D167" s="12"/>
      <c r="E167" s="41" t="s">
        <v>272</v>
      </c>
      <c r="F167" s="41" t="s">
        <v>273</v>
      </c>
      <c r="G167" s="125">
        <v>43181</v>
      </c>
      <c r="H167" s="16"/>
      <c r="I167" s="13"/>
      <c r="J167" s="15"/>
      <c r="K167" s="103" t="s">
        <v>13</v>
      </c>
    </row>
    <row r="168" spans="3:11">
      <c r="C168" s="41" t="s">
        <v>171</v>
      </c>
      <c r="D168" s="12"/>
      <c r="E168" s="41" t="s">
        <v>274</v>
      </c>
      <c r="F168" s="41" t="s">
        <v>275</v>
      </c>
      <c r="G168" s="125">
        <v>43180</v>
      </c>
      <c r="H168" s="16"/>
      <c r="I168" s="13"/>
      <c r="J168" s="15"/>
      <c r="K168" s="103" t="s">
        <v>13</v>
      </c>
    </row>
    <row r="169" spans="3:11">
      <c r="C169" s="41" t="s">
        <v>171</v>
      </c>
      <c r="D169" s="12"/>
      <c r="E169" s="41" t="s">
        <v>276</v>
      </c>
      <c r="F169" s="41" t="s">
        <v>277</v>
      </c>
      <c r="G169" s="125">
        <v>43180</v>
      </c>
      <c r="H169" s="16"/>
      <c r="I169" s="13"/>
      <c r="J169" s="15"/>
      <c r="K169" s="103" t="s">
        <v>13</v>
      </c>
    </row>
    <row r="170" spans="3:11">
      <c r="C170" s="41" t="s">
        <v>171</v>
      </c>
      <c r="D170" s="12"/>
      <c r="E170" s="41" t="s">
        <v>278</v>
      </c>
      <c r="F170" s="41" t="s">
        <v>279</v>
      </c>
      <c r="G170" s="125">
        <v>43180</v>
      </c>
      <c r="H170" s="16"/>
      <c r="I170" s="13"/>
      <c r="J170" s="15"/>
      <c r="K170" s="103" t="s">
        <v>13</v>
      </c>
    </row>
    <row r="171" spans="3:11">
      <c r="C171" s="39" t="s">
        <v>171</v>
      </c>
      <c r="D171" s="12"/>
      <c r="E171" s="39" t="s">
        <v>222</v>
      </c>
      <c r="F171" s="39" t="s">
        <v>71</v>
      </c>
      <c r="G171" s="126">
        <v>43174</v>
      </c>
      <c r="H171" s="84"/>
      <c r="I171" s="88"/>
      <c r="J171" s="89"/>
      <c r="K171" s="94" t="s">
        <v>35</v>
      </c>
    </row>
    <row r="172" spans="3:11">
      <c r="C172" s="37" t="s">
        <v>171</v>
      </c>
      <c r="D172" s="12"/>
      <c r="E172" s="37" t="s">
        <v>223</v>
      </c>
      <c r="F172" s="37" t="s">
        <v>224</v>
      </c>
      <c r="G172" s="127">
        <v>43174</v>
      </c>
      <c r="H172" s="84"/>
      <c r="I172" s="88"/>
      <c r="J172" s="89"/>
      <c r="K172" s="93" t="s">
        <v>13</v>
      </c>
    </row>
    <row r="173" spans="3:11">
      <c r="C173" s="39" t="s">
        <v>171</v>
      </c>
      <c r="D173" s="12"/>
      <c r="E173" s="39" t="s">
        <v>225</v>
      </c>
      <c r="F173" s="39" t="s">
        <v>226</v>
      </c>
      <c r="G173" s="126">
        <v>43174</v>
      </c>
      <c r="H173" s="84"/>
      <c r="I173" s="88"/>
      <c r="J173" s="89"/>
      <c r="K173" s="94" t="s">
        <v>13</v>
      </c>
    </row>
    <row r="174" spans="3:11">
      <c r="C174" s="37" t="s">
        <v>171</v>
      </c>
      <c r="D174" s="12"/>
      <c r="E174" s="37" t="s">
        <v>220</v>
      </c>
      <c r="F174" s="37" t="s">
        <v>221</v>
      </c>
      <c r="G174" s="127">
        <v>43173</v>
      </c>
      <c r="H174" s="16"/>
      <c r="I174" s="13"/>
      <c r="J174" s="15"/>
      <c r="K174" s="93" t="s">
        <v>13</v>
      </c>
    </row>
    <row r="175" spans="3:11">
      <c r="C175" s="37" t="s">
        <v>171</v>
      </c>
      <c r="D175" s="12"/>
      <c r="E175" s="37" t="s">
        <v>216</v>
      </c>
      <c r="F175" s="37" t="s">
        <v>217</v>
      </c>
      <c r="G175" s="128">
        <v>43153</v>
      </c>
      <c r="H175" s="16"/>
      <c r="I175" s="13"/>
      <c r="J175" s="15"/>
      <c r="K175" s="93" t="s">
        <v>43</v>
      </c>
    </row>
    <row r="176" spans="3:11">
      <c r="C176" s="39" t="s">
        <v>171</v>
      </c>
      <c r="D176" s="12"/>
      <c r="E176" s="39" t="s">
        <v>218</v>
      </c>
      <c r="F176" s="39" t="s">
        <v>219</v>
      </c>
      <c r="G176" s="129">
        <v>43153</v>
      </c>
      <c r="H176" s="16"/>
      <c r="I176" s="13"/>
      <c r="J176" s="15"/>
      <c r="K176" s="94" t="s">
        <v>13</v>
      </c>
    </row>
    <row r="177" spans="3:11">
      <c r="C177" s="39" t="s">
        <v>171</v>
      </c>
      <c r="D177" s="12"/>
      <c r="E177" s="39" t="s">
        <v>214</v>
      </c>
      <c r="F177" s="43" t="s">
        <v>215</v>
      </c>
      <c r="G177" s="129">
        <v>43147</v>
      </c>
      <c r="H177" s="84"/>
      <c r="I177" s="88"/>
      <c r="J177" s="89"/>
      <c r="K177" s="94" t="s">
        <v>13</v>
      </c>
    </row>
    <row r="178" spans="3:11">
      <c r="C178" s="37" t="s">
        <v>171</v>
      </c>
      <c r="D178" s="12"/>
      <c r="E178" s="37" t="s">
        <v>209</v>
      </c>
      <c r="F178" s="37" t="s">
        <v>210</v>
      </c>
      <c r="G178" s="128">
        <v>43146</v>
      </c>
      <c r="H178" s="84"/>
      <c r="I178" s="88"/>
      <c r="J178" s="89"/>
      <c r="K178" s="93" t="s">
        <v>13</v>
      </c>
    </row>
    <row r="179" spans="3:11">
      <c r="C179" s="39" t="s">
        <v>171</v>
      </c>
      <c r="D179" s="12"/>
      <c r="E179" s="39" t="s">
        <v>211</v>
      </c>
      <c r="F179" s="39" t="s">
        <v>37</v>
      </c>
      <c r="G179" s="129">
        <v>43146</v>
      </c>
      <c r="H179" s="84"/>
      <c r="I179" s="88"/>
      <c r="J179" s="89"/>
      <c r="K179" s="94" t="s">
        <v>13</v>
      </c>
    </row>
    <row r="180" spans="3:11">
      <c r="C180" s="37" t="s">
        <v>171</v>
      </c>
      <c r="D180" s="12"/>
      <c r="E180" s="37" t="s">
        <v>212</v>
      </c>
      <c r="F180" s="37" t="s">
        <v>213</v>
      </c>
      <c r="G180" s="127">
        <v>43146</v>
      </c>
      <c r="H180" s="84"/>
      <c r="I180" s="88"/>
      <c r="J180" s="89"/>
      <c r="K180" s="93" t="s">
        <v>43</v>
      </c>
    </row>
    <row r="181" spans="3:11">
      <c r="C181" s="37" t="s">
        <v>171</v>
      </c>
      <c r="D181" s="12"/>
      <c r="E181" s="37" t="s">
        <v>205</v>
      </c>
      <c r="F181" s="37" t="s">
        <v>206</v>
      </c>
      <c r="G181" s="127">
        <v>43145</v>
      </c>
      <c r="H181" s="84"/>
      <c r="I181" s="88"/>
      <c r="J181" s="89"/>
      <c r="K181" s="93" t="s">
        <v>13</v>
      </c>
    </row>
    <row r="182" spans="3:11">
      <c r="C182" s="39" t="s">
        <v>171</v>
      </c>
      <c r="D182" s="12"/>
      <c r="E182" s="39" t="s">
        <v>207</v>
      </c>
      <c r="F182" s="43" t="s">
        <v>208</v>
      </c>
      <c r="G182" s="126">
        <v>43145</v>
      </c>
      <c r="H182" s="84"/>
      <c r="I182" s="88"/>
      <c r="J182" s="89"/>
      <c r="K182" s="94" t="s">
        <v>13</v>
      </c>
    </row>
    <row r="183" spans="3:11" ht="31.5">
      <c r="C183" s="39" t="s">
        <v>171</v>
      </c>
      <c r="D183" s="12"/>
      <c r="E183" s="43" t="s">
        <v>203</v>
      </c>
      <c r="F183" s="43" t="s">
        <v>204</v>
      </c>
      <c r="G183" s="126">
        <v>43143</v>
      </c>
      <c r="H183" s="84"/>
      <c r="I183" s="88"/>
      <c r="J183" s="89"/>
      <c r="K183" s="94" t="s">
        <v>13</v>
      </c>
    </row>
    <row r="184" spans="3:11" ht="31.5">
      <c r="C184" s="37" t="s">
        <v>171</v>
      </c>
      <c r="D184" s="12"/>
      <c r="E184" s="42" t="s">
        <v>197</v>
      </c>
      <c r="F184" s="42" t="s">
        <v>198</v>
      </c>
      <c r="G184" s="127">
        <v>43139</v>
      </c>
      <c r="H184" s="16"/>
      <c r="I184" s="13"/>
      <c r="J184" s="15"/>
      <c r="K184" s="93" t="s">
        <v>13</v>
      </c>
    </row>
    <row r="185" spans="3:11">
      <c r="C185" s="39" t="s">
        <v>171</v>
      </c>
      <c r="D185" s="12"/>
      <c r="E185" s="43" t="s">
        <v>199</v>
      </c>
      <c r="F185" s="43" t="s">
        <v>200</v>
      </c>
      <c r="G185" s="126">
        <v>43139</v>
      </c>
      <c r="H185" s="16"/>
      <c r="I185" s="13"/>
      <c r="J185" s="15"/>
      <c r="K185" s="94" t="s">
        <v>13</v>
      </c>
    </row>
    <row r="186" spans="3:11" ht="31.5">
      <c r="C186" s="37" t="s">
        <v>171</v>
      </c>
      <c r="D186" s="12"/>
      <c r="E186" s="42" t="s">
        <v>201</v>
      </c>
      <c r="F186" s="42" t="s">
        <v>202</v>
      </c>
      <c r="G186" s="127">
        <v>43139</v>
      </c>
      <c r="H186" s="16"/>
      <c r="I186" s="13"/>
      <c r="J186" s="15"/>
      <c r="K186" s="93" t="s">
        <v>13</v>
      </c>
    </row>
    <row r="187" spans="3:11">
      <c r="C187" s="37" t="s">
        <v>171</v>
      </c>
      <c r="D187" s="12"/>
      <c r="E187" s="42" t="s">
        <v>193</v>
      </c>
      <c r="F187" s="42" t="s">
        <v>194</v>
      </c>
      <c r="G187" s="127">
        <v>43138</v>
      </c>
      <c r="H187" s="16"/>
      <c r="I187" s="13"/>
      <c r="J187" s="15"/>
      <c r="K187" s="93" t="s">
        <v>13</v>
      </c>
    </row>
    <row r="188" spans="3:11" ht="31.5">
      <c r="C188" s="39" t="s">
        <v>171</v>
      </c>
      <c r="D188" s="12"/>
      <c r="E188" s="43" t="s">
        <v>195</v>
      </c>
      <c r="F188" s="43" t="s">
        <v>196</v>
      </c>
      <c r="G188" s="126">
        <v>43138</v>
      </c>
      <c r="H188" s="16"/>
      <c r="I188" s="13"/>
      <c r="J188" s="15"/>
      <c r="K188" s="94" t="s">
        <v>13</v>
      </c>
    </row>
    <row r="189" spans="3:11" ht="31.5">
      <c r="C189" s="37" t="s">
        <v>171</v>
      </c>
      <c r="D189" s="12"/>
      <c r="E189" s="42" t="s">
        <v>189</v>
      </c>
      <c r="F189" s="42" t="s">
        <v>190</v>
      </c>
      <c r="G189" s="127">
        <v>43136</v>
      </c>
      <c r="H189" s="16"/>
      <c r="I189" s="13"/>
      <c r="J189" s="15"/>
      <c r="K189" s="93" t="s">
        <v>13</v>
      </c>
    </row>
    <row r="190" spans="3:11">
      <c r="C190" s="39" t="s">
        <v>171</v>
      </c>
      <c r="D190" s="12"/>
      <c r="E190" s="39" t="s">
        <v>191</v>
      </c>
      <c r="F190" s="43" t="s">
        <v>192</v>
      </c>
      <c r="G190" s="126">
        <v>43136</v>
      </c>
      <c r="H190" s="16"/>
      <c r="I190" s="13"/>
      <c r="J190" s="15"/>
      <c r="K190" s="94" t="s">
        <v>13</v>
      </c>
    </row>
    <row r="191" spans="3:11">
      <c r="C191" s="39" t="s">
        <v>171</v>
      </c>
      <c r="D191" s="12"/>
      <c r="E191" s="39" t="s">
        <v>187</v>
      </c>
      <c r="F191" s="43" t="s">
        <v>188</v>
      </c>
      <c r="G191" s="126">
        <v>43126</v>
      </c>
      <c r="H191" s="16"/>
      <c r="I191" s="13"/>
      <c r="J191" s="15"/>
      <c r="K191" s="94" t="s">
        <v>13</v>
      </c>
    </row>
    <row r="192" spans="3:11">
      <c r="C192" s="39" t="s">
        <v>171</v>
      </c>
      <c r="D192" s="12"/>
      <c r="E192" s="43" t="s">
        <v>179</v>
      </c>
      <c r="F192" s="43" t="s">
        <v>180</v>
      </c>
      <c r="G192" s="126">
        <v>43123</v>
      </c>
      <c r="H192" s="16"/>
      <c r="I192" s="13"/>
      <c r="J192" s="15"/>
      <c r="K192" s="94" t="s">
        <v>13</v>
      </c>
    </row>
    <row r="193" spans="3:11">
      <c r="C193" s="37" t="s">
        <v>171</v>
      </c>
      <c r="D193" s="12"/>
      <c r="E193" s="37" t="s">
        <v>181</v>
      </c>
      <c r="F193" s="42" t="s">
        <v>182</v>
      </c>
      <c r="G193" s="127">
        <v>43123</v>
      </c>
      <c r="H193" s="16"/>
      <c r="I193" s="13"/>
      <c r="J193" s="15"/>
      <c r="K193" s="93" t="s">
        <v>13</v>
      </c>
    </row>
    <row r="194" spans="3:11" ht="31.5">
      <c r="C194" s="39" t="s">
        <v>171</v>
      </c>
      <c r="D194" s="12"/>
      <c r="E194" s="39" t="s">
        <v>183</v>
      </c>
      <c r="F194" s="43" t="s">
        <v>184</v>
      </c>
      <c r="G194" s="126">
        <v>43123</v>
      </c>
      <c r="H194" s="16"/>
      <c r="I194" s="13"/>
      <c r="J194" s="15"/>
      <c r="K194" s="94" t="s">
        <v>13</v>
      </c>
    </row>
    <row r="195" spans="3:11">
      <c r="C195" s="37" t="s">
        <v>171</v>
      </c>
      <c r="D195" s="12"/>
      <c r="E195" s="37" t="s">
        <v>185</v>
      </c>
      <c r="F195" s="42" t="s">
        <v>186</v>
      </c>
      <c r="G195" s="127">
        <v>43123</v>
      </c>
      <c r="H195" s="16"/>
      <c r="I195" s="13"/>
      <c r="J195" s="15"/>
      <c r="K195" s="93" t="s">
        <v>13</v>
      </c>
    </row>
    <row r="196" spans="3:11" ht="31.5">
      <c r="C196" s="37" t="s">
        <v>171</v>
      </c>
      <c r="D196" s="12"/>
      <c r="E196" s="37" t="s">
        <v>177</v>
      </c>
      <c r="F196" s="42" t="s">
        <v>178</v>
      </c>
      <c r="G196" s="127">
        <v>43119</v>
      </c>
      <c r="H196" s="16"/>
      <c r="I196" s="13"/>
      <c r="J196" s="15"/>
      <c r="K196" s="93" t="s">
        <v>13</v>
      </c>
    </row>
    <row r="197" spans="3:11">
      <c r="C197" s="37" t="s">
        <v>171</v>
      </c>
      <c r="D197" s="12"/>
      <c r="E197" s="37" t="s">
        <v>172</v>
      </c>
      <c r="F197" s="42" t="s">
        <v>173</v>
      </c>
      <c r="G197" s="127">
        <v>43117</v>
      </c>
      <c r="H197" s="16"/>
      <c r="I197" s="13"/>
      <c r="J197" s="15"/>
      <c r="K197" s="93" t="s">
        <v>13</v>
      </c>
    </row>
    <row r="198" spans="3:11">
      <c r="C198" s="39" t="s">
        <v>171</v>
      </c>
      <c r="D198" s="12"/>
      <c r="E198" s="39" t="s">
        <v>175</v>
      </c>
      <c r="F198" s="43" t="s">
        <v>176</v>
      </c>
      <c r="G198" s="126">
        <v>43117</v>
      </c>
      <c r="H198" s="16"/>
      <c r="I198" s="13"/>
      <c r="J198" s="15"/>
      <c r="K198" s="94" t="s">
        <v>43</v>
      </c>
    </row>
    <row r="199" spans="3:11">
      <c r="C199" s="39" t="s">
        <v>227</v>
      </c>
      <c r="D199" s="12"/>
      <c r="E199" s="39" t="s">
        <v>296</v>
      </c>
      <c r="F199" s="43" t="s">
        <v>297</v>
      </c>
      <c r="G199" s="130">
        <v>43201</v>
      </c>
      <c r="H199" s="16"/>
      <c r="I199" s="13"/>
      <c r="J199" s="15"/>
      <c r="K199" s="94" t="s">
        <v>16</v>
      </c>
    </row>
    <row r="200" spans="3:11">
      <c r="C200" s="72" t="s">
        <v>227</v>
      </c>
      <c r="D200" s="12"/>
      <c r="E200" s="72" t="s">
        <v>232</v>
      </c>
      <c r="F200" s="76" t="s">
        <v>233</v>
      </c>
      <c r="G200" s="130">
        <v>43199</v>
      </c>
      <c r="H200" s="16"/>
      <c r="I200" s="13"/>
      <c r="J200" s="15"/>
      <c r="K200" s="94" t="s">
        <v>13</v>
      </c>
    </row>
    <row r="201" spans="3:11">
      <c r="C201" s="71" t="s">
        <v>227</v>
      </c>
      <c r="D201" s="12"/>
      <c r="E201" s="71" t="s">
        <v>232</v>
      </c>
      <c r="F201" s="75" t="s">
        <v>233</v>
      </c>
      <c r="G201" s="130">
        <v>43198</v>
      </c>
      <c r="H201" s="16"/>
      <c r="I201" s="13"/>
      <c r="J201" s="15"/>
      <c r="K201" s="93" t="s">
        <v>20</v>
      </c>
    </row>
    <row r="202" spans="3:11">
      <c r="C202" s="72" t="s">
        <v>227</v>
      </c>
      <c r="D202" s="12"/>
      <c r="E202" s="72" t="s">
        <v>232</v>
      </c>
      <c r="F202" s="76" t="s">
        <v>233</v>
      </c>
      <c r="G202" s="130">
        <v>43197</v>
      </c>
      <c r="H202" s="16"/>
      <c r="I202" s="13"/>
      <c r="J202" s="15"/>
      <c r="K202" s="94" t="s">
        <v>13</v>
      </c>
    </row>
    <row r="203" spans="3:11">
      <c r="C203" s="71" t="s">
        <v>227</v>
      </c>
      <c r="D203" s="12"/>
      <c r="E203" s="71" t="s">
        <v>232</v>
      </c>
      <c r="F203" s="75" t="s">
        <v>233</v>
      </c>
      <c r="G203" s="130">
        <v>43196</v>
      </c>
      <c r="H203" s="16"/>
      <c r="I203" s="13"/>
      <c r="J203" s="15"/>
      <c r="K203" s="93" t="s">
        <v>20</v>
      </c>
    </row>
    <row r="204" spans="3:11">
      <c r="C204" s="72" t="s">
        <v>227</v>
      </c>
      <c r="D204" s="12"/>
      <c r="E204" s="72" t="s">
        <v>232</v>
      </c>
      <c r="F204" s="76" t="s">
        <v>233</v>
      </c>
      <c r="G204" s="130">
        <v>43195</v>
      </c>
      <c r="H204" s="16"/>
      <c r="I204" s="13"/>
      <c r="J204" s="15"/>
      <c r="K204" s="94" t="s">
        <v>13</v>
      </c>
    </row>
    <row r="205" spans="3:11">
      <c r="C205" s="71" t="s">
        <v>227</v>
      </c>
      <c r="D205" s="12"/>
      <c r="E205" s="71" t="s">
        <v>230</v>
      </c>
      <c r="F205" s="75" t="s">
        <v>231</v>
      </c>
      <c r="G205" s="130">
        <v>43194</v>
      </c>
      <c r="H205" s="16"/>
      <c r="I205" s="13"/>
      <c r="J205" s="15"/>
      <c r="K205" s="93" t="s">
        <v>13</v>
      </c>
    </row>
    <row r="206" spans="3:11">
      <c r="C206" s="72" t="s">
        <v>227</v>
      </c>
      <c r="D206" s="12"/>
      <c r="E206" s="72" t="s">
        <v>230</v>
      </c>
      <c r="F206" s="76" t="s">
        <v>231</v>
      </c>
      <c r="G206" s="130">
        <v>43193</v>
      </c>
      <c r="H206" s="16"/>
      <c r="I206" s="13"/>
      <c r="J206" s="15"/>
      <c r="K206" s="94" t="s">
        <v>13</v>
      </c>
    </row>
    <row r="207" spans="3:11">
      <c r="C207" s="68" t="s">
        <v>227</v>
      </c>
      <c r="D207" s="12"/>
      <c r="E207" s="68" t="s">
        <v>251</v>
      </c>
      <c r="F207" s="74" t="s">
        <v>252</v>
      </c>
      <c r="G207" s="125">
        <v>43193</v>
      </c>
      <c r="H207" s="16"/>
      <c r="I207" s="13"/>
      <c r="J207" s="15"/>
      <c r="K207" s="93" t="s">
        <v>13</v>
      </c>
    </row>
    <row r="208" spans="3:11">
      <c r="C208" s="68" t="s">
        <v>227</v>
      </c>
      <c r="D208" s="12"/>
      <c r="E208" s="68" t="s">
        <v>251</v>
      </c>
      <c r="F208" s="74" t="s">
        <v>252</v>
      </c>
      <c r="G208" s="125">
        <v>43193</v>
      </c>
      <c r="H208" s="16"/>
      <c r="I208" s="13"/>
      <c r="J208" s="15"/>
      <c r="K208" s="94" t="s">
        <v>13</v>
      </c>
    </row>
    <row r="209" spans="3:11">
      <c r="C209" s="68" t="s">
        <v>227</v>
      </c>
      <c r="D209" s="12"/>
      <c r="E209" s="68" t="s">
        <v>253</v>
      </c>
      <c r="F209" s="74" t="s">
        <v>233</v>
      </c>
      <c r="G209" s="125">
        <v>43193</v>
      </c>
      <c r="H209" s="16"/>
      <c r="I209" s="13"/>
      <c r="J209" s="15"/>
      <c r="K209" s="93" t="s">
        <v>13</v>
      </c>
    </row>
    <row r="210" spans="3:11" ht="25.5">
      <c r="C210" s="68" t="s">
        <v>227</v>
      </c>
      <c r="D210" s="12"/>
      <c r="E210" s="68" t="s">
        <v>254</v>
      </c>
      <c r="F210" s="74" t="s">
        <v>255</v>
      </c>
      <c r="G210" s="125">
        <v>43193</v>
      </c>
      <c r="H210" s="16"/>
      <c r="I210" s="13"/>
      <c r="J210" s="15"/>
      <c r="K210" s="94" t="s">
        <v>20</v>
      </c>
    </row>
    <row r="211" spans="3:11">
      <c r="C211" s="68" t="s">
        <v>227</v>
      </c>
      <c r="D211" s="12"/>
      <c r="E211" s="68" t="s">
        <v>251</v>
      </c>
      <c r="F211" s="74" t="s">
        <v>256</v>
      </c>
      <c r="G211" s="125">
        <v>43193</v>
      </c>
      <c r="H211" s="16"/>
      <c r="I211" s="13"/>
      <c r="J211" s="15"/>
      <c r="K211" s="93" t="s">
        <v>13</v>
      </c>
    </row>
    <row r="212" spans="3:11">
      <c r="C212" s="55" t="s">
        <v>227</v>
      </c>
      <c r="D212" s="12"/>
      <c r="E212" s="56" t="s">
        <v>251</v>
      </c>
      <c r="F212" s="57" t="s">
        <v>256</v>
      </c>
      <c r="G212" s="123">
        <v>43193</v>
      </c>
      <c r="H212" s="16"/>
      <c r="I212" s="13"/>
      <c r="J212" s="15"/>
      <c r="K212" s="101" t="s">
        <v>13</v>
      </c>
    </row>
    <row r="213" spans="3:11">
      <c r="C213" s="55" t="s">
        <v>227</v>
      </c>
      <c r="D213" s="12"/>
      <c r="E213" s="56" t="s">
        <v>251</v>
      </c>
      <c r="F213" s="57" t="s">
        <v>257</v>
      </c>
      <c r="G213" s="123">
        <v>43193</v>
      </c>
      <c r="H213" s="16"/>
      <c r="I213" s="13"/>
      <c r="J213" s="15"/>
      <c r="K213" s="102" t="s">
        <v>13</v>
      </c>
    </row>
    <row r="214" spans="3:11">
      <c r="C214" s="47" t="s">
        <v>227</v>
      </c>
      <c r="D214" s="12"/>
      <c r="E214" s="48" t="s">
        <v>251</v>
      </c>
      <c r="F214" s="58" t="s">
        <v>257</v>
      </c>
      <c r="G214" s="123">
        <v>43193</v>
      </c>
      <c r="H214" s="16"/>
      <c r="I214" s="13"/>
      <c r="J214" s="15"/>
      <c r="K214" s="101" t="s">
        <v>13</v>
      </c>
    </row>
    <row r="215" spans="3:11">
      <c r="C215" s="47" t="s">
        <v>227</v>
      </c>
      <c r="D215" s="12"/>
      <c r="E215" s="48" t="s">
        <v>251</v>
      </c>
      <c r="F215" s="58" t="s">
        <v>257</v>
      </c>
      <c r="G215" s="123">
        <v>43193</v>
      </c>
      <c r="H215" s="16"/>
      <c r="I215" s="13"/>
      <c r="J215" s="15"/>
      <c r="K215" s="102" t="s">
        <v>13</v>
      </c>
    </row>
    <row r="216" spans="3:11">
      <c r="C216" s="47" t="s">
        <v>227</v>
      </c>
      <c r="D216" s="12"/>
      <c r="E216" s="48" t="s">
        <v>251</v>
      </c>
      <c r="F216" s="58" t="s">
        <v>257</v>
      </c>
      <c r="G216" s="123">
        <v>43193</v>
      </c>
      <c r="H216" s="16"/>
      <c r="I216" s="13"/>
      <c r="J216" s="15"/>
      <c r="K216" s="101" t="s">
        <v>13</v>
      </c>
    </row>
    <row r="217" spans="3:11">
      <c r="C217" s="52" t="s">
        <v>227</v>
      </c>
      <c r="D217" s="12"/>
      <c r="E217" s="53" t="s">
        <v>230</v>
      </c>
      <c r="F217" s="54" t="s">
        <v>231</v>
      </c>
      <c r="G217" s="122">
        <v>43192</v>
      </c>
      <c r="H217" s="16"/>
      <c r="I217" s="13"/>
      <c r="J217" s="15"/>
      <c r="K217" s="102" t="s">
        <v>13</v>
      </c>
    </row>
    <row r="218" spans="3:11">
      <c r="C218" s="49" t="s">
        <v>227</v>
      </c>
      <c r="D218" s="12"/>
      <c r="E218" s="50" t="s">
        <v>230</v>
      </c>
      <c r="F218" s="51" t="s">
        <v>231</v>
      </c>
      <c r="G218" s="122">
        <v>43191</v>
      </c>
      <c r="H218" s="16"/>
      <c r="I218" s="13"/>
      <c r="J218" s="15"/>
      <c r="K218" s="101" t="s">
        <v>20</v>
      </c>
    </row>
    <row r="219" spans="3:11">
      <c r="C219" s="55" t="s">
        <v>227</v>
      </c>
      <c r="D219" s="12"/>
      <c r="E219" s="56" t="s">
        <v>251</v>
      </c>
      <c r="F219" s="57" t="s">
        <v>231</v>
      </c>
      <c r="G219" s="123">
        <v>43188</v>
      </c>
      <c r="H219" s="16"/>
      <c r="I219" s="13"/>
      <c r="J219" s="15"/>
      <c r="K219" s="102" t="s">
        <v>13</v>
      </c>
    </row>
    <row r="220" spans="3:11">
      <c r="C220" s="55" t="s">
        <v>227</v>
      </c>
      <c r="D220" s="12"/>
      <c r="E220" s="56" t="s">
        <v>251</v>
      </c>
      <c r="F220" s="57" t="s">
        <v>231</v>
      </c>
      <c r="G220" s="123">
        <v>43188</v>
      </c>
      <c r="H220" s="16"/>
      <c r="I220" s="13"/>
      <c r="J220" s="15"/>
      <c r="K220" s="101" t="s">
        <v>13</v>
      </c>
    </row>
    <row r="221" spans="3:11">
      <c r="C221" s="55" t="s">
        <v>227</v>
      </c>
      <c r="D221" s="12"/>
      <c r="E221" s="56" t="s">
        <v>251</v>
      </c>
      <c r="F221" s="57" t="s">
        <v>252</v>
      </c>
      <c r="G221" s="123">
        <v>43188</v>
      </c>
      <c r="H221" s="16"/>
      <c r="I221" s="13"/>
      <c r="J221" s="15"/>
      <c r="K221" s="102" t="s">
        <v>13</v>
      </c>
    </row>
    <row r="222" spans="3:11">
      <c r="C222" s="55" t="s">
        <v>227</v>
      </c>
      <c r="D222" s="12"/>
      <c r="E222" s="56" t="s">
        <v>251</v>
      </c>
      <c r="F222" s="57" t="s">
        <v>252</v>
      </c>
      <c r="G222" s="123">
        <v>43188</v>
      </c>
      <c r="H222" s="16"/>
      <c r="I222" s="13"/>
      <c r="J222" s="15"/>
      <c r="K222" s="101" t="s">
        <v>13</v>
      </c>
    </row>
    <row r="223" spans="3:11">
      <c r="C223" s="47" t="s">
        <v>227</v>
      </c>
      <c r="D223" s="12"/>
      <c r="E223" s="48" t="s">
        <v>258</v>
      </c>
      <c r="F223" s="58" t="s">
        <v>259</v>
      </c>
      <c r="G223" s="123">
        <v>43187</v>
      </c>
      <c r="H223" s="16"/>
      <c r="I223" s="13"/>
      <c r="J223" s="15"/>
      <c r="K223" s="102" t="s">
        <v>13</v>
      </c>
    </row>
    <row r="224" spans="3:11">
      <c r="C224" s="47" t="s">
        <v>227</v>
      </c>
      <c r="D224" s="12"/>
      <c r="E224" s="48" t="s">
        <v>258</v>
      </c>
      <c r="F224" s="58" t="s">
        <v>259</v>
      </c>
      <c r="G224" s="123">
        <v>43187</v>
      </c>
      <c r="H224" s="16"/>
      <c r="I224" s="13"/>
      <c r="J224" s="15"/>
      <c r="K224" s="101" t="s">
        <v>13</v>
      </c>
    </row>
    <row r="225" spans="3:11">
      <c r="C225" s="55" t="s">
        <v>227</v>
      </c>
      <c r="D225" s="12"/>
      <c r="E225" s="56" t="s">
        <v>244</v>
      </c>
      <c r="F225" s="57" t="s">
        <v>245</v>
      </c>
      <c r="G225" s="123">
        <v>43185</v>
      </c>
      <c r="H225" s="16"/>
      <c r="I225" s="13"/>
      <c r="J225" s="15"/>
      <c r="K225" s="102" t="s">
        <v>20</v>
      </c>
    </row>
    <row r="226" spans="3:11">
      <c r="C226" s="55" t="s">
        <v>227</v>
      </c>
      <c r="D226" s="12"/>
      <c r="E226" s="56" t="s">
        <v>244</v>
      </c>
      <c r="F226" s="57" t="s">
        <v>246</v>
      </c>
      <c r="G226" s="123">
        <v>43185</v>
      </c>
      <c r="H226" s="16"/>
      <c r="I226" s="13"/>
      <c r="J226" s="15"/>
      <c r="K226" s="101" t="s">
        <v>20</v>
      </c>
    </row>
    <row r="227" spans="3:11">
      <c r="C227" s="55" t="s">
        <v>227</v>
      </c>
      <c r="D227" s="12"/>
      <c r="E227" s="56" t="s">
        <v>244</v>
      </c>
      <c r="F227" s="57" t="s">
        <v>247</v>
      </c>
      <c r="G227" s="123">
        <v>43185</v>
      </c>
      <c r="H227" s="16"/>
      <c r="I227" s="13"/>
      <c r="J227" s="15"/>
      <c r="K227" s="102" t="s">
        <v>13</v>
      </c>
    </row>
    <row r="228" spans="3:11" ht="25.5">
      <c r="C228" s="55" t="s">
        <v>227</v>
      </c>
      <c r="D228" s="12"/>
      <c r="E228" s="56" t="s">
        <v>244</v>
      </c>
      <c r="F228" s="57" t="s">
        <v>248</v>
      </c>
      <c r="G228" s="123">
        <v>43185</v>
      </c>
      <c r="H228" s="16"/>
      <c r="I228" s="13"/>
      <c r="J228" s="15"/>
      <c r="K228" s="101" t="s">
        <v>20</v>
      </c>
    </row>
    <row r="229" spans="3:11">
      <c r="C229" s="55" t="s">
        <v>227</v>
      </c>
      <c r="D229" s="12"/>
      <c r="E229" s="56" t="s">
        <v>244</v>
      </c>
      <c r="F229" s="57" t="s">
        <v>249</v>
      </c>
      <c r="G229" s="123">
        <v>43185</v>
      </c>
      <c r="H229" s="16"/>
      <c r="I229" s="13"/>
      <c r="J229" s="15"/>
      <c r="K229" s="102" t="s">
        <v>20</v>
      </c>
    </row>
    <row r="230" spans="3:11">
      <c r="C230" s="55" t="s">
        <v>227</v>
      </c>
      <c r="D230" s="12"/>
      <c r="E230" s="56" t="s">
        <v>244</v>
      </c>
      <c r="F230" s="57" t="s">
        <v>250</v>
      </c>
      <c r="G230" s="123">
        <v>43185</v>
      </c>
      <c r="H230" s="16"/>
      <c r="I230" s="13"/>
      <c r="J230" s="15"/>
      <c r="K230" s="101" t="s">
        <v>20</v>
      </c>
    </row>
    <row r="231" spans="3:11" ht="31.5">
      <c r="C231" s="47" t="s">
        <v>227</v>
      </c>
      <c r="D231" s="12"/>
      <c r="E231" s="48" t="s">
        <v>260</v>
      </c>
      <c r="F231" s="58" t="s">
        <v>235</v>
      </c>
      <c r="G231" s="123">
        <v>43168</v>
      </c>
      <c r="H231" s="16"/>
      <c r="I231" s="13"/>
      <c r="J231" s="15"/>
      <c r="K231" s="102" t="s">
        <v>20</v>
      </c>
    </row>
    <row r="232" spans="3:11">
      <c r="C232" s="49" t="s">
        <v>227</v>
      </c>
      <c r="D232" s="12"/>
      <c r="E232" s="73"/>
      <c r="F232" s="51" t="s">
        <v>229</v>
      </c>
      <c r="G232" s="122">
        <v>43157</v>
      </c>
      <c r="H232" s="16"/>
      <c r="I232" s="13"/>
      <c r="J232" s="15"/>
      <c r="K232" s="101" t="s">
        <v>13</v>
      </c>
    </row>
    <row r="233" spans="3:11">
      <c r="C233" s="52" t="s">
        <v>227</v>
      </c>
      <c r="D233" s="12"/>
      <c r="E233" s="73"/>
      <c r="F233" s="54" t="s">
        <v>229</v>
      </c>
      <c r="G233" s="121">
        <v>43157</v>
      </c>
      <c r="H233" s="16"/>
      <c r="I233" s="13"/>
      <c r="J233" s="15"/>
      <c r="K233" s="102" t="s">
        <v>13</v>
      </c>
    </row>
    <row r="234" spans="3:11" ht="38.25">
      <c r="C234" s="52" t="s">
        <v>227</v>
      </c>
      <c r="D234" s="12"/>
      <c r="E234" s="73"/>
      <c r="F234" s="54" t="s">
        <v>228</v>
      </c>
      <c r="G234" s="121">
        <v>43147</v>
      </c>
      <c r="H234" s="84"/>
      <c r="I234" s="88"/>
      <c r="J234" s="89"/>
      <c r="K234" s="102" t="s">
        <v>131</v>
      </c>
    </row>
    <row r="235" spans="3:11" ht="31.5">
      <c r="C235" s="52" t="s">
        <v>227</v>
      </c>
      <c r="D235" s="12"/>
      <c r="E235" s="73"/>
      <c r="F235" s="44" t="s">
        <v>235</v>
      </c>
      <c r="G235" s="121">
        <v>43134</v>
      </c>
      <c r="H235" s="16"/>
      <c r="I235" s="13"/>
      <c r="J235" s="15"/>
      <c r="K235" s="102" t="s">
        <v>20</v>
      </c>
    </row>
    <row r="236" spans="3:11" ht="78.75">
      <c r="C236" s="49" t="s">
        <v>227</v>
      </c>
      <c r="D236" s="12"/>
      <c r="E236" s="73"/>
      <c r="F236" s="46" t="s">
        <v>234</v>
      </c>
      <c r="G236" s="121">
        <v>43133</v>
      </c>
      <c r="H236" s="16"/>
      <c r="I236" s="13"/>
      <c r="J236" s="15"/>
      <c r="K236" s="101" t="s">
        <v>35</v>
      </c>
    </row>
    <row r="237" spans="3:11" ht="78.75">
      <c r="C237" s="52" t="s">
        <v>227</v>
      </c>
      <c r="D237" s="12"/>
      <c r="E237" s="73"/>
      <c r="F237" s="44" t="s">
        <v>234</v>
      </c>
      <c r="G237" s="121">
        <v>43132</v>
      </c>
      <c r="H237" s="16"/>
      <c r="I237" s="13"/>
      <c r="J237" s="15"/>
      <c r="K237" s="102" t="s">
        <v>35</v>
      </c>
    </row>
    <row r="238" spans="3:11">
      <c r="C238" s="29" t="s">
        <v>236</v>
      </c>
      <c r="D238" s="12"/>
      <c r="E238" s="73"/>
      <c r="F238" s="30" t="s">
        <v>240</v>
      </c>
      <c r="G238" s="122">
        <v>43144</v>
      </c>
      <c r="H238" s="70" t="s">
        <v>241</v>
      </c>
      <c r="I238" s="39"/>
      <c r="J238" s="40"/>
      <c r="K238" s="101" t="s">
        <v>43</v>
      </c>
    </row>
    <row r="239" spans="3:11">
      <c r="C239" s="31" t="s">
        <v>236</v>
      </c>
      <c r="D239" s="12"/>
      <c r="E239" s="73"/>
      <c r="F239" s="32" t="s">
        <v>239</v>
      </c>
      <c r="G239" s="121">
        <v>43139</v>
      </c>
      <c r="H239" s="69" t="s">
        <v>83</v>
      </c>
      <c r="I239" s="37"/>
      <c r="J239" s="38"/>
      <c r="K239" s="102" t="s">
        <v>43</v>
      </c>
    </row>
    <row r="240" spans="3:11">
      <c r="C240" s="29" t="s">
        <v>236</v>
      </c>
      <c r="D240" s="12"/>
      <c r="E240" s="73"/>
      <c r="F240" s="30" t="s">
        <v>237</v>
      </c>
      <c r="G240" s="122">
        <v>43138</v>
      </c>
      <c r="H240" s="70" t="s">
        <v>238</v>
      </c>
      <c r="I240" s="39"/>
      <c r="J240" s="40"/>
      <c r="K240" s="101" t="s">
        <v>43</v>
      </c>
    </row>
    <row r="241" spans="3:11">
      <c r="C241" s="31" t="s">
        <v>236</v>
      </c>
      <c r="D241" s="12"/>
      <c r="E241" s="73"/>
      <c r="F241" s="32" t="s">
        <v>242</v>
      </c>
      <c r="G241" s="121">
        <v>43138</v>
      </c>
      <c r="H241" s="69" t="s">
        <v>174</v>
      </c>
      <c r="I241" s="37"/>
      <c r="J241" s="38"/>
      <c r="K241" s="102" t="s">
        <v>13</v>
      </c>
    </row>
    <row r="242" spans="3:11">
      <c r="C242" s="29" t="s">
        <v>236</v>
      </c>
      <c r="D242" s="12"/>
      <c r="E242" s="73"/>
      <c r="F242" s="30" t="s">
        <v>243</v>
      </c>
      <c r="G242" s="122">
        <v>43138</v>
      </c>
      <c r="H242" s="70" t="s">
        <v>174</v>
      </c>
      <c r="I242" s="39"/>
      <c r="J242" s="40"/>
      <c r="K242" s="101" t="s">
        <v>13</v>
      </c>
    </row>
    <row r="243" spans="3:11">
      <c r="C243" s="31" t="s">
        <v>236</v>
      </c>
      <c r="D243" s="12"/>
      <c r="E243" s="73"/>
      <c r="F243" s="32" t="s">
        <v>242</v>
      </c>
      <c r="G243" s="121">
        <v>43138</v>
      </c>
      <c r="H243" s="69" t="s">
        <v>174</v>
      </c>
      <c r="I243" s="37"/>
      <c r="J243" s="38"/>
      <c r="K243" s="102" t="s">
        <v>13</v>
      </c>
    </row>
    <row r="244" spans="3:11">
      <c r="C244" s="29" t="s">
        <v>236</v>
      </c>
      <c r="D244" s="12"/>
      <c r="E244" s="73"/>
      <c r="F244" s="30" t="s">
        <v>243</v>
      </c>
      <c r="G244" s="122">
        <v>43138</v>
      </c>
      <c r="H244" s="70" t="s">
        <v>174</v>
      </c>
      <c r="I244" s="39"/>
      <c r="J244" s="40"/>
      <c r="K244" s="101" t="s">
        <v>13</v>
      </c>
    </row>
    <row r="245" spans="3:11">
      <c r="C245" s="31" t="s">
        <v>236</v>
      </c>
      <c r="D245" s="12"/>
      <c r="E245" s="12"/>
      <c r="F245" s="36" t="s">
        <v>71</v>
      </c>
      <c r="G245" s="121">
        <v>43126</v>
      </c>
      <c r="H245" s="69" t="s">
        <v>174</v>
      </c>
      <c r="I245" s="37"/>
      <c r="J245" s="38"/>
      <c r="K245" s="102" t="s">
        <v>13</v>
      </c>
    </row>
    <row r="246" spans="3:11">
      <c r="C246" s="29" t="s">
        <v>236</v>
      </c>
      <c r="D246" s="12"/>
      <c r="E246" s="12"/>
      <c r="F246" s="36" t="s">
        <v>71</v>
      </c>
      <c r="G246" s="122">
        <v>43126</v>
      </c>
      <c r="H246" s="70" t="s">
        <v>174</v>
      </c>
      <c r="I246" s="39"/>
      <c r="J246" s="40"/>
      <c r="K246" s="101" t="s">
        <v>13</v>
      </c>
    </row>
    <row r="247" spans="3:11">
      <c r="C247" s="31" t="s">
        <v>236</v>
      </c>
      <c r="D247" s="12"/>
      <c r="E247" s="12"/>
      <c r="F247" s="36" t="s">
        <v>71</v>
      </c>
      <c r="G247" s="121">
        <v>43126</v>
      </c>
      <c r="H247" s="69" t="s">
        <v>174</v>
      </c>
      <c r="I247" s="37"/>
      <c r="J247" s="38"/>
      <c r="K247" s="102" t="s">
        <v>13</v>
      </c>
    </row>
    <row r="248" spans="3:11">
      <c r="C248" s="29" t="s">
        <v>236</v>
      </c>
      <c r="D248" s="12"/>
      <c r="E248" s="12"/>
      <c r="F248" s="36" t="s">
        <v>71</v>
      </c>
      <c r="G248" s="122">
        <v>43126</v>
      </c>
      <c r="H248" s="70" t="s">
        <v>174</v>
      </c>
      <c r="I248" s="39"/>
      <c r="J248" s="40"/>
      <c r="K248" s="101" t="s">
        <v>13</v>
      </c>
    </row>
    <row r="249" spans="3:11">
      <c r="C249" s="31" t="s">
        <v>236</v>
      </c>
      <c r="D249" s="12"/>
      <c r="E249" s="12"/>
      <c r="F249" s="36" t="s">
        <v>71</v>
      </c>
      <c r="G249" s="121">
        <v>43126</v>
      </c>
      <c r="H249" s="69" t="s">
        <v>174</v>
      </c>
      <c r="I249" s="37"/>
      <c r="J249" s="38"/>
      <c r="K249" s="102" t="s">
        <v>13</v>
      </c>
    </row>
    <row r="250" spans="3:11">
      <c r="C250" s="35" t="s">
        <v>236</v>
      </c>
      <c r="D250" s="12"/>
      <c r="E250" s="12"/>
      <c r="F250" s="114" t="s">
        <v>71</v>
      </c>
      <c r="G250" s="122">
        <v>43126</v>
      </c>
      <c r="H250" s="70" t="s">
        <v>174</v>
      </c>
      <c r="I250" s="39"/>
      <c r="J250" s="40"/>
      <c r="K250" s="111" t="s">
        <v>13</v>
      </c>
    </row>
  </sheetData>
  <conditionalFormatting sqref="G96:G141 G91:G92 F90 G83:G89 G144:G147 G150:G152">
    <cfRule type="timePeriod" dxfId="160" priority="162" timePeriod="thisWeek">
      <formula>AND(TODAY()-ROUNDDOWN(F83,0)&lt;=WEEKDAY(TODAY())-1,ROUNDDOWN(F83,0)-TODAY()&lt;=7-WEEKDAY(TODAY()))</formula>
    </cfRule>
  </conditionalFormatting>
  <conditionalFormatting sqref="G96:G141 G91:G92 F90 G144:G147 G80:G89 G150:G152">
    <cfRule type="timePeriod" dxfId="159" priority="159" timePeriod="today">
      <formula>FLOOR(F80,1)=TODAY()</formula>
    </cfRule>
    <cfRule type="timePeriod" dxfId="158" priority="160" timePeriod="tomorrow">
      <formula>FLOOR(F80,1)=TODAY()+1</formula>
    </cfRule>
    <cfRule type="cellIs" dxfId="157" priority="161" operator="lessThan">
      <formula>$L$1</formula>
    </cfRule>
    <cfRule type="timePeriod" dxfId="156" priority="163" timePeriod="nextWeek">
      <formula>AND(ROUNDDOWN(F80,0)-TODAY()&gt;(7-WEEKDAY(TODAY())),ROUNDDOWN(F80,0)-TODAY()&lt;(15-WEEKDAY(TODAY())))</formula>
    </cfRule>
  </conditionalFormatting>
  <conditionalFormatting sqref="G95">
    <cfRule type="timePeriod" dxfId="155" priority="157" timePeriod="thisWeek">
      <formula>AND(TODAY()-ROUNDDOWN(G95,0)&lt;=WEEKDAY(TODAY())-1,ROUNDDOWN(G95,0)-TODAY()&lt;=7-WEEKDAY(TODAY()))</formula>
    </cfRule>
  </conditionalFormatting>
  <conditionalFormatting sqref="G95">
    <cfRule type="timePeriod" dxfId="154" priority="154" timePeriod="today">
      <formula>FLOOR(G95,1)=TODAY()</formula>
    </cfRule>
    <cfRule type="timePeriod" dxfId="153" priority="155" timePeriod="tomorrow">
      <formula>FLOOR(G95,1)=TODAY()+1</formula>
    </cfRule>
    <cfRule type="cellIs" dxfId="152" priority="156" operator="lessThan">
      <formula>$L$1</formula>
    </cfRule>
    <cfRule type="timePeriod" dxfId="151" priority="158" timePeriod="nextWeek">
      <formula>AND(ROUNDDOWN(G95,0)-TODAY()&gt;(7-WEEKDAY(TODAY())),ROUNDDOWN(G95,0)-TODAY()&lt;(15-WEEKDAY(TODAY())))</formula>
    </cfRule>
  </conditionalFormatting>
  <conditionalFormatting sqref="G93">
    <cfRule type="timePeriod" dxfId="150" priority="152" timePeriod="thisWeek">
      <formula>AND(TODAY()-ROUNDDOWN(G93,0)&lt;=WEEKDAY(TODAY())-1,ROUNDDOWN(G93,0)-TODAY()&lt;=7-WEEKDAY(TODAY()))</formula>
    </cfRule>
  </conditionalFormatting>
  <conditionalFormatting sqref="G93">
    <cfRule type="timePeriod" dxfId="149" priority="149" timePeriod="today">
      <formula>FLOOR(G93,1)=TODAY()</formula>
    </cfRule>
    <cfRule type="timePeriod" dxfId="148" priority="150" timePeriod="tomorrow">
      <formula>FLOOR(G93,1)=TODAY()+1</formula>
    </cfRule>
    <cfRule type="cellIs" dxfId="147" priority="151" operator="lessThan">
      <formula>$L$1</formula>
    </cfRule>
    <cfRule type="timePeriod" dxfId="146" priority="153" timePeriod="nextWeek">
      <formula>AND(ROUNDDOWN(G93,0)-TODAY()&gt;(7-WEEKDAY(TODAY())),ROUNDDOWN(G93,0)-TODAY()&lt;(15-WEEKDAY(TODAY())))</formula>
    </cfRule>
  </conditionalFormatting>
  <conditionalFormatting sqref="G94">
    <cfRule type="timePeriod" dxfId="145" priority="147" timePeriod="thisWeek">
      <formula>AND(TODAY()-ROUNDDOWN(G94,0)&lt;=WEEKDAY(TODAY())-1,ROUNDDOWN(G94,0)-TODAY()&lt;=7-WEEKDAY(TODAY()))</formula>
    </cfRule>
  </conditionalFormatting>
  <conditionalFormatting sqref="G94">
    <cfRule type="timePeriod" dxfId="144" priority="144" timePeriod="today">
      <formula>FLOOR(G94,1)=TODAY()</formula>
    </cfRule>
    <cfRule type="timePeriod" dxfId="143" priority="145" timePeriod="tomorrow">
      <formula>FLOOR(G94,1)=TODAY()+1</formula>
    </cfRule>
    <cfRule type="cellIs" dxfId="142" priority="146" operator="lessThan">
      <formula>$L$1</formula>
    </cfRule>
    <cfRule type="timePeriod" dxfId="141" priority="148" timePeriod="nextWeek">
      <formula>AND(ROUNDDOWN(G94,0)-TODAY()&gt;(7-WEEKDAY(TODAY())),ROUNDDOWN(G94,0)-TODAY()&lt;(15-WEEKDAY(TODAY())))</formula>
    </cfRule>
  </conditionalFormatting>
  <conditionalFormatting sqref="G90">
    <cfRule type="timePeriod" dxfId="140" priority="142" timePeriod="thisWeek">
      <formula>AND(TODAY()-ROUNDDOWN(G90,0)&lt;=WEEKDAY(TODAY())-1,ROUNDDOWN(G90,0)-TODAY()&lt;=7-WEEKDAY(TODAY()))</formula>
    </cfRule>
  </conditionalFormatting>
  <conditionalFormatting sqref="G90">
    <cfRule type="timePeriod" dxfId="139" priority="139" timePeriod="today">
      <formula>FLOOR(G90,1)=TODAY()</formula>
    </cfRule>
    <cfRule type="timePeriod" dxfId="138" priority="140" timePeriod="tomorrow">
      <formula>FLOOR(G90,1)=TODAY()+1</formula>
    </cfRule>
    <cfRule type="cellIs" dxfId="137" priority="141" operator="lessThan">
      <formula>$L$1</formula>
    </cfRule>
    <cfRule type="timePeriod" dxfId="136" priority="143" timePeriod="nextWeek">
      <formula>AND(ROUNDDOWN(G90,0)-TODAY()&gt;(7-WEEKDAY(TODAY())),ROUNDDOWN(G90,0)-TODAY()&lt;(15-WEEKDAY(TODAY())))</formula>
    </cfRule>
  </conditionalFormatting>
  <conditionalFormatting sqref="G78 G80:G82">
    <cfRule type="timePeriod" dxfId="135" priority="137" timePeriod="thisWeek">
      <formula>AND(TODAY()-ROUNDDOWN(G78,0)&lt;=WEEKDAY(TODAY())-1,ROUNDDOWN(G78,0)-TODAY()&lt;=7-WEEKDAY(TODAY()))</formula>
    </cfRule>
  </conditionalFormatting>
  <conditionalFormatting sqref="G78">
    <cfRule type="timePeriod" dxfId="134" priority="134" timePeriod="today">
      <formula>FLOOR(G78,1)=TODAY()</formula>
    </cfRule>
    <cfRule type="timePeriod" dxfId="133" priority="135" timePeriod="tomorrow">
      <formula>FLOOR(G78,1)=TODAY()+1</formula>
    </cfRule>
    <cfRule type="cellIs" dxfId="132" priority="136" operator="lessThan">
      <formula>$L$1</formula>
    </cfRule>
    <cfRule type="timePeriod" dxfId="131" priority="138" timePeriod="nextWeek">
      <formula>AND(ROUNDDOWN(G78,0)-TODAY()&gt;(7-WEEKDAY(TODAY())),ROUNDDOWN(G78,0)-TODAY()&lt;(15-WEEKDAY(TODAY())))</formula>
    </cfRule>
  </conditionalFormatting>
  <conditionalFormatting sqref="G73">
    <cfRule type="timePeriod" dxfId="130" priority="132" timePeriod="thisWeek">
      <formula>AND(TODAY()-ROUNDDOWN(G73,0)&lt;=WEEKDAY(TODAY())-1,ROUNDDOWN(G73,0)-TODAY()&lt;=7-WEEKDAY(TODAY()))</formula>
    </cfRule>
  </conditionalFormatting>
  <conditionalFormatting sqref="G73">
    <cfRule type="timePeriod" dxfId="129" priority="129" timePeriod="today">
      <formula>FLOOR(G73,1)=TODAY()</formula>
    </cfRule>
    <cfRule type="timePeriod" dxfId="128" priority="130" timePeriod="tomorrow">
      <formula>FLOOR(G73,1)=TODAY()+1</formula>
    </cfRule>
    <cfRule type="cellIs" dxfId="127" priority="131" operator="lessThan">
      <formula>$L$1</formula>
    </cfRule>
    <cfRule type="timePeriod" dxfId="126" priority="133" timePeriod="nextWeek">
      <formula>AND(ROUNDDOWN(G73,0)-TODAY()&gt;(7-WEEKDAY(TODAY())),ROUNDDOWN(G73,0)-TODAY()&lt;(15-WEEKDAY(TODAY())))</formula>
    </cfRule>
  </conditionalFormatting>
  <conditionalFormatting sqref="G72">
    <cfRule type="timePeriod" dxfId="125" priority="127" timePeriod="thisWeek">
      <formula>AND(TODAY()-ROUNDDOWN(G72,0)&lt;=WEEKDAY(TODAY())-1,ROUNDDOWN(G72,0)-TODAY()&lt;=7-WEEKDAY(TODAY()))</formula>
    </cfRule>
  </conditionalFormatting>
  <conditionalFormatting sqref="G72">
    <cfRule type="timePeriod" dxfId="124" priority="124" timePeriod="today">
      <formula>FLOOR(G72,1)=TODAY()</formula>
    </cfRule>
    <cfRule type="timePeriod" dxfId="123" priority="125" timePeriod="tomorrow">
      <formula>FLOOR(G72,1)=TODAY()+1</formula>
    </cfRule>
    <cfRule type="cellIs" dxfId="122" priority="126" operator="lessThan">
      <formula>$L$1</formula>
    </cfRule>
    <cfRule type="timePeriod" dxfId="121" priority="128" timePeriod="nextWeek">
      <formula>AND(ROUNDDOWN(G72,0)-TODAY()&gt;(7-WEEKDAY(TODAY())),ROUNDDOWN(G72,0)-TODAY()&lt;(15-WEEKDAY(TODAY())))</formula>
    </cfRule>
  </conditionalFormatting>
  <conditionalFormatting sqref="G71">
    <cfRule type="timePeriod" dxfId="120" priority="122" timePeriod="thisWeek">
      <formula>AND(TODAY()-ROUNDDOWN(G71,0)&lt;=WEEKDAY(TODAY())-1,ROUNDDOWN(G71,0)-TODAY()&lt;=7-WEEKDAY(TODAY()))</formula>
    </cfRule>
  </conditionalFormatting>
  <conditionalFormatting sqref="G71">
    <cfRule type="timePeriod" dxfId="119" priority="119" timePeriod="today">
      <formula>FLOOR(G71,1)=TODAY()</formula>
    </cfRule>
    <cfRule type="timePeriod" dxfId="118" priority="120" timePeriod="tomorrow">
      <formula>FLOOR(G71,1)=TODAY()+1</formula>
    </cfRule>
    <cfRule type="cellIs" dxfId="117" priority="121" operator="lessThan">
      <formula>$L$1</formula>
    </cfRule>
    <cfRule type="timePeriod" dxfId="116" priority="123" timePeriod="nextWeek">
      <formula>AND(ROUNDDOWN(G71,0)-TODAY()&gt;(7-WEEKDAY(TODAY())),ROUNDDOWN(G71,0)-TODAY()&lt;(15-WEEKDAY(TODAY())))</formula>
    </cfRule>
  </conditionalFormatting>
  <conditionalFormatting sqref="G76">
    <cfRule type="timePeriod" dxfId="115" priority="117" timePeriod="thisWeek">
      <formula>AND(TODAY()-ROUNDDOWN(G76,0)&lt;=WEEKDAY(TODAY())-1,ROUNDDOWN(G76,0)-TODAY()&lt;=7-WEEKDAY(TODAY()))</formula>
    </cfRule>
  </conditionalFormatting>
  <conditionalFormatting sqref="G76">
    <cfRule type="timePeriod" dxfId="114" priority="114" timePeriod="today">
      <formula>FLOOR(G76,1)=TODAY()</formula>
    </cfRule>
    <cfRule type="timePeriod" dxfId="113" priority="115" timePeriod="tomorrow">
      <formula>FLOOR(G76,1)=TODAY()+1</formula>
    </cfRule>
    <cfRule type="cellIs" dxfId="112" priority="116" operator="lessThan">
      <formula>$L$1</formula>
    </cfRule>
    <cfRule type="timePeriod" dxfId="111" priority="118" timePeriod="nextWeek">
      <formula>AND(ROUNDDOWN(G76,0)-TODAY()&gt;(7-WEEKDAY(TODAY())),ROUNDDOWN(G76,0)-TODAY()&lt;(15-WEEKDAY(TODAY())))</formula>
    </cfRule>
  </conditionalFormatting>
  <conditionalFormatting sqref="G75">
    <cfRule type="timePeriod" dxfId="110" priority="112" timePeriod="thisWeek">
      <formula>AND(TODAY()-ROUNDDOWN(G75,0)&lt;=WEEKDAY(TODAY())-1,ROUNDDOWN(G75,0)-TODAY()&lt;=7-WEEKDAY(TODAY()))</formula>
    </cfRule>
  </conditionalFormatting>
  <conditionalFormatting sqref="G75">
    <cfRule type="timePeriod" dxfId="109" priority="109" timePeriod="today">
      <formula>FLOOR(G75,1)=TODAY()</formula>
    </cfRule>
    <cfRule type="timePeriod" dxfId="108" priority="110" timePeriod="tomorrow">
      <formula>FLOOR(G75,1)=TODAY()+1</formula>
    </cfRule>
    <cfRule type="cellIs" dxfId="107" priority="111" operator="lessThan">
      <formula>$L$1</formula>
    </cfRule>
    <cfRule type="timePeriod" dxfId="106" priority="113" timePeriod="nextWeek">
      <formula>AND(ROUNDDOWN(G75,0)-TODAY()&gt;(7-WEEKDAY(TODAY())),ROUNDDOWN(G75,0)-TODAY()&lt;(15-WEEKDAY(TODAY())))</formula>
    </cfRule>
  </conditionalFormatting>
  <conditionalFormatting sqref="G74">
    <cfRule type="timePeriod" dxfId="105" priority="107" timePeriod="thisWeek">
      <formula>AND(TODAY()-ROUNDDOWN(G74,0)&lt;=WEEKDAY(TODAY())-1,ROUNDDOWN(G74,0)-TODAY()&lt;=7-WEEKDAY(TODAY()))</formula>
    </cfRule>
  </conditionalFormatting>
  <conditionalFormatting sqref="G74">
    <cfRule type="timePeriod" dxfId="104" priority="104" timePeriod="today">
      <formula>FLOOR(G74,1)=TODAY()</formula>
    </cfRule>
    <cfRule type="timePeriod" dxfId="103" priority="105" timePeriod="tomorrow">
      <formula>FLOOR(G74,1)=TODAY()+1</formula>
    </cfRule>
    <cfRule type="cellIs" dxfId="102" priority="106" operator="lessThan">
      <formula>$L$1</formula>
    </cfRule>
    <cfRule type="timePeriod" dxfId="101" priority="108" timePeriod="nextWeek">
      <formula>AND(ROUNDDOWN(G74,0)-TODAY()&gt;(7-WEEKDAY(TODAY())),ROUNDDOWN(G74,0)-TODAY()&lt;(15-WEEKDAY(TODAY())))</formula>
    </cfRule>
  </conditionalFormatting>
  <conditionalFormatting sqref="G77">
    <cfRule type="timePeriod" dxfId="100" priority="102" timePeriod="thisWeek">
      <formula>AND(TODAY()-ROUNDDOWN(G77,0)&lt;=WEEKDAY(TODAY())-1,ROUNDDOWN(G77,0)-TODAY()&lt;=7-WEEKDAY(TODAY()))</formula>
    </cfRule>
  </conditionalFormatting>
  <conditionalFormatting sqref="G77">
    <cfRule type="timePeriod" dxfId="99" priority="99" timePeriod="today">
      <formula>FLOOR(G77,1)=TODAY()</formula>
    </cfRule>
    <cfRule type="timePeriod" dxfId="98" priority="100" timePeriod="tomorrow">
      <formula>FLOOR(G77,1)=TODAY()+1</formula>
    </cfRule>
    <cfRule type="cellIs" dxfId="97" priority="101" operator="lessThan">
      <formula>$L$1</formula>
    </cfRule>
    <cfRule type="timePeriod" dxfId="96" priority="103" timePeriod="nextWeek">
      <formula>AND(ROUNDDOWN(G77,0)-TODAY()&gt;(7-WEEKDAY(TODAY())),ROUNDDOWN(G77,0)-TODAY()&lt;(15-WEEKDAY(TODAY())))</formula>
    </cfRule>
  </conditionalFormatting>
  <conditionalFormatting sqref="G70">
    <cfRule type="timePeriod" dxfId="95" priority="97" timePeriod="thisWeek">
      <formula>AND(TODAY()-ROUNDDOWN(G70,0)&lt;=WEEKDAY(TODAY())-1,ROUNDDOWN(G70,0)-TODAY()&lt;=7-WEEKDAY(TODAY()))</formula>
    </cfRule>
  </conditionalFormatting>
  <conditionalFormatting sqref="G67:G70">
    <cfRule type="timePeriod" dxfId="94" priority="94" timePeriod="today">
      <formula>FLOOR(G67,1)=TODAY()</formula>
    </cfRule>
    <cfRule type="timePeriod" dxfId="93" priority="95" timePeriod="tomorrow">
      <formula>FLOOR(G67,1)=TODAY()+1</formula>
    </cfRule>
    <cfRule type="cellIs" dxfId="92" priority="96" operator="lessThan">
      <formula>$L$1</formula>
    </cfRule>
  </conditionalFormatting>
  <conditionalFormatting sqref="G70:G78 G80:G141 G144:G147 G150:G152 G46:G55 G40:G44 G37:G38 G3">
    <cfRule type="timePeriod" dxfId="91" priority="98" timePeriod="nextWeek">
      <formula>AND(ROUNDDOWN(G3,0)-TODAY()&gt;(7-WEEKDAY(TODAY())),ROUNDDOWN(G3,0)-TODAY()&lt;(15-WEEKDAY(TODAY())))</formula>
    </cfRule>
  </conditionalFormatting>
  <conditionalFormatting sqref="G65">
    <cfRule type="timePeriod" dxfId="90" priority="93" timePeriod="nextWeek">
      <formula>AND(ROUNDDOWN(G65,0)-TODAY()&gt;(7-WEEKDAY(TODAY())),ROUNDDOWN(G65,0)-TODAY()&lt;(15-WEEKDAY(TODAY())))</formula>
    </cfRule>
  </conditionalFormatting>
  <conditionalFormatting sqref="G64">
    <cfRule type="timePeriod" dxfId="89" priority="92" timePeriod="nextWeek">
      <formula>AND(ROUNDDOWN(G64,0)-TODAY()&gt;(7-WEEKDAY(TODAY())),ROUNDDOWN(G64,0)-TODAY()&lt;(15-WEEKDAY(TODAY())))</formula>
    </cfRule>
  </conditionalFormatting>
  <conditionalFormatting sqref="G64:G65 G67:G69">
    <cfRule type="timePeriod" dxfId="88" priority="90" timePeriod="thisWeek">
      <formula>AND(TODAY()-ROUNDDOWN(G64,0)&lt;=WEEKDAY(TODAY())-1,ROUNDDOWN(G64,0)-TODAY()&lt;=7-WEEKDAY(TODAY()))</formula>
    </cfRule>
  </conditionalFormatting>
  <conditionalFormatting sqref="G64:G65">
    <cfRule type="timePeriod" dxfId="87" priority="87" timePeriod="today">
      <formula>FLOOR(G64,1)=TODAY()</formula>
    </cfRule>
    <cfRule type="timePeriod" dxfId="86" priority="88" timePeriod="tomorrow">
      <formula>FLOOR(G64,1)=TODAY()+1</formula>
    </cfRule>
    <cfRule type="cellIs" dxfId="85" priority="89" operator="lessThan">
      <formula>$L$1</formula>
    </cfRule>
  </conditionalFormatting>
  <conditionalFormatting sqref="G64:G65 G67:G69">
    <cfRule type="timePeriod" dxfId="84" priority="91" timePeriod="nextWeek">
      <formula>AND(ROUNDDOWN(G64,0)-TODAY()&gt;(7-WEEKDAY(TODAY())),ROUNDDOWN(G64,0)-TODAY()&lt;(15-WEEKDAY(TODAY())))</formula>
    </cfRule>
  </conditionalFormatting>
  <conditionalFormatting sqref="G57:G63">
    <cfRule type="timePeriod" dxfId="83" priority="86" timePeriod="nextWeek">
      <formula>AND(ROUNDDOWN(G57,0)-TODAY()&gt;(7-WEEKDAY(TODAY())),ROUNDDOWN(G57,0)-TODAY()&lt;(15-WEEKDAY(TODAY())))</formula>
    </cfRule>
  </conditionalFormatting>
  <conditionalFormatting sqref="G57:G63">
    <cfRule type="timePeriod" dxfId="82" priority="84" timePeriod="thisWeek">
      <formula>AND(TODAY()-ROUNDDOWN(G57,0)&lt;=WEEKDAY(TODAY())-1,ROUNDDOWN(G57,0)-TODAY()&lt;=7-WEEKDAY(TODAY()))</formula>
    </cfRule>
  </conditionalFormatting>
  <conditionalFormatting sqref="G57:G63">
    <cfRule type="timePeriod" dxfId="81" priority="81" timePeriod="today">
      <formula>FLOOR(G57,1)=TODAY()</formula>
    </cfRule>
    <cfRule type="timePeriod" dxfId="80" priority="82" timePeriod="tomorrow">
      <formula>FLOOR(G57,1)=TODAY()+1</formula>
    </cfRule>
    <cfRule type="cellIs" dxfId="79" priority="83" operator="lessThan">
      <formula>$L$1</formula>
    </cfRule>
  </conditionalFormatting>
  <conditionalFormatting sqref="G57:G63">
    <cfRule type="timePeriod" dxfId="78" priority="85" timePeriod="nextWeek">
      <formula>AND(ROUNDDOWN(G57,0)-TODAY()&gt;(7-WEEKDAY(TODAY())),ROUNDDOWN(G57,0)-TODAY()&lt;(15-WEEKDAY(TODAY())))</formula>
    </cfRule>
  </conditionalFormatting>
  <conditionalFormatting sqref="G79">
    <cfRule type="timePeriod" dxfId="77" priority="79" timePeriod="thisWeek">
      <formula>AND(TODAY()-ROUNDDOWN(G79,0)&lt;=WEEKDAY(TODAY())-1,ROUNDDOWN(G79,0)-TODAY()&lt;=7-WEEKDAY(TODAY()))</formula>
    </cfRule>
  </conditionalFormatting>
  <conditionalFormatting sqref="G79">
    <cfRule type="timePeriod" dxfId="76" priority="76" timePeriod="today">
      <formula>FLOOR(G79,1)=TODAY()</formula>
    </cfRule>
    <cfRule type="timePeriod" dxfId="75" priority="77" timePeriod="tomorrow">
      <formula>FLOOR(G79,1)=TODAY()+1</formula>
    </cfRule>
    <cfRule type="cellIs" dxfId="74" priority="78" operator="lessThan">
      <formula>$L$1</formula>
    </cfRule>
    <cfRule type="timePeriod" dxfId="73" priority="80" timePeriod="nextWeek">
      <formula>AND(ROUNDDOWN(G79,0)-TODAY()&gt;(7-WEEKDAY(TODAY())),ROUNDDOWN(G79,0)-TODAY()&lt;(15-WEEKDAY(TODAY())))</formula>
    </cfRule>
  </conditionalFormatting>
  <conditionalFormatting sqref="G79">
    <cfRule type="timePeriod" dxfId="72" priority="75" timePeriod="nextWeek">
      <formula>AND(ROUNDDOWN(G79,0)-TODAY()&gt;(7-WEEKDAY(TODAY())),ROUNDDOWN(G79,0)-TODAY()&lt;(15-WEEKDAY(TODAY())))</formula>
    </cfRule>
  </conditionalFormatting>
  <conditionalFormatting sqref="G56">
    <cfRule type="timePeriod" dxfId="71" priority="74" timePeriod="nextWeek">
      <formula>AND(ROUNDDOWN(G56,0)-TODAY()&gt;(7-WEEKDAY(TODAY())),ROUNDDOWN(G56,0)-TODAY()&lt;(15-WEEKDAY(TODAY())))</formula>
    </cfRule>
  </conditionalFormatting>
  <conditionalFormatting sqref="G56">
    <cfRule type="timePeriod" dxfId="70" priority="72" timePeriod="thisWeek">
      <formula>AND(TODAY()-ROUNDDOWN(G56,0)&lt;=WEEKDAY(TODAY())-1,ROUNDDOWN(G56,0)-TODAY()&lt;=7-WEEKDAY(TODAY()))</formula>
    </cfRule>
  </conditionalFormatting>
  <conditionalFormatting sqref="G56">
    <cfRule type="timePeriod" dxfId="69" priority="69" timePeriod="today">
      <formula>FLOOR(G56,1)=TODAY()</formula>
    </cfRule>
    <cfRule type="timePeriod" dxfId="68" priority="70" timePeriod="tomorrow">
      <formula>FLOOR(G56,1)=TODAY()+1</formula>
    </cfRule>
    <cfRule type="cellIs" dxfId="67" priority="71" operator="lessThan">
      <formula>$L$1</formula>
    </cfRule>
  </conditionalFormatting>
  <conditionalFormatting sqref="G56">
    <cfRule type="timePeriod" dxfId="66" priority="73" timePeriod="nextWeek">
      <formula>AND(ROUNDDOWN(G56,0)-TODAY()&gt;(7-WEEKDAY(TODAY())),ROUNDDOWN(G56,0)-TODAY()&lt;(15-WEEKDAY(TODAY())))</formula>
    </cfRule>
  </conditionalFormatting>
  <conditionalFormatting sqref="G143">
    <cfRule type="timePeriod" dxfId="65" priority="63" timePeriod="nextWeek">
      <formula>AND(ROUNDDOWN(G143,0)-TODAY()&gt;(7-WEEKDAY(TODAY())),ROUNDDOWN(G143,0)-TODAY()&lt;(15-WEEKDAY(TODAY())))</formula>
    </cfRule>
  </conditionalFormatting>
  <conditionalFormatting sqref="G143">
    <cfRule type="timePeriod" dxfId="64" priority="67" timePeriod="thisWeek">
      <formula>AND(TODAY()-ROUNDDOWN(G143,0)&lt;=WEEKDAY(TODAY())-1,ROUNDDOWN(G143,0)-TODAY()&lt;=7-WEEKDAY(TODAY()))</formula>
    </cfRule>
  </conditionalFormatting>
  <conditionalFormatting sqref="G143">
    <cfRule type="timePeriod" dxfId="63" priority="64" timePeriod="today">
      <formula>FLOOR(G143,1)=TODAY()</formula>
    </cfRule>
    <cfRule type="timePeriod" dxfId="62" priority="65" timePeriod="tomorrow">
      <formula>FLOOR(G143,1)=TODAY()+1</formula>
    </cfRule>
    <cfRule type="cellIs" dxfId="61" priority="66" operator="lessThan">
      <formula>$L$1</formula>
    </cfRule>
    <cfRule type="timePeriod" dxfId="60" priority="68" timePeriod="nextWeek">
      <formula>AND(ROUNDDOWN(G143,0)-TODAY()&gt;(7-WEEKDAY(TODAY())),ROUNDDOWN(G143,0)-TODAY()&lt;(15-WEEKDAY(TODAY())))</formula>
    </cfRule>
  </conditionalFormatting>
  <conditionalFormatting sqref="G142">
    <cfRule type="timePeriod" dxfId="59" priority="57" timePeriod="nextWeek">
      <formula>AND(ROUNDDOWN(G142,0)-TODAY()&gt;(7-WEEKDAY(TODAY())),ROUNDDOWN(G142,0)-TODAY()&lt;(15-WEEKDAY(TODAY())))</formula>
    </cfRule>
  </conditionalFormatting>
  <conditionalFormatting sqref="G142">
    <cfRule type="timePeriod" dxfId="58" priority="61" timePeriod="thisWeek">
      <formula>AND(TODAY()-ROUNDDOWN(G142,0)&lt;=WEEKDAY(TODAY())-1,ROUNDDOWN(G142,0)-TODAY()&lt;=7-WEEKDAY(TODAY()))</formula>
    </cfRule>
  </conditionalFormatting>
  <conditionalFormatting sqref="G142">
    <cfRule type="timePeriod" dxfId="57" priority="58" timePeriod="today">
      <formula>FLOOR(G142,1)=TODAY()</formula>
    </cfRule>
    <cfRule type="timePeriod" dxfId="56" priority="59" timePeriod="tomorrow">
      <formula>FLOOR(G142,1)=TODAY()+1</formula>
    </cfRule>
    <cfRule type="cellIs" dxfId="55" priority="60" operator="lessThan">
      <formula>$L$1</formula>
    </cfRule>
    <cfRule type="timePeriod" dxfId="54" priority="62" timePeriod="nextWeek">
      <formula>AND(ROUNDDOWN(G142,0)-TODAY()&gt;(7-WEEKDAY(TODAY())),ROUNDDOWN(G142,0)-TODAY()&lt;(15-WEEKDAY(TODAY())))</formula>
    </cfRule>
  </conditionalFormatting>
  <conditionalFormatting sqref="G149">
    <cfRule type="timePeriod" dxfId="53" priority="55" timePeriod="thisWeek">
      <formula>AND(TODAY()-ROUNDDOWN(G149,0)&lt;=WEEKDAY(TODAY())-1,ROUNDDOWN(G149,0)-TODAY()&lt;=7-WEEKDAY(TODAY()))</formula>
    </cfRule>
  </conditionalFormatting>
  <conditionalFormatting sqref="G149">
    <cfRule type="timePeriod" dxfId="52" priority="52" timePeriod="today">
      <formula>FLOOR(G149,1)=TODAY()</formula>
    </cfRule>
    <cfRule type="timePeriod" dxfId="51" priority="53" timePeriod="tomorrow">
      <formula>FLOOR(G149,1)=TODAY()+1</formula>
    </cfRule>
    <cfRule type="cellIs" dxfId="50" priority="54" operator="lessThan">
      <formula>$L$1</formula>
    </cfRule>
    <cfRule type="timePeriod" dxfId="49" priority="56" timePeriod="nextWeek">
      <formula>AND(ROUNDDOWN(G149,0)-TODAY()&gt;(7-WEEKDAY(TODAY())),ROUNDDOWN(G149,0)-TODAY()&lt;(15-WEEKDAY(TODAY())))</formula>
    </cfRule>
  </conditionalFormatting>
  <conditionalFormatting sqref="G149">
    <cfRule type="timePeriod" dxfId="48" priority="51" timePeriod="nextWeek">
      <formula>AND(ROUNDDOWN(G149,0)-TODAY()&gt;(7-WEEKDAY(TODAY())),ROUNDDOWN(G149,0)-TODAY()&lt;(15-WEEKDAY(TODAY())))</formula>
    </cfRule>
  </conditionalFormatting>
  <conditionalFormatting sqref="G148">
    <cfRule type="timePeriod" dxfId="47" priority="49" timePeriod="thisWeek">
      <formula>AND(TODAY()-ROUNDDOWN(G148,0)&lt;=WEEKDAY(TODAY())-1,ROUNDDOWN(G148,0)-TODAY()&lt;=7-WEEKDAY(TODAY()))</formula>
    </cfRule>
  </conditionalFormatting>
  <conditionalFormatting sqref="G148">
    <cfRule type="timePeriod" dxfId="46" priority="46" timePeriod="today">
      <formula>FLOOR(G148,1)=TODAY()</formula>
    </cfRule>
    <cfRule type="timePeriod" dxfId="45" priority="47" timePeriod="tomorrow">
      <formula>FLOOR(G148,1)=TODAY()+1</formula>
    </cfRule>
    <cfRule type="cellIs" dxfId="44" priority="48" operator="lessThan">
      <formula>$L$1</formula>
    </cfRule>
    <cfRule type="timePeriod" dxfId="43" priority="50" timePeriod="nextWeek">
      <formula>AND(ROUNDDOWN(G148,0)-TODAY()&gt;(7-WEEKDAY(TODAY())),ROUNDDOWN(G148,0)-TODAY()&lt;(15-WEEKDAY(TODAY())))</formula>
    </cfRule>
  </conditionalFormatting>
  <conditionalFormatting sqref="G148">
    <cfRule type="timePeriod" dxfId="42" priority="45" timePeriod="nextWeek">
      <formula>AND(ROUNDDOWN(G148,0)-TODAY()&gt;(7-WEEKDAY(TODAY())),ROUNDDOWN(G148,0)-TODAY()&lt;(15-WEEKDAY(TODAY())))</formula>
    </cfRule>
  </conditionalFormatting>
  <conditionalFormatting sqref="G66">
    <cfRule type="timePeriod" dxfId="41" priority="43" timePeriod="thisWeek">
      <formula>AND(TODAY()-ROUNDDOWN(G66,0)&lt;=WEEKDAY(TODAY())-1,ROUNDDOWN(G66,0)-TODAY()&lt;=7-WEEKDAY(TODAY()))</formula>
    </cfRule>
  </conditionalFormatting>
  <conditionalFormatting sqref="G66">
    <cfRule type="timePeriod" dxfId="40" priority="40" timePeriod="today">
      <formula>FLOOR(G66,1)=TODAY()</formula>
    </cfRule>
    <cfRule type="timePeriod" dxfId="39" priority="41" timePeriod="tomorrow">
      <formula>FLOOR(G66,1)=TODAY()+1</formula>
    </cfRule>
    <cfRule type="cellIs" dxfId="38" priority="42" operator="lessThan">
      <formula>$L$1</formula>
    </cfRule>
  </conditionalFormatting>
  <conditionalFormatting sqref="G66">
    <cfRule type="timePeriod" dxfId="37" priority="44" timePeriod="nextWeek">
      <formula>AND(ROUNDDOWN(G66,0)-TODAY()&gt;(7-WEEKDAY(TODAY())),ROUNDDOWN(G66,0)-TODAY()&lt;(15-WEEKDAY(TODAY())))</formula>
    </cfRule>
  </conditionalFormatting>
  <conditionalFormatting sqref="G45">
    <cfRule type="timePeriod" dxfId="36" priority="39" timePeriod="nextWeek">
      <formula>AND(ROUNDDOWN(G45,0)-TODAY()&gt;(7-WEEKDAY(TODAY())),ROUNDDOWN(G45,0)-TODAY()&lt;(15-WEEKDAY(TODAY())))</formula>
    </cfRule>
  </conditionalFormatting>
  <conditionalFormatting sqref="G39">
    <cfRule type="timePeriod" dxfId="35" priority="38" timePeriod="nextWeek">
      <formula>AND(ROUNDDOWN(G39,0)-TODAY()&gt;(7-WEEKDAY(TODAY())),ROUNDDOWN(G39,0)-TODAY()&lt;(15-WEEKDAY(TODAY())))</formula>
    </cfRule>
  </conditionalFormatting>
  <conditionalFormatting sqref="G33">
    <cfRule type="timePeriod" dxfId="34" priority="37" timePeriod="nextWeek">
      <formula>AND(ROUNDDOWN(G33,0)-TODAY()&gt;(7-WEEKDAY(TODAY())),ROUNDDOWN(G33,0)-TODAY()&lt;(15-WEEKDAY(TODAY())))</formula>
    </cfRule>
  </conditionalFormatting>
  <conditionalFormatting sqref="G33">
    <cfRule type="timePeriod" dxfId="33" priority="35" timePeriod="thisWeek">
      <formula>AND(TODAY()-ROUNDDOWN(G33,0)&lt;=WEEKDAY(TODAY())-1,ROUNDDOWN(G33,0)-TODAY()&lt;=7-WEEKDAY(TODAY()))</formula>
    </cfRule>
  </conditionalFormatting>
  <conditionalFormatting sqref="G33">
    <cfRule type="timePeriod" dxfId="32" priority="32" timePeriod="today">
      <formula>FLOOR(G33,1)=TODAY()</formula>
    </cfRule>
    <cfRule type="timePeriod" dxfId="31" priority="33" timePeriod="tomorrow">
      <formula>FLOOR(G33,1)=TODAY()+1</formula>
    </cfRule>
    <cfRule type="cellIs" dxfId="30" priority="34" operator="lessThan">
      <formula>$L$1</formula>
    </cfRule>
  </conditionalFormatting>
  <conditionalFormatting sqref="G33">
    <cfRule type="timePeriod" dxfId="29" priority="36" timePeriod="nextWeek">
      <formula>AND(ROUNDDOWN(G33,0)-TODAY()&gt;(7-WEEKDAY(TODAY())),ROUNDDOWN(G33,0)-TODAY()&lt;(15-WEEKDAY(TODAY())))</formula>
    </cfRule>
  </conditionalFormatting>
  <conditionalFormatting sqref="G32">
    <cfRule type="timePeriod" dxfId="28" priority="31" timePeriod="thisWeek">
      <formula>AND(TODAY()-ROUNDDOWN(G32,0)&lt;=WEEKDAY(TODAY())-1,ROUNDDOWN(G32,0)-TODAY()&lt;=7-WEEKDAY(TODAY()))</formula>
    </cfRule>
  </conditionalFormatting>
  <conditionalFormatting sqref="G32">
    <cfRule type="timePeriod" dxfId="27" priority="30" timePeriod="nextWeek">
      <formula>AND(ROUNDDOWN(G32,0)-TODAY()&gt;(7-WEEKDAY(TODAY())),ROUNDDOWN(G32,0)-TODAY()&lt;(15-WEEKDAY(TODAY())))</formula>
    </cfRule>
  </conditionalFormatting>
  <conditionalFormatting sqref="G34:G35">
    <cfRule type="timePeriod" dxfId="26" priority="29" timePeriod="thisWeek">
      <formula>AND(TODAY()-ROUNDDOWN(G34,0)&lt;=WEEKDAY(TODAY())-1,ROUNDDOWN(G34,0)-TODAY()&lt;=7-WEEKDAY(TODAY()))</formula>
    </cfRule>
  </conditionalFormatting>
  <conditionalFormatting sqref="G34:G35">
    <cfRule type="timePeriod" dxfId="25" priority="28" timePeriod="nextWeek">
      <formula>AND(ROUNDDOWN(G34,0)-TODAY()&gt;(7-WEEKDAY(TODAY())),ROUNDDOWN(G34,0)-TODAY()&lt;(15-WEEKDAY(TODAY())))</formula>
    </cfRule>
  </conditionalFormatting>
  <conditionalFormatting sqref="G36">
    <cfRule type="timePeriod" dxfId="24" priority="27" timePeriod="nextWeek">
      <formula>AND(ROUNDDOWN(G36,0)-TODAY()&gt;(7-WEEKDAY(TODAY())),ROUNDDOWN(G36,0)-TODAY()&lt;(15-WEEKDAY(TODAY())))</formula>
    </cfRule>
  </conditionalFormatting>
  <conditionalFormatting sqref="G36">
    <cfRule type="timePeriod" dxfId="23" priority="25" timePeriod="thisWeek">
      <formula>AND(TODAY()-ROUNDDOWN(G36,0)&lt;=WEEKDAY(TODAY())-1,ROUNDDOWN(G36,0)-TODAY()&lt;=7-WEEKDAY(TODAY()))</formula>
    </cfRule>
  </conditionalFormatting>
  <conditionalFormatting sqref="G36">
    <cfRule type="timePeriod" dxfId="22" priority="26" timePeriod="nextWeek">
      <formula>AND(ROUNDDOWN(G36,0)-TODAY()&gt;(7-WEEKDAY(TODAY())),ROUNDDOWN(G36,0)-TODAY()&lt;(15-WEEKDAY(TODAY())))</formula>
    </cfRule>
  </conditionalFormatting>
  <conditionalFormatting sqref="G29:G31">
    <cfRule type="timePeriod" dxfId="21" priority="24" timePeriod="thisWeek">
      <formula>AND(TODAY()-ROUNDDOWN(G29,0)&lt;=WEEKDAY(TODAY())-1,ROUNDDOWN(G29,0)-TODAY()&lt;=7-WEEKDAY(TODAY()))</formula>
    </cfRule>
  </conditionalFormatting>
  <conditionalFormatting sqref="G29:G31">
    <cfRule type="timePeriod" dxfId="20" priority="23" timePeriod="nextWeek">
      <formula>AND(ROUNDDOWN(G29,0)-TODAY()&gt;(7-WEEKDAY(TODAY())),ROUNDDOWN(G29,0)-TODAY()&lt;(15-WEEKDAY(TODAY())))</formula>
    </cfRule>
  </conditionalFormatting>
  <conditionalFormatting sqref="G25:G27 G23 G4 G6:G21">
    <cfRule type="timePeriod" dxfId="19" priority="17" timePeriod="nextWeek">
      <formula>AND(ROUNDDOWN(G4,0)-TODAY()&gt;(7-WEEKDAY(TODAY())),ROUNDDOWN(G4,0)-TODAY()&lt;(15-WEEKDAY(TODAY())))</formula>
    </cfRule>
  </conditionalFormatting>
  <conditionalFormatting sqref="G24">
    <cfRule type="timePeriod" dxfId="18" priority="16" timePeriod="nextWeek">
      <formula>AND(ROUNDDOWN(G24,0)-TODAY()&gt;(7-WEEKDAY(TODAY())),ROUNDDOWN(G24,0)-TODAY()&lt;(15-WEEKDAY(TODAY())))</formula>
    </cfRule>
  </conditionalFormatting>
  <conditionalFormatting sqref="G28">
    <cfRule type="timePeriod" dxfId="17" priority="14" timePeriod="nextWeek">
      <formula>AND(ROUNDDOWN(G28,0)-TODAY()&gt;(7-WEEKDAY(TODAY())),ROUNDDOWN(G28,0)-TODAY()&lt;(15-WEEKDAY(TODAY())))</formula>
    </cfRule>
  </conditionalFormatting>
  <conditionalFormatting sqref="G5">
    <cfRule type="timePeriod" dxfId="16" priority="13" timePeriod="nextWeek">
      <formula>AND(ROUNDDOWN(G5,0)-TODAY()&gt;(7-WEEKDAY(TODAY())),ROUNDDOWN(G5,0)-TODAY()&lt;(15-WEEKDAY(TODAY())))</formula>
    </cfRule>
  </conditionalFormatting>
  <conditionalFormatting sqref="G34:G36 G29:G32">
    <cfRule type="timePeriod" dxfId="15" priority="164" timePeriod="today">
      <formula>FLOOR(G29,1)=TODAY()</formula>
    </cfRule>
    <cfRule type="timePeriod" dxfId="14" priority="165" timePeriod="tomorrow">
      <formula>FLOOR(G29,1)=TODAY()+1</formula>
    </cfRule>
    <cfRule type="cellIs" dxfId="13" priority="166" operator="lessThan">
      <formula>#REF!</formula>
    </cfRule>
  </conditionalFormatting>
  <conditionalFormatting sqref="G22">
    <cfRule type="timePeriod" dxfId="12" priority="15" timePeriod="nextWeek">
      <formula>AND(ROUNDDOWN(G22,0)-TODAY()&gt;(7-WEEKDAY(TODAY())),ROUNDDOWN(G22,0)-TODAY()&lt;(15-WEEKDAY(TODAY())))</formula>
    </cfRule>
  </conditionalFormatting>
  <conditionalFormatting sqref="G226">
    <cfRule type="timePeriod" dxfId="11" priority="1" timePeriod="nextWeek">
      <formula>AND(ROUNDDOWN(G226,0)-TODAY()&gt;(7-WEEKDAY(TODAY())),ROUNDDOWN(G226,0)-TODAY()&lt;(15-WEEKDAY(TODAY())))</formula>
    </cfRule>
  </conditionalFormatting>
  <conditionalFormatting sqref="G153:G154">
    <cfRule type="timePeriod" dxfId="10" priority="7" timePeriod="nextWeek">
      <formula>AND(ROUNDDOWN(G153,0)-TODAY()&gt;(7-WEEKDAY(TODAY())),ROUNDDOWN(G153,0)-TODAY()&lt;(15-WEEKDAY(TODAY())))</formula>
    </cfRule>
  </conditionalFormatting>
  <conditionalFormatting sqref="G153:G154">
    <cfRule type="timePeriod" dxfId="9" priority="11" timePeriod="thisWeek">
      <formula>AND(TODAY()-ROUNDDOWN(G153,0)&lt;=WEEKDAY(TODAY())-1,ROUNDDOWN(G153,0)-TODAY()&lt;=7-WEEKDAY(TODAY()))</formula>
    </cfRule>
  </conditionalFormatting>
  <conditionalFormatting sqref="G153:G154">
    <cfRule type="timePeriod" dxfId="8" priority="8" timePeriod="today">
      <formula>FLOOR(G153,1)=TODAY()</formula>
    </cfRule>
    <cfRule type="timePeriod" dxfId="7" priority="9" timePeriod="tomorrow">
      <formula>FLOOR(G153,1)=TODAY()+1</formula>
    </cfRule>
    <cfRule type="cellIs" dxfId="6" priority="10" operator="lessThan">
      <formula>$L$1</formula>
    </cfRule>
    <cfRule type="timePeriod" dxfId="5" priority="12" timePeriod="nextWeek">
      <formula>AND(ROUNDDOWN(G153,0)-TODAY()&gt;(7-WEEKDAY(TODAY())),ROUNDDOWN(G153,0)-TODAY()&lt;(15-WEEKDAY(TODAY())))</formula>
    </cfRule>
  </conditionalFormatting>
  <conditionalFormatting sqref="G226">
    <cfRule type="timePeriod" dxfId="4" priority="5" timePeriod="thisWeek">
      <formula>AND(TODAY()-ROUNDDOWN(G226,0)&lt;=WEEKDAY(TODAY())-1,ROUNDDOWN(G226,0)-TODAY()&lt;=7-WEEKDAY(TODAY()))</formula>
    </cfRule>
  </conditionalFormatting>
  <conditionalFormatting sqref="G226">
    <cfRule type="timePeriod" dxfId="3" priority="2" timePeriod="today">
      <formula>FLOOR(G226,1)=TODAY()</formula>
    </cfRule>
    <cfRule type="timePeriod" dxfId="2" priority="3" timePeriod="tomorrow">
      <formula>FLOOR(G226,1)=TODAY()+1</formula>
    </cfRule>
    <cfRule type="cellIs" dxfId="1" priority="4" operator="lessThan">
      <formula>$L$1</formula>
    </cfRule>
    <cfRule type="timePeriod" dxfId="0" priority="6" timePeriod="nextWeek">
      <formula>AND(ROUNDDOWN(G226,0)-TODAY()&gt;(7-WEEKDAY(TODAY())),ROUNDDOWN(G226,0)-TODAY()&lt;(15-WEEKDAY(TODAY())))</formula>
    </cfRule>
  </conditionalFormatting>
  <dataValidations count="3">
    <dataValidation type="list" allowBlank="1" showInputMessage="1" showErrorMessage="1" sqref="K33 K37:K193 K212:K226">
      <formula1>"Déposé,Placé,NoBid,Refus,Annulé,Retiré,Actif"</formula1>
    </dataValidation>
    <dataValidation type="list" allowBlank="1" showInputMessage="1" showErrorMessage="1" sqref="J28:J32 J34:J36">
      <formula1>"Stéphane,Maxime,François,Erick"</formula1>
    </dataValidation>
    <dataValidation type="list" allowBlank="1" showInputMessage="1" showErrorMessage="1" sqref="I92:I144">
      <formula1>"Oui,Non"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autoFill="0" autoPict="0" macro="[0]!InsererLigneDesjardins">
                <anchor moveWithCells="1" sizeWithCells="1">
                  <from>
                    <xdr:col>4</xdr:col>
                    <xdr:colOff>390525</xdr:colOff>
                    <xdr:row>0</xdr:row>
                    <xdr:rowOff>152400</xdr:rowOff>
                  </from>
                  <to>
                    <xdr:col>5</xdr:col>
                    <xdr:colOff>2143125</xdr:colOff>
                    <xdr:row>1</xdr:row>
                    <xdr:rowOff>228600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/>
  </sheetViews>
  <sheetFormatPr baseColWidth="10" defaultRowHeight="15.75"/>
  <cols>
    <col min="1" max="1" width="17.375" bestFit="1" customWidth="1"/>
    <col min="2" max="3" width="8" bestFit="1" customWidth="1"/>
  </cols>
  <sheetData>
    <row r="1" spans="1:3">
      <c r="A1" s="61" t="s">
        <v>327</v>
      </c>
    </row>
    <row r="2" spans="1:3">
      <c r="A2" s="62" t="s">
        <v>328</v>
      </c>
      <c r="B2" s="62" t="s">
        <v>329</v>
      </c>
      <c r="C2" s="62" t="s">
        <v>330</v>
      </c>
    </row>
    <row r="4" spans="1:3">
      <c r="A4" s="61" t="s">
        <v>331</v>
      </c>
    </row>
    <row r="5" spans="1:3">
      <c r="A5" s="62" t="s">
        <v>328</v>
      </c>
      <c r="B5" s="62" t="s">
        <v>332</v>
      </c>
      <c r="C5" s="62" t="s">
        <v>330</v>
      </c>
    </row>
    <row r="8" spans="1:3">
      <c r="A8" s="61" t="s">
        <v>333</v>
      </c>
      <c r="B8" t="s">
        <v>334</v>
      </c>
    </row>
    <row r="9" spans="1:3">
      <c r="B9" t="s">
        <v>335</v>
      </c>
    </row>
    <row r="11" spans="1:3">
      <c r="B11" t="s">
        <v>336</v>
      </c>
    </row>
    <row r="12" spans="1:3">
      <c r="B12" t="s">
        <v>337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croisé dynamique</vt:lpstr>
      <vt:lpstr>Desjardins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CA</cp:lastModifiedBy>
  <dcterms:created xsi:type="dcterms:W3CDTF">2018-05-22T18:41:09Z</dcterms:created>
  <dcterms:modified xsi:type="dcterms:W3CDTF">2018-06-14T17:28:33Z</dcterms:modified>
</cp:coreProperties>
</file>