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showInkAnnotation="0"/>
  <bookViews>
    <workbookView xWindow="-45" yWindow="465" windowWidth="28155" windowHeight="15495" tabRatio="500" activeTab="1"/>
  </bookViews>
  <sheets>
    <sheet name="Donnée" sheetId="1" r:id="rId1"/>
    <sheet name="Stats" sheetId="2" r:id="rId2"/>
    <sheet name="Croisée" sheetId="3" r:id="rId3"/>
  </sheets>
  <externalReferences>
    <externalReference r:id="rId4"/>
  </externalReferences>
  <calcPr calcId="145621" concurrentCalc="0"/>
  <pivotCaches>
    <pivotCache cacheId="2" r:id="rId5"/>
    <pivotCache cacheId="14" r:id="rId6"/>
  </pivotCaches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G15" i="2" l="1"/>
  <c r="G16" i="2"/>
  <c r="G17" i="2"/>
  <c r="G18" i="2"/>
  <c r="G19" i="2"/>
  <c r="G20" i="2"/>
  <c r="G21" i="2"/>
  <c r="G22" i="2"/>
  <c r="G23" i="2"/>
  <c r="G24" i="2"/>
  <c r="G25" i="2"/>
  <c r="G14" i="2"/>
  <c r="E15" i="2"/>
  <c r="E16" i="2"/>
  <c r="E17" i="2"/>
  <c r="E18" i="2"/>
  <c r="E19" i="2"/>
  <c r="E20" i="2"/>
  <c r="E21" i="2"/>
  <c r="E22" i="2"/>
  <c r="E23" i="2"/>
  <c r="E24" i="2"/>
  <c r="E25" i="2"/>
  <c r="E14" i="2"/>
  <c r="C15" i="2"/>
  <c r="D15" i="2"/>
  <c r="C16" i="2"/>
  <c r="D16" i="2"/>
  <c r="C17" i="2"/>
  <c r="D17" i="2"/>
  <c r="C18" i="2"/>
  <c r="D18" i="2"/>
  <c r="C19" i="2"/>
  <c r="D19" i="2"/>
  <c r="C20" i="2"/>
  <c r="D20" i="2"/>
  <c r="C21" i="2"/>
  <c r="D21" i="2"/>
  <c r="C22" i="2"/>
  <c r="D22" i="2"/>
  <c r="C23" i="2"/>
  <c r="D23" i="2"/>
  <c r="C24" i="2"/>
  <c r="D24" i="2"/>
  <c r="C25" i="2"/>
  <c r="D25" i="2"/>
  <c r="C14" i="2"/>
  <c r="D14" i="2"/>
  <c r="I25" i="2"/>
  <c r="H25" i="2"/>
  <c r="I24" i="2"/>
  <c r="H24" i="2"/>
  <c r="I23" i="2"/>
  <c r="H23" i="2"/>
  <c r="I22" i="2"/>
  <c r="H22" i="2"/>
  <c r="I21" i="2"/>
  <c r="H21" i="2"/>
  <c r="I20" i="2"/>
  <c r="H20" i="2"/>
  <c r="I19" i="2"/>
  <c r="H19" i="2"/>
  <c r="I18" i="2"/>
  <c r="H18" i="2"/>
  <c r="I17" i="2"/>
  <c r="H17" i="2"/>
  <c r="I16" i="2"/>
  <c r="H16" i="2"/>
  <c r="I15" i="2"/>
  <c r="H15" i="2"/>
  <c r="I14" i="2"/>
  <c r="H14" i="2"/>
</calcChain>
</file>

<file path=xl/sharedStrings.xml><?xml version="1.0" encoding="utf-8"?>
<sst xmlns="http://schemas.openxmlformats.org/spreadsheetml/2006/main" count="243" uniqueCount="88">
  <si>
    <t>AT AJ</t>
  </si>
  <si>
    <t>Date accident</t>
  </si>
  <si>
    <t>Heure accident</t>
  </si>
  <si>
    <t>Code risque</t>
  </si>
  <si>
    <t>Type risque</t>
  </si>
  <si>
    <t>En lien avec le poste de travail de la victime?</t>
  </si>
  <si>
    <t>Nbre jours arrêt complé</t>
  </si>
  <si>
    <t>Emploi</t>
  </si>
  <si>
    <t>AT</t>
  </si>
  <si>
    <t>10h30</t>
  </si>
  <si>
    <t>1 - Risques de chute de plain-pied</t>
  </si>
  <si>
    <t>NON</t>
  </si>
  <si>
    <t>Intérimaire</t>
  </si>
  <si>
    <t>14h00</t>
  </si>
  <si>
    <t>Ouvrier ESAT</t>
  </si>
  <si>
    <t>10h00</t>
  </si>
  <si>
    <t>2 - Risques de chute de hauteur</t>
  </si>
  <si>
    <t>Oui</t>
  </si>
  <si>
    <t>oui</t>
  </si>
  <si>
    <t>06h15</t>
  </si>
  <si>
    <t>Professionnel</t>
  </si>
  <si>
    <t>13H30</t>
  </si>
  <si>
    <t>3 - Risques liés aux circulations internes</t>
  </si>
  <si>
    <t>Ouvrier EA</t>
  </si>
  <si>
    <t>12h00</t>
  </si>
  <si>
    <t>16 - Risques liés à la violence</t>
  </si>
  <si>
    <t>4 - Risque routier / trajet</t>
  </si>
  <si>
    <t>AJ</t>
  </si>
  <si>
    <t>15h00</t>
  </si>
  <si>
    <t>07h45</t>
  </si>
  <si>
    <t>09h50</t>
  </si>
  <si>
    <t>5 - Risques liés à l'activité physique</t>
  </si>
  <si>
    <t>07h15</t>
  </si>
  <si>
    <t>08h15</t>
  </si>
  <si>
    <t>11h50</t>
  </si>
  <si>
    <t>NB accidents
avec arrêt</t>
  </si>
  <si>
    <t>NB accidents
sans arrêt</t>
  </si>
  <si>
    <t>NB jours d'arrêt travail</t>
  </si>
  <si>
    <t>NB heures travaillées</t>
  </si>
  <si>
    <t>NB accidents INTERIMAIRE</t>
  </si>
  <si>
    <t>Taux de Fréquence avec arrêt
TF1
mensuel</t>
  </si>
  <si>
    <t>Taux de Gravité
mensuel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</si>
  <si>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</si>
  <si>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</si>
  <si>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</si>
  <si>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</si>
  <si>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</si>
  <si>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</si>
  <si>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</si>
  <si>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</si>
  <si>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</si>
  <si>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</si>
  <si>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</si>
  <si>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</si>
  <si>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janv</t>
  </si>
  <si>
    <t>févr</t>
  </si>
  <si>
    <t>avr</t>
  </si>
  <si>
    <t>juil</t>
  </si>
  <si>
    <t>sept</t>
  </si>
  <si>
    <t>oct</t>
  </si>
  <si>
    <t>nov</t>
  </si>
  <si>
    <t>déc</t>
  </si>
  <si>
    <t>Étiquettes de lignes</t>
  </si>
  <si>
    <t>Arret de tra</t>
  </si>
  <si>
    <t>NB Jour</t>
  </si>
  <si>
    <t>Total AT</t>
  </si>
  <si>
    <t>Accident</t>
  </si>
  <si>
    <t>Étiquettes de colonnes</t>
  </si>
  <si>
    <t>06h30</t>
  </si>
  <si>
    <t>6h40</t>
  </si>
  <si>
    <t>Arret de travail avec at</t>
  </si>
  <si>
    <t>Accident de travail</t>
  </si>
  <si>
    <t>Accident de travail selon typologie</t>
  </si>
  <si>
    <t>&lt;10/01/2019</t>
  </si>
  <si>
    <t>(vide)</t>
  </si>
  <si>
    <t>2019</t>
  </si>
  <si>
    <t>&gt;24/12/2019</t>
  </si>
  <si>
    <t>Colonne1</t>
  </si>
  <si>
    <t>Colonne2</t>
  </si>
  <si>
    <t>Colonne3</t>
  </si>
  <si>
    <t>Colonne4</t>
  </si>
  <si>
    <t>Colonne5</t>
  </si>
  <si>
    <t>Total Accident</t>
  </si>
  <si>
    <t>Total NB jours</t>
  </si>
  <si>
    <t>NB jours</t>
  </si>
  <si>
    <t>Période</t>
  </si>
  <si>
    <t>Nb Arrêts</t>
  </si>
  <si>
    <t>Total Nb Arrêts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</si>
</sst>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\ _€_-;\-* #,##0.00\ _€_-;_-* &quot;-&quot;??\ _€_-;_-@_-"/>
    <numFmt numFmtId="164" formatCode="dd/mm/yy;@"/>
    <numFmt numFmtId="165" formatCode="0.000"/>
    <numFmt numFmtId="169" formatCode="_-* #,##0\ _€_-;\-* #,##0\ _€_-;_-* &quot;-&quot;??\ _€_-;_-@_-"/>
  </numFmts>
  <fonts count="13">
    <font>
      <sz val="12"/>
      <color theme="1"/>
      <name val="Calibri-Light"/>
      <family val="2"/>
    </font>
    <font>
      <b/>
      <sz val="12"/>
      <color rgb="FFFA7D00"/>
      <name val="Calibri-Light"/>
      <family val="2"/>
    </font>
    <font>
      <b/>
      <sz val="11"/>
      <color theme="1"/>
      <name val="Arial"/>
      <family val="2"/>
    </font>
    <font>
      <sz val="11"/>
      <color theme="1"/>
      <name val="Arial"/>
      <family val="2"/>
    </font>
    <font>
      <sz val="11"/>
      <name val="Arial"/>
      <family val="2"/>
    </font>
    <font>
      <b/>
      <sz val="11"/>
      <name val="Arial"/>
      <family val="2"/>
    </font>
    <font>
      <sz val="11"/>
      <color rgb="FFFF3300"/>
      <name val="Arial"/>
      <family val="2"/>
    </font>
    <font>
      <b/>
      <sz val="11"/>
      <color theme="3"/>
      <name val="Calibri"/>
      <family val="2"/>
      <scheme val="minor"/>
    </font>
    <font>
      <sz val="11"/>
      <color theme="3"/>
      <name val="Calibri"/>
      <family val="2"/>
      <scheme val="minor"/>
    </font>
    <font>
      <sz val="12"/>
      <color theme="1"/>
      <name val="Calibri-Light"/>
      <family val="2"/>
    </font>
    <font>
      <sz val="12"/>
      <name val="Calibri-Light"/>
      <family val="2"/>
    </font>
    <font>
      <b/>
      <i/>
      <sz val="12"/>
      <color theme="8"/>
      <name val="Calibri-Light"/>
      <family val="2"/>
    </font>
    <font>
      <sz val="12"/>
      <color theme="5" tint="-0.249977111117893"/>
      <name val="Calibri-Light"/>
      <family val="2"/>
    </font>
  </fonts>
  <fills count="9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6" tint="0.39997558519241921"/>
        <bgColor indexed="64"/>
      </patternFill>
    </fill>
  </fills>
  <borders count="26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theme="5" tint="-0.499984740745262"/>
      </left>
      <right/>
      <top style="medium">
        <color theme="5" tint="-0.499984740745262"/>
      </top>
      <bottom style="medium">
        <color theme="5" tint="-0.499984740745262"/>
      </bottom>
      <diagonal/>
    </border>
    <border>
      <left style="hair">
        <color theme="5" tint="-0.499984740745262"/>
      </left>
      <right style="hair">
        <color theme="5" tint="-0.499984740745262"/>
      </right>
      <top style="medium">
        <color theme="5" tint="-0.499984740745262"/>
      </top>
      <bottom style="medium">
        <color theme="5" tint="-0.499984740745262"/>
      </bottom>
      <diagonal/>
    </border>
    <border>
      <left style="hair">
        <color theme="5" tint="-0.499984740745262"/>
      </left>
      <right/>
      <top style="medium">
        <color theme="5" tint="-0.499984740745262"/>
      </top>
      <bottom style="medium">
        <color theme="5" tint="-0.499984740745262"/>
      </bottom>
      <diagonal/>
    </border>
    <border>
      <left style="medium">
        <color theme="5" tint="-0.499984740745262"/>
      </left>
      <right style="hair">
        <color theme="5" tint="-0.499984740745262"/>
      </right>
      <top style="medium">
        <color theme="5" tint="-0.499984740745262"/>
      </top>
      <bottom style="medium">
        <color theme="5" tint="-0.499984740745262"/>
      </bottom>
      <diagonal/>
    </border>
    <border>
      <left style="hair">
        <color theme="5" tint="-0.499984740745262"/>
      </left>
      <right style="medium">
        <color theme="5" tint="-0.499984740745262"/>
      </right>
      <top style="medium">
        <color theme="5" tint="-0.499984740745262"/>
      </top>
      <bottom style="medium">
        <color theme="5" tint="-0.499984740745262"/>
      </bottom>
      <diagonal/>
    </border>
    <border>
      <left style="medium">
        <color theme="5" tint="-0.499984740745262"/>
      </left>
      <right style="hair">
        <color theme="5" tint="-0.499984740745262"/>
      </right>
      <top style="medium">
        <color theme="5" tint="-0.499984740745262"/>
      </top>
      <bottom/>
      <diagonal/>
    </border>
    <border>
      <left style="hair">
        <color theme="5" tint="-0.499984740745262"/>
      </left>
      <right style="hair">
        <color theme="5" tint="-0.499984740745262"/>
      </right>
      <top style="medium">
        <color theme="5" tint="-0.499984740745262"/>
      </top>
      <bottom style="hair">
        <color theme="5" tint="-0.499984740745262"/>
      </bottom>
      <diagonal/>
    </border>
    <border>
      <left style="hair">
        <color theme="5" tint="-0.499984740745262"/>
      </left>
      <right/>
      <top style="medium">
        <color theme="5" tint="-0.499984740745262"/>
      </top>
      <bottom style="hair">
        <color theme="5" tint="-0.499984740745262"/>
      </bottom>
      <diagonal/>
    </border>
    <border>
      <left style="medium">
        <color theme="5" tint="-0.499984740745262"/>
      </left>
      <right style="hair">
        <color theme="5" tint="-0.499984740745262"/>
      </right>
      <top style="medium">
        <color theme="5" tint="-0.499984740745262"/>
      </top>
      <bottom style="hair">
        <color theme="5" tint="-0.499984740745262"/>
      </bottom>
      <diagonal/>
    </border>
    <border>
      <left style="medium">
        <color theme="5" tint="-0.499984740745262"/>
      </left>
      <right style="hair">
        <color theme="5" tint="-0.499984740745262"/>
      </right>
      <top/>
      <bottom/>
      <diagonal/>
    </border>
    <border>
      <left style="hair">
        <color theme="5" tint="-0.499984740745262"/>
      </left>
      <right style="hair">
        <color theme="5" tint="-0.499984740745262"/>
      </right>
      <top style="hair">
        <color theme="5" tint="-0.499984740745262"/>
      </top>
      <bottom style="hair">
        <color theme="5" tint="-0.499984740745262"/>
      </bottom>
      <diagonal/>
    </border>
    <border>
      <left style="hair">
        <color theme="5" tint="-0.499984740745262"/>
      </left>
      <right/>
      <top style="hair">
        <color theme="5" tint="-0.499984740745262"/>
      </top>
      <bottom style="hair">
        <color theme="5" tint="-0.499984740745262"/>
      </bottom>
      <diagonal/>
    </border>
    <border>
      <left style="medium">
        <color theme="5" tint="-0.499984740745262"/>
      </left>
      <right style="hair">
        <color theme="5" tint="-0.499984740745262"/>
      </right>
      <top style="hair">
        <color theme="5" tint="-0.499984740745262"/>
      </top>
      <bottom style="hair">
        <color theme="5" tint="-0.499984740745262"/>
      </bottom>
      <diagonal/>
    </border>
    <border>
      <left style="medium">
        <color theme="5" tint="-0.499984740745262"/>
      </left>
      <right style="hair">
        <color theme="5" tint="-0.499984740745262"/>
      </right>
      <top/>
      <bottom style="medium">
        <color theme="5" tint="-0.499984740745262"/>
      </bottom>
      <diagonal/>
    </border>
    <border>
      <left style="hair">
        <color theme="5" tint="-0.499984740745262"/>
      </left>
      <right style="hair">
        <color theme="5" tint="-0.499984740745262"/>
      </right>
      <top style="hair">
        <color theme="5" tint="-0.499984740745262"/>
      </top>
      <bottom style="medium">
        <color theme="5" tint="-0.499984740745262"/>
      </bottom>
      <diagonal/>
    </border>
    <border>
      <left style="hair">
        <color theme="5" tint="-0.499984740745262"/>
      </left>
      <right/>
      <top style="hair">
        <color theme="5" tint="-0.499984740745262"/>
      </top>
      <bottom style="medium">
        <color theme="5" tint="-0.499984740745262"/>
      </bottom>
      <diagonal/>
    </border>
    <border>
      <left style="medium">
        <color theme="5" tint="-0.499984740745262"/>
      </left>
      <right style="hair">
        <color theme="5" tint="-0.499984740745262"/>
      </right>
      <top style="hair">
        <color theme="5" tint="-0.499984740745262"/>
      </top>
      <bottom style="medium">
        <color theme="5" tint="-0.499984740745262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</borders>
  <cellStyleXfs count="3">
    <xf numFmtId="0" fontId="0" fillId="0" borderId="0"/>
    <xf numFmtId="0" fontId="1" fillId="2" borderId="1" applyNumberFormat="0" applyAlignment="0" applyProtection="0"/>
    <xf numFmtId="43" fontId="9" fillId="0" borderId="0" applyFont="0" applyFill="0" applyBorder="0" applyAlignment="0" applyProtection="0"/>
  </cellStyleXfs>
  <cellXfs count="71">
    <xf numFmtId="0" fontId="0" fillId="0" borderId="0" xfId="0"/>
    <xf numFmtId="0" fontId="3" fillId="0" borderId="2" xfId="0" applyFont="1" applyFill="1" applyBorder="1" applyAlignment="1">
      <alignment horizontal="center" vertical="center" wrapText="1"/>
    </xf>
    <xf numFmtId="164" fontId="4" fillId="0" borderId="2" xfId="0" applyNumberFormat="1" applyFont="1" applyFill="1" applyBorder="1" applyAlignment="1">
      <alignment horizontal="center" vertical="center" wrapText="1"/>
    </xf>
    <xf numFmtId="49" fontId="4" fillId="0" borderId="2" xfId="0" applyNumberFormat="1" applyFont="1" applyFill="1" applyBorder="1" applyAlignment="1">
      <alignment horizontal="center" vertical="center" wrapText="1"/>
    </xf>
    <xf numFmtId="0" fontId="5" fillId="0" borderId="2" xfId="0" applyFont="1" applyFill="1" applyBorder="1" applyAlignment="1">
      <alignment horizontal="center" vertical="center" wrapText="1"/>
    </xf>
    <xf numFmtId="0" fontId="4" fillId="0" borderId="2" xfId="0" applyFont="1" applyFill="1" applyBorder="1" applyAlignment="1">
      <alignment horizontal="center" vertical="center" wrapText="1"/>
    </xf>
    <xf numFmtId="1" fontId="6" fillId="0" borderId="2" xfId="0" applyNumberFormat="1" applyFont="1" applyFill="1" applyBorder="1" applyAlignment="1">
      <alignment horizontal="center" vertical="center" wrapText="1"/>
    </xf>
    <xf numFmtId="0" fontId="3" fillId="5" borderId="2" xfId="0" applyFont="1" applyFill="1" applyBorder="1" applyAlignment="1">
      <alignment horizontal="center" vertical="center" wrapText="1"/>
    </xf>
    <xf numFmtId="0" fontId="2" fillId="0" borderId="2" xfId="0" applyFont="1" applyFill="1" applyBorder="1" applyAlignment="1">
      <alignment horizontal="center" vertical="center" wrapText="1"/>
    </xf>
    <xf numFmtId="164" fontId="3" fillId="0" borderId="2" xfId="0" applyNumberFormat="1" applyFont="1" applyFill="1" applyBorder="1" applyAlignment="1">
      <alignment horizontal="center" vertical="center" wrapText="1"/>
    </xf>
    <xf numFmtId="49" fontId="3" fillId="0" borderId="2" xfId="0" applyNumberFormat="1" applyFont="1" applyFill="1" applyBorder="1" applyAlignment="1">
      <alignment horizontal="center" vertical="center" wrapText="1"/>
    </xf>
    <xf numFmtId="0" fontId="3" fillId="6" borderId="2" xfId="0" applyFont="1" applyFill="1" applyBorder="1" applyAlignment="1">
      <alignment horizontal="center" vertical="center" wrapText="1"/>
    </xf>
    <xf numFmtId="1" fontId="6" fillId="7" borderId="2" xfId="0" applyNumberFormat="1" applyFont="1" applyFill="1" applyBorder="1" applyAlignment="1">
      <alignment horizontal="center" vertical="center" wrapText="1"/>
    </xf>
    <xf numFmtId="0" fontId="3" fillId="7" borderId="2" xfId="0" applyFont="1" applyFill="1" applyBorder="1" applyAlignment="1">
      <alignment horizontal="center" vertical="center" wrapText="1"/>
    </xf>
    <xf numFmtId="0" fontId="2" fillId="7" borderId="2" xfId="0" applyFont="1" applyFill="1" applyBorder="1" applyAlignment="1">
      <alignment horizontal="center" vertical="center" wrapText="1"/>
    </xf>
    <xf numFmtId="0" fontId="4" fillId="7" borderId="2" xfId="0" applyFont="1" applyFill="1" applyBorder="1" applyAlignment="1">
      <alignment horizontal="center" vertical="center" wrapText="1"/>
    </xf>
    <xf numFmtId="0" fontId="0" fillId="0" borderId="5" xfId="0" applyBorder="1"/>
    <xf numFmtId="0" fontId="7" fillId="0" borderId="6" xfId="0" applyFont="1" applyBorder="1" applyAlignment="1">
      <alignment horizontal="center" vertical="center"/>
    </xf>
    <xf numFmtId="0" fontId="7" fillId="0" borderId="6" xfId="0" applyFont="1" applyBorder="1" applyAlignment="1">
      <alignment horizontal="center" vertical="center" wrapText="1"/>
    </xf>
    <xf numFmtId="0" fontId="7" fillId="0" borderId="7" xfId="0" applyFont="1" applyBorder="1" applyAlignment="1">
      <alignment horizontal="center" vertical="center" wrapText="1"/>
    </xf>
    <xf numFmtId="0" fontId="7" fillId="8" borderId="8" xfId="0" applyFont="1" applyFill="1" applyBorder="1" applyAlignment="1">
      <alignment horizontal="center" vertical="center" wrapText="1"/>
    </xf>
    <xf numFmtId="0" fontId="7" fillId="4" borderId="9" xfId="0" applyFont="1" applyFill="1" applyBorder="1" applyAlignment="1">
      <alignment horizontal="center" vertical="center" wrapText="1"/>
    </xf>
    <xf numFmtId="0" fontId="7" fillId="0" borderId="11" xfId="0" applyFont="1" applyBorder="1" applyAlignment="1">
      <alignment horizontal="center" vertical="center"/>
    </xf>
    <xf numFmtId="2" fontId="7" fillId="8" borderId="13" xfId="1" applyNumberFormat="1" applyFont="1" applyFill="1" applyBorder="1" applyAlignment="1">
      <alignment horizontal="center" vertical="center"/>
    </xf>
    <xf numFmtId="2" fontId="7" fillId="4" borderId="12" xfId="1" applyNumberFormat="1" applyFont="1" applyFill="1" applyBorder="1" applyAlignment="1">
      <alignment horizontal="center" vertical="center"/>
    </xf>
    <xf numFmtId="0" fontId="7" fillId="0" borderId="15" xfId="0" applyFont="1" applyBorder="1" applyAlignment="1">
      <alignment horizontal="center" vertical="center"/>
    </xf>
    <xf numFmtId="2" fontId="7" fillId="8" borderId="17" xfId="1" applyNumberFormat="1" applyFont="1" applyFill="1" applyBorder="1" applyAlignment="1">
      <alignment horizontal="center" vertical="center"/>
    </xf>
    <xf numFmtId="2" fontId="7" fillId="4" borderId="16" xfId="1" applyNumberFormat="1" applyFont="1" applyFill="1" applyBorder="1" applyAlignment="1">
      <alignment horizontal="center" vertical="center"/>
    </xf>
    <xf numFmtId="165" fontId="7" fillId="8" borderId="17" xfId="1" applyNumberFormat="1" applyFont="1" applyFill="1" applyBorder="1" applyAlignment="1">
      <alignment horizontal="center" vertical="center"/>
    </xf>
    <xf numFmtId="165" fontId="7" fillId="4" borderId="16" xfId="1" applyNumberFormat="1" applyFont="1" applyFill="1" applyBorder="1" applyAlignment="1">
      <alignment horizontal="center" vertical="center"/>
    </xf>
    <xf numFmtId="0" fontId="7" fillId="0" borderId="19" xfId="0" applyFont="1" applyBorder="1" applyAlignment="1">
      <alignment horizontal="center" vertical="center"/>
    </xf>
    <xf numFmtId="165" fontId="7" fillId="8" borderId="21" xfId="1" applyNumberFormat="1" applyFont="1" applyFill="1" applyBorder="1" applyAlignment="1">
      <alignment horizontal="center" vertical="center"/>
    </xf>
    <xf numFmtId="165" fontId="7" fillId="4" borderId="20" xfId="1" applyNumberFormat="1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pivotButton="1"/>
    <xf numFmtId="0" fontId="7" fillId="0" borderId="10" xfId="0" applyFont="1" applyBorder="1" applyAlignment="1">
      <alignment horizontal="center" vertical="center"/>
    </xf>
    <xf numFmtId="0" fontId="7" fillId="0" borderId="14" xfId="0" applyFont="1" applyBorder="1" applyAlignment="1">
      <alignment horizontal="center" vertical="center"/>
    </xf>
    <xf numFmtId="0" fontId="7" fillId="0" borderId="18" xfId="0" applyFont="1" applyBorder="1" applyAlignment="1">
      <alignment horizontal="center" vertical="center"/>
    </xf>
    <xf numFmtId="0" fontId="0" fillId="0" borderId="0" xfId="0" applyAlignment="1">
      <alignment horizontal="left" indent="1"/>
    </xf>
    <xf numFmtId="0" fontId="2" fillId="0" borderId="3" xfId="0" applyFont="1" applyFill="1" applyBorder="1" applyAlignment="1">
      <alignment horizontal="center" vertical="center" wrapText="1"/>
    </xf>
    <xf numFmtId="0" fontId="2" fillId="7" borderId="3" xfId="0" applyFont="1" applyFill="1" applyBorder="1" applyAlignment="1">
      <alignment horizontal="center" vertical="center" wrapText="1"/>
    </xf>
    <xf numFmtId="0" fontId="3" fillId="0" borderId="24" xfId="0" applyFont="1" applyFill="1" applyBorder="1" applyAlignment="1">
      <alignment horizontal="center" vertical="center" wrapText="1"/>
    </xf>
    <xf numFmtId="164" fontId="4" fillId="0" borderId="24" xfId="0" applyNumberFormat="1" applyFont="1" applyFill="1" applyBorder="1" applyAlignment="1">
      <alignment horizontal="center" vertical="center" wrapText="1"/>
    </xf>
    <xf numFmtId="49" fontId="4" fillId="0" borderId="24" xfId="0" applyNumberFormat="1" applyFont="1" applyFill="1" applyBorder="1" applyAlignment="1">
      <alignment horizontal="center" vertical="center" wrapText="1"/>
    </xf>
    <xf numFmtId="0" fontId="5" fillId="0" borderId="24" xfId="0" applyFont="1" applyFill="1" applyBorder="1" applyAlignment="1">
      <alignment horizontal="center" vertical="center" wrapText="1"/>
    </xf>
    <xf numFmtId="0" fontId="4" fillId="0" borderId="24" xfId="0" applyFont="1" applyFill="1" applyBorder="1" applyAlignment="1">
      <alignment horizontal="center" vertical="center" wrapText="1"/>
    </xf>
    <xf numFmtId="1" fontId="6" fillId="0" borderId="24" xfId="0" applyNumberFormat="1" applyFont="1" applyFill="1" applyBorder="1" applyAlignment="1">
      <alignment horizontal="center" vertical="center" wrapText="1"/>
    </xf>
    <xf numFmtId="0" fontId="3" fillId="5" borderId="24" xfId="0" applyFont="1" applyFill="1" applyBorder="1" applyAlignment="1">
      <alignment horizontal="center" vertical="center" wrapText="1"/>
    </xf>
    <xf numFmtId="0" fontId="2" fillId="0" borderId="24" xfId="0" applyFont="1" applyFill="1" applyBorder="1" applyAlignment="1">
      <alignment horizontal="center" vertical="center" wrapText="1"/>
    </xf>
    <xf numFmtId="0" fontId="2" fillId="0" borderId="25" xfId="0" applyFont="1" applyFill="1" applyBorder="1" applyAlignment="1">
      <alignment horizontal="center" vertical="center" wrapText="1"/>
    </xf>
    <xf numFmtId="14" fontId="5" fillId="3" borderId="4" xfId="0" applyNumberFormat="1" applyFont="1" applyFill="1" applyBorder="1" applyAlignment="1">
      <alignment horizontal="center" vertical="center" wrapText="1"/>
    </xf>
    <xf numFmtId="0" fontId="5" fillId="3" borderId="4" xfId="0" applyFont="1" applyFill="1" applyBorder="1" applyAlignment="1">
      <alignment horizontal="center" vertical="center" wrapText="1"/>
    </xf>
    <xf numFmtId="0" fontId="5" fillId="4" borderId="4" xfId="0" applyFont="1" applyFill="1" applyBorder="1" applyAlignment="1">
      <alignment horizontal="center" vertical="center" wrapText="1"/>
    </xf>
    <xf numFmtId="0" fontId="5" fillId="4" borderId="23" xfId="0" applyFont="1" applyFill="1" applyBorder="1" applyAlignment="1">
      <alignment horizontal="center" vertical="center" wrapText="1"/>
    </xf>
    <xf numFmtId="0" fontId="5" fillId="3" borderId="22" xfId="0" applyFont="1" applyFill="1" applyBorder="1" applyAlignment="1">
      <alignment horizontal="center" vertical="center" wrapText="1"/>
    </xf>
    <xf numFmtId="0" fontId="10" fillId="0" borderId="0" xfId="0" applyFont="1" applyAlignment="1">
      <alignment wrapText="1"/>
    </xf>
    <xf numFmtId="0" fontId="0" fillId="0" borderId="0" xfId="0" applyAlignment="1">
      <alignment horizontal="left" indent="2"/>
    </xf>
    <xf numFmtId="0" fontId="11" fillId="0" borderId="0" xfId="0" applyFont="1" applyAlignment="1">
      <alignment horizontal="left" indent="2"/>
    </xf>
    <xf numFmtId="0" fontId="11" fillId="0" borderId="0" xfId="0" applyNumberFormat="1" applyFont="1"/>
    <xf numFmtId="0" fontId="12" fillId="0" borderId="0" xfId="0" applyFont="1" applyAlignment="1">
      <alignment horizontal="left" indent="2"/>
    </xf>
    <xf numFmtId="0" fontId="12" fillId="0" borderId="0" xfId="0" applyNumberFormat="1" applyFont="1"/>
    <xf numFmtId="43" fontId="8" fillId="0" borderId="11" xfId="2" applyFont="1" applyFill="1" applyBorder="1" applyAlignment="1">
      <alignment horizontal="center" vertical="center"/>
    </xf>
    <xf numFmtId="43" fontId="8" fillId="0" borderId="15" xfId="2" applyFont="1" applyBorder="1" applyAlignment="1">
      <alignment horizontal="center" vertical="center"/>
    </xf>
    <xf numFmtId="43" fontId="8" fillId="0" borderId="19" xfId="2" applyFont="1" applyBorder="1" applyAlignment="1">
      <alignment horizontal="center" vertical="center"/>
    </xf>
    <xf numFmtId="169" fontId="8" fillId="0" borderId="11" xfId="2" applyNumberFormat="1" applyFont="1" applyFill="1" applyBorder="1" applyAlignment="1">
      <alignment horizontal="center" vertical="center"/>
    </xf>
    <xf numFmtId="169" fontId="8" fillId="0" borderId="15" xfId="2" applyNumberFormat="1" applyFont="1" applyBorder="1" applyAlignment="1">
      <alignment horizontal="center" vertical="center"/>
    </xf>
    <xf numFmtId="169" fontId="8" fillId="0" borderId="19" xfId="2" applyNumberFormat="1" applyFont="1" applyBorder="1" applyAlignment="1">
      <alignment horizontal="center" vertical="center"/>
    </xf>
    <xf numFmtId="169" fontId="8" fillId="0" borderId="12" xfId="2" applyNumberFormat="1" applyFont="1" applyFill="1" applyBorder="1" applyAlignment="1">
      <alignment horizontal="center" vertical="center"/>
    </xf>
    <xf numFmtId="169" fontId="8" fillId="0" borderId="16" xfId="2" applyNumberFormat="1" applyFont="1" applyBorder="1" applyAlignment="1">
      <alignment horizontal="center" vertical="center"/>
    </xf>
    <xf numFmtId="169" fontId="8" fillId="0" borderId="20" xfId="2" applyNumberFormat="1" applyFont="1" applyBorder="1" applyAlignment="1">
      <alignment horizontal="center" vertical="center"/>
    </xf>
  </cellXfs>
  <cellStyles count="3">
    <cellStyle name="Calcul" xfId="1" builtinId="22"/>
    <cellStyle name="Milliers" xfId="2" builtinId="3"/>
    <cellStyle name="Normal" xfId="0" builtinId="0"/>
  </cellStyles>
  <dxfs count="39">
    <dxf>
      <font>
        <b/>
      </font>
    </dxf>
    <dxf>
      <font>
        <i/>
      </font>
    </dxf>
    <dxf>
      <font>
        <color theme="8"/>
      </font>
    </dxf>
    <dxf>
      <font>
        <color theme="5" tint="-0.249977111117893"/>
      </font>
    </dxf>
    <dxf>
      <font>
        <color theme="5" tint="-0.249977111117893"/>
      </font>
    </dxf>
    <dxf>
      <font>
        <b/>
      </font>
    </dxf>
    <dxf>
      <font>
        <i/>
      </font>
    </dxf>
    <dxf>
      <font>
        <color theme="8"/>
      </font>
    </dxf>
    <dxf>
      <font>
        <b/>
      </font>
    </dxf>
    <dxf>
      <font>
        <i/>
      </font>
    </dxf>
    <dxf>
      <font>
        <color theme="8"/>
      </font>
    </dxf>
    <dxf>
      <font>
        <b/>
      </font>
    </dxf>
    <dxf>
      <font>
        <i/>
      </font>
    </dxf>
    <dxf>
      <font>
        <color theme="8"/>
      </font>
    </dxf>
    <dxf>
      <font>
        <b/>
      </font>
    </dxf>
    <dxf>
      <font>
        <i/>
      </font>
    </dxf>
    <dxf>
      <font>
        <color theme="8"/>
      </font>
    </dxf>
    <dxf>
      <font>
        <color theme="8"/>
      </font>
    </dxf>
    <dxf>
      <font>
        <i/>
      </font>
    </dxf>
    <dxf>
      <font>
        <b/>
      </font>
    </dxf>
    <dxf>
      <font>
        <color theme="1"/>
      </font>
      <fill>
        <patternFill>
          <bgColor theme="0" tint="-0.34998626667073579"/>
        </patternFill>
      </fill>
    </dxf>
    <dxf>
      <font>
        <color theme="1"/>
      </font>
      <fill>
        <patternFill>
          <bgColor theme="7" tint="0.39994506668294322"/>
        </patternFill>
      </fill>
    </dxf>
    <dxf>
      <font>
        <color auto="1"/>
      </font>
      <fill>
        <patternFill>
          <bgColor rgb="FF00B050"/>
        </patternFill>
      </fill>
    </dxf>
    <dxf>
      <font>
        <color auto="1"/>
      </font>
      <fill>
        <patternFill>
          <bgColor rgb="FF0070C0"/>
        </patternFill>
      </fill>
    </dxf>
    <dxf>
      <font>
        <color auto="1"/>
      </font>
      <fill>
        <patternFill>
          <bgColor rgb="FF00B05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solid">
          <fgColor indexed="64"/>
          <bgColor theme="5" tint="0.5999938962981048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border outline="0">
        <right style="thin">
          <color auto="1"/>
        </right>
        <top style="medium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3300"/>
        <name val="Arial"/>
        <scheme val="none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2.xml"/><Relationship Id="rId5" Type="http://schemas.openxmlformats.org/officeDocument/2006/relationships/pivotCacheDefinition" Target="pivotCache/pivotCacheDefinition1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1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IP_AT%20AJ_HSE_RH_CHSCT_2019%20(Enregistre&#769;%20automatiquement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2019"/>
      <sheetName val="infos"/>
      <sheetName val="ETS"/>
      <sheetName val="TF-TG"/>
      <sheetName val="Feuil3"/>
      <sheetName val="Data"/>
    </sheetNames>
    <sheetDataSet>
      <sheetData sheetId="0"/>
      <sheetData sheetId="1"/>
      <sheetData sheetId="2"/>
      <sheetData sheetId="3"/>
      <sheetData sheetId="4"/>
      <sheetData sheetId="5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remy Kern" refreshedDate="43510.621747569443" createdVersion="4" refreshedVersion="4" minRefreshableVersion="3" recordCount="103">
  <cacheSource type="worksheet">
    <worksheetSource ref="A4:M18" sheet="Donnée"/>
  </cacheSource>
  <cacheFields count="28">
    <cacheField name="AT AJ" numFmtId="0">
      <sharedItems containsBlank="1"/>
    </cacheField>
    <cacheField name="Date accident" numFmtId="0">
      <sharedItems containsNonDate="0" containsDate="1" containsString="0" containsBlank="1" minDate="2019-01-10T00:00:00" maxDate="2019-02-08T00:00:00" count="12">
        <d v="2019-01-23T00:00:00"/>
        <d v="2019-01-17T00:00:00"/>
        <d v="2019-01-14T00:00:00"/>
        <d v="2019-01-10T00:00:00"/>
        <d v="2019-01-11T00:00:00"/>
        <d v="2019-01-31T00:00:00"/>
        <d v="2019-01-29T00:00:00"/>
        <d v="2019-01-18T00:00:00"/>
        <d v="2019-01-16T00:00:00"/>
        <d v="2019-01-28T00:00:00"/>
        <d v="2019-02-07T00:00:00"/>
        <m/>
      </sharedItems>
      <fieldGroup par="27" base="1">
        <rangePr autoEnd="0" groupBy="months" startDate="2019-01-10T00:00:00" endDate="2019-12-24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4/12/2019"/>
        </groupItems>
      </fieldGroup>
    </cacheField>
    <cacheField name="Heure accident" numFmtId="0">
      <sharedItems containsBlank="1"/>
    </cacheField>
    <cacheField name="Code risque" numFmtId="0">
      <sharedItems containsString="0" containsBlank="1" containsNumber="1" containsInteger="1" minValue="1" maxValue="16"/>
    </cacheField>
    <cacheField name="Type risque" numFmtId="0">
      <sharedItems containsBlank="1"/>
    </cacheField>
    <cacheField name="En lien avec le poste de travail de la victime?" numFmtId="0">
      <sharedItems containsBlank="1"/>
    </cacheField>
    <cacheField name="Lieu accident" numFmtId="0">
      <sharedItems containsBlank="1"/>
    </cacheField>
    <cacheField name="Nbre jours arrêt complé" numFmtId="0">
      <sharedItems containsString="0" containsBlank="1" containsNumber="1" containsInteger="1" minValue="3" maxValue="200"/>
    </cacheField>
    <cacheField name="Victime_x000d_NOM Prénom" numFmtId="0">
      <sharedItems containsBlank="1"/>
    </cacheField>
    <cacheField name="Emploi" numFmtId="0">
      <sharedItems containsBlank="1" count="5">
        <s v="Intérimaire"/>
        <s v="Ouvrier ESAT"/>
        <s v="Professionnel"/>
        <s v="Ouvrier EA"/>
        <m/>
      </sharedItems>
    </cacheField>
    <cacheField name="Poste localisation de la machine_x000d_Ex : sertisage,cablage, habillage…" numFmtId="0">
      <sharedItems containsBlank="1"/>
    </cacheField>
    <cacheField name="code ét." numFmtId="0">
      <sharedItems containsString="0" containsBlank="1" containsNumber="1" containsInteger="1" minValue="4018" maxValue="4024"/>
    </cacheField>
    <cacheField name="Ets de rattach." numFmtId="0">
      <sharedItems containsBlank="1"/>
    </cacheField>
    <cacheField name="Circonstances " numFmtId="0">
      <sharedItems containsBlank="1" longText="1"/>
    </cacheField>
    <cacheField name="lésions" numFmtId="0">
      <sharedItems containsBlank="1"/>
    </cacheField>
    <cacheField name="Commentaires" numFmtId="0">
      <sharedItems containsBlank="1"/>
    </cacheField>
    <cacheField name="Service dont dépend la victime" numFmtId="0">
      <sharedItems containsBlank="1"/>
    </cacheField>
    <cacheField name="CPAM ou MSA" numFmtId="0">
      <sharedItems containsBlank="1"/>
    </cacheField>
    <cacheField name="N°SS - Nir" numFmtId="1">
      <sharedItems containsString="0" containsBlank="1" containsNumber="1" containsInteger="1" minValue="1680699131219" maxValue="2601025388888070"/>
    </cacheField>
    <cacheField name="Date de naissance" numFmtId="14">
      <sharedItems containsNonDate="0" containsDate="1" containsString="0" containsBlank="1" minDate="1960-10-03T00:00:00" maxDate="1993-11-11T00:00:00"/>
    </cacheField>
    <cacheField name="Sexe M ou F" numFmtId="0">
      <sharedItems containsBlank="1"/>
    </cacheField>
    <cacheField name="Réserves employeur dans la déclaration_x000d_oui  ou non" numFmtId="0">
      <sharedItems containsBlank="1"/>
    </cacheField>
    <cacheField name=" SI oui ( + pourquoi?) " numFmtId="0">
      <sharedItems containsBlank="1"/>
    </cacheField>
    <cacheField name="Suite donnée CPAM MSA : questionnaire, classement du dossier (non prise en charge), MP, prise en charge" numFmtId="0">
      <sharedItems containsBlank="1"/>
    </cacheField>
    <cacheField name="Action corrective mise en place par QHSE et/ou le service. Si indiquer le détail de l'action, sinon ne rien indiquer" numFmtId="0">
      <sharedItems containsNonDate="0" containsString="0" containsBlank="1"/>
    </cacheField>
    <cacheField name="Analyse de l'accident oui ou non" numFmtId="0">
      <sharedItems containsBlank="1"/>
    </cacheField>
    <cacheField name="Si analyse : détail" numFmtId="0">
      <sharedItems containsNonDate="0" containsString="0" containsBlank="1"/>
    </cacheField>
    <cacheField name="Années" numFmtId="0" databaseField="0">
      <fieldGroup base="1">
        <rangePr autoEnd="0" groupBy="years" startDate="2019-01-10T00:00:00" endDate="2019-12-24T00:00:00"/>
        <groupItems count="3">
          <s v="&lt;10/01/2019"/>
          <s v="2019"/>
          <s v="&gt;24/12/2019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CA" refreshedDate="43510.64918576389" createdVersion="4" refreshedVersion="4" minRefreshableVersion="3" recordCount="14">
  <cacheSource type="worksheet">
    <worksheetSource name="Donnees"/>
  </cacheSource>
  <cacheFields count="14">
    <cacheField name="AT AJ" numFmtId="0">
      <sharedItems/>
    </cacheField>
    <cacheField name="Date accident" numFmtId="164">
      <sharedItems containsSemiMixedTypes="0" containsNonDate="0" containsDate="1" containsString="0" minDate="2019-01-10T00:00:00" maxDate="2019-02-08T00:00:00" count="11">
        <d v="2019-01-23T00:00:00"/>
        <d v="2019-01-17T00:00:00"/>
        <d v="2019-01-14T00:00:00"/>
        <d v="2019-01-10T00:00:00"/>
        <d v="2019-01-11T00:00:00"/>
        <d v="2019-01-31T00:00:00"/>
        <d v="2019-01-29T00:00:00"/>
        <d v="2019-01-18T00:00:00"/>
        <d v="2019-01-16T00:00:00"/>
        <d v="2019-01-28T00:00:00"/>
        <d v="2019-02-07T00:00:00"/>
      </sharedItems>
      <fieldGroup par="13" base="1">
        <rangePr groupBy="months" startDate="2019-01-10T00:00:00" endDate="2019-02-08T00:00:00"/>
        <groupItems count="14">
          <s v="&lt;10/01/2019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8/02/2019"/>
        </groupItems>
      </fieldGroup>
    </cacheField>
    <cacheField name="Heure accident" numFmtId="49">
      <sharedItems/>
    </cacheField>
    <cacheField name="Code risque" numFmtId="0">
      <sharedItems containsSemiMixedTypes="0" containsString="0" containsNumber="1" containsInteger="1" minValue="1" maxValue="16"/>
    </cacheField>
    <cacheField name="Type risque" numFmtId="0">
      <sharedItems/>
    </cacheField>
    <cacheField name="En lien avec le poste de travail de la victime?" numFmtId="0">
      <sharedItems/>
    </cacheField>
    <cacheField name="Colonne1" numFmtId="0">
      <sharedItems containsNonDate="0" containsString="0" containsBlank="1"/>
    </cacheField>
    <cacheField name="Nbre jours arrêt complé" numFmtId="1">
      <sharedItems containsString="0" containsBlank="1" containsNumber="1" containsInteger="1" minValue="3" maxValue="200"/>
    </cacheField>
    <cacheField name="Colonne2" numFmtId="0">
      <sharedItems containsNonDate="0" containsString="0" containsBlank="1"/>
    </cacheField>
    <cacheField name="Emploi" numFmtId="0">
      <sharedItems count="4">
        <s v="Intérimaire"/>
        <s v="Ouvrier ESAT"/>
        <s v="Professionnel"/>
        <s v="Ouvrier EA"/>
      </sharedItems>
    </cacheField>
    <cacheField name="Colonne3" numFmtId="0">
      <sharedItems containsNonDate="0" containsString="0" containsBlank="1"/>
    </cacheField>
    <cacheField name="Colonne4" numFmtId="0">
      <sharedItems containsNonDate="0" containsString="0" containsBlank="1"/>
    </cacheField>
    <cacheField name="Colonne5" numFmtId="0">
      <sharedItems containsNonDate="0" containsString="0" containsBlank="1"/>
    </cacheField>
    <cacheField name="Années" numFmtId="0" databaseField="0">
      <fieldGroup base="1">
        <rangePr groupBy="years" startDate="2019-01-10T00:00:00" endDate="2019-02-08T00:00:00"/>
        <groupItems count="3">
          <s v="&lt;10/01/2019"/>
          <s v="2019"/>
          <s v="&gt;08/02/2019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3">
  <r>
    <s v="AT"/>
    <x v="0"/>
    <s v="10h30"/>
    <n v="1"/>
    <s v="1 - Risques de chute de plain-pied"/>
    <s v="NON"/>
    <s v="ET3"/>
    <n v="10"/>
    <s v="BOURQUIN Adeline"/>
    <x v="0"/>
    <m/>
    <n v="4018"/>
    <s v="ESAT COMMERCIAL AST TH"/>
    <s v="C'est lors d'un déplacement (s'est levée de son poste de travail afin d'approvisionner ses boites d'agrafes) qu'elle s'est tordue la cheville snas raisons particulière"/>
    <s v="cheville droite"/>
    <s v="entorse"/>
    <s v="ET3"/>
    <s v="CPAM"/>
    <n v="288116925905541"/>
    <d v="1988-11-12T00:00:00"/>
    <s v="F"/>
    <s v="non"/>
    <m/>
    <s v="prise en charge"/>
    <m/>
    <s v="Non"/>
    <m/>
  </r>
  <r>
    <s v="AT"/>
    <x v="1"/>
    <s v="14h00"/>
    <n v="1"/>
    <s v="1 - Risques de chute de plain-pied"/>
    <s v="NON"/>
    <s v="ET3"/>
    <n v="3"/>
    <s v="BOUSSOUEL Omar"/>
    <x v="1"/>
    <m/>
    <n v="4018"/>
    <s v="ESAT COMMERCIAL AST TH"/>
    <s v="A glissé sur une gaine de câble"/>
    <s v="Commotion cuisse et épaule droite"/>
    <s v="Cuisse et épaule droite"/>
    <s v="ET3"/>
    <s v="CPAM"/>
    <n v="188052538802859"/>
    <d v="1988-05-03T00:00:00"/>
    <s v="M"/>
    <s v="non"/>
    <m/>
    <s v="prise en charge"/>
    <m/>
    <s v="Non"/>
    <m/>
  </r>
  <r>
    <s v="AT"/>
    <x v="2"/>
    <s v="10h00"/>
    <n v="2"/>
    <s v="2 - Risques de chute de hauteur"/>
    <s v="Oui"/>
    <s v="SATP"/>
    <n v="5"/>
    <s v="DELOUVRIER Gwenaëlle"/>
    <x v="1"/>
    <s v="Activité soins du corps"/>
    <n v="4018"/>
    <s v="ESAT COMMERCIAL AST TH"/>
    <s v="chute de sa chaise"/>
    <s v="commotion"/>
    <s v="Genou droit"/>
    <s v="ET3"/>
    <s v="CPAM"/>
    <n v="292082538828490"/>
    <d v="1992-08-17T00:00:00"/>
    <s v="F"/>
    <s v="oui"/>
    <s v="Gwenaëlle avait déjà décidé d'aller voir son médecin même si MC a jugé après les soins qu'il ne s'agissait pas d'une plaie grave en soi"/>
    <s v="prise en charge"/>
    <m/>
    <s v="Non"/>
    <m/>
  </r>
  <r>
    <s v="AT"/>
    <x v="3"/>
    <s v="06h15"/>
    <n v="1"/>
    <s v="1 - Risques de chute de plain-pied"/>
    <s v="Oui"/>
    <s v="Sortie cuisine de l'école Sainte Marie"/>
    <n v="10"/>
    <s v="DUFERMONT Claude"/>
    <x v="2"/>
    <m/>
    <n v="4023"/>
    <s v="ESAT COMMERCIAL ENCADREMENT UPC "/>
    <s v="Livraison habituelle chez le client, en sortant de la cuisinne M. DUFFERMONT a glissé sur une plaque de verglas"/>
    <s v="Cheville Gauche"/>
    <s v="Contusion"/>
    <s v="UPC"/>
    <s v="CPAM"/>
    <n v="1680699131219"/>
    <d v="1968-06-26T00:00:00"/>
    <s v="M"/>
    <s v="non"/>
    <m/>
    <s v="prise en charge"/>
    <m/>
    <m/>
    <m/>
  </r>
  <r>
    <s v="AT"/>
    <x v="4"/>
    <s v="13H30"/>
    <n v="3"/>
    <s v="3 - Risques liés aux circulations internes"/>
    <s v="NON"/>
    <s v="Allée piétonne Sochaux 1"/>
    <n v="13"/>
    <s v="FINA Anaïs"/>
    <x v="3"/>
    <s v="Sochaux 1"/>
    <n v="4024"/>
    <s v="ENTREPRISE ADAPTEE TH"/>
    <s v="Mme FINA a été renversé par un engin de manutention Géodis (remorques 5 tonnes) en se rendant sur son lieu de travail."/>
    <s v="Jambe Droite"/>
    <s v="Hemmatome"/>
    <s v="Sochaux 1"/>
    <s v="CPAM"/>
    <n v="2880725388126"/>
    <d v="1988-07-26T00:00:00"/>
    <s v="F"/>
    <s v="non"/>
    <m/>
    <s v="prise en charge"/>
    <m/>
    <s v="Oui"/>
    <m/>
  </r>
  <r>
    <s v="AT"/>
    <x v="5"/>
    <s v="12h00"/>
    <n v="16"/>
    <s v="16 - Risques liés à la violence"/>
    <s v="NON"/>
    <s v="UPC"/>
    <m/>
    <s v="GHIOU Karim"/>
    <x v="3"/>
    <s v="UPC"/>
    <n v="4024"/>
    <s v="ENTREPRISE ADAPTEE TH"/>
    <s v="Crise en production et une 2ème à l'infirmerie"/>
    <m/>
    <m/>
    <s v="UPC"/>
    <s v="CPAM"/>
    <n v="173092503106090"/>
    <d v="1973-09-26T00:00:00"/>
    <s v="M"/>
    <s v="non"/>
    <m/>
    <m/>
    <m/>
    <m/>
    <m/>
  </r>
  <r>
    <s v="AT"/>
    <x v="6"/>
    <s v="06h30"/>
    <n v="4"/>
    <s v="4 - Risque routier / trajet"/>
    <s v="NON"/>
    <s v="Rond point au niveau de Trevest"/>
    <m/>
    <s v="GOTTI Jean-Louis"/>
    <x v="1"/>
    <m/>
    <n v="4018"/>
    <s v="ESAT COMMERCIAL AST TH"/>
    <s v="En venant au travail, entre 07h30 et 08h00, il a perdu le contrôle de son véhicule au niveau du rond pont situé vers chez Trevest. Il est parti en tête à queue et a fini au milieu de celui-ci. En ressortant du terre-plei, il avait la porte ouverte et s'est coincé la jambe gauche au niveau du tibia. Se plaignant d'une douleur, l'infirmier a été appelé."/>
    <s v="jambe gauche au niveau du tibia/cheville"/>
    <m/>
    <s v="ET4"/>
    <s v="CPAM"/>
    <n v="170112503104986"/>
    <d v="1970-11-27T00:00:00"/>
    <s v="M"/>
    <s v="non"/>
    <m/>
    <m/>
    <m/>
    <m/>
    <m/>
  </r>
  <r>
    <s v="AJ"/>
    <x v="7"/>
    <s v="6h40"/>
    <n v="4"/>
    <s v="4 - Risque routier / trajet"/>
    <s v="NON"/>
    <s v="Trajet foyer"/>
    <n v="8"/>
    <s v="KETFI Faycel"/>
    <x v="1"/>
    <m/>
    <n v="4018"/>
    <s v="ESAT COMMERCIAL AST TH"/>
    <s v="Accident de trajet entre son foyer et l'atelier ET3 où il travaille. Il a glissé avec son scooter sur une plaque de verglas."/>
    <s v="Genou droit, cartilages costaux droits"/>
    <s v="Démabrasion et contusions"/>
    <s v="ET3"/>
    <s v="CPAM"/>
    <n v="193112538825967"/>
    <d v="1993-11-10T00:00:00"/>
    <s v="M"/>
    <s v="non"/>
    <m/>
    <s v="prise en charge"/>
    <m/>
    <m/>
    <m/>
  </r>
  <r>
    <s v="AT"/>
    <x v="8"/>
    <s v="15h00"/>
    <n v="3"/>
    <s v="3 - Risques liés aux circulations internes"/>
    <s v="Oui"/>
    <s v="ET3"/>
    <n v="16"/>
    <s v="LACHHAB Mustapha"/>
    <x v="2"/>
    <s v="Nacelle (PEMP)"/>
    <n v="4019"/>
    <s v="ESAT COMMERCIAL ENCADREMENT UPC "/>
    <s v="En déplaçant la nacelle repliée, il y a eu un à-coup qui a déséquilibré Mustapha qui a heurté le garde corps"/>
    <s v="Contusion"/>
    <s v="Côtes côté Gauche"/>
    <s v="Maintenance"/>
    <s v="CPAM"/>
    <n v="173059935074493"/>
    <d v="1973-05-03T00:00:00"/>
    <s v="M"/>
    <s v="non"/>
    <m/>
    <s v="questionnaire CPAM complété et retourné."/>
    <m/>
    <s v="Non"/>
    <m/>
  </r>
  <r>
    <s v="AJ"/>
    <x v="3"/>
    <s v="07h45"/>
    <n v="1"/>
    <s v="1 - Risques de chute de plain-pied"/>
    <s v="NON"/>
    <s v="Entre abris de bus et atelier"/>
    <n v="81"/>
    <s v="ROLLET Thérèse"/>
    <x v="1"/>
    <s v="ET1"/>
    <n v="4018"/>
    <s v="ESAT COMMERCIAL AST TH"/>
    <s v="Mme ROLLET a glissé sur une plaque de verglas"/>
    <s v="Poignet et main Gauche"/>
    <s v="Fracture"/>
    <s v="ET1"/>
    <s v="CPAM"/>
    <n v="2601025388888070"/>
    <d v="1960-10-03T00:00:00"/>
    <s v="F"/>
    <s v="non"/>
    <m/>
    <s v="questionnaire CPAM a compléter par JD. En attente le 06/02/2019"/>
    <m/>
    <s v="Oui"/>
    <m/>
  </r>
  <r>
    <s v="AT"/>
    <x v="2"/>
    <s v="09h50"/>
    <n v="5"/>
    <s v="5 - Risques liés à l'activité physique"/>
    <s v="Oui"/>
    <s v="Poste Jet Grnde Plonge"/>
    <m/>
    <s v="THOMAS Marlène"/>
    <x v="0"/>
    <s v="UPC"/>
    <m/>
    <m/>
    <s v="Mme THOMAS lavait un coupe cotelette, elle a mis de la mousse à l'intérieur quant le capot de protection s'est refermé sur trois doigts de sa main droite"/>
    <s v="Contusion"/>
    <s v="Main D"/>
    <s v="UPC"/>
    <s v="CPAM"/>
    <n v="287012538813581"/>
    <d v="1987-01-29T00:00:00"/>
    <s v="F"/>
    <s v="non"/>
    <m/>
    <m/>
    <m/>
    <s v="Non"/>
    <m/>
  </r>
  <r>
    <s v="AT"/>
    <x v="9"/>
    <s v="07h15"/>
    <n v="5"/>
    <s v="5 - Risques liés à l'activité physique"/>
    <s v="NON"/>
    <s v="Entrée production lave semelles UPC"/>
    <m/>
    <s v="ZAGHOUD Karima"/>
    <x v="0"/>
    <s v="UPC"/>
    <m/>
    <m/>
    <s v="Lors de l'entrée en production et passage sur le lavve semelles, sa jambe s'est tordue et elle a eu mal au genou en descendant du lave semelles"/>
    <s v="bras gauche et genou gauche"/>
    <s v="contusion et entorse"/>
    <s v="UPC"/>
    <s v="CPAM"/>
    <n v="2770425388098"/>
    <d v="1977-04-04T00:00:00"/>
    <s v="F"/>
    <m/>
    <m/>
    <m/>
    <m/>
    <s v="Non"/>
    <m/>
  </r>
  <r>
    <s v="AT"/>
    <x v="6"/>
    <s v="08h15"/>
    <n v="1"/>
    <s v="1 - Risques de chute de plain-pied"/>
    <s v="Oui"/>
    <s v="Ecole primaire de Vieux Charmont"/>
    <n v="5"/>
    <s v="DUFERMONT Claude"/>
    <x v="2"/>
    <m/>
    <n v="4023"/>
    <s v="ESAT COMMERCIAL ENCADREMENT UPC "/>
    <s v="Livraison des repas à l'école primaire de Vieux Charmont : lors du port d'une clayette avec des citons, il s'est baissé et a senti une forte douleur dans le milieu du dos et dans le ventre"/>
    <s v="dos et vente coté droit"/>
    <s v="Contusion"/>
    <s v="UPC"/>
    <s v="CPAM"/>
    <n v="1680699131219"/>
    <d v="1968-06-26T00:00:00"/>
    <s v="M"/>
    <s v="non"/>
    <m/>
    <m/>
    <m/>
    <m/>
    <m/>
  </r>
  <r>
    <s v="AT"/>
    <x v="10"/>
    <s v="11h50"/>
    <n v="1"/>
    <s v="1 - Risques de chute de plain-pied"/>
    <s v="NON"/>
    <s v="Self ETUPES 1"/>
    <n v="200"/>
    <s v="LAFOND David"/>
    <x v="1"/>
    <m/>
    <n v="4018"/>
    <s v="ESAT COMMERCIAL AST TH"/>
    <s v="Chute pendant son déplacement au self ETUPES 1, pendant l'heure de repas. Déplacement avec son plateau repas entre  les mains, il a heurté chaise et s'est cogné avec un angle de table ronde. Le 15 a été appelé. Puis transfert à HNFC,"/>
    <s v="Contusion"/>
    <s v="contusion et probable félure sur cotes (voir cassées) sur coté gauche"/>
    <s v="ET1"/>
    <s v="CPAM"/>
    <n v="173062503103468"/>
    <d v="1973-06-10T00:00:00"/>
    <s v="M"/>
    <s v="non"/>
    <m/>
    <m/>
    <m/>
    <m/>
    <m/>
  </r>
  <r>
    <m/>
    <x v="11"/>
    <m/>
    <m/>
    <m/>
    <m/>
    <m/>
    <m/>
    <m/>
    <x v="4"/>
    <m/>
    <m/>
    <m/>
    <m/>
    <m/>
    <m/>
    <m/>
    <m/>
    <m/>
    <m/>
    <m/>
    <m/>
    <m/>
    <m/>
    <m/>
    <m/>
    <m/>
  </r>
  <r>
    <m/>
    <x v="11"/>
    <m/>
    <m/>
    <m/>
    <m/>
    <m/>
    <m/>
    <m/>
    <x v="4"/>
    <m/>
    <m/>
    <m/>
    <m/>
    <m/>
    <m/>
    <m/>
    <m/>
    <m/>
    <m/>
    <m/>
    <m/>
    <m/>
    <m/>
    <m/>
    <m/>
    <m/>
  </r>
  <r>
    <m/>
    <x v="11"/>
    <m/>
    <m/>
    <m/>
    <m/>
    <m/>
    <m/>
    <m/>
    <x v="4"/>
    <m/>
    <m/>
    <m/>
    <m/>
    <m/>
    <m/>
    <m/>
    <m/>
    <m/>
    <m/>
    <m/>
    <m/>
    <m/>
    <m/>
    <m/>
    <m/>
    <m/>
  </r>
  <r>
    <m/>
    <x v="11"/>
    <m/>
    <m/>
    <m/>
    <m/>
    <m/>
    <m/>
    <m/>
    <x v="4"/>
    <m/>
    <m/>
    <m/>
    <m/>
    <m/>
    <m/>
    <m/>
    <m/>
    <m/>
    <m/>
    <m/>
    <m/>
    <m/>
    <m/>
    <m/>
    <m/>
    <m/>
  </r>
  <r>
    <m/>
    <x v="11"/>
    <m/>
    <m/>
    <m/>
    <m/>
    <m/>
    <m/>
    <m/>
    <x v="4"/>
    <m/>
    <m/>
    <m/>
    <m/>
    <m/>
    <m/>
    <m/>
    <m/>
    <m/>
    <m/>
    <m/>
    <m/>
    <m/>
    <m/>
    <m/>
    <m/>
    <m/>
  </r>
  <r>
    <m/>
    <x v="11"/>
    <m/>
    <m/>
    <m/>
    <m/>
    <m/>
    <m/>
    <m/>
    <x v="4"/>
    <m/>
    <m/>
    <m/>
    <m/>
    <m/>
    <m/>
    <m/>
    <m/>
    <m/>
    <m/>
    <m/>
    <m/>
    <m/>
    <m/>
    <m/>
    <m/>
    <m/>
  </r>
  <r>
    <m/>
    <x v="11"/>
    <m/>
    <m/>
    <m/>
    <m/>
    <m/>
    <m/>
    <m/>
    <x v="4"/>
    <m/>
    <m/>
    <m/>
    <m/>
    <m/>
    <m/>
    <m/>
    <m/>
    <m/>
    <m/>
    <m/>
    <m/>
    <m/>
    <m/>
    <m/>
    <m/>
    <m/>
  </r>
  <r>
    <m/>
    <x v="11"/>
    <m/>
    <m/>
    <m/>
    <m/>
    <m/>
    <m/>
    <m/>
    <x v="4"/>
    <m/>
    <m/>
    <m/>
    <m/>
    <m/>
    <m/>
    <m/>
    <m/>
    <m/>
    <m/>
    <m/>
    <m/>
    <m/>
    <m/>
    <m/>
    <m/>
    <m/>
  </r>
  <r>
    <m/>
    <x v="11"/>
    <m/>
    <m/>
    <m/>
    <m/>
    <m/>
    <m/>
    <m/>
    <x v="4"/>
    <m/>
    <m/>
    <m/>
    <m/>
    <m/>
    <m/>
    <m/>
    <m/>
    <m/>
    <m/>
    <m/>
    <m/>
    <m/>
    <m/>
    <m/>
    <m/>
    <m/>
  </r>
  <r>
    <m/>
    <x v="11"/>
    <m/>
    <m/>
    <m/>
    <m/>
    <m/>
    <m/>
    <m/>
    <x v="4"/>
    <m/>
    <m/>
    <m/>
    <m/>
    <m/>
    <m/>
    <m/>
    <m/>
    <m/>
    <m/>
    <m/>
    <m/>
    <m/>
    <m/>
    <m/>
    <m/>
    <m/>
  </r>
  <r>
    <m/>
    <x v="11"/>
    <m/>
    <m/>
    <m/>
    <m/>
    <m/>
    <m/>
    <m/>
    <x v="4"/>
    <m/>
    <m/>
    <m/>
    <m/>
    <m/>
    <m/>
    <m/>
    <m/>
    <m/>
    <m/>
    <m/>
    <m/>
    <m/>
    <m/>
    <m/>
    <m/>
    <m/>
  </r>
  <r>
    <m/>
    <x v="11"/>
    <m/>
    <m/>
    <m/>
    <m/>
    <m/>
    <m/>
    <m/>
    <x v="4"/>
    <m/>
    <m/>
    <m/>
    <m/>
    <m/>
    <m/>
    <m/>
    <m/>
    <m/>
    <m/>
    <m/>
    <m/>
    <m/>
    <m/>
    <m/>
    <m/>
    <m/>
  </r>
  <r>
    <m/>
    <x v="11"/>
    <m/>
    <m/>
    <m/>
    <m/>
    <m/>
    <m/>
    <m/>
    <x v="4"/>
    <m/>
    <m/>
    <m/>
    <m/>
    <m/>
    <m/>
    <m/>
    <m/>
    <m/>
    <m/>
    <m/>
    <m/>
    <m/>
    <m/>
    <m/>
    <m/>
    <m/>
  </r>
  <r>
    <m/>
    <x v="11"/>
    <m/>
    <m/>
    <m/>
    <m/>
    <m/>
    <m/>
    <m/>
    <x v="4"/>
    <m/>
    <m/>
    <m/>
    <m/>
    <m/>
    <m/>
    <m/>
    <m/>
    <m/>
    <m/>
    <m/>
    <m/>
    <m/>
    <m/>
    <m/>
    <m/>
    <m/>
  </r>
  <r>
    <m/>
    <x v="11"/>
    <m/>
    <m/>
    <m/>
    <m/>
    <m/>
    <m/>
    <m/>
    <x v="4"/>
    <m/>
    <m/>
    <m/>
    <m/>
    <m/>
    <m/>
    <m/>
    <m/>
    <m/>
    <m/>
    <m/>
    <m/>
    <m/>
    <m/>
    <m/>
    <m/>
    <m/>
  </r>
  <r>
    <m/>
    <x v="11"/>
    <m/>
    <m/>
    <m/>
    <m/>
    <m/>
    <m/>
    <m/>
    <x v="4"/>
    <m/>
    <m/>
    <m/>
    <m/>
    <m/>
    <m/>
    <m/>
    <m/>
    <m/>
    <m/>
    <m/>
    <m/>
    <m/>
    <m/>
    <m/>
    <m/>
    <m/>
  </r>
  <r>
    <m/>
    <x v="11"/>
    <m/>
    <m/>
    <m/>
    <m/>
    <m/>
    <m/>
    <m/>
    <x v="4"/>
    <m/>
    <m/>
    <m/>
    <m/>
    <m/>
    <m/>
    <m/>
    <m/>
    <m/>
    <m/>
    <m/>
    <m/>
    <m/>
    <m/>
    <m/>
    <m/>
    <m/>
  </r>
  <r>
    <m/>
    <x v="11"/>
    <m/>
    <m/>
    <m/>
    <m/>
    <m/>
    <m/>
    <m/>
    <x v="4"/>
    <m/>
    <m/>
    <m/>
    <m/>
    <m/>
    <m/>
    <m/>
    <m/>
    <m/>
    <m/>
    <m/>
    <m/>
    <m/>
    <m/>
    <m/>
    <m/>
    <m/>
  </r>
  <r>
    <m/>
    <x v="11"/>
    <m/>
    <m/>
    <m/>
    <m/>
    <m/>
    <m/>
    <m/>
    <x v="4"/>
    <m/>
    <m/>
    <m/>
    <m/>
    <m/>
    <m/>
    <m/>
    <m/>
    <m/>
    <m/>
    <m/>
    <m/>
    <m/>
    <m/>
    <m/>
    <m/>
    <m/>
  </r>
  <r>
    <m/>
    <x v="11"/>
    <m/>
    <m/>
    <m/>
    <m/>
    <m/>
    <m/>
    <m/>
    <x v="4"/>
    <m/>
    <m/>
    <m/>
    <m/>
    <m/>
    <m/>
    <m/>
    <m/>
    <m/>
    <m/>
    <m/>
    <m/>
    <m/>
    <m/>
    <m/>
    <m/>
    <m/>
  </r>
  <r>
    <m/>
    <x v="11"/>
    <m/>
    <m/>
    <m/>
    <m/>
    <m/>
    <m/>
    <m/>
    <x v="4"/>
    <m/>
    <m/>
    <m/>
    <m/>
    <m/>
    <m/>
    <m/>
    <m/>
    <m/>
    <m/>
    <m/>
    <m/>
    <m/>
    <m/>
    <m/>
    <m/>
    <m/>
  </r>
  <r>
    <m/>
    <x v="11"/>
    <m/>
    <m/>
    <m/>
    <m/>
    <m/>
    <m/>
    <m/>
    <x v="4"/>
    <m/>
    <m/>
    <m/>
    <m/>
    <m/>
    <m/>
    <m/>
    <m/>
    <m/>
    <m/>
    <m/>
    <m/>
    <m/>
    <m/>
    <m/>
    <m/>
    <m/>
  </r>
  <r>
    <m/>
    <x v="11"/>
    <m/>
    <m/>
    <m/>
    <m/>
    <m/>
    <m/>
    <m/>
    <x v="4"/>
    <m/>
    <m/>
    <m/>
    <m/>
    <m/>
    <m/>
    <m/>
    <m/>
    <m/>
    <m/>
    <m/>
    <m/>
    <m/>
    <m/>
    <m/>
    <m/>
    <m/>
  </r>
  <r>
    <m/>
    <x v="11"/>
    <m/>
    <m/>
    <m/>
    <m/>
    <m/>
    <m/>
    <m/>
    <x v="4"/>
    <m/>
    <m/>
    <m/>
    <m/>
    <m/>
    <m/>
    <m/>
    <m/>
    <m/>
    <m/>
    <m/>
    <m/>
    <m/>
    <m/>
    <m/>
    <m/>
    <m/>
  </r>
  <r>
    <m/>
    <x v="11"/>
    <m/>
    <m/>
    <m/>
    <m/>
    <m/>
    <m/>
    <m/>
    <x v="4"/>
    <m/>
    <m/>
    <m/>
    <m/>
    <m/>
    <m/>
    <m/>
    <m/>
    <m/>
    <m/>
    <m/>
    <m/>
    <m/>
    <m/>
    <m/>
    <m/>
    <m/>
  </r>
  <r>
    <m/>
    <x v="11"/>
    <m/>
    <m/>
    <m/>
    <m/>
    <m/>
    <m/>
    <m/>
    <x v="4"/>
    <m/>
    <m/>
    <m/>
    <m/>
    <m/>
    <m/>
    <m/>
    <m/>
    <m/>
    <m/>
    <m/>
    <m/>
    <m/>
    <m/>
    <m/>
    <m/>
    <m/>
  </r>
  <r>
    <m/>
    <x v="11"/>
    <m/>
    <m/>
    <m/>
    <m/>
    <m/>
    <m/>
    <m/>
    <x v="4"/>
    <m/>
    <m/>
    <m/>
    <m/>
    <m/>
    <m/>
    <m/>
    <m/>
    <m/>
    <m/>
    <m/>
    <m/>
    <m/>
    <m/>
    <m/>
    <m/>
    <m/>
  </r>
  <r>
    <m/>
    <x v="11"/>
    <m/>
    <m/>
    <m/>
    <m/>
    <m/>
    <m/>
    <m/>
    <x v="4"/>
    <m/>
    <m/>
    <m/>
    <m/>
    <m/>
    <m/>
    <m/>
    <m/>
    <m/>
    <m/>
    <m/>
    <m/>
    <m/>
    <m/>
    <m/>
    <m/>
    <m/>
  </r>
  <r>
    <m/>
    <x v="11"/>
    <m/>
    <m/>
    <m/>
    <m/>
    <m/>
    <m/>
    <m/>
    <x v="4"/>
    <m/>
    <m/>
    <m/>
    <m/>
    <m/>
    <m/>
    <m/>
    <m/>
    <m/>
    <m/>
    <m/>
    <m/>
    <m/>
    <m/>
    <m/>
    <m/>
    <m/>
  </r>
  <r>
    <m/>
    <x v="11"/>
    <m/>
    <m/>
    <m/>
    <m/>
    <m/>
    <m/>
    <m/>
    <x v="4"/>
    <m/>
    <m/>
    <m/>
    <m/>
    <m/>
    <m/>
    <m/>
    <m/>
    <m/>
    <m/>
    <m/>
    <m/>
    <m/>
    <m/>
    <m/>
    <m/>
    <m/>
  </r>
  <r>
    <m/>
    <x v="11"/>
    <m/>
    <m/>
    <m/>
    <m/>
    <m/>
    <m/>
    <m/>
    <x v="4"/>
    <m/>
    <m/>
    <m/>
    <m/>
    <m/>
    <m/>
    <m/>
    <m/>
    <m/>
    <m/>
    <m/>
    <m/>
    <m/>
    <m/>
    <m/>
    <m/>
    <m/>
  </r>
  <r>
    <m/>
    <x v="11"/>
    <m/>
    <m/>
    <m/>
    <m/>
    <m/>
    <m/>
    <m/>
    <x v="4"/>
    <m/>
    <m/>
    <m/>
    <m/>
    <m/>
    <m/>
    <m/>
    <m/>
    <m/>
    <m/>
    <m/>
    <m/>
    <m/>
    <m/>
    <m/>
    <m/>
    <m/>
  </r>
  <r>
    <m/>
    <x v="11"/>
    <m/>
    <m/>
    <m/>
    <m/>
    <m/>
    <m/>
    <m/>
    <x v="4"/>
    <m/>
    <m/>
    <m/>
    <m/>
    <m/>
    <m/>
    <m/>
    <m/>
    <m/>
    <m/>
    <m/>
    <m/>
    <m/>
    <m/>
    <m/>
    <m/>
    <m/>
  </r>
  <r>
    <m/>
    <x v="11"/>
    <m/>
    <m/>
    <m/>
    <m/>
    <m/>
    <m/>
    <m/>
    <x v="4"/>
    <m/>
    <m/>
    <m/>
    <m/>
    <m/>
    <m/>
    <m/>
    <m/>
    <m/>
    <m/>
    <m/>
    <m/>
    <m/>
    <m/>
    <m/>
    <m/>
    <m/>
  </r>
  <r>
    <m/>
    <x v="11"/>
    <m/>
    <m/>
    <m/>
    <m/>
    <m/>
    <m/>
    <m/>
    <x v="4"/>
    <m/>
    <m/>
    <m/>
    <m/>
    <m/>
    <m/>
    <m/>
    <m/>
    <m/>
    <m/>
    <m/>
    <m/>
    <m/>
    <m/>
    <m/>
    <m/>
    <m/>
  </r>
  <r>
    <m/>
    <x v="11"/>
    <m/>
    <m/>
    <m/>
    <m/>
    <m/>
    <m/>
    <m/>
    <x v="4"/>
    <m/>
    <m/>
    <m/>
    <m/>
    <m/>
    <m/>
    <m/>
    <m/>
    <m/>
    <m/>
    <m/>
    <m/>
    <m/>
    <m/>
    <m/>
    <m/>
    <m/>
  </r>
  <r>
    <m/>
    <x v="11"/>
    <m/>
    <m/>
    <m/>
    <m/>
    <m/>
    <m/>
    <m/>
    <x v="4"/>
    <m/>
    <m/>
    <m/>
    <m/>
    <m/>
    <m/>
    <m/>
    <m/>
    <m/>
    <m/>
    <m/>
    <m/>
    <m/>
    <m/>
    <m/>
    <m/>
    <m/>
  </r>
  <r>
    <m/>
    <x v="11"/>
    <m/>
    <m/>
    <m/>
    <m/>
    <m/>
    <m/>
    <m/>
    <x v="4"/>
    <m/>
    <m/>
    <m/>
    <m/>
    <m/>
    <m/>
    <m/>
    <m/>
    <m/>
    <m/>
    <m/>
    <m/>
    <m/>
    <m/>
    <m/>
    <m/>
    <m/>
  </r>
  <r>
    <m/>
    <x v="11"/>
    <m/>
    <m/>
    <m/>
    <m/>
    <m/>
    <m/>
    <m/>
    <x v="4"/>
    <m/>
    <m/>
    <m/>
    <m/>
    <m/>
    <m/>
    <m/>
    <m/>
    <m/>
    <m/>
    <m/>
    <m/>
    <m/>
    <m/>
    <m/>
    <m/>
    <m/>
  </r>
  <r>
    <m/>
    <x v="11"/>
    <m/>
    <m/>
    <m/>
    <m/>
    <m/>
    <m/>
    <m/>
    <x v="4"/>
    <m/>
    <m/>
    <m/>
    <m/>
    <m/>
    <m/>
    <m/>
    <m/>
    <m/>
    <m/>
    <m/>
    <m/>
    <m/>
    <m/>
    <m/>
    <m/>
    <m/>
  </r>
  <r>
    <m/>
    <x v="11"/>
    <m/>
    <m/>
    <m/>
    <m/>
    <m/>
    <m/>
    <m/>
    <x v="4"/>
    <m/>
    <m/>
    <m/>
    <m/>
    <m/>
    <m/>
    <m/>
    <m/>
    <m/>
    <m/>
    <m/>
    <m/>
    <m/>
    <m/>
    <m/>
    <m/>
    <m/>
  </r>
  <r>
    <m/>
    <x v="11"/>
    <m/>
    <m/>
    <m/>
    <m/>
    <m/>
    <m/>
    <m/>
    <x v="4"/>
    <m/>
    <m/>
    <m/>
    <m/>
    <m/>
    <m/>
    <m/>
    <m/>
    <m/>
    <m/>
    <m/>
    <m/>
    <m/>
    <m/>
    <m/>
    <m/>
    <m/>
  </r>
  <r>
    <m/>
    <x v="11"/>
    <m/>
    <m/>
    <m/>
    <m/>
    <m/>
    <m/>
    <m/>
    <x v="4"/>
    <m/>
    <m/>
    <m/>
    <m/>
    <m/>
    <m/>
    <m/>
    <m/>
    <m/>
    <m/>
    <m/>
    <m/>
    <m/>
    <m/>
    <m/>
    <m/>
    <m/>
  </r>
  <r>
    <m/>
    <x v="11"/>
    <m/>
    <m/>
    <m/>
    <m/>
    <m/>
    <m/>
    <m/>
    <x v="4"/>
    <m/>
    <m/>
    <m/>
    <m/>
    <m/>
    <m/>
    <m/>
    <m/>
    <m/>
    <m/>
    <m/>
    <m/>
    <m/>
    <m/>
    <m/>
    <m/>
    <m/>
  </r>
  <r>
    <m/>
    <x v="11"/>
    <m/>
    <m/>
    <m/>
    <m/>
    <m/>
    <m/>
    <m/>
    <x v="4"/>
    <m/>
    <m/>
    <m/>
    <m/>
    <m/>
    <m/>
    <m/>
    <m/>
    <m/>
    <m/>
    <m/>
    <m/>
    <m/>
    <m/>
    <m/>
    <m/>
    <m/>
  </r>
  <r>
    <m/>
    <x v="11"/>
    <m/>
    <m/>
    <m/>
    <m/>
    <m/>
    <m/>
    <m/>
    <x v="4"/>
    <m/>
    <m/>
    <m/>
    <m/>
    <m/>
    <m/>
    <m/>
    <m/>
    <m/>
    <m/>
    <m/>
    <m/>
    <m/>
    <m/>
    <m/>
    <m/>
    <m/>
  </r>
  <r>
    <m/>
    <x v="11"/>
    <m/>
    <m/>
    <m/>
    <m/>
    <m/>
    <m/>
    <m/>
    <x v="4"/>
    <m/>
    <m/>
    <m/>
    <m/>
    <m/>
    <m/>
    <m/>
    <m/>
    <m/>
    <m/>
    <m/>
    <m/>
    <m/>
    <m/>
    <m/>
    <m/>
    <m/>
  </r>
  <r>
    <m/>
    <x v="11"/>
    <m/>
    <m/>
    <m/>
    <m/>
    <m/>
    <m/>
    <m/>
    <x v="4"/>
    <m/>
    <m/>
    <m/>
    <m/>
    <m/>
    <m/>
    <m/>
    <m/>
    <m/>
    <m/>
    <m/>
    <m/>
    <m/>
    <m/>
    <m/>
    <m/>
    <m/>
  </r>
  <r>
    <m/>
    <x v="11"/>
    <m/>
    <m/>
    <m/>
    <m/>
    <m/>
    <m/>
    <m/>
    <x v="4"/>
    <m/>
    <m/>
    <m/>
    <m/>
    <m/>
    <m/>
    <m/>
    <m/>
    <m/>
    <m/>
    <m/>
    <m/>
    <m/>
    <m/>
    <m/>
    <m/>
    <m/>
  </r>
  <r>
    <m/>
    <x v="11"/>
    <m/>
    <m/>
    <m/>
    <m/>
    <m/>
    <m/>
    <m/>
    <x v="4"/>
    <m/>
    <m/>
    <m/>
    <m/>
    <m/>
    <m/>
    <m/>
    <m/>
    <m/>
    <m/>
    <m/>
    <m/>
    <m/>
    <m/>
    <m/>
    <m/>
    <m/>
  </r>
  <r>
    <m/>
    <x v="11"/>
    <m/>
    <m/>
    <m/>
    <m/>
    <m/>
    <m/>
    <m/>
    <x v="4"/>
    <m/>
    <m/>
    <m/>
    <m/>
    <m/>
    <m/>
    <m/>
    <m/>
    <m/>
    <m/>
    <m/>
    <m/>
    <m/>
    <m/>
    <m/>
    <m/>
    <m/>
  </r>
  <r>
    <m/>
    <x v="11"/>
    <m/>
    <m/>
    <m/>
    <m/>
    <m/>
    <m/>
    <m/>
    <x v="4"/>
    <m/>
    <m/>
    <m/>
    <m/>
    <m/>
    <m/>
    <m/>
    <m/>
    <m/>
    <m/>
    <m/>
    <m/>
    <m/>
    <m/>
    <m/>
    <m/>
    <m/>
  </r>
  <r>
    <m/>
    <x v="11"/>
    <m/>
    <m/>
    <e v="#REF!"/>
    <m/>
    <m/>
    <m/>
    <m/>
    <x v="4"/>
    <m/>
    <m/>
    <m/>
    <m/>
    <m/>
    <m/>
    <m/>
    <m/>
    <m/>
    <m/>
    <m/>
    <m/>
    <m/>
    <m/>
    <m/>
    <m/>
    <m/>
  </r>
  <r>
    <m/>
    <x v="11"/>
    <m/>
    <m/>
    <e v="#REF!"/>
    <m/>
    <m/>
    <m/>
    <m/>
    <x v="4"/>
    <m/>
    <m/>
    <m/>
    <m/>
    <m/>
    <m/>
    <m/>
    <m/>
    <m/>
    <m/>
    <m/>
    <m/>
    <m/>
    <m/>
    <m/>
    <m/>
    <m/>
  </r>
  <r>
    <m/>
    <x v="11"/>
    <m/>
    <m/>
    <e v="#REF!"/>
    <m/>
    <m/>
    <m/>
    <m/>
    <x v="4"/>
    <m/>
    <m/>
    <m/>
    <m/>
    <m/>
    <m/>
    <m/>
    <m/>
    <m/>
    <m/>
    <m/>
    <m/>
    <m/>
    <m/>
    <m/>
    <m/>
    <m/>
  </r>
  <r>
    <m/>
    <x v="11"/>
    <m/>
    <m/>
    <e v="#REF!"/>
    <m/>
    <m/>
    <m/>
    <m/>
    <x v="4"/>
    <m/>
    <m/>
    <m/>
    <m/>
    <m/>
    <m/>
    <m/>
    <m/>
    <m/>
    <m/>
    <m/>
    <m/>
    <m/>
    <m/>
    <m/>
    <m/>
    <m/>
  </r>
  <r>
    <m/>
    <x v="11"/>
    <m/>
    <m/>
    <e v="#REF!"/>
    <m/>
    <m/>
    <m/>
    <m/>
    <x v="4"/>
    <m/>
    <m/>
    <m/>
    <m/>
    <m/>
    <m/>
    <m/>
    <m/>
    <m/>
    <m/>
    <m/>
    <m/>
    <m/>
    <m/>
    <m/>
    <m/>
    <m/>
  </r>
  <r>
    <m/>
    <x v="11"/>
    <m/>
    <m/>
    <e v="#REF!"/>
    <m/>
    <m/>
    <m/>
    <m/>
    <x v="4"/>
    <m/>
    <m/>
    <m/>
    <m/>
    <m/>
    <m/>
    <m/>
    <m/>
    <m/>
    <m/>
    <m/>
    <m/>
    <m/>
    <m/>
    <m/>
    <m/>
    <m/>
  </r>
  <r>
    <m/>
    <x v="11"/>
    <m/>
    <m/>
    <e v="#REF!"/>
    <m/>
    <m/>
    <m/>
    <m/>
    <x v="4"/>
    <m/>
    <m/>
    <m/>
    <m/>
    <m/>
    <m/>
    <m/>
    <m/>
    <m/>
    <m/>
    <m/>
    <m/>
    <m/>
    <m/>
    <m/>
    <m/>
    <m/>
  </r>
  <r>
    <m/>
    <x v="11"/>
    <m/>
    <m/>
    <e v="#REF!"/>
    <m/>
    <m/>
    <m/>
    <m/>
    <x v="4"/>
    <m/>
    <m/>
    <m/>
    <m/>
    <m/>
    <m/>
    <m/>
    <m/>
    <m/>
    <m/>
    <m/>
    <m/>
    <m/>
    <m/>
    <m/>
    <m/>
    <m/>
  </r>
  <r>
    <m/>
    <x v="11"/>
    <m/>
    <m/>
    <e v="#REF!"/>
    <m/>
    <m/>
    <m/>
    <m/>
    <x v="4"/>
    <m/>
    <m/>
    <m/>
    <m/>
    <m/>
    <m/>
    <m/>
    <m/>
    <m/>
    <m/>
    <m/>
    <m/>
    <m/>
    <m/>
    <m/>
    <m/>
    <m/>
  </r>
  <r>
    <m/>
    <x v="11"/>
    <m/>
    <m/>
    <e v="#REF!"/>
    <m/>
    <m/>
    <m/>
    <m/>
    <x v="4"/>
    <m/>
    <m/>
    <m/>
    <m/>
    <m/>
    <m/>
    <m/>
    <m/>
    <m/>
    <m/>
    <m/>
    <m/>
    <m/>
    <m/>
    <m/>
    <m/>
    <m/>
  </r>
  <r>
    <m/>
    <x v="11"/>
    <m/>
    <m/>
    <e v="#REF!"/>
    <m/>
    <m/>
    <m/>
    <m/>
    <x v="4"/>
    <m/>
    <m/>
    <m/>
    <m/>
    <m/>
    <m/>
    <m/>
    <m/>
    <m/>
    <m/>
    <m/>
    <m/>
    <m/>
    <m/>
    <m/>
    <m/>
    <m/>
  </r>
  <r>
    <m/>
    <x v="11"/>
    <m/>
    <m/>
    <e v="#REF!"/>
    <m/>
    <m/>
    <m/>
    <m/>
    <x v="4"/>
    <m/>
    <m/>
    <m/>
    <m/>
    <m/>
    <m/>
    <m/>
    <m/>
    <m/>
    <m/>
    <m/>
    <m/>
    <m/>
    <m/>
    <m/>
    <m/>
    <m/>
  </r>
  <r>
    <m/>
    <x v="11"/>
    <m/>
    <m/>
    <e v="#REF!"/>
    <m/>
    <m/>
    <m/>
    <m/>
    <x v="4"/>
    <m/>
    <m/>
    <m/>
    <m/>
    <m/>
    <m/>
    <m/>
    <m/>
    <m/>
    <m/>
    <m/>
    <m/>
    <m/>
    <m/>
    <m/>
    <m/>
    <m/>
  </r>
  <r>
    <m/>
    <x v="11"/>
    <m/>
    <m/>
    <e v="#REF!"/>
    <m/>
    <m/>
    <m/>
    <m/>
    <x v="4"/>
    <m/>
    <m/>
    <m/>
    <m/>
    <m/>
    <m/>
    <m/>
    <m/>
    <m/>
    <m/>
    <m/>
    <m/>
    <m/>
    <m/>
    <m/>
    <m/>
    <m/>
  </r>
  <r>
    <m/>
    <x v="11"/>
    <m/>
    <m/>
    <e v="#REF!"/>
    <m/>
    <m/>
    <m/>
    <m/>
    <x v="4"/>
    <m/>
    <m/>
    <m/>
    <m/>
    <m/>
    <m/>
    <m/>
    <m/>
    <m/>
    <m/>
    <m/>
    <m/>
    <m/>
    <m/>
    <m/>
    <m/>
    <m/>
  </r>
  <r>
    <m/>
    <x v="11"/>
    <m/>
    <m/>
    <e v="#REF!"/>
    <m/>
    <m/>
    <m/>
    <m/>
    <x v="4"/>
    <m/>
    <m/>
    <m/>
    <m/>
    <m/>
    <m/>
    <m/>
    <m/>
    <m/>
    <m/>
    <m/>
    <m/>
    <m/>
    <m/>
    <m/>
    <m/>
    <m/>
  </r>
  <r>
    <m/>
    <x v="11"/>
    <m/>
    <m/>
    <e v="#REF!"/>
    <m/>
    <m/>
    <m/>
    <m/>
    <x v="4"/>
    <m/>
    <m/>
    <m/>
    <m/>
    <m/>
    <m/>
    <m/>
    <m/>
    <m/>
    <m/>
    <m/>
    <m/>
    <m/>
    <m/>
    <m/>
    <m/>
    <m/>
  </r>
  <r>
    <m/>
    <x v="11"/>
    <m/>
    <m/>
    <e v="#REF!"/>
    <m/>
    <m/>
    <m/>
    <m/>
    <x v="4"/>
    <m/>
    <m/>
    <m/>
    <m/>
    <m/>
    <m/>
    <m/>
    <m/>
    <m/>
    <m/>
    <m/>
    <m/>
    <m/>
    <m/>
    <m/>
    <m/>
    <m/>
  </r>
  <r>
    <m/>
    <x v="11"/>
    <m/>
    <m/>
    <e v="#REF!"/>
    <m/>
    <m/>
    <m/>
    <m/>
    <x v="4"/>
    <m/>
    <m/>
    <m/>
    <m/>
    <m/>
    <m/>
    <m/>
    <m/>
    <m/>
    <m/>
    <m/>
    <m/>
    <m/>
    <m/>
    <m/>
    <m/>
    <m/>
  </r>
  <r>
    <m/>
    <x v="11"/>
    <m/>
    <m/>
    <e v="#REF!"/>
    <m/>
    <m/>
    <m/>
    <m/>
    <x v="4"/>
    <m/>
    <m/>
    <m/>
    <m/>
    <m/>
    <m/>
    <m/>
    <m/>
    <m/>
    <m/>
    <m/>
    <m/>
    <m/>
    <m/>
    <m/>
    <m/>
    <m/>
  </r>
  <r>
    <m/>
    <x v="11"/>
    <m/>
    <m/>
    <e v="#REF!"/>
    <m/>
    <m/>
    <m/>
    <m/>
    <x v="4"/>
    <m/>
    <m/>
    <m/>
    <m/>
    <m/>
    <m/>
    <m/>
    <m/>
    <m/>
    <m/>
    <m/>
    <m/>
    <m/>
    <m/>
    <m/>
    <m/>
    <m/>
  </r>
  <r>
    <m/>
    <x v="11"/>
    <m/>
    <m/>
    <e v="#REF!"/>
    <m/>
    <m/>
    <m/>
    <m/>
    <x v="4"/>
    <m/>
    <m/>
    <m/>
    <m/>
    <m/>
    <m/>
    <m/>
    <m/>
    <m/>
    <m/>
    <m/>
    <m/>
    <m/>
    <m/>
    <m/>
    <m/>
    <m/>
  </r>
  <r>
    <m/>
    <x v="11"/>
    <m/>
    <m/>
    <e v="#REF!"/>
    <m/>
    <m/>
    <m/>
    <m/>
    <x v="4"/>
    <m/>
    <m/>
    <m/>
    <m/>
    <m/>
    <m/>
    <m/>
    <m/>
    <m/>
    <m/>
    <m/>
    <m/>
    <m/>
    <m/>
    <m/>
    <m/>
    <m/>
  </r>
  <r>
    <m/>
    <x v="11"/>
    <m/>
    <m/>
    <e v="#REF!"/>
    <m/>
    <m/>
    <m/>
    <m/>
    <x v="4"/>
    <m/>
    <m/>
    <m/>
    <m/>
    <m/>
    <m/>
    <m/>
    <m/>
    <m/>
    <m/>
    <m/>
    <m/>
    <m/>
    <m/>
    <m/>
    <m/>
    <m/>
  </r>
  <r>
    <m/>
    <x v="11"/>
    <m/>
    <m/>
    <e v="#REF!"/>
    <m/>
    <m/>
    <m/>
    <m/>
    <x v="4"/>
    <m/>
    <m/>
    <m/>
    <m/>
    <m/>
    <m/>
    <m/>
    <m/>
    <m/>
    <m/>
    <m/>
    <m/>
    <m/>
    <m/>
    <m/>
    <m/>
    <m/>
  </r>
  <r>
    <m/>
    <x v="11"/>
    <m/>
    <m/>
    <e v="#REF!"/>
    <m/>
    <m/>
    <m/>
    <m/>
    <x v="4"/>
    <m/>
    <m/>
    <m/>
    <m/>
    <m/>
    <m/>
    <m/>
    <m/>
    <m/>
    <m/>
    <m/>
    <m/>
    <m/>
    <m/>
    <m/>
    <m/>
    <m/>
  </r>
  <r>
    <m/>
    <x v="11"/>
    <m/>
    <m/>
    <e v="#REF!"/>
    <m/>
    <m/>
    <m/>
    <m/>
    <x v="4"/>
    <m/>
    <m/>
    <m/>
    <m/>
    <m/>
    <m/>
    <m/>
    <m/>
    <m/>
    <m/>
    <m/>
    <m/>
    <m/>
    <m/>
    <m/>
    <m/>
    <m/>
  </r>
  <r>
    <m/>
    <x v="11"/>
    <m/>
    <m/>
    <e v="#REF!"/>
    <m/>
    <m/>
    <m/>
    <m/>
    <x v="4"/>
    <m/>
    <m/>
    <m/>
    <m/>
    <m/>
    <m/>
    <m/>
    <m/>
    <m/>
    <m/>
    <m/>
    <m/>
    <m/>
    <m/>
    <m/>
    <m/>
    <m/>
  </r>
  <r>
    <m/>
    <x v="11"/>
    <m/>
    <m/>
    <e v="#REF!"/>
    <m/>
    <m/>
    <m/>
    <m/>
    <x v="4"/>
    <m/>
    <m/>
    <m/>
    <m/>
    <m/>
    <m/>
    <m/>
    <m/>
    <m/>
    <m/>
    <m/>
    <m/>
    <m/>
    <m/>
    <m/>
    <m/>
    <m/>
  </r>
  <r>
    <m/>
    <x v="11"/>
    <m/>
    <m/>
    <e v="#REF!"/>
    <m/>
    <m/>
    <m/>
    <m/>
    <x v="4"/>
    <m/>
    <m/>
    <m/>
    <m/>
    <m/>
    <m/>
    <m/>
    <m/>
    <m/>
    <m/>
    <m/>
    <m/>
    <m/>
    <m/>
    <m/>
    <m/>
    <m/>
  </r>
  <r>
    <m/>
    <x v="11"/>
    <m/>
    <m/>
    <e v="#REF!"/>
    <m/>
    <m/>
    <m/>
    <m/>
    <x v="4"/>
    <m/>
    <m/>
    <m/>
    <m/>
    <m/>
    <m/>
    <m/>
    <m/>
    <m/>
    <m/>
    <m/>
    <m/>
    <m/>
    <m/>
    <m/>
    <m/>
    <m/>
  </r>
  <r>
    <m/>
    <x v="11"/>
    <m/>
    <m/>
    <e v="#REF!"/>
    <m/>
    <m/>
    <m/>
    <m/>
    <x v="4"/>
    <m/>
    <m/>
    <m/>
    <m/>
    <m/>
    <m/>
    <m/>
    <m/>
    <m/>
    <m/>
    <m/>
    <m/>
    <m/>
    <m/>
    <m/>
    <m/>
    <m/>
  </r>
  <r>
    <m/>
    <x v="11"/>
    <m/>
    <m/>
    <e v="#REF!"/>
    <m/>
    <m/>
    <m/>
    <m/>
    <x v="4"/>
    <m/>
    <m/>
    <m/>
    <m/>
    <m/>
    <m/>
    <m/>
    <m/>
    <m/>
    <m/>
    <m/>
    <m/>
    <m/>
    <m/>
    <m/>
    <m/>
    <m/>
  </r>
  <r>
    <m/>
    <x v="11"/>
    <m/>
    <m/>
    <e v="#REF!"/>
    <m/>
    <m/>
    <m/>
    <m/>
    <x v="4"/>
    <m/>
    <m/>
    <m/>
    <m/>
    <m/>
    <m/>
    <m/>
    <m/>
    <m/>
    <m/>
    <m/>
    <m/>
    <m/>
    <m/>
    <m/>
    <m/>
    <m/>
  </r>
  <r>
    <m/>
    <x v="11"/>
    <m/>
    <m/>
    <e v="#REF!"/>
    <m/>
    <m/>
    <m/>
    <m/>
    <x v="4"/>
    <m/>
    <m/>
    <m/>
    <m/>
    <m/>
    <m/>
    <m/>
    <m/>
    <m/>
    <m/>
    <m/>
    <m/>
    <m/>
    <m/>
    <m/>
    <m/>
    <m/>
  </r>
  <r>
    <m/>
    <x v="11"/>
    <m/>
    <m/>
    <e v="#REF!"/>
    <m/>
    <m/>
    <m/>
    <m/>
    <x v="4"/>
    <m/>
    <m/>
    <m/>
    <m/>
    <m/>
    <m/>
    <m/>
    <m/>
    <m/>
    <m/>
    <m/>
    <m/>
    <m/>
    <m/>
    <m/>
    <m/>
    <m/>
  </r>
  <r>
    <m/>
    <x v="11"/>
    <m/>
    <m/>
    <e v="#REF!"/>
    <m/>
    <m/>
    <m/>
    <m/>
    <x v="4"/>
    <m/>
    <m/>
    <m/>
    <m/>
    <m/>
    <m/>
    <m/>
    <m/>
    <m/>
    <m/>
    <m/>
    <m/>
    <m/>
    <m/>
    <m/>
    <m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14">
  <r>
    <s v="AT"/>
    <x v="0"/>
    <s v="10h30"/>
    <n v="1"/>
    <s v="1 - Risques de chute de plain-pied"/>
    <s v="NON"/>
    <m/>
    <n v="10"/>
    <m/>
    <x v="0"/>
    <m/>
    <m/>
    <m/>
  </r>
  <r>
    <s v="AT"/>
    <x v="1"/>
    <s v="14h00"/>
    <n v="1"/>
    <s v="1 - Risques de chute de plain-pied"/>
    <s v="NON"/>
    <m/>
    <n v="3"/>
    <m/>
    <x v="1"/>
    <m/>
    <m/>
    <m/>
  </r>
  <r>
    <s v="AT"/>
    <x v="2"/>
    <s v="10h00"/>
    <n v="2"/>
    <s v="2 - Risques de chute de hauteur"/>
    <s v="Oui"/>
    <m/>
    <n v="5"/>
    <m/>
    <x v="1"/>
    <m/>
    <m/>
    <m/>
  </r>
  <r>
    <s v="AT"/>
    <x v="3"/>
    <s v="06h15"/>
    <n v="1"/>
    <s v="1 - Risques de chute de plain-pied"/>
    <s v="Oui"/>
    <m/>
    <n v="10"/>
    <m/>
    <x v="2"/>
    <m/>
    <m/>
    <m/>
  </r>
  <r>
    <s v="AT"/>
    <x v="4"/>
    <s v="13H30"/>
    <n v="3"/>
    <s v="3 - Risques liés aux circulations internes"/>
    <s v="NON"/>
    <m/>
    <n v="13"/>
    <m/>
    <x v="3"/>
    <m/>
    <m/>
    <m/>
  </r>
  <r>
    <s v="AT"/>
    <x v="5"/>
    <s v="12h00"/>
    <n v="16"/>
    <s v="16 - Risques liés à la violence"/>
    <s v="NON"/>
    <m/>
    <m/>
    <m/>
    <x v="3"/>
    <m/>
    <m/>
    <m/>
  </r>
  <r>
    <s v="AT"/>
    <x v="6"/>
    <s v="06h30"/>
    <n v="4"/>
    <s v="4 - Risque routier / trajet"/>
    <s v="NON"/>
    <m/>
    <m/>
    <m/>
    <x v="1"/>
    <m/>
    <m/>
    <m/>
  </r>
  <r>
    <s v="AJ"/>
    <x v="7"/>
    <s v="6h40"/>
    <n v="4"/>
    <s v="4 - Risque routier / trajet"/>
    <s v="NON"/>
    <m/>
    <n v="8"/>
    <m/>
    <x v="1"/>
    <m/>
    <m/>
    <m/>
  </r>
  <r>
    <s v="AT"/>
    <x v="8"/>
    <s v="15h00"/>
    <n v="3"/>
    <s v="3 - Risques liés aux circulations internes"/>
    <s v="Oui"/>
    <m/>
    <n v="16"/>
    <m/>
    <x v="2"/>
    <m/>
    <m/>
    <m/>
  </r>
  <r>
    <s v="AJ"/>
    <x v="3"/>
    <s v="07h45"/>
    <n v="1"/>
    <s v="1 - Risques de chute de plain-pied"/>
    <s v="NON"/>
    <m/>
    <n v="81"/>
    <m/>
    <x v="1"/>
    <m/>
    <m/>
    <m/>
  </r>
  <r>
    <s v="AT"/>
    <x v="2"/>
    <s v="09h50"/>
    <n v="5"/>
    <s v="5 - Risques liés à l'activité physique"/>
    <s v="Oui"/>
    <m/>
    <m/>
    <m/>
    <x v="0"/>
    <m/>
    <m/>
    <m/>
  </r>
  <r>
    <s v="AT"/>
    <x v="9"/>
    <s v="07h15"/>
    <n v="5"/>
    <s v="5 - Risques liés à l'activité physique"/>
    <s v="NON"/>
    <m/>
    <m/>
    <m/>
    <x v="0"/>
    <m/>
    <m/>
    <m/>
  </r>
  <r>
    <s v="AT"/>
    <x v="6"/>
    <s v="08h15"/>
    <n v="1"/>
    <s v="1 - Risques de chute de plain-pied"/>
    <s v="Oui"/>
    <m/>
    <n v="5"/>
    <m/>
    <x v="2"/>
    <m/>
    <m/>
    <m/>
  </r>
  <r>
    <s v="AT"/>
    <x v="10"/>
    <s v="11h50"/>
    <n v="1"/>
    <s v="1 - Risques de chute de plain-pied"/>
    <s v="NON"/>
    <m/>
    <n v="200"/>
    <m/>
    <x v="1"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14" dataOnRows="1" applyNumberFormats="0" applyBorderFormats="0" applyFontFormats="0" applyPatternFormats="0" applyAlignmentFormats="0" applyWidthHeightFormats="1" dataCaption="Valeurs" grandTotalCaption="Total AT" updatedVersion="4" minRefreshableVersion="3" useAutoFormatting="1" itemPrintTitles="1" createdVersion="4" indent="0" outline="1" outlineData="1" multipleFieldFilters="0" rowHeaderCaption="Période" colHeaderCaption="Emploi">
  <location ref="A37:F90" firstHeaderRow="1" firstDataRow="2" firstDataCol="1"/>
  <pivotFields count="14">
    <pivotField showAll="0"/>
    <pivotField axis="axisRow">
      <items count="15">
        <item h="1"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h="1" x="13"/>
        <item t="default"/>
      </items>
    </pivotField>
    <pivotField showAll="0"/>
    <pivotField showAll="0"/>
    <pivotField showAll="0"/>
    <pivotField showAll="0"/>
    <pivotField showAll="0" defaultSubtotal="0"/>
    <pivotField dataField="1" showAll="0"/>
    <pivotField showAll="0" defaultSubtotal="0"/>
    <pivotField axis="axisCol" dataField="1" multipleItemSelectionAllowed="1" showAll="0">
      <items count="5">
        <item x="0"/>
        <item x="3"/>
        <item x="1"/>
        <item x="2"/>
        <item t="default"/>
      </items>
    </pivotField>
    <pivotField showAll="0" defaultSubtotal="0"/>
    <pivotField showAll="0" defaultSubtotal="0"/>
    <pivotField showAll="0" defaultSubtotal="0"/>
    <pivotField axis="axisRow" defaultSubtotal="0">
      <items count="3">
        <item x="0"/>
        <item x="1"/>
        <item x="2"/>
      </items>
    </pivotField>
  </pivotFields>
  <rowFields count="3">
    <field x="13"/>
    <field x="1"/>
    <field x="-2"/>
  </rowFields>
  <rowItems count="52">
    <i>
      <x v="1"/>
    </i>
    <i r="1">
      <x v="1"/>
    </i>
    <i r="2">
      <x/>
    </i>
    <i r="2" i="1">
      <x v="1"/>
    </i>
    <i r="2" i="2">
      <x v="2"/>
    </i>
    <i r="1">
      <x v="2"/>
    </i>
    <i r="2">
      <x/>
    </i>
    <i r="2" i="1">
      <x v="1"/>
    </i>
    <i r="2" i="2">
      <x v="2"/>
    </i>
    <i r="1">
      <x v="3"/>
    </i>
    <i r="2">
      <x/>
    </i>
    <i r="2" i="1">
      <x v="1"/>
    </i>
    <i r="2" i="2">
      <x v="2"/>
    </i>
    <i r="1">
      <x v="4"/>
    </i>
    <i r="2">
      <x/>
    </i>
    <i r="2" i="1">
      <x v="1"/>
    </i>
    <i r="2" i="2">
      <x v="2"/>
    </i>
    <i r="1">
      <x v="5"/>
    </i>
    <i r="2">
      <x/>
    </i>
    <i r="2" i="1">
      <x v="1"/>
    </i>
    <i r="2" i="2">
      <x v="2"/>
    </i>
    <i r="1">
      <x v="6"/>
    </i>
    <i r="2">
      <x/>
    </i>
    <i r="2" i="1">
      <x v="1"/>
    </i>
    <i r="2" i="2">
      <x v="2"/>
    </i>
    <i r="1">
      <x v="7"/>
    </i>
    <i r="2">
      <x/>
    </i>
    <i r="2" i="1">
      <x v="1"/>
    </i>
    <i r="2" i="2">
      <x v="2"/>
    </i>
    <i r="1">
      <x v="8"/>
    </i>
    <i r="2">
      <x/>
    </i>
    <i r="2" i="1">
      <x v="1"/>
    </i>
    <i r="2" i="2">
      <x v="2"/>
    </i>
    <i r="1">
      <x v="9"/>
    </i>
    <i r="2">
      <x/>
    </i>
    <i r="2" i="1">
      <x v="1"/>
    </i>
    <i r="2" i="2">
      <x v="2"/>
    </i>
    <i r="1">
      <x v="10"/>
    </i>
    <i r="2">
      <x/>
    </i>
    <i r="2" i="1">
      <x v="1"/>
    </i>
    <i r="2" i="2">
      <x v="2"/>
    </i>
    <i r="1">
      <x v="11"/>
    </i>
    <i r="2">
      <x/>
    </i>
    <i r="2" i="1">
      <x v="1"/>
    </i>
    <i r="2" i="2">
      <x v="2"/>
    </i>
    <i r="1">
      <x v="12"/>
    </i>
    <i r="2">
      <x/>
    </i>
    <i r="2" i="1">
      <x v="1"/>
    </i>
    <i r="2" i="2">
      <x v="2"/>
    </i>
    <i t="grand">
      <x/>
    </i>
    <i t="grand" i="1">
      <x/>
    </i>
    <i t="grand" i="2">
      <x/>
    </i>
  </rowItems>
  <colFields count="1">
    <field x="9"/>
  </colFields>
  <colItems count="5">
    <i>
      <x/>
    </i>
    <i>
      <x v="1"/>
    </i>
    <i>
      <x v="2"/>
    </i>
    <i>
      <x v="3"/>
    </i>
    <i t="grand">
      <x/>
    </i>
  </colItems>
  <dataFields count="3">
    <dataField name="Accident" fld="9" subtotal="count" baseField="0" baseItem="0"/>
    <dataField name="Nb Arrêts" fld="7" subtotal="count" baseField="1" baseItem="1"/>
    <dataField name="NB jours" fld="7" baseField="1" baseItem="2"/>
  </dataFields>
  <formats count="4">
    <format dxfId="19">
      <pivotArea dataOnly="0" outline="0" fieldPosition="0">
        <references count="1">
          <reference field="4294967294" count="1">
            <x v="0"/>
          </reference>
        </references>
      </pivotArea>
    </format>
    <format dxfId="18">
      <pivotArea dataOnly="0" outline="0" fieldPosition="0">
        <references count="1">
          <reference field="4294967294" count="1">
            <x v="0"/>
          </reference>
        </references>
      </pivotArea>
    </format>
    <format dxfId="17">
      <pivotArea dataOnly="0" outline="0" fieldPosition="0">
        <references count="1">
          <reference field="4294967294" count="1">
            <x v="0"/>
          </reference>
        </references>
      </pivotArea>
    </format>
    <format dxfId="4">
      <pivotArea dataOnly="0" outline="0" fieldPosition="0">
        <references count="1">
          <reference field="4294967294" count="1">
            <x v="1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3" cacheId="2" applyNumberFormats="0" applyBorderFormats="0" applyFontFormats="0" applyPatternFormats="0" applyAlignmentFormats="0" applyWidthHeightFormats="1" dataCaption="Valeurs" grandTotalCaption="Total AT" updatedVersion="4" minRefreshableVersion="3" useAutoFormatting="1" itemPrintTitles="1" createdVersion="4" indent="0" outline="1" outlineData="1" multipleFieldFilters="0">
  <location ref="E3:J22" firstHeaderRow="1" firstDataRow="2" firstDataCol="1"/>
  <pivotFields count="28">
    <pivotField showAll="0"/>
    <pivotField axis="axisRow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axis="axisCol" dataField="1" multipleItemSelectionAllowed="1" showAll="0">
      <items count="6">
        <item x="0"/>
        <item x="3"/>
        <item x="1"/>
        <item h="1" x="4"/>
        <item x="2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Row" defaultSubtotal="0">
      <items count="3">
        <item x="0"/>
        <item x="1"/>
        <item x="2"/>
      </items>
    </pivotField>
  </pivotFields>
  <rowFields count="2">
    <field x="27"/>
    <field x="1"/>
  </rowFields>
  <rowItems count="18">
    <i>
      <x/>
    </i>
    <i r="1">
      <x/>
    </i>
    <i>
      <x v="1"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>
      <x v="2"/>
    </i>
    <i r="1">
      <x v="13"/>
    </i>
    <i t="grand">
      <x/>
    </i>
  </rowItems>
  <colFields count="1">
    <field x="9"/>
  </colFields>
  <colItems count="5">
    <i>
      <x/>
    </i>
    <i>
      <x v="1"/>
    </i>
    <i>
      <x v="2"/>
    </i>
    <i>
      <x v="4"/>
    </i>
    <i t="grand">
      <x/>
    </i>
  </colItems>
  <dataFields count="1">
    <dataField name="Accident" fld="9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2" cacheId="2" applyNumberFormats="0" applyBorderFormats="0" applyFontFormats="0" applyPatternFormats="0" applyAlignmentFormats="0" applyWidthHeightFormats="1" dataCaption="Valeurs" grandTotalCaption="Total AT" updatedVersion="4" minRefreshableVersion="3" useAutoFormatting="1" itemPrintTitles="1" createdVersion="4" indent="0" outline="1" outlineData="1" multipleFieldFilters="0">
  <location ref="L3:M21" firstHeaderRow="1" firstDataRow="1" firstDataCol="1"/>
  <pivotFields count="28">
    <pivotField showAll="0"/>
    <pivotField axis="axisRow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Row" defaultSubtotal="0">
      <items count="3">
        <item x="0"/>
        <item x="1"/>
        <item x="2"/>
      </items>
    </pivotField>
  </pivotFields>
  <rowFields count="2">
    <field x="27"/>
    <field x="1"/>
  </rowFields>
  <rowItems count="18">
    <i>
      <x/>
    </i>
    <i r="1">
      <x/>
    </i>
    <i>
      <x v="1"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>
      <x v="2"/>
    </i>
    <i r="1">
      <x v="13"/>
    </i>
    <i t="grand">
      <x/>
    </i>
  </rowItems>
  <colItems count="1">
    <i/>
  </colItems>
  <dataFields count="1">
    <dataField name="Accident" fld="9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4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grandTotalCaption="Total AT" updatedVersion="4" minRefreshableVersion="3" useAutoFormatting="1" itemPrintTitles="1" createdVersion="4" indent="0" outline="1" outlineData="1" multipleFieldFilters="0">
  <location ref="A3:C21" firstHeaderRow="0" firstDataRow="1" firstDataCol="1"/>
  <pivotFields count="28">
    <pivotField showAll="0"/>
    <pivotField axis="axisRow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  <pivotField showAll="0"/>
    <pivotField showAll="0"/>
    <pivotField showAll="0"/>
    <pivotField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Row" defaultSubtotal="0">
      <items count="3">
        <item x="0"/>
        <item x="1"/>
        <item x="2"/>
      </items>
    </pivotField>
  </pivotFields>
  <rowFields count="2">
    <field x="27"/>
    <field x="1"/>
  </rowFields>
  <rowItems count="18">
    <i>
      <x/>
    </i>
    <i r="1">
      <x/>
    </i>
    <i>
      <x v="1"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>
      <x v="2"/>
    </i>
    <i r="1">
      <x v="13"/>
    </i>
    <i t="grand">
      <x/>
    </i>
  </rowItems>
  <colFields count="1">
    <field x="-2"/>
  </colFields>
  <colItems count="2">
    <i>
      <x/>
    </i>
    <i i="1">
      <x v="1"/>
    </i>
  </colItems>
  <dataFields count="2">
    <dataField name="Arret de tra" fld="7" subtotal="count" baseField="0" baseItem="0"/>
    <dataField name="NB Jour" fld="7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Donnees" displayName="Donnees" ref="A4:M18" totalsRowShown="0" headerRowDxfId="25" tableBorderDxfId="26">
  <autoFilter ref="A4:M18"/>
  <tableColumns count="13">
    <tableColumn id="1" name="AT AJ" dataDxfId="38"/>
    <tableColumn id="2" name="Date accident" dataDxfId="37"/>
    <tableColumn id="3" name="Heure accident" dataDxfId="36"/>
    <tableColumn id="4" name="Code risque" dataDxfId="35"/>
    <tableColumn id="5" name="Type risque" dataDxfId="34"/>
    <tableColumn id="6" name="En lien avec le poste de travail de la victime?" dataDxfId="33"/>
    <tableColumn id="7" name="Colonne1" dataDxfId="32"/>
    <tableColumn id="8" name="Nbre jours arrêt complé" dataDxfId="31"/>
    <tableColumn id="9" name="Colonne2" dataDxfId="30"/>
    <tableColumn id="10" name="Emploi"/>
    <tableColumn id="11" name="Colonne3" dataDxfId="29"/>
    <tableColumn id="12" name="Colonne4" dataDxfId="28"/>
    <tableColumn id="13" name="Colonne5" dataDxfId="27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openxmlformats.org/officeDocument/2006/relationships/pivotTable" Target="../pivotTables/pivot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M18"/>
  <sheetViews>
    <sheetView workbookViewId="0">
      <selection activeCell="N11" sqref="N11"/>
    </sheetView>
  </sheetViews>
  <sheetFormatPr baseColWidth="10" defaultRowHeight="15"/>
  <cols>
    <col min="2" max="2" width="13.21875" customWidth="1"/>
    <col min="3" max="3" width="14.44140625" customWidth="1"/>
    <col min="4" max="4" width="12.109375" customWidth="1"/>
    <col min="5" max="5" width="11.77734375" customWidth="1"/>
    <col min="6" max="6" width="18.33203125" customWidth="1"/>
    <col min="8" max="8" width="11.88671875" customWidth="1"/>
  </cols>
  <sheetData>
    <row r="4" spans="1:13" s="56" customFormat="1" ht="45">
      <c r="A4" s="55" t="s">
        <v>0</v>
      </c>
      <c r="B4" s="51" t="s">
        <v>1</v>
      </c>
      <c r="C4" s="52" t="s">
        <v>2</v>
      </c>
      <c r="D4" s="52" t="s">
        <v>3</v>
      </c>
      <c r="E4" s="52" t="s">
        <v>4</v>
      </c>
      <c r="F4" s="52" t="s">
        <v>5</v>
      </c>
      <c r="G4" s="52" t="s">
        <v>77</v>
      </c>
      <c r="H4" s="53" t="s">
        <v>6</v>
      </c>
      <c r="I4" s="52" t="s">
        <v>78</v>
      </c>
      <c r="J4" s="53" t="s">
        <v>7</v>
      </c>
      <c r="K4" s="52" t="s">
        <v>79</v>
      </c>
      <c r="L4" s="53" t="s">
        <v>80</v>
      </c>
      <c r="M4" s="54" t="s">
        <v>81</v>
      </c>
    </row>
    <row r="5" spans="1:13" ht="42.75">
      <c r="A5" s="1" t="s">
        <v>8</v>
      </c>
      <c r="B5" s="2">
        <v>43488</v>
      </c>
      <c r="C5" s="3" t="s">
        <v>9</v>
      </c>
      <c r="D5" s="4">
        <v>1</v>
      </c>
      <c r="E5" s="5" t="s">
        <v>10</v>
      </c>
      <c r="F5" s="5" t="s">
        <v>11</v>
      </c>
      <c r="G5" s="5"/>
      <c r="H5" s="6">
        <v>10</v>
      </c>
      <c r="I5" s="4"/>
      <c r="J5" s="7" t="s">
        <v>12</v>
      </c>
      <c r="K5" s="1"/>
      <c r="L5" s="8"/>
      <c r="M5" s="40"/>
    </row>
    <row r="6" spans="1:13" ht="42.75">
      <c r="A6" s="1" t="s">
        <v>8</v>
      </c>
      <c r="B6" s="2">
        <v>43482</v>
      </c>
      <c r="C6" s="3" t="s">
        <v>13</v>
      </c>
      <c r="D6" s="4">
        <v>1</v>
      </c>
      <c r="E6" s="5" t="s">
        <v>10</v>
      </c>
      <c r="F6" s="5" t="s">
        <v>11</v>
      </c>
      <c r="G6" s="5"/>
      <c r="H6" s="6">
        <v>3</v>
      </c>
      <c r="I6" s="4"/>
      <c r="J6" s="7" t="s">
        <v>14</v>
      </c>
      <c r="K6" s="1"/>
      <c r="L6" s="8"/>
      <c r="M6" s="40"/>
    </row>
    <row r="7" spans="1:13" ht="42.75">
      <c r="A7" s="1" t="s">
        <v>8</v>
      </c>
      <c r="B7" s="9">
        <v>43479</v>
      </c>
      <c r="C7" s="10" t="s">
        <v>15</v>
      </c>
      <c r="D7" s="8">
        <v>2</v>
      </c>
      <c r="E7" s="1" t="s">
        <v>16</v>
      </c>
      <c r="F7" s="1" t="s">
        <v>17</v>
      </c>
      <c r="G7" s="1"/>
      <c r="H7" s="6">
        <v>5</v>
      </c>
      <c r="I7" s="8"/>
      <c r="J7" s="7" t="s">
        <v>14</v>
      </c>
      <c r="K7" s="1"/>
      <c r="L7" s="8"/>
      <c r="M7" s="40"/>
    </row>
    <row r="8" spans="1:13" ht="42.75">
      <c r="A8" s="1" t="s">
        <v>8</v>
      </c>
      <c r="B8" s="2">
        <v>43475</v>
      </c>
      <c r="C8" s="3" t="s">
        <v>19</v>
      </c>
      <c r="D8" s="4">
        <v>1</v>
      </c>
      <c r="E8" s="5" t="s">
        <v>10</v>
      </c>
      <c r="F8" s="5" t="s">
        <v>17</v>
      </c>
      <c r="G8" s="5"/>
      <c r="H8" s="6">
        <v>10</v>
      </c>
      <c r="I8" s="4"/>
      <c r="J8" s="1" t="s">
        <v>20</v>
      </c>
      <c r="K8" s="1"/>
      <c r="L8" s="8"/>
      <c r="M8" s="40"/>
    </row>
    <row r="9" spans="1:13" ht="57">
      <c r="A9" s="1" t="s">
        <v>8</v>
      </c>
      <c r="B9" s="2">
        <v>43476</v>
      </c>
      <c r="C9" s="3" t="s">
        <v>21</v>
      </c>
      <c r="D9" s="4">
        <v>3</v>
      </c>
      <c r="E9" s="5" t="s">
        <v>22</v>
      </c>
      <c r="F9" s="5" t="s">
        <v>11</v>
      </c>
      <c r="G9" s="5"/>
      <c r="H9" s="6">
        <v>13</v>
      </c>
      <c r="I9" s="4"/>
      <c r="J9" s="11" t="s">
        <v>23</v>
      </c>
      <c r="K9" s="1"/>
      <c r="L9" s="8"/>
      <c r="M9" s="40"/>
    </row>
    <row r="10" spans="1:13" ht="42.75">
      <c r="A10" s="1" t="s">
        <v>8</v>
      </c>
      <c r="B10" s="2">
        <v>43496</v>
      </c>
      <c r="C10" s="3" t="s">
        <v>24</v>
      </c>
      <c r="D10" s="4">
        <v>16</v>
      </c>
      <c r="E10" s="5" t="s">
        <v>25</v>
      </c>
      <c r="F10" s="5" t="s">
        <v>11</v>
      </c>
      <c r="G10" s="5"/>
      <c r="H10" s="6"/>
      <c r="I10" s="4"/>
      <c r="J10" s="11" t="s">
        <v>23</v>
      </c>
      <c r="K10" s="1"/>
      <c r="L10" s="8"/>
      <c r="M10" s="40"/>
    </row>
    <row r="11" spans="1:13" ht="28.5">
      <c r="A11" s="1" t="s">
        <v>8</v>
      </c>
      <c r="B11" s="2">
        <v>43494</v>
      </c>
      <c r="C11" s="3" t="s">
        <v>68</v>
      </c>
      <c r="D11" s="4">
        <v>4</v>
      </c>
      <c r="E11" s="5" t="s">
        <v>26</v>
      </c>
      <c r="F11" s="5" t="s">
        <v>11</v>
      </c>
      <c r="G11" s="5"/>
      <c r="H11" s="6"/>
      <c r="I11" s="4"/>
      <c r="J11" s="7" t="s">
        <v>14</v>
      </c>
      <c r="K11" s="1"/>
      <c r="L11" s="8"/>
      <c r="M11" s="40"/>
    </row>
    <row r="12" spans="1:13" ht="28.5">
      <c r="A12" s="1" t="s">
        <v>27</v>
      </c>
      <c r="B12" s="9">
        <v>43483</v>
      </c>
      <c r="C12" s="10" t="s">
        <v>69</v>
      </c>
      <c r="D12" s="8">
        <v>4</v>
      </c>
      <c r="E12" s="1" t="s">
        <v>26</v>
      </c>
      <c r="F12" s="1" t="s">
        <v>11</v>
      </c>
      <c r="G12" s="1"/>
      <c r="H12" s="6">
        <v>8</v>
      </c>
      <c r="I12" s="8"/>
      <c r="J12" s="7" t="s">
        <v>14</v>
      </c>
      <c r="K12" s="1"/>
      <c r="L12" s="8"/>
      <c r="M12" s="40"/>
    </row>
    <row r="13" spans="1:13" ht="57">
      <c r="A13" s="1" t="s">
        <v>8</v>
      </c>
      <c r="B13" s="9">
        <v>43481</v>
      </c>
      <c r="C13" s="10" t="s">
        <v>28</v>
      </c>
      <c r="D13" s="8">
        <v>3</v>
      </c>
      <c r="E13" s="1" t="s">
        <v>22</v>
      </c>
      <c r="F13" s="1" t="s">
        <v>17</v>
      </c>
      <c r="G13" s="1"/>
      <c r="H13" s="6">
        <v>16</v>
      </c>
      <c r="I13" s="8"/>
      <c r="J13" s="1" t="s">
        <v>20</v>
      </c>
      <c r="K13" s="1"/>
      <c r="L13" s="8"/>
      <c r="M13" s="40"/>
    </row>
    <row r="14" spans="1:13" ht="42.75">
      <c r="A14" s="1" t="s">
        <v>27</v>
      </c>
      <c r="B14" s="9">
        <v>43475</v>
      </c>
      <c r="C14" s="10" t="s">
        <v>29</v>
      </c>
      <c r="D14" s="8">
        <v>1</v>
      </c>
      <c r="E14" s="1" t="s">
        <v>10</v>
      </c>
      <c r="F14" s="1" t="s">
        <v>11</v>
      </c>
      <c r="G14" s="1"/>
      <c r="H14" s="6">
        <v>81</v>
      </c>
      <c r="I14" s="8"/>
      <c r="J14" s="7" t="s">
        <v>14</v>
      </c>
      <c r="K14" s="1"/>
      <c r="L14" s="8"/>
      <c r="M14" s="40"/>
    </row>
    <row r="15" spans="1:13" ht="42.75">
      <c r="A15" s="1" t="s">
        <v>8</v>
      </c>
      <c r="B15" s="9">
        <v>43479</v>
      </c>
      <c r="C15" s="10" t="s">
        <v>30</v>
      </c>
      <c r="D15" s="8">
        <v>5</v>
      </c>
      <c r="E15" s="1" t="s">
        <v>31</v>
      </c>
      <c r="F15" s="1" t="s">
        <v>17</v>
      </c>
      <c r="G15" s="1"/>
      <c r="H15" s="12"/>
      <c r="I15" s="8"/>
      <c r="J15" s="13" t="s">
        <v>12</v>
      </c>
      <c r="K15" s="1"/>
      <c r="L15" s="14"/>
      <c r="M15" s="41"/>
    </row>
    <row r="16" spans="1:13" ht="42.75">
      <c r="A16" s="1" t="s">
        <v>8</v>
      </c>
      <c r="B16" s="2">
        <v>43493</v>
      </c>
      <c r="C16" s="3" t="s">
        <v>32</v>
      </c>
      <c r="D16" s="4">
        <v>5</v>
      </c>
      <c r="E16" s="5" t="s">
        <v>31</v>
      </c>
      <c r="F16" s="5" t="s">
        <v>11</v>
      </c>
      <c r="G16" s="5"/>
      <c r="H16" s="12"/>
      <c r="I16" s="4"/>
      <c r="J16" s="15" t="s">
        <v>12</v>
      </c>
      <c r="K16" s="1"/>
      <c r="L16" s="14"/>
      <c r="M16" s="41"/>
    </row>
    <row r="17" spans="1:13" ht="42.75">
      <c r="A17" s="1" t="s">
        <v>8</v>
      </c>
      <c r="B17" s="2">
        <v>43494</v>
      </c>
      <c r="C17" s="3" t="s">
        <v>33</v>
      </c>
      <c r="D17" s="4">
        <v>1</v>
      </c>
      <c r="E17" s="5" t="s">
        <v>10</v>
      </c>
      <c r="F17" s="5" t="s">
        <v>18</v>
      </c>
      <c r="G17" s="5"/>
      <c r="H17" s="6">
        <v>5</v>
      </c>
      <c r="I17" s="4"/>
      <c r="J17" s="1" t="s">
        <v>20</v>
      </c>
      <c r="K17" s="1"/>
      <c r="L17" s="8"/>
      <c r="M17" s="40"/>
    </row>
    <row r="18" spans="1:13" ht="42.75">
      <c r="A18" s="42" t="s">
        <v>8</v>
      </c>
      <c r="B18" s="43">
        <v>43503</v>
      </c>
      <c r="C18" s="44" t="s">
        <v>34</v>
      </c>
      <c r="D18" s="45">
        <v>1</v>
      </c>
      <c r="E18" s="46" t="s">
        <v>10</v>
      </c>
      <c r="F18" s="46" t="s">
        <v>11</v>
      </c>
      <c r="G18" s="46"/>
      <c r="H18" s="47">
        <v>200</v>
      </c>
      <c r="I18" s="45"/>
      <c r="J18" s="48" t="s">
        <v>14</v>
      </c>
      <c r="K18" s="42"/>
      <c r="L18" s="49"/>
      <c r="M18" s="50"/>
    </row>
  </sheetData>
  <conditionalFormatting sqref="H5">
    <cfRule type="expression" dxfId="24" priority="1">
      <formula>$J$5="Intérimaire"</formula>
    </cfRule>
  </conditionalFormatting>
  <conditionalFormatting sqref="J4:J18">
    <cfRule type="containsText" dxfId="23" priority="2" operator="containsText" text="Professionnel">
      <formula>NOT(ISERROR(SEARCH("Professionnel",J4)))</formula>
    </cfRule>
    <cfRule type="containsText" dxfId="22" priority="3" operator="containsText" text="Intérimaire">
      <formula>NOT(ISERROR(SEARCH("Intérimaire",J4)))</formula>
    </cfRule>
    <cfRule type="containsText" dxfId="21" priority="4" operator="containsText" text="Ouvrier EA">
      <formula>NOT(ISERROR(SEARCH("Ouvrier EA",J4)))</formula>
    </cfRule>
    <cfRule type="containsText" dxfId="20" priority="5" operator="containsText" text="Ouvrier ESAT">
      <formula>NOT(ISERROR(SEARCH("Ouvrier ESAT",J4)))</formula>
    </cfRule>
  </conditionalFormatting>
  <dataValidations count="2">
    <dataValidation type="list" allowBlank="1" showInputMessage="1" showErrorMessage="1" sqref="J5:J18">
      <formula1>"Ouvrier EA, Ouvrier ESAT,Intérimaire, Professionnel"</formula1>
    </dataValidation>
    <dataValidation type="list" allowBlank="1" showInputMessage="1" showErrorMessage="1" sqref="D4:E18">
      <formula1>#REF!</formula1>
    </dataValidation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[1]infos!#REF!</xm:f>
          </x14:formula1>
          <xm:sqref>L4:M18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5"/>
  <sheetViews>
    <sheetView tabSelected="1" workbookViewId="0">
      <selection activeCell="L26" sqref="L26"/>
    </sheetView>
  </sheetViews>
  <sheetFormatPr baseColWidth="10" defaultRowHeight="15"/>
  <cols>
    <col min="1" max="1" width="19.5546875" bestFit="1" customWidth="1"/>
    <col min="2" max="2" width="22.33203125" bestFit="1" customWidth="1"/>
    <col min="3" max="3" width="10.109375" customWidth="1"/>
    <col min="4" max="4" width="12.44140625" bestFit="1" customWidth="1"/>
    <col min="5" max="5" width="12.77734375" bestFit="1" customWidth="1"/>
    <col min="6" max="6" width="10" bestFit="1" customWidth="1"/>
  </cols>
  <sheetData>
    <row r="1" spans="1:9" ht="75.75" thickBot="1">
      <c r="A1" s="16"/>
      <c r="B1" s="17"/>
      <c r="C1" s="18" t="s">
        <v>35</v>
      </c>
      <c r="D1" s="18" t="s">
        <v>36</v>
      </c>
      <c r="E1" s="18" t="s">
        <v>37</v>
      </c>
      <c r="F1" s="18" t="s">
        <v>38</v>
      </c>
      <c r="G1" s="19" t="s">
        <v>39</v>
      </c>
      <c r="H1" s="20" t="s">
        <v>40</v>
      </c>
      <c r="I1" s="21" t="s">
        <v>41</v>
      </c>
    </row>
    <row r="2" spans="1:9">
      <c r="A2" s="36">
        <v>2018</v>
      </c>
      <c r="B2" s="22" t="s">
        <v>42</v>
      </c>
      <c r="C2" s="65">
        <v>0</v>
      </c>
      <c r="D2" s="65">
        <v>1</v>
      </c>
      <c r="E2" s="65">
        <v>0</v>
      </c>
      <c r="F2" s="62">
        <v>78510.880000000005</v>
      </c>
      <c r="G2" s="68">
        <v>0</v>
      </c>
      <c r="H2" s="23">
        <v>0</v>
      </c>
      <c r="I2" s="24">
        <v>0</v>
      </c>
    </row>
    <row r="3" spans="1:9">
      <c r="A3" s="37"/>
      <c r="B3" s="25" t="s">
        <v>43</v>
      </c>
      <c r="C3" s="66">
        <v>1</v>
      </c>
      <c r="D3" s="66">
        <v>1</v>
      </c>
      <c r="E3" s="66">
        <v>18</v>
      </c>
      <c r="F3" s="63">
        <v>94461.01</v>
      </c>
      <c r="G3" s="69">
        <v>0</v>
      </c>
      <c r="H3" s="26">
        <v>10.586378443338686</v>
      </c>
      <c r="I3" s="27">
        <v>0.19055481198009636</v>
      </c>
    </row>
    <row r="4" spans="1:9">
      <c r="A4" s="37"/>
      <c r="B4" s="25" t="s">
        <v>44</v>
      </c>
      <c r="C4" s="66">
        <v>1</v>
      </c>
      <c r="D4" s="66">
        <v>4</v>
      </c>
      <c r="E4" s="66">
        <v>107</v>
      </c>
      <c r="F4" s="63">
        <v>98135.67</v>
      </c>
      <c r="G4" s="69">
        <v>0</v>
      </c>
      <c r="H4" s="26">
        <v>10.189974756375536</v>
      </c>
      <c r="I4" s="27">
        <v>1.0903272989321824</v>
      </c>
    </row>
    <row r="5" spans="1:9">
      <c r="A5" s="37"/>
      <c r="B5" s="25" t="s">
        <v>45</v>
      </c>
      <c r="C5" s="66">
        <v>2</v>
      </c>
      <c r="D5" s="66">
        <v>1</v>
      </c>
      <c r="E5" s="66">
        <v>20</v>
      </c>
      <c r="F5" s="63">
        <v>102053.7</v>
      </c>
      <c r="G5" s="69">
        <v>0</v>
      </c>
      <c r="H5" s="26">
        <v>19.597525616415673</v>
      </c>
      <c r="I5" s="27">
        <v>0.19597525616415673</v>
      </c>
    </row>
    <row r="6" spans="1:9">
      <c r="A6" s="37"/>
      <c r="B6" s="25" t="s">
        <v>46</v>
      </c>
      <c r="C6" s="66">
        <v>1</v>
      </c>
      <c r="D6" s="66">
        <v>7</v>
      </c>
      <c r="E6" s="66">
        <v>12</v>
      </c>
      <c r="F6" s="63">
        <v>97740.78</v>
      </c>
      <c r="G6" s="69">
        <v>1</v>
      </c>
      <c r="H6" s="26">
        <v>10.231144052666655</v>
      </c>
      <c r="I6" s="27">
        <v>0.12277372863199987</v>
      </c>
    </row>
    <row r="7" spans="1:9">
      <c r="A7" s="37"/>
      <c r="B7" s="25" t="s">
        <v>47</v>
      </c>
      <c r="C7" s="66">
        <v>1</v>
      </c>
      <c r="D7" s="66">
        <v>5</v>
      </c>
      <c r="E7" s="66">
        <v>15</v>
      </c>
      <c r="F7" s="63">
        <v>96066.44</v>
      </c>
      <c r="G7" s="69">
        <v>0</v>
      </c>
      <c r="H7" s="26">
        <v>10.409462451195235</v>
      </c>
      <c r="I7" s="27">
        <v>0.15614193676792854</v>
      </c>
    </row>
    <row r="8" spans="1:9">
      <c r="A8" s="37"/>
      <c r="B8" s="25" t="s">
        <v>48</v>
      </c>
      <c r="C8" s="66">
        <v>5</v>
      </c>
      <c r="D8" s="66">
        <v>3</v>
      </c>
      <c r="E8" s="66">
        <v>148</v>
      </c>
      <c r="F8" s="63">
        <v>98085.41</v>
      </c>
      <c r="G8" s="69">
        <v>0</v>
      </c>
      <c r="H8" s="26">
        <v>50.975981035303825</v>
      </c>
      <c r="I8" s="27">
        <v>1.5088890386449931</v>
      </c>
    </row>
    <row r="9" spans="1:9">
      <c r="A9" s="37"/>
      <c r="B9" s="25" t="s">
        <v>49</v>
      </c>
      <c r="C9" s="66">
        <v>1</v>
      </c>
      <c r="D9" s="66">
        <v>0</v>
      </c>
      <c r="E9" s="66">
        <v>4</v>
      </c>
      <c r="F9" s="63">
        <v>85523.86</v>
      </c>
      <c r="G9" s="69">
        <v>0</v>
      </c>
      <c r="H9" s="26">
        <v>11.692643433072361</v>
      </c>
      <c r="I9" s="27">
        <v>4.6770573732289447E-2</v>
      </c>
    </row>
    <row r="10" spans="1:9">
      <c r="A10" s="37"/>
      <c r="B10" s="25" t="s">
        <v>50</v>
      </c>
      <c r="C10" s="66">
        <v>6</v>
      </c>
      <c r="D10" s="66">
        <v>1</v>
      </c>
      <c r="E10" s="66">
        <v>130</v>
      </c>
      <c r="F10" s="63">
        <v>40035.29</v>
      </c>
      <c r="G10" s="69">
        <v>0</v>
      </c>
      <c r="H10" s="26">
        <v>149.86777915184328</v>
      </c>
      <c r="I10" s="27">
        <v>3.2471352149566046</v>
      </c>
    </row>
    <row r="11" spans="1:9">
      <c r="A11" s="37"/>
      <c r="B11" s="25" t="s">
        <v>51</v>
      </c>
      <c r="C11" s="66">
        <v>2</v>
      </c>
      <c r="D11" s="66">
        <v>3</v>
      </c>
      <c r="E11" s="66">
        <v>11</v>
      </c>
      <c r="F11" s="63">
        <v>95948.39</v>
      </c>
      <c r="G11" s="69">
        <v>3</v>
      </c>
      <c r="H11" s="26">
        <v>20.844539444590993</v>
      </c>
      <c r="I11" s="27">
        <v>0.11464496694525046</v>
      </c>
    </row>
    <row r="12" spans="1:9">
      <c r="A12" s="37"/>
      <c r="B12" s="25" t="s">
        <v>52</v>
      </c>
      <c r="C12" s="66">
        <v>3</v>
      </c>
      <c r="D12" s="66">
        <v>1</v>
      </c>
      <c r="E12" s="66">
        <v>43</v>
      </c>
      <c r="F12" s="63">
        <v>93378.59</v>
      </c>
      <c r="G12" s="69">
        <v>0</v>
      </c>
      <c r="H12" s="28">
        <v>32.127278854821007</v>
      </c>
      <c r="I12" s="29">
        <v>0.46049099691910106</v>
      </c>
    </row>
    <row r="13" spans="1:9" ht="15.75" thickBot="1">
      <c r="A13" s="38"/>
      <c r="B13" s="30" t="s">
        <v>53</v>
      </c>
      <c r="C13" s="67">
        <v>0</v>
      </c>
      <c r="D13" s="67">
        <v>2</v>
      </c>
      <c r="E13" s="67">
        <v>0</v>
      </c>
      <c r="F13" s="64">
        <v>100858.58</v>
      </c>
      <c r="G13" s="70">
        <v>0</v>
      </c>
      <c r="H13" s="31">
        <v>0</v>
      </c>
      <c r="I13" s="32">
        <v>0</v>
      </c>
    </row>
    <row r="14" spans="1:9">
      <c r="A14" s="36">
        <v>2019</v>
      </c>
      <c r="B14" s="22" t="s">
        <v>54</v>
      </c>
      <c r="C14" s="65">
        <f>IFERROR(GETPIVOTDATA("Nb Arrêts",Croisée!$A$37,"Date accident",ROW(A1),"Années",$A$14),0)</f>
        <v>9</v>
      </c>
      <c r="D14" s="65">
        <f>GETPIVOTDATA("Accident",Croisée!$A$37,"Date accident",ROW(A1),"Années",$A$14)-C14</f>
        <v>4</v>
      </c>
      <c r="E14" s="65">
        <f>GETPIVOTDATA("NB jours",Croisée!$A$37,"Date accident",ROW(A1),"Années",$A$14)</f>
        <v>151</v>
      </c>
      <c r="F14" s="62"/>
      <c r="G14" s="68">
        <f>GETPIVOTDATA("Accident",Croisée!$A$37,"Date accident",ROW(A1),"Emploi","Intérimaire","Années",$A$14)</f>
        <v>3</v>
      </c>
      <c r="H14" s="23" t="e">
        <f>C14*1000000/F14</f>
        <v>#DIV/0!</v>
      </c>
      <c r="I14" s="24" t="e">
        <f>E14*1000/F14</f>
        <v>#DIV/0!</v>
      </c>
    </row>
    <row r="15" spans="1:9">
      <c r="A15" s="37"/>
      <c r="B15" s="25" t="s">
        <v>55</v>
      </c>
      <c r="C15" s="66">
        <f>IFERROR(GETPIVOTDATA("Nb Arrêts",Croisée!$A$37,"Date accident",ROW(A2),"Années",$A$14),0)</f>
        <v>1</v>
      </c>
      <c r="D15" s="66">
        <f>GETPIVOTDATA("Accident",Croisée!$A$37,"Date accident",ROW(A2),"Années",$A$14)-C15</f>
        <v>0</v>
      </c>
      <c r="E15" s="66">
        <f>GETPIVOTDATA("NB jours",Croisée!$A$37,"Date accident",ROW(A2),"Années",$A$14)</f>
        <v>200</v>
      </c>
      <c r="F15" s="63"/>
      <c r="G15" s="69">
        <f>GETPIVOTDATA("Accident",Croisée!$A$37,"Date accident",ROW(A2),"Emploi","Intérimaire","Années",$A$14)</f>
        <v>0</v>
      </c>
      <c r="H15" s="26" t="e">
        <f t="shared" ref="H15:H25" si="0">C15*1000000/F15</f>
        <v>#DIV/0!</v>
      </c>
      <c r="I15" s="27" t="e">
        <f t="shared" ref="I15:I25" si="1">E15*1000/F15</f>
        <v>#DIV/0!</v>
      </c>
    </row>
    <row r="16" spans="1:9">
      <c r="A16" s="37"/>
      <c r="B16" s="25" t="s">
        <v>44</v>
      </c>
      <c r="C16" s="66">
        <f>IFERROR(GETPIVOTDATA("Nb Arrêts",Croisée!$A$37,"Date accident",ROW(A3),"Années",$A$14),0)</f>
        <v>0</v>
      </c>
      <c r="D16" s="66">
        <f>GETPIVOTDATA("Accident",Croisée!$A$37,"Date accident",ROW(A3),"Années",$A$14)-C16</f>
        <v>0</v>
      </c>
      <c r="E16" s="66">
        <f>GETPIVOTDATA("NB jours",Croisée!$A$37,"Date accident",ROW(A3),"Années",$A$14)</f>
        <v>0</v>
      </c>
      <c r="F16" s="63"/>
      <c r="G16" s="69">
        <f>GETPIVOTDATA("Accident",Croisée!$A$37,"Date accident",ROW(A3),"Emploi","Intérimaire","Années",$A$14)</f>
        <v>0</v>
      </c>
      <c r="H16" s="26" t="e">
        <f t="shared" si="0"/>
        <v>#DIV/0!</v>
      </c>
      <c r="I16" s="27" t="e">
        <f t="shared" si="1"/>
        <v>#DIV/0!</v>
      </c>
    </row>
    <row r="17" spans="1:9">
      <c r="A17" s="37"/>
      <c r="B17" s="25" t="s">
        <v>56</v>
      </c>
      <c r="C17" s="66">
        <f>IFERROR(GETPIVOTDATA("Nb Arrêts",Croisée!$A$37,"Date accident",ROW(A4),"Années",$A$14),0)</f>
        <v>0</v>
      </c>
      <c r="D17" s="66">
        <f>GETPIVOTDATA("Accident",Croisée!$A$37,"Date accident",ROW(A4),"Années",$A$14)-C17</f>
        <v>0</v>
      </c>
      <c r="E17" s="66">
        <f>GETPIVOTDATA("NB jours",Croisée!$A$37,"Date accident",ROW(A4),"Années",$A$14)</f>
        <v>0</v>
      </c>
      <c r="F17" s="63"/>
      <c r="G17" s="69">
        <f>GETPIVOTDATA("Accident",Croisée!$A$37,"Date accident",ROW(A4),"Emploi","Intérimaire","Années",$A$14)</f>
        <v>0</v>
      </c>
      <c r="H17" s="26" t="e">
        <f t="shared" si="0"/>
        <v>#DIV/0!</v>
      </c>
      <c r="I17" s="27" t="e">
        <f t="shared" si="1"/>
        <v>#DIV/0!</v>
      </c>
    </row>
    <row r="18" spans="1:9">
      <c r="A18" s="37"/>
      <c r="B18" s="25" t="s">
        <v>46</v>
      </c>
      <c r="C18" s="66">
        <f>IFERROR(GETPIVOTDATA("Nb Arrêts",Croisée!$A$37,"Date accident",ROW(A5),"Années",$A$14),0)</f>
        <v>0</v>
      </c>
      <c r="D18" s="66">
        <f>GETPIVOTDATA("Accident",Croisée!$A$37,"Date accident",ROW(A5),"Années",$A$14)-C18</f>
        <v>0</v>
      </c>
      <c r="E18" s="66">
        <f>GETPIVOTDATA("NB jours",Croisée!$A$37,"Date accident",ROW(A5),"Années",$A$14)</f>
        <v>0</v>
      </c>
      <c r="F18" s="63"/>
      <c r="G18" s="69">
        <f>GETPIVOTDATA("Accident",Croisée!$A$37,"Date accident",ROW(A5),"Emploi","Intérimaire","Années",$A$14)</f>
        <v>0</v>
      </c>
      <c r="H18" s="26" t="e">
        <f t="shared" si="0"/>
        <v>#DIV/0!</v>
      </c>
      <c r="I18" s="27" t="e">
        <f t="shared" si="1"/>
        <v>#DIV/0!</v>
      </c>
    </row>
    <row r="19" spans="1:9">
      <c r="A19" s="37"/>
      <c r="B19" s="25" t="s">
        <v>47</v>
      </c>
      <c r="C19" s="66">
        <f>IFERROR(GETPIVOTDATA("Nb Arrêts",Croisée!$A$37,"Date accident",ROW(A6),"Années",$A$14),0)</f>
        <v>0</v>
      </c>
      <c r="D19" s="66">
        <f>GETPIVOTDATA("Accident",Croisée!$A$37,"Date accident",ROW(A6),"Années",$A$14)-C19</f>
        <v>0</v>
      </c>
      <c r="E19" s="66">
        <f>GETPIVOTDATA("NB jours",Croisée!$A$37,"Date accident",ROW(A6),"Années",$A$14)</f>
        <v>0</v>
      </c>
      <c r="F19" s="63"/>
      <c r="G19" s="69">
        <f>GETPIVOTDATA("Accident",Croisée!$A$37,"Date accident",ROW(A6),"Emploi","Intérimaire","Années",$A$14)</f>
        <v>0</v>
      </c>
      <c r="H19" s="26" t="e">
        <f t="shared" si="0"/>
        <v>#DIV/0!</v>
      </c>
      <c r="I19" s="27" t="e">
        <f t="shared" si="1"/>
        <v>#DIV/0!</v>
      </c>
    </row>
    <row r="20" spans="1:9">
      <c r="A20" s="37"/>
      <c r="B20" s="25" t="s">
        <v>57</v>
      </c>
      <c r="C20" s="66">
        <f>IFERROR(GETPIVOTDATA("Nb Arrêts",Croisée!$A$37,"Date accident",ROW(A7),"Années",$A$14),0)</f>
        <v>0</v>
      </c>
      <c r="D20" s="66">
        <f>GETPIVOTDATA("Accident",Croisée!$A$37,"Date accident",ROW(A7),"Années",$A$14)-C20</f>
        <v>0</v>
      </c>
      <c r="E20" s="66">
        <f>GETPIVOTDATA("NB jours",Croisée!$A$37,"Date accident",ROW(A7),"Années",$A$14)</f>
        <v>0</v>
      </c>
      <c r="F20" s="63"/>
      <c r="G20" s="69">
        <f>GETPIVOTDATA("Accident",Croisée!$A$37,"Date accident",ROW(A7),"Emploi","Intérimaire","Années",$A$14)</f>
        <v>0</v>
      </c>
      <c r="H20" s="26" t="e">
        <f t="shared" si="0"/>
        <v>#DIV/0!</v>
      </c>
      <c r="I20" s="27" t="e">
        <f t="shared" si="1"/>
        <v>#DIV/0!</v>
      </c>
    </row>
    <row r="21" spans="1:9">
      <c r="A21" s="37"/>
      <c r="B21" s="25" t="s">
        <v>49</v>
      </c>
      <c r="C21" s="66">
        <f>IFERROR(GETPIVOTDATA("Nb Arrêts",Croisée!$A$37,"Date accident",ROW(A8),"Années",$A$14),0)</f>
        <v>0</v>
      </c>
      <c r="D21" s="66">
        <f>GETPIVOTDATA("Accident",Croisée!$A$37,"Date accident",ROW(A8),"Années",$A$14)-C21</f>
        <v>0</v>
      </c>
      <c r="E21" s="66">
        <f>GETPIVOTDATA("NB jours",Croisée!$A$37,"Date accident",ROW(A8),"Années",$A$14)</f>
        <v>0</v>
      </c>
      <c r="F21" s="63"/>
      <c r="G21" s="69">
        <f>GETPIVOTDATA("Accident",Croisée!$A$37,"Date accident",ROW(A8),"Emploi","Intérimaire","Années",$A$14)</f>
        <v>0</v>
      </c>
      <c r="H21" s="26" t="e">
        <f t="shared" si="0"/>
        <v>#DIV/0!</v>
      </c>
      <c r="I21" s="27" t="e">
        <f t="shared" si="1"/>
        <v>#DIV/0!</v>
      </c>
    </row>
    <row r="22" spans="1:9">
      <c r="A22" s="37"/>
      <c r="B22" s="25" t="s">
        <v>58</v>
      </c>
      <c r="C22" s="66">
        <f>IFERROR(GETPIVOTDATA("Nb Arrêts",Croisée!$A$37,"Date accident",ROW(A9),"Années",$A$14),0)</f>
        <v>0</v>
      </c>
      <c r="D22" s="66">
        <f>GETPIVOTDATA("Accident",Croisée!$A$37,"Date accident",ROW(A9),"Années",$A$14)-C22</f>
        <v>0</v>
      </c>
      <c r="E22" s="66">
        <f>GETPIVOTDATA("NB jours",Croisée!$A$37,"Date accident",ROW(A9),"Années",$A$14)</f>
        <v>0</v>
      </c>
      <c r="F22" s="63"/>
      <c r="G22" s="69">
        <f>GETPIVOTDATA("Accident",Croisée!$A$37,"Date accident",ROW(A9),"Emploi","Intérimaire","Années",$A$14)</f>
        <v>0</v>
      </c>
      <c r="H22" s="26" t="e">
        <f t="shared" si="0"/>
        <v>#DIV/0!</v>
      </c>
      <c r="I22" s="27" t="e">
        <f t="shared" si="1"/>
        <v>#DIV/0!</v>
      </c>
    </row>
    <row r="23" spans="1:9">
      <c r="A23" s="37"/>
      <c r="B23" s="25" t="s">
        <v>59</v>
      </c>
      <c r="C23" s="66">
        <f>IFERROR(GETPIVOTDATA("Nb Arrêts",Croisée!$A$37,"Date accident",ROW(A10),"Années",$A$14),0)</f>
        <v>0</v>
      </c>
      <c r="D23" s="66">
        <f>GETPIVOTDATA("Accident",Croisée!$A$37,"Date accident",ROW(A10),"Années",$A$14)-C23</f>
        <v>0</v>
      </c>
      <c r="E23" s="66">
        <f>GETPIVOTDATA("NB jours",Croisée!$A$37,"Date accident",ROW(A10),"Années",$A$14)</f>
        <v>0</v>
      </c>
      <c r="F23" s="63"/>
      <c r="G23" s="69">
        <f>GETPIVOTDATA("Accident",Croisée!$A$37,"Date accident",ROW(A10),"Emploi","Intérimaire","Années",$A$14)</f>
        <v>0</v>
      </c>
      <c r="H23" s="26" t="e">
        <f t="shared" si="0"/>
        <v>#DIV/0!</v>
      </c>
      <c r="I23" s="27" t="e">
        <f t="shared" si="1"/>
        <v>#DIV/0!</v>
      </c>
    </row>
    <row r="24" spans="1:9">
      <c r="A24" s="37"/>
      <c r="B24" s="25" t="s">
        <v>60</v>
      </c>
      <c r="C24" s="66">
        <f>IFERROR(GETPIVOTDATA("Nb Arrêts",Croisée!$A$37,"Date accident",ROW(A11),"Années",$A$14),0)</f>
        <v>0</v>
      </c>
      <c r="D24" s="66">
        <f>GETPIVOTDATA("Accident",Croisée!$A$37,"Date accident",ROW(A11),"Années",$A$14)-C24</f>
        <v>0</v>
      </c>
      <c r="E24" s="66">
        <f>GETPIVOTDATA("NB jours",Croisée!$A$37,"Date accident",ROW(A11),"Années",$A$14)</f>
        <v>0</v>
      </c>
      <c r="F24" s="63"/>
      <c r="G24" s="69">
        <f>GETPIVOTDATA("Accident",Croisée!$A$37,"Date accident",ROW(A11),"Emploi","Intérimaire","Années",$A$14)</f>
        <v>0</v>
      </c>
      <c r="H24" s="28" t="e">
        <f t="shared" si="0"/>
        <v>#DIV/0!</v>
      </c>
      <c r="I24" s="29" t="e">
        <f t="shared" si="1"/>
        <v>#DIV/0!</v>
      </c>
    </row>
    <row r="25" spans="1:9" ht="15.75" thickBot="1">
      <c r="A25" s="38"/>
      <c r="B25" s="30" t="s">
        <v>61</v>
      </c>
      <c r="C25" s="67">
        <f>IFERROR(GETPIVOTDATA("Nb Arrêts",Croisée!$A$37,"Date accident",ROW(A12),"Années",$A$14),0)</f>
        <v>0</v>
      </c>
      <c r="D25" s="67">
        <f>GETPIVOTDATA("Accident",Croisée!$A$37,"Date accident",ROW(A12),"Années",$A$14)-C25</f>
        <v>0</v>
      </c>
      <c r="E25" s="67">
        <f>GETPIVOTDATA("NB jours",Croisée!$A$37,"Date accident",ROW(A12),"Années",$A$14)</f>
        <v>0</v>
      </c>
      <c r="F25" s="64"/>
      <c r="G25" s="70">
        <f>GETPIVOTDATA("Accident",Croisée!$A$37,"Date accident",ROW(A12),"Emploi","Intérimaire","Années",$A$14)</f>
        <v>0</v>
      </c>
      <c r="H25" s="31" t="e">
        <f t="shared" si="0"/>
        <v>#DIV/0!</v>
      </c>
      <c r="I25" s="32" t="e">
        <f t="shared" si="1"/>
        <v>#DIV/0!</v>
      </c>
    </row>
  </sheetData>
  <mergeCells count="2">
    <mergeCell ref="A2:A13"/>
    <mergeCell ref="A14:A25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0"/>
  <sheetViews>
    <sheetView topLeftCell="A37" workbookViewId="0">
      <selection activeCell="I48" sqref="I48"/>
    </sheetView>
  </sheetViews>
  <sheetFormatPr baseColWidth="10" defaultRowHeight="15"/>
  <cols>
    <col min="1" max="1" width="14.44140625" customWidth="1"/>
    <col min="2" max="2" width="10.33203125" bestFit="1" customWidth="1"/>
    <col min="3" max="3" width="10.109375" customWidth="1"/>
    <col min="4" max="4" width="12.44140625" customWidth="1"/>
    <col min="5" max="5" width="12.77734375" customWidth="1"/>
    <col min="6" max="6" width="8" customWidth="1"/>
    <col min="7" max="7" width="8.44140625" customWidth="1"/>
    <col min="8" max="8" width="12.77734375" bestFit="1" customWidth="1"/>
    <col min="9" max="9" width="8.44140625" customWidth="1"/>
    <col min="10" max="11" width="13.109375" customWidth="1"/>
    <col min="12" max="12" width="19.5546875" bestFit="1" customWidth="1"/>
    <col min="13" max="13" width="8.44140625" customWidth="1"/>
  </cols>
  <sheetData>
    <row r="1" spans="1:13" ht="15.95">
      <c r="A1" t="s">
        <v>70</v>
      </c>
      <c r="E1" s="33" t="s">
        <v>72</v>
      </c>
      <c r="L1" s="33" t="s">
        <v>71</v>
      </c>
      <c r="M1" s="34"/>
    </row>
    <row r="3" spans="1:13" ht="15.95">
      <c r="A3" s="35" t="s">
        <v>62</v>
      </c>
      <c r="B3" t="s">
        <v>63</v>
      </c>
      <c r="C3" t="s">
        <v>64</v>
      </c>
      <c r="E3" s="35" t="s">
        <v>66</v>
      </c>
      <c r="F3" s="35" t="s">
        <v>67</v>
      </c>
      <c r="L3" s="35" t="s">
        <v>62</v>
      </c>
      <c r="M3" t="s">
        <v>66</v>
      </c>
    </row>
    <row r="4" spans="1:13" ht="15.95">
      <c r="A4" s="33" t="s">
        <v>73</v>
      </c>
      <c r="B4" s="34"/>
      <c r="C4" s="34"/>
      <c r="E4" s="35" t="s">
        <v>62</v>
      </c>
      <c r="F4" t="s">
        <v>12</v>
      </c>
      <c r="G4" t="s">
        <v>23</v>
      </c>
      <c r="H4" t="s">
        <v>14</v>
      </c>
      <c r="I4" t="s">
        <v>20</v>
      </c>
      <c r="J4" t="s">
        <v>65</v>
      </c>
      <c r="L4" s="33" t="s">
        <v>73</v>
      </c>
      <c r="M4" s="34"/>
    </row>
    <row r="5" spans="1:13" ht="15.95">
      <c r="A5" s="39" t="s">
        <v>74</v>
      </c>
      <c r="B5" s="34"/>
      <c r="C5" s="34"/>
      <c r="E5" s="33" t="s">
        <v>73</v>
      </c>
      <c r="F5" s="34"/>
      <c r="G5" s="34"/>
      <c r="H5" s="34"/>
      <c r="I5" s="34"/>
      <c r="J5" s="34"/>
      <c r="L5" s="39" t="s">
        <v>74</v>
      </c>
      <c r="M5" s="34"/>
    </row>
    <row r="6" spans="1:13" ht="15.95">
      <c r="A6" s="33" t="s">
        <v>75</v>
      </c>
      <c r="B6" s="34"/>
      <c r="C6" s="34"/>
      <c r="E6" s="39" t="s">
        <v>74</v>
      </c>
      <c r="F6" s="34"/>
      <c r="G6" s="34"/>
      <c r="H6" s="34"/>
      <c r="I6" s="34"/>
      <c r="J6" s="34"/>
      <c r="L6" s="33" t="s">
        <v>75</v>
      </c>
      <c r="M6" s="34"/>
    </row>
    <row r="7" spans="1:13" ht="15.95">
      <c r="A7" s="39" t="s">
        <v>54</v>
      </c>
      <c r="B7" s="34">
        <v>9</v>
      </c>
      <c r="C7" s="34">
        <v>151</v>
      </c>
      <c r="E7" s="33" t="s">
        <v>75</v>
      </c>
      <c r="F7" s="34"/>
      <c r="G7" s="34"/>
      <c r="H7" s="34"/>
      <c r="I7" s="34"/>
      <c r="J7" s="34"/>
      <c r="L7" s="39" t="s">
        <v>54</v>
      </c>
      <c r="M7" s="34">
        <v>13</v>
      </c>
    </row>
    <row r="8" spans="1:13" ht="15.95">
      <c r="A8" s="39" t="s">
        <v>55</v>
      </c>
      <c r="B8" s="34">
        <v>1</v>
      </c>
      <c r="C8" s="34">
        <v>200</v>
      </c>
      <c r="E8" s="39" t="s">
        <v>54</v>
      </c>
      <c r="F8" s="34">
        <v>3</v>
      </c>
      <c r="G8" s="34">
        <v>2</v>
      </c>
      <c r="H8" s="34">
        <v>5</v>
      </c>
      <c r="I8" s="34">
        <v>3</v>
      </c>
      <c r="J8" s="34">
        <v>13</v>
      </c>
      <c r="L8" s="39" t="s">
        <v>55</v>
      </c>
      <c r="M8" s="34">
        <v>1</v>
      </c>
    </row>
    <row r="9" spans="1:13" ht="15.95">
      <c r="A9" s="39" t="s">
        <v>44</v>
      </c>
      <c r="B9" s="34"/>
      <c r="C9" s="34"/>
      <c r="E9" s="39" t="s">
        <v>55</v>
      </c>
      <c r="F9" s="34"/>
      <c r="G9" s="34"/>
      <c r="H9" s="34">
        <v>1</v>
      </c>
      <c r="I9" s="34"/>
      <c r="J9" s="34">
        <v>1</v>
      </c>
      <c r="L9" s="39" t="s">
        <v>44</v>
      </c>
      <c r="M9" s="34"/>
    </row>
    <row r="10" spans="1:13" ht="15.95">
      <c r="A10" s="39" t="s">
        <v>56</v>
      </c>
      <c r="B10" s="34"/>
      <c r="C10" s="34"/>
      <c r="E10" s="39" t="s">
        <v>44</v>
      </c>
      <c r="F10" s="34"/>
      <c r="G10" s="34"/>
      <c r="H10" s="34"/>
      <c r="I10" s="34"/>
      <c r="J10" s="34"/>
      <c r="L10" s="39" t="s">
        <v>56</v>
      </c>
      <c r="M10" s="34"/>
    </row>
    <row r="11" spans="1:13" ht="15.95">
      <c r="A11" s="39" t="s">
        <v>46</v>
      </c>
      <c r="B11" s="34"/>
      <c r="C11" s="34"/>
      <c r="E11" s="39" t="s">
        <v>56</v>
      </c>
      <c r="F11" s="34"/>
      <c r="G11" s="34"/>
      <c r="H11" s="34"/>
      <c r="I11" s="34"/>
      <c r="J11" s="34"/>
      <c r="L11" s="39" t="s">
        <v>46</v>
      </c>
      <c r="M11" s="34"/>
    </row>
    <row r="12" spans="1:13" ht="15.95">
      <c r="A12" s="39" t="s">
        <v>47</v>
      </c>
      <c r="B12" s="34"/>
      <c r="C12" s="34"/>
      <c r="E12" s="39" t="s">
        <v>46</v>
      </c>
      <c r="F12" s="34"/>
      <c r="G12" s="34"/>
      <c r="H12" s="34"/>
      <c r="I12" s="34"/>
      <c r="J12" s="34"/>
      <c r="L12" s="39" t="s">
        <v>47</v>
      </c>
      <c r="M12" s="34"/>
    </row>
    <row r="13" spans="1:13" ht="15.95">
      <c r="A13" s="39" t="s">
        <v>57</v>
      </c>
      <c r="B13" s="34"/>
      <c r="C13" s="34"/>
      <c r="E13" s="39" t="s">
        <v>47</v>
      </c>
      <c r="F13" s="34"/>
      <c r="G13" s="34"/>
      <c r="H13" s="34"/>
      <c r="I13" s="34"/>
      <c r="J13" s="34"/>
      <c r="L13" s="39" t="s">
        <v>57</v>
      </c>
      <c r="M13" s="34"/>
    </row>
    <row r="14" spans="1:13" ht="15.95">
      <c r="A14" s="39" t="s">
        <v>49</v>
      </c>
      <c r="B14" s="34"/>
      <c r="C14" s="34"/>
      <c r="E14" s="39" t="s">
        <v>57</v>
      </c>
      <c r="F14" s="34"/>
      <c r="G14" s="34"/>
      <c r="H14" s="34"/>
      <c r="I14" s="34"/>
      <c r="J14" s="34"/>
      <c r="L14" s="39" t="s">
        <v>49</v>
      </c>
      <c r="M14" s="34"/>
    </row>
    <row r="15" spans="1:13" ht="15.95">
      <c r="A15" s="39" t="s">
        <v>58</v>
      </c>
      <c r="B15" s="34"/>
      <c r="C15" s="34"/>
      <c r="E15" s="39" t="s">
        <v>49</v>
      </c>
      <c r="F15" s="34"/>
      <c r="G15" s="34"/>
      <c r="H15" s="34"/>
      <c r="I15" s="34"/>
      <c r="J15" s="34"/>
      <c r="L15" s="39" t="s">
        <v>58</v>
      </c>
      <c r="M15" s="34"/>
    </row>
    <row r="16" spans="1:13" ht="15.95">
      <c r="A16" s="39" t="s">
        <v>59</v>
      </c>
      <c r="B16" s="34"/>
      <c r="C16" s="34"/>
      <c r="E16" s="39" t="s">
        <v>58</v>
      </c>
      <c r="F16" s="34"/>
      <c r="G16" s="34"/>
      <c r="H16" s="34"/>
      <c r="I16" s="34"/>
      <c r="J16" s="34"/>
      <c r="L16" s="39" t="s">
        <v>59</v>
      </c>
      <c r="M16" s="34"/>
    </row>
    <row r="17" spans="1:13" ht="15.95">
      <c r="A17" s="39" t="s">
        <v>60</v>
      </c>
      <c r="B17" s="34"/>
      <c r="C17" s="34"/>
      <c r="E17" s="39" t="s">
        <v>59</v>
      </c>
      <c r="F17" s="34"/>
      <c r="G17" s="34"/>
      <c r="H17" s="34"/>
      <c r="I17" s="34"/>
      <c r="J17" s="34"/>
      <c r="L17" s="39" t="s">
        <v>60</v>
      </c>
      <c r="M17" s="34"/>
    </row>
    <row r="18" spans="1:13" ht="15.95">
      <c r="A18" s="39" t="s">
        <v>61</v>
      </c>
      <c r="B18" s="34"/>
      <c r="C18" s="34"/>
      <c r="E18" s="39" t="s">
        <v>60</v>
      </c>
      <c r="F18" s="34"/>
      <c r="G18" s="34"/>
      <c r="H18" s="34"/>
      <c r="I18" s="34"/>
      <c r="J18" s="34"/>
      <c r="L18" s="39" t="s">
        <v>61</v>
      </c>
      <c r="M18" s="34"/>
    </row>
    <row r="19" spans="1:13" ht="15.95">
      <c r="A19" s="33" t="s">
        <v>76</v>
      </c>
      <c r="B19" s="34"/>
      <c r="C19" s="34"/>
      <c r="E19" s="39" t="s">
        <v>61</v>
      </c>
      <c r="F19" s="34"/>
      <c r="G19" s="34"/>
      <c r="H19" s="34"/>
      <c r="I19" s="34"/>
      <c r="J19" s="34"/>
      <c r="L19" s="33" t="s">
        <v>76</v>
      </c>
      <c r="M19" s="34"/>
    </row>
    <row r="20" spans="1:13" ht="15.95">
      <c r="A20" s="39" t="s">
        <v>76</v>
      </c>
      <c r="B20" s="34"/>
      <c r="C20" s="34"/>
      <c r="E20" s="33" t="s">
        <v>76</v>
      </c>
      <c r="F20" s="34"/>
      <c r="G20" s="34"/>
      <c r="H20" s="34"/>
      <c r="I20" s="34"/>
      <c r="J20" s="34"/>
      <c r="L20" s="39" t="s">
        <v>76</v>
      </c>
      <c r="M20" s="34"/>
    </row>
    <row r="21" spans="1:13" ht="15.95">
      <c r="A21" s="33" t="s">
        <v>65</v>
      </c>
      <c r="B21" s="34">
        <v>10</v>
      </c>
      <c r="C21" s="34">
        <v>351</v>
      </c>
      <c r="E21" s="39" t="s">
        <v>76</v>
      </c>
      <c r="F21" s="34"/>
      <c r="G21" s="34"/>
      <c r="H21" s="34"/>
      <c r="I21" s="34"/>
      <c r="J21" s="34"/>
      <c r="L21" s="33" t="s">
        <v>65</v>
      </c>
      <c r="M21" s="34">
        <v>14</v>
      </c>
    </row>
    <row r="22" spans="1:13" ht="15.95">
      <c r="E22" s="33" t="s">
        <v>65</v>
      </c>
      <c r="F22" s="34">
        <v>3</v>
      </c>
      <c r="G22" s="34">
        <v>2</v>
      </c>
      <c r="H22" s="34">
        <v>6</v>
      </c>
      <c r="I22" s="34">
        <v>3</v>
      </c>
      <c r="J22" s="34">
        <v>14</v>
      </c>
    </row>
    <row r="23" spans="1:13" ht="15.95"/>
    <row r="24" spans="1:13" ht="15.95"/>
    <row r="25" spans="1:13" ht="15.95"/>
    <row r="26" spans="1:13" ht="15.95"/>
    <row r="27" spans="1:13" ht="15.95"/>
    <row r="28" spans="1:13" ht="15.95"/>
    <row r="29" spans="1:13" ht="15.95"/>
    <row r="30" spans="1:13" ht="15.95"/>
    <row r="31" spans="1:13" ht="15.95"/>
    <row r="32" spans="1:13" ht="15.95"/>
    <row r="33" spans="1:6" ht="15.95"/>
    <row r="34" spans="1:6" ht="15.95"/>
    <row r="35" spans="1:6" ht="15.95">
      <c r="A35" s="33"/>
      <c r="B35" s="34"/>
    </row>
    <row r="36" spans="1:6" ht="15.95"/>
    <row r="37" spans="1:6">
      <c r="B37" s="35" t="s">
        <v>7</v>
      </c>
    </row>
    <row r="38" spans="1:6" ht="15.95">
      <c r="A38" s="35" t="s">
        <v>85</v>
      </c>
      <c r="B38" t="s">
        <v>12</v>
      </c>
      <c r="C38" t="s">
        <v>23</v>
      </c>
      <c r="D38" t="s">
        <v>14</v>
      </c>
      <c r="E38" t="s">
        <v>20</v>
      </c>
      <c r="F38" t="s">
        <v>65</v>
      </c>
    </row>
    <row r="39" spans="1:6" ht="15.95">
      <c r="A39" s="33" t="s">
        <v>75</v>
      </c>
      <c r="B39" s="34"/>
      <c r="C39" s="34"/>
      <c r="D39" s="34"/>
      <c r="E39" s="34"/>
      <c r="F39" s="34"/>
    </row>
    <row r="40" spans="1:6" ht="15.95">
      <c r="A40" s="39" t="s">
        <v>54</v>
      </c>
      <c r="B40" s="34"/>
      <c r="C40" s="34"/>
      <c r="D40" s="34"/>
      <c r="E40" s="34"/>
      <c r="F40" s="34"/>
    </row>
    <row r="41" spans="1:6">
      <c r="A41" s="58" t="s">
        <v>66</v>
      </c>
      <c r="B41" s="59">
        <v>3</v>
      </c>
      <c r="C41" s="59">
        <v>2</v>
      </c>
      <c r="D41" s="59">
        <v>5</v>
      </c>
      <c r="E41" s="59">
        <v>3</v>
      </c>
      <c r="F41" s="59">
        <v>13</v>
      </c>
    </row>
    <row r="42" spans="1:6">
      <c r="A42" s="60" t="s">
        <v>86</v>
      </c>
      <c r="B42" s="61">
        <v>1</v>
      </c>
      <c r="C42" s="61">
        <v>1</v>
      </c>
      <c r="D42" s="61">
        <v>4</v>
      </c>
      <c r="E42" s="61">
        <v>3</v>
      </c>
      <c r="F42" s="61">
        <v>9</v>
      </c>
    </row>
    <row r="43" spans="1:6" ht="15.95">
      <c r="A43" s="57" t="s">
        <v>84</v>
      </c>
      <c r="B43" s="34">
        <v>10</v>
      </c>
      <c r="C43" s="34">
        <v>13</v>
      </c>
      <c r="D43" s="34">
        <v>97</v>
      </c>
      <c r="E43" s="34">
        <v>31</v>
      </c>
      <c r="F43" s="34">
        <v>151</v>
      </c>
    </row>
    <row r="44" spans="1:6">
      <c r="A44" s="39" t="s">
        <v>55</v>
      </c>
      <c r="B44" s="34"/>
      <c r="C44" s="34"/>
      <c r="D44" s="34"/>
      <c r="E44" s="34"/>
      <c r="F44" s="34"/>
    </row>
    <row r="45" spans="1:6">
      <c r="A45" s="58" t="s">
        <v>66</v>
      </c>
      <c r="B45" s="59"/>
      <c r="C45" s="59"/>
      <c r="D45" s="59">
        <v>1</v>
      </c>
      <c r="E45" s="59"/>
      <c r="F45" s="59">
        <v>1</v>
      </c>
    </row>
    <row r="46" spans="1:6">
      <c r="A46" s="60" t="s">
        <v>86</v>
      </c>
      <c r="B46" s="61"/>
      <c r="C46" s="61"/>
      <c r="D46" s="61">
        <v>1</v>
      </c>
      <c r="E46" s="61"/>
      <c r="F46" s="61">
        <v>1</v>
      </c>
    </row>
    <row r="47" spans="1:6">
      <c r="A47" s="57" t="s">
        <v>84</v>
      </c>
      <c r="B47" s="34"/>
      <c r="C47" s="34"/>
      <c r="D47" s="34">
        <v>200</v>
      </c>
      <c r="E47" s="34"/>
      <c r="F47" s="34">
        <v>200</v>
      </c>
    </row>
    <row r="48" spans="1:6" ht="15.95">
      <c r="A48" s="39" t="s">
        <v>44</v>
      </c>
      <c r="B48" s="34"/>
      <c r="C48" s="34"/>
      <c r="D48" s="34"/>
      <c r="E48" s="34"/>
      <c r="F48" s="34"/>
    </row>
    <row r="49" spans="1:6">
      <c r="A49" s="58" t="s">
        <v>66</v>
      </c>
      <c r="B49" s="59"/>
      <c r="C49" s="59"/>
      <c r="D49" s="59"/>
      <c r="E49" s="59"/>
      <c r="F49" s="59"/>
    </row>
    <row r="50" spans="1:6">
      <c r="A50" s="60" t="s">
        <v>86</v>
      </c>
      <c r="B50" s="61"/>
      <c r="C50" s="61"/>
      <c r="D50" s="61"/>
      <c r="E50" s="61"/>
      <c r="F50" s="61"/>
    </row>
    <row r="51" spans="1:6" ht="15.95">
      <c r="A51" s="57" t="s">
        <v>84</v>
      </c>
      <c r="B51" s="34"/>
      <c r="C51" s="34"/>
      <c r="D51" s="34"/>
      <c r="E51" s="34"/>
      <c r="F51" s="34"/>
    </row>
    <row r="52" spans="1:6" ht="15.95">
      <c r="A52" s="39" t="s">
        <v>56</v>
      </c>
      <c r="B52" s="34"/>
      <c r="C52" s="34"/>
      <c r="D52" s="34"/>
      <c r="E52" s="34"/>
      <c r="F52" s="34"/>
    </row>
    <row r="53" spans="1:6">
      <c r="A53" s="58" t="s">
        <v>66</v>
      </c>
      <c r="B53" s="59"/>
      <c r="C53" s="59"/>
      <c r="D53" s="59"/>
      <c r="E53" s="59"/>
      <c r="F53" s="59"/>
    </row>
    <row r="54" spans="1:6">
      <c r="A54" s="60" t="s">
        <v>86</v>
      </c>
      <c r="B54" s="61"/>
      <c r="C54" s="61"/>
      <c r="D54" s="61"/>
      <c r="E54" s="61"/>
      <c r="F54" s="61"/>
    </row>
    <row r="55" spans="1:6">
      <c r="A55" s="57" t="s">
        <v>84</v>
      </c>
      <c r="B55" s="34"/>
      <c r="C55" s="34"/>
      <c r="D55" s="34"/>
      <c r="E55" s="34"/>
      <c r="F55" s="34"/>
    </row>
    <row r="56" spans="1:6">
      <c r="A56" s="39" t="s">
        <v>46</v>
      </c>
      <c r="B56" s="34"/>
      <c r="C56" s="34"/>
      <c r="D56" s="34"/>
      <c r="E56" s="34"/>
      <c r="F56" s="34"/>
    </row>
    <row r="57" spans="1:6">
      <c r="A57" s="58" t="s">
        <v>66</v>
      </c>
      <c r="B57" s="59"/>
      <c r="C57" s="59"/>
      <c r="D57" s="59"/>
      <c r="E57" s="59"/>
      <c r="F57" s="59"/>
    </row>
    <row r="58" spans="1:6">
      <c r="A58" s="60" t="s">
        <v>86</v>
      </c>
      <c r="B58" s="61"/>
      <c r="C58" s="61"/>
      <c r="D58" s="61"/>
      <c r="E58" s="61"/>
      <c r="F58" s="61"/>
    </row>
    <row r="59" spans="1:6">
      <c r="A59" s="57" t="s">
        <v>84</v>
      </c>
      <c r="B59" s="34"/>
      <c r="C59" s="34"/>
      <c r="D59" s="34"/>
      <c r="E59" s="34"/>
      <c r="F59" s="34"/>
    </row>
    <row r="60" spans="1:6">
      <c r="A60" s="39" t="s">
        <v>47</v>
      </c>
      <c r="B60" s="34"/>
      <c r="C60" s="34"/>
      <c r="D60" s="34"/>
      <c r="E60" s="34"/>
      <c r="F60" s="34"/>
    </row>
    <row r="61" spans="1:6">
      <c r="A61" s="58" t="s">
        <v>66</v>
      </c>
      <c r="B61" s="59"/>
      <c r="C61" s="59"/>
      <c r="D61" s="59"/>
      <c r="E61" s="59"/>
      <c r="F61" s="59"/>
    </row>
    <row r="62" spans="1:6">
      <c r="A62" s="60" t="s">
        <v>86</v>
      </c>
      <c r="B62" s="61"/>
      <c r="C62" s="61"/>
      <c r="D62" s="61"/>
      <c r="E62" s="61"/>
      <c r="F62" s="61"/>
    </row>
    <row r="63" spans="1:6">
      <c r="A63" s="57" t="s">
        <v>84</v>
      </c>
      <c r="B63" s="34"/>
      <c r="C63" s="34"/>
      <c r="D63" s="34"/>
      <c r="E63" s="34"/>
      <c r="F63" s="34"/>
    </row>
    <row r="64" spans="1:6">
      <c r="A64" s="39" t="s">
        <v>57</v>
      </c>
      <c r="B64" s="34"/>
      <c r="C64" s="34"/>
      <c r="D64" s="34"/>
      <c r="E64" s="34"/>
      <c r="F64" s="34"/>
    </row>
    <row r="65" spans="1:6">
      <c r="A65" s="58" t="s">
        <v>66</v>
      </c>
      <c r="B65" s="59"/>
      <c r="C65" s="59"/>
      <c r="D65" s="59"/>
      <c r="E65" s="59"/>
      <c r="F65" s="59"/>
    </row>
    <row r="66" spans="1:6">
      <c r="A66" s="60" t="s">
        <v>86</v>
      </c>
      <c r="B66" s="61"/>
      <c r="C66" s="61"/>
      <c r="D66" s="61"/>
      <c r="E66" s="61"/>
      <c r="F66" s="61"/>
    </row>
    <row r="67" spans="1:6">
      <c r="A67" s="57" t="s">
        <v>84</v>
      </c>
      <c r="B67" s="34"/>
      <c r="C67" s="34"/>
      <c r="D67" s="34"/>
      <c r="E67" s="34"/>
      <c r="F67" s="34"/>
    </row>
    <row r="68" spans="1:6">
      <c r="A68" s="39" t="s">
        <v>49</v>
      </c>
      <c r="B68" s="34"/>
      <c r="C68" s="34"/>
      <c r="D68" s="34"/>
      <c r="E68" s="34"/>
      <c r="F68" s="34"/>
    </row>
    <row r="69" spans="1:6">
      <c r="A69" s="58" t="s">
        <v>66</v>
      </c>
      <c r="B69" s="59"/>
      <c r="C69" s="59"/>
      <c r="D69" s="59"/>
      <c r="E69" s="59"/>
      <c r="F69" s="59"/>
    </row>
    <row r="70" spans="1:6">
      <c r="A70" s="60" t="s">
        <v>86</v>
      </c>
      <c r="B70" s="61"/>
      <c r="C70" s="61"/>
      <c r="D70" s="61"/>
      <c r="E70" s="61"/>
      <c r="F70" s="61"/>
    </row>
    <row r="71" spans="1:6">
      <c r="A71" s="57" t="s">
        <v>84</v>
      </c>
      <c r="B71" s="34"/>
      <c r="C71" s="34"/>
      <c r="D71" s="34"/>
      <c r="E71" s="34"/>
      <c r="F71" s="34"/>
    </row>
    <row r="72" spans="1:6">
      <c r="A72" s="39" t="s">
        <v>58</v>
      </c>
      <c r="B72" s="34"/>
      <c r="C72" s="34"/>
      <c r="D72" s="34"/>
      <c r="E72" s="34"/>
      <c r="F72" s="34"/>
    </row>
    <row r="73" spans="1:6">
      <c r="A73" s="58" t="s">
        <v>66</v>
      </c>
      <c r="B73" s="59"/>
      <c r="C73" s="59"/>
      <c r="D73" s="59"/>
      <c r="E73" s="59"/>
      <c r="F73" s="59"/>
    </row>
    <row r="74" spans="1:6">
      <c r="A74" s="60" t="s">
        <v>86</v>
      </c>
      <c r="B74" s="61"/>
      <c r="C74" s="61"/>
      <c r="D74" s="61"/>
      <c r="E74" s="61"/>
      <c r="F74" s="61"/>
    </row>
    <row r="75" spans="1:6">
      <c r="A75" s="57" t="s">
        <v>84</v>
      </c>
      <c r="B75" s="34"/>
      <c r="C75" s="34"/>
      <c r="D75" s="34"/>
      <c r="E75" s="34"/>
      <c r="F75" s="34"/>
    </row>
    <row r="76" spans="1:6">
      <c r="A76" s="39" t="s">
        <v>59</v>
      </c>
      <c r="B76" s="34"/>
      <c r="C76" s="34"/>
      <c r="D76" s="34"/>
      <c r="E76" s="34"/>
      <c r="F76" s="34"/>
    </row>
    <row r="77" spans="1:6">
      <c r="A77" s="58" t="s">
        <v>66</v>
      </c>
      <c r="B77" s="59"/>
      <c r="C77" s="59"/>
      <c r="D77" s="59"/>
      <c r="E77" s="59"/>
      <c r="F77" s="59"/>
    </row>
    <row r="78" spans="1:6">
      <c r="A78" s="60" t="s">
        <v>86</v>
      </c>
      <c r="B78" s="61"/>
      <c r="C78" s="61"/>
      <c r="D78" s="61"/>
      <c r="E78" s="61"/>
      <c r="F78" s="61"/>
    </row>
    <row r="79" spans="1:6">
      <c r="A79" s="57" t="s">
        <v>84</v>
      </c>
      <c r="B79" s="34"/>
      <c r="C79" s="34"/>
      <c r="D79" s="34"/>
      <c r="E79" s="34"/>
      <c r="F79" s="34"/>
    </row>
    <row r="80" spans="1:6">
      <c r="A80" s="39" t="s">
        <v>60</v>
      </c>
      <c r="B80" s="34"/>
      <c r="C80" s="34"/>
      <c r="D80" s="34"/>
      <c r="E80" s="34"/>
      <c r="F80" s="34"/>
    </row>
    <row r="81" spans="1:6">
      <c r="A81" s="58" t="s">
        <v>66</v>
      </c>
      <c r="B81" s="59"/>
      <c r="C81" s="59"/>
      <c r="D81" s="59"/>
      <c r="E81" s="59"/>
      <c r="F81" s="59"/>
    </row>
    <row r="82" spans="1:6">
      <c r="A82" s="60" t="s">
        <v>86</v>
      </c>
      <c r="B82" s="61"/>
      <c r="C82" s="61"/>
      <c r="D82" s="61"/>
      <c r="E82" s="61"/>
      <c r="F82" s="61"/>
    </row>
    <row r="83" spans="1:6">
      <c r="A83" s="57" t="s">
        <v>84</v>
      </c>
      <c r="B83" s="34"/>
      <c r="C83" s="34"/>
      <c r="D83" s="34"/>
      <c r="E83" s="34"/>
      <c r="F83" s="34"/>
    </row>
    <row r="84" spans="1:6">
      <c r="A84" s="39" t="s">
        <v>61</v>
      </c>
      <c r="B84" s="34"/>
      <c r="C84" s="34"/>
      <c r="D84" s="34"/>
      <c r="E84" s="34"/>
      <c r="F84" s="34"/>
    </row>
    <row r="85" spans="1:6">
      <c r="A85" s="58" t="s">
        <v>66</v>
      </c>
      <c r="B85" s="59"/>
      <c r="C85" s="59"/>
      <c r="D85" s="59"/>
      <c r="E85" s="59"/>
      <c r="F85" s="59"/>
    </row>
    <row r="86" spans="1:6">
      <c r="A86" s="60" t="s">
        <v>86</v>
      </c>
      <c r="B86" s="61"/>
      <c r="C86" s="61"/>
      <c r="D86" s="61"/>
      <c r="E86" s="61"/>
      <c r="F86" s="61"/>
    </row>
    <row r="87" spans="1:6">
      <c r="A87" s="57" t="s">
        <v>84</v>
      </c>
      <c r="B87" s="34"/>
      <c r="C87" s="34"/>
      <c r="D87" s="34"/>
      <c r="E87" s="34"/>
      <c r="F87" s="34"/>
    </row>
    <row r="88" spans="1:6">
      <c r="A88" s="33" t="s">
        <v>82</v>
      </c>
      <c r="B88" s="59">
        <v>3</v>
      </c>
      <c r="C88" s="59">
        <v>2</v>
      </c>
      <c r="D88" s="59">
        <v>6</v>
      </c>
      <c r="E88" s="59">
        <v>3</v>
      </c>
      <c r="F88" s="59">
        <v>14</v>
      </c>
    </row>
    <row r="89" spans="1:6">
      <c r="A89" s="33" t="s">
        <v>87</v>
      </c>
      <c r="B89" s="61">
        <v>1</v>
      </c>
      <c r="C89" s="61">
        <v>1</v>
      </c>
      <c r="D89" s="61">
        <v>5</v>
      </c>
      <c r="E89" s="61">
        <v>3</v>
      </c>
      <c r="F89" s="61">
        <v>10</v>
      </c>
    </row>
    <row r="90" spans="1:6">
      <c r="A90" s="33" t="s">
        <v>83</v>
      </c>
      <c r="B90" s="34">
        <v>10</v>
      </c>
      <c r="C90" s="34">
        <v>13</v>
      </c>
      <c r="D90" s="34">
        <v>297</v>
      </c>
      <c r="E90" s="34">
        <v>31</v>
      </c>
      <c r="F90" s="34">
        <v>351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</vt:lpstr>
      <vt:lpstr>Stats</vt:lpstr>
      <vt:lpstr>Croisée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Jeremy Kern</dc:creator>
  <cp:lastModifiedBy>CA</cp:lastModifiedBy>
  <dcterms:created xsi:type="dcterms:W3CDTF">2019-02-14T13:41:51Z</dcterms:created>
  <dcterms:modified xsi:type="dcterms:W3CDTF">2019-02-14T14:49:21Z</dcterms:modified>
</cp:coreProperties>
</file>