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B69509E-8229-45F4-B828-AD4A6A7CCA95}" xr6:coauthVersionLast="47" xr6:coauthVersionMax="47" xr10:uidLastSave="{00000000-0000-0000-0000-000000000000}"/>
  <bookViews>
    <workbookView xWindow="-120" yWindow="-120" windowWidth="38640" windowHeight="15720" xr2:uid="{2887D88A-F761-4919-BB30-6A08608DF968}"/>
  </bookViews>
  <sheets>
    <sheet name="PLANNING ANNUEL" sheetId="1" r:id="rId1"/>
    <sheet name="EDT HEBDO" sheetId="7" r:id="rId2"/>
    <sheet name="INFOS" sheetId="2" r:id="rId3"/>
  </sheets>
  <externalReferences>
    <externalReference r:id="rId4"/>
    <externalReference r:id="rId5"/>
  </externalReferences>
  <definedNames>
    <definedName name="annee">[1]Calendrier!$BD$2</definedName>
    <definedName name="Feries_1">INFOS!$Y$3:$Y$15</definedName>
    <definedName name="Feries_2">INFOS!$AB$3:$AB$15</definedName>
    <definedName name="HS_Absence">'[2]4-PLANNING ANNUEL'!$AY$67:$AY$68</definedName>
    <definedName name="JFER1">INFOS!$X$3:$Y$15</definedName>
    <definedName name="JFER2">INFOS!$AA$3:$AB$15</definedName>
    <definedName name="JourJ">[1]Dates!$C$1</definedName>
    <definedName name="mois">[1]Calendrier!$BD$4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6" i="1" l="1" a="1"/>
  <c r="AU6" i="1"/>
  <c r="AU7" i="1" a="1"/>
  <c r="AU7" i="1" s="1"/>
  <c r="AU8" i="1" a="1"/>
  <c r="AU8" i="1"/>
  <c r="AU9" i="1" a="1"/>
  <c r="AU9" i="1"/>
  <c r="AU10" i="1" a="1"/>
  <c r="AU10" i="1"/>
  <c r="AU11" i="1" a="1"/>
  <c r="AU11" i="1"/>
  <c r="AU12" i="1" a="1"/>
  <c r="AU12" i="1"/>
  <c r="AU13" i="1" a="1"/>
  <c r="AU13" i="1" s="1"/>
  <c r="AU14" i="1" a="1"/>
  <c r="AU14" i="1"/>
  <c r="AU15" i="1" a="1"/>
  <c r="AU15" i="1"/>
  <c r="AU16" i="1" a="1"/>
  <c r="AU16" i="1"/>
  <c r="AU17" i="1" a="1"/>
  <c r="AU17" i="1"/>
  <c r="AU18" i="1" a="1"/>
  <c r="AU18" i="1"/>
  <c r="AU19" i="1" a="1"/>
  <c r="AU19" i="1" s="1"/>
  <c r="AU20" i="1" a="1"/>
  <c r="AU20" i="1"/>
  <c r="AU21" i="1" a="1"/>
  <c r="AU21" i="1"/>
  <c r="AU22" i="1" a="1"/>
  <c r="AU22" i="1"/>
  <c r="AU23" i="1" a="1"/>
  <c r="AU23" i="1"/>
  <c r="AU24" i="1" a="1"/>
  <c r="AU24" i="1"/>
  <c r="AU25" i="1" a="1"/>
  <c r="AU25" i="1" s="1"/>
  <c r="AU26" i="1" a="1"/>
  <c r="AU26" i="1"/>
  <c r="AU27" i="1" a="1"/>
  <c r="AU27" i="1"/>
  <c r="AU28" i="1" a="1"/>
  <c r="AU28" i="1"/>
  <c r="AU29" i="1" a="1"/>
  <c r="AU29" i="1"/>
  <c r="AU30" i="1" a="1"/>
  <c r="AU30" i="1"/>
  <c r="AU31" i="1" a="1"/>
  <c r="AU31" i="1" s="1"/>
  <c r="AU32" i="1" a="1"/>
  <c r="AU32" i="1"/>
  <c r="AU33" i="1" a="1"/>
  <c r="AU33" i="1"/>
  <c r="AU34" i="1" a="1"/>
  <c r="AU34" i="1"/>
  <c r="AU35" i="1" a="1"/>
  <c r="AU35" i="1"/>
  <c r="AQ6" i="1" a="1"/>
  <c r="AQ6" i="1"/>
  <c r="AQ7" i="1" a="1"/>
  <c r="AQ7" i="1" s="1"/>
  <c r="AQ8" i="1" a="1"/>
  <c r="AQ8" i="1" s="1"/>
  <c r="AQ9" i="1" a="1"/>
  <c r="AQ9" i="1" s="1"/>
  <c r="AQ10" i="1" a="1"/>
  <c r="AQ10" i="1"/>
  <c r="AQ11" i="1" a="1"/>
  <c r="AQ11" i="1"/>
  <c r="AQ12" i="1" a="1"/>
  <c r="AQ12" i="1"/>
  <c r="AQ13" i="1" a="1"/>
  <c r="AQ13" i="1" s="1"/>
  <c r="AQ14" i="1" a="1"/>
  <c r="AQ14" i="1" s="1"/>
  <c r="AQ15" i="1" a="1"/>
  <c r="AQ15" i="1" s="1"/>
  <c r="AQ16" i="1" a="1"/>
  <c r="AQ16" i="1"/>
  <c r="AQ17" i="1" a="1"/>
  <c r="AQ17" i="1"/>
  <c r="AQ18" i="1" a="1"/>
  <c r="AQ18" i="1"/>
  <c r="AQ19" i="1" a="1"/>
  <c r="AQ19" i="1" s="1"/>
  <c r="AQ20" i="1" a="1"/>
  <c r="AQ20" i="1" s="1"/>
  <c r="AQ21" i="1" a="1"/>
  <c r="AQ21" i="1" s="1"/>
  <c r="AQ22" i="1" a="1"/>
  <c r="AQ22" i="1" s="1"/>
  <c r="AQ23" i="1" a="1"/>
  <c r="AQ23" i="1"/>
  <c r="AQ24" i="1" a="1"/>
  <c r="AQ24" i="1" s="1"/>
  <c r="AQ25" i="1" a="1"/>
  <c r="AQ25" i="1" s="1"/>
  <c r="AQ26" i="1" a="1"/>
  <c r="AQ26" i="1" s="1"/>
  <c r="AQ27" i="1" a="1"/>
  <c r="AQ27" i="1" s="1"/>
  <c r="AQ28" i="1" a="1"/>
  <c r="AQ28" i="1"/>
  <c r="AQ29" i="1" a="1"/>
  <c r="AQ29" i="1"/>
  <c r="AQ30" i="1" a="1"/>
  <c r="AQ30" i="1" s="1"/>
  <c r="AQ31" i="1" a="1"/>
  <c r="AQ31" i="1" s="1"/>
  <c r="AQ32" i="1" a="1"/>
  <c r="AQ32" i="1" s="1"/>
  <c r="AQ33" i="1" a="1"/>
  <c r="AQ33" i="1" s="1"/>
  <c r="AQ34" i="1" a="1"/>
  <c r="AQ34" i="1"/>
  <c r="AQ35" i="1" a="1"/>
  <c r="AQ35" i="1"/>
  <c r="AM6" i="1" a="1"/>
  <c r="AM6" i="1"/>
  <c r="AM7" i="1" a="1"/>
  <c r="AM7" i="1" s="1"/>
  <c r="AM8" i="1" a="1"/>
  <c r="AM8" i="1" s="1"/>
  <c r="AM9" i="1" a="1"/>
  <c r="AM9" i="1" s="1"/>
  <c r="AM10" i="1" a="1"/>
  <c r="AM10" i="1"/>
  <c r="AM11" i="1" a="1"/>
  <c r="AM11" i="1"/>
  <c r="AM12" i="1" a="1"/>
  <c r="AM12" i="1"/>
  <c r="AM13" i="1" a="1"/>
  <c r="AM13" i="1" s="1"/>
  <c r="AM14" i="1" a="1"/>
  <c r="AM14" i="1" s="1"/>
  <c r="AM15" i="1" a="1"/>
  <c r="AM15" i="1" s="1"/>
  <c r="AM16" i="1" a="1"/>
  <c r="AM16" i="1"/>
  <c r="AM17" i="1" a="1"/>
  <c r="AM17" i="1"/>
  <c r="AM18" i="1" a="1"/>
  <c r="AM18" i="1"/>
  <c r="AM19" i="1" a="1"/>
  <c r="AM19" i="1" s="1"/>
  <c r="AM20" i="1" a="1"/>
  <c r="AM20" i="1" s="1"/>
  <c r="AM21" i="1" a="1"/>
  <c r="AM21" i="1" s="1"/>
  <c r="AM22" i="1" a="1"/>
  <c r="AM22" i="1"/>
  <c r="AM23" i="1" a="1"/>
  <c r="AM23" i="1"/>
  <c r="AM24" i="1" a="1"/>
  <c r="AM24" i="1" s="1"/>
  <c r="AM25" i="1" a="1"/>
  <c r="AM25" i="1" s="1"/>
  <c r="AM26" i="1" a="1"/>
  <c r="AM26" i="1" s="1"/>
  <c r="AM27" i="1" a="1"/>
  <c r="AM27" i="1" s="1"/>
  <c r="AM28" i="1" a="1"/>
  <c r="AM28" i="1"/>
  <c r="AM29" i="1" a="1"/>
  <c r="AM29" i="1"/>
  <c r="AM30" i="1" a="1"/>
  <c r="AM30" i="1"/>
  <c r="AM31" i="1" a="1"/>
  <c r="AM31" i="1" s="1"/>
  <c r="AM32" i="1" a="1"/>
  <c r="AM32" i="1" s="1"/>
  <c r="AM33" i="1" a="1"/>
  <c r="AM33" i="1" s="1"/>
  <c r="AM34" i="1" a="1"/>
  <c r="AM34" i="1"/>
  <c r="AU5" i="1" a="1"/>
  <c r="AU5" i="1" s="1"/>
  <c r="AQ5" i="1" a="1"/>
  <c r="AQ5" i="1" s="1"/>
  <c r="AM5" i="1" a="1"/>
  <c r="AM5" i="1" s="1"/>
  <c r="AE6" i="1" a="1"/>
  <c r="AE6" i="1"/>
  <c r="AE7" i="1" a="1"/>
  <c r="AE7" i="1"/>
  <c r="AE8" i="1" a="1"/>
  <c r="AE8" i="1" s="1"/>
  <c r="AE9" i="1" a="1"/>
  <c r="AE9" i="1"/>
  <c r="AE10" i="1" a="1"/>
  <c r="AE10" i="1" s="1"/>
  <c r="AE11" i="1" a="1"/>
  <c r="AE11" i="1"/>
  <c r="AE12" i="1" a="1"/>
  <c r="AE12" i="1"/>
  <c r="AE13" i="1" a="1"/>
  <c r="AE13" i="1"/>
  <c r="AE14" i="1" a="1"/>
  <c r="AE14" i="1" s="1"/>
  <c r="AE15" i="1" a="1"/>
  <c r="AE15" i="1"/>
  <c r="AE16" i="1" a="1"/>
  <c r="AE16" i="1" s="1"/>
  <c r="AE17" i="1" a="1"/>
  <c r="AE17" i="1"/>
  <c r="AE18" i="1" a="1"/>
  <c r="AE18" i="1"/>
  <c r="AE19" i="1" a="1"/>
  <c r="AE19" i="1"/>
  <c r="AE20" i="1" a="1"/>
  <c r="AE20" i="1" s="1"/>
  <c r="AE21" i="1" a="1"/>
  <c r="AE21" i="1"/>
  <c r="AE22" i="1" a="1"/>
  <c r="AE22" i="1" s="1"/>
  <c r="AE23" i="1" a="1"/>
  <c r="AE23" i="1"/>
  <c r="AE24" i="1" a="1"/>
  <c r="AE24" i="1"/>
  <c r="AE25" i="1" a="1"/>
  <c r="AE25" i="1" s="1"/>
  <c r="AE26" i="1" a="1"/>
  <c r="AE26" i="1" s="1"/>
  <c r="AE27" i="1" a="1"/>
  <c r="AE27" i="1"/>
  <c r="AE28" i="1" a="1"/>
  <c r="AE28" i="1" s="1"/>
  <c r="AE29" i="1" a="1"/>
  <c r="AE29" i="1"/>
  <c r="AE30" i="1" a="1"/>
  <c r="AE30" i="1" s="1"/>
  <c r="AE31" i="1" a="1"/>
  <c r="AE31" i="1" s="1"/>
  <c r="AE32" i="1" a="1"/>
  <c r="AE32" i="1" s="1"/>
  <c r="AE33" i="1" a="1"/>
  <c r="AE33" i="1"/>
  <c r="AE34" i="1" a="1"/>
  <c r="AE34" i="1" s="1"/>
  <c r="AE5" i="1" a="1"/>
  <c r="AE5" i="1" s="1"/>
  <c r="AA5" i="1" a="1"/>
  <c r="AA5" i="1" s="1"/>
  <c r="AI35" i="1" a="1"/>
  <c r="AI35" i="1" s="1"/>
  <c r="AA35" i="1" a="1"/>
  <c r="AA35" i="1" s="1"/>
  <c r="S35" i="1" a="1"/>
  <c r="S35" i="1" s="1"/>
  <c r="AI34" i="1" a="1"/>
  <c r="AI34" i="1" s="1"/>
  <c r="AA34" i="1" a="1"/>
  <c r="AA34" i="1" s="1"/>
  <c r="S34" i="1" a="1"/>
  <c r="S34" i="1" s="1"/>
  <c r="AI33" i="1" a="1"/>
  <c r="AI33" i="1" s="1"/>
  <c r="AA33" i="1" a="1"/>
  <c r="AA33" i="1" s="1"/>
  <c r="W33" i="1" a="1"/>
  <c r="W33" i="1" s="1"/>
  <c r="S33" i="1" a="1"/>
  <c r="S33" i="1" s="1"/>
  <c r="AI32" i="1" a="1"/>
  <c r="AI32" i="1" s="1"/>
  <c r="AA32" i="1" a="1"/>
  <c r="AA32" i="1" s="1"/>
  <c r="W32" i="1" a="1"/>
  <c r="W32" i="1" s="1"/>
  <c r="S32" i="1" a="1"/>
  <c r="S32" i="1" s="1"/>
  <c r="AI31" i="1" a="1"/>
  <c r="AI31" i="1" s="1"/>
  <c r="AA31" i="1" a="1"/>
  <c r="AA31" i="1" s="1"/>
  <c r="W31" i="1" a="1"/>
  <c r="W31" i="1" s="1"/>
  <c r="S31" i="1" a="1"/>
  <c r="S31" i="1" s="1"/>
  <c r="AI30" i="1" a="1"/>
  <c r="AI30" i="1" s="1"/>
  <c r="AA30" i="1" a="1"/>
  <c r="AA30" i="1" s="1"/>
  <c r="W30" i="1" a="1"/>
  <c r="W30" i="1" s="1"/>
  <c r="S30" i="1" a="1"/>
  <c r="S30" i="1" s="1"/>
  <c r="AI29" i="1" a="1"/>
  <c r="AI29" i="1" s="1"/>
  <c r="AA29" i="1" a="1"/>
  <c r="AA29" i="1" s="1"/>
  <c r="W29" i="1" a="1"/>
  <c r="W29" i="1" s="1"/>
  <c r="S29" i="1" a="1"/>
  <c r="S29" i="1" s="1"/>
  <c r="AI28" i="1" a="1"/>
  <c r="AI28" i="1" s="1"/>
  <c r="AA28" i="1" a="1"/>
  <c r="AA28" i="1" s="1"/>
  <c r="W28" i="1" a="1"/>
  <c r="W28" i="1" s="1"/>
  <c r="S28" i="1" a="1"/>
  <c r="S28" i="1" s="1"/>
  <c r="AI27" i="1" a="1"/>
  <c r="AI27" i="1" s="1"/>
  <c r="AA27" i="1" a="1"/>
  <c r="AA27" i="1" s="1"/>
  <c r="W27" i="1" a="1"/>
  <c r="W27" i="1" s="1"/>
  <c r="S27" i="1" a="1"/>
  <c r="S27" i="1" s="1"/>
  <c r="AI26" i="1" a="1"/>
  <c r="AI26" i="1" s="1"/>
  <c r="AA26" i="1" a="1"/>
  <c r="AA26" i="1" s="1"/>
  <c r="W26" i="1" a="1"/>
  <c r="W26" i="1" s="1"/>
  <c r="S26" i="1" a="1"/>
  <c r="S26" i="1" s="1"/>
  <c r="AI25" i="1" a="1"/>
  <c r="AI25" i="1" s="1"/>
  <c r="AA25" i="1" a="1"/>
  <c r="AA25" i="1" s="1"/>
  <c r="W25" i="1" a="1"/>
  <c r="W25" i="1" s="1"/>
  <c r="S25" i="1" a="1"/>
  <c r="S25" i="1" s="1"/>
  <c r="AI24" i="1" a="1"/>
  <c r="AI24" i="1" s="1"/>
  <c r="AA24" i="1" a="1"/>
  <c r="AA24" i="1" s="1"/>
  <c r="W24" i="1" a="1"/>
  <c r="W24" i="1" s="1"/>
  <c r="S24" i="1" a="1"/>
  <c r="S24" i="1" s="1"/>
  <c r="AI23" i="1" a="1"/>
  <c r="AI23" i="1" s="1"/>
  <c r="AA23" i="1" a="1"/>
  <c r="AA23" i="1" s="1"/>
  <c r="W23" i="1" a="1"/>
  <c r="W23" i="1" s="1"/>
  <c r="S23" i="1" a="1"/>
  <c r="S23" i="1" s="1"/>
  <c r="AI22" i="1" a="1"/>
  <c r="AI22" i="1" s="1"/>
  <c r="AA22" i="1" a="1"/>
  <c r="AA22" i="1" s="1"/>
  <c r="W22" i="1" a="1"/>
  <c r="W22" i="1" s="1"/>
  <c r="S22" i="1" a="1"/>
  <c r="S22" i="1" s="1"/>
  <c r="AI21" i="1" a="1"/>
  <c r="AI21" i="1" s="1"/>
  <c r="AA21" i="1" a="1"/>
  <c r="AA21" i="1" s="1"/>
  <c r="W21" i="1" a="1"/>
  <c r="W21" i="1" s="1"/>
  <c r="S21" i="1" a="1"/>
  <c r="S21" i="1" s="1"/>
  <c r="AI20" i="1" a="1"/>
  <c r="AI20" i="1" s="1"/>
  <c r="AA20" i="1" a="1"/>
  <c r="AA20" i="1" s="1"/>
  <c r="W20" i="1" a="1"/>
  <c r="W20" i="1" s="1"/>
  <c r="S20" i="1" a="1"/>
  <c r="S20" i="1" s="1"/>
  <c r="AI19" i="1" a="1"/>
  <c r="AI19" i="1" s="1"/>
  <c r="AA19" i="1" a="1"/>
  <c r="AA19" i="1" s="1"/>
  <c r="W19" i="1" a="1"/>
  <c r="W19" i="1" s="1"/>
  <c r="S19" i="1" a="1"/>
  <c r="S19" i="1" s="1"/>
  <c r="AI18" i="1" a="1"/>
  <c r="AI18" i="1" s="1"/>
  <c r="AA18" i="1" a="1"/>
  <c r="AA18" i="1" s="1"/>
  <c r="W18" i="1" a="1"/>
  <c r="W18" i="1" s="1"/>
  <c r="S18" i="1" a="1"/>
  <c r="S18" i="1" s="1"/>
  <c r="AI17" i="1" a="1"/>
  <c r="AI17" i="1" s="1"/>
  <c r="AA17" i="1" a="1"/>
  <c r="AA17" i="1" s="1"/>
  <c r="W17" i="1" a="1"/>
  <c r="W17" i="1" s="1"/>
  <c r="S17" i="1" a="1"/>
  <c r="S17" i="1" s="1"/>
  <c r="AI16" i="1" a="1"/>
  <c r="AI16" i="1" s="1"/>
  <c r="AA16" i="1" a="1"/>
  <c r="AA16" i="1" s="1"/>
  <c r="W16" i="1" a="1"/>
  <c r="W16" i="1" s="1"/>
  <c r="S16" i="1" a="1"/>
  <c r="S16" i="1" s="1"/>
  <c r="AI15" i="1" a="1"/>
  <c r="AI15" i="1" s="1"/>
  <c r="AA15" i="1" a="1"/>
  <c r="AA15" i="1" s="1"/>
  <c r="W15" i="1" a="1"/>
  <c r="W15" i="1" s="1"/>
  <c r="S15" i="1" a="1"/>
  <c r="S15" i="1" s="1"/>
  <c r="AI14" i="1" a="1"/>
  <c r="AI14" i="1" s="1"/>
  <c r="AA14" i="1" a="1"/>
  <c r="AA14" i="1" s="1"/>
  <c r="W14" i="1" a="1"/>
  <c r="W14" i="1" s="1"/>
  <c r="S14" i="1" a="1"/>
  <c r="S14" i="1" s="1"/>
  <c r="AI13" i="1" a="1"/>
  <c r="AI13" i="1" s="1"/>
  <c r="AA13" i="1" a="1"/>
  <c r="AA13" i="1" s="1"/>
  <c r="W13" i="1" a="1"/>
  <c r="W13" i="1" s="1"/>
  <c r="S13" i="1" a="1"/>
  <c r="S13" i="1" s="1"/>
  <c r="AI12" i="1" a="1"/>
  <c r="AI12" i="1" s="1"/>
  <c r="AA12" i="1" a="1"/>
  <c r="AA12" i="1" s="1"/>
  <c r="W12" i="1" a="1"/>
  <c r="W12" i="1" s="1"/>
  <c r="S12" i="1" a="1"/>
  <c r="S12" i="1" s="1"/>
  <c r="AI11" i="1" a="1"/>
  <c r="AI11" i="1" s="1"/>
  <c r="AA11" i="1" a="1"/>
  <c r="AA11" i="1" s="1"/>
  <c r="W11" i="1" a="1"/>
  <c r="W11" i="1" s="1"/>
  <c r="S11" i="1" a="1"/>
  <c r="S11" i="1" s="1"/>
  <c r="AI10" i="1" a="1"/>
  <c r="AI10" i="1" s="1"/>
  <c r="AA10" i="1" a="1"/>
  <c r="AA10" i="1" s="1"/>
  <c r="W10" i="1" a="1"/>
  <c r="W10" i="1" s="1"/>
  <c r="S10" i="1" a="1"/>
  <c r="S10" i="1" s="1"/>
  <c r="AI9" i="1" a="1"/>
  <c r="AI9" i="1" s="1"/>
  <c r="AA9" i="1" a="1"/>
  <c r="AA9" i="1" s="1"/>
  <c r="W9" i="1" a="1"/>
  <c r="W9" i="1" s="1"/>
  <c r="S9" i="1" a="1"/>
  <c r="S9" i="1" s="1"/>
  <c r="AI8" i="1" a="1"/>
  <c r="AI8" i="1" s="1"/>
  <c r="AA8" i="1" a="1"/>
  <c r="AA8" i="1" s="1"/>
  <c r="W8" i="1" a="1"/>
  <c r="W8" i="1" s="1"/>
  <c r="S8" i="1" a="1"/>
  <c r="S8" i="1" s="1"/>
  <c r="AI7" i="1" a="1"/>
  <c r="AI7" i="1" s="1"/>
  <c r="AA7" i="1" a="1"/>
  <c r="AA7" i="1" s="1"/>
  <c r="W7" i="1" a="1"/>
  <c r="W7" i="1" s="1"/>
  <c r="S7" i="1" a="1"/>
  <c r="S7" i="1" s="1"/>
  <c r="AI6" i="1" a="1"/>
  <c r="AI6" i="1" s="1"/>
  <c r="AA6" i="1" a="1"/>
  <c r="AA6" i="1" s="1"/>
  <c r="W6" i="1" a="1"/>
  <c r="W6" i="1" s="1"/>
  <c r="S6" i="1" a="1"/>
  <c r="S6" i="1" s="1"/>
  <c r="AI5" i="1" a="1"/>
  <c r="AI5" i="1" s="1"/>
  <c r="W5" i="1" a="1"/>
  <c r="W5" i="1" s="1"/>
  <c r="S5" i="1" a="1"/>
  <c r="S5" i="1" s="1"/>
  <c r="K6" i="1" a="1"/>
  <c r="K6" i="1" s="1"/>
  <c r="K7" i="1" a="1"/>
  <c r="K7" i="1"/>
  <c r="K8" i="1" a="1"/>
  <c r="K8" i="1" s="1"/>
  <c r="K9" i="1" a="1"/>
  <c r="K9" i="1" s="1"/>
  <c r="K10" i="1" a="1"/>
  <c r="K10" i="1"/>
  <c r="K11" i="1" a="1"/>
  <c r="K11" i="1"/>
  <c r="K12" i="1" a="1"/>
  <c r="K12" i="1" s="1"/>
  <c r="K13" i="1" a="1"/>
  <c r="K13" i="1"/>
  <c r="K14" i="1" a="1"/>
  <c r="K14" i="1" s="1"/>
  <c r="K15" i="1" a="1"/>
  <c r="K15" i="1" s="1"/>
  <c r="K16" i="1" a="1"/>
  <c r="K16" i="1"/>
  <c r="K17" i="1" a="1"/>
  <c r="K17" i="1"/>
  <c r="K18" i="1" a="1"/>
  <c r="K18" i="1"/>
  <c r="K19" i="1" a="1"/>
  <c r="K19" i="1"/>
  <c r="K20" i="1" a="1"/>
  <c r="K20" i="1" s="1"/>
  <c r="K21" i="1" a="1"/>
  <c r="K21" i="1" s="1"/>
  <c r="K22" i="1" a="1"/>
  <c r="K22" i="1"/>
  <c r="K23" i="1" a="1"/>
  <c r="K23" i="1" s="1"/>
  <c r="K24" i="1" a="1"/>
  <c r="K24" i="1" s="1"/>
  <c r="K25" i="1" a="1"/>
  <c r="K25" i="1"/>
  <c r="K26" i="1" a="1"/>
  <c r="K26" i="1" s="1"/>
  <c r="K27" i="1" a="1"/>
  <c r="K27" i="1" s="1"/>
  <c r="K28" i="1" a="1"/>
  <c r="K28" i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5" i="1" a="1"/>
  <c r="K5" i="1"/>
  <c r="M5" i="1"/>
  <c r="AS6" i="1" l="1"/>
  <c r="AO5" i="1"/>
  <c r="AS5" i="1"/>
  <c r="AK5" i="1"/>
  <c r="AK6" i="1" s="1"/>
  <c r="AK7" i="1" s="1"/>
  <c r="AK8" i="1" s="1"/>
  <c r="AK9" i="1" s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G5" i="1"/>
  <c r="AG6" i="1" s="1"/>
  <c r="AG7" i="1" s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C6" i="1"/>
  <c r="AC5" i="1"/>
  <c r="Y5" i="1"/>
  <c r="Z5" i="1" s="1"/>
  <c r="AP5" i="1" l="1"/>
  <c r="Y6" i="1"/>
  <c r="AD5" i="1"/>
  <c r="AS7" i="1"/>
  <c r="AC7" i="1"/>
  <c r="AL5" i="1"/>
  <c r="AT5" i="1"/>
  <c r="AH5" i="1"/>
  <c r="AO6" i="1"/>
  <c r="U5" i="1"/>
  <c r="V5" i="1" s="1"/>
  <c r="Q5" i="1"/>
  <c r="Q6" i="1" s="1"/>
  <c r="N5" i="1"/>
  <c r="M6" i="1"/>
  <c r="Q7" i="1" l="1"/>
  <c r="R6" i="1"/>
  <c r="AO7" i="1"/>
  <c r="AS8" i="1"/>
  <c r="AT6" i="1"/>
  <c r="AL6" i="1"/>
  <c r="AD6" i="1"/>
  <c r="AP6" i="1"/>
  <c r="Y7" i="1"/>
  <c r="AH6" i="1"/>
  <c r="Z6" i="1"/>
  <c r="U6" i="1"/>
  <c r="AC8" i="1"/>
  <c r="R5" i="1"/>
  <c r="M7" i="1"/>
  <c r="N6" i="1"/>
  <c r="O6" i="1" s="1" a="1"/>
  <c r="O6" i="1" s="1"/>
  <c r="I5" i="1"/>
  <c r="E5" i="1"/>
  <c r="A5" i="1"/>
  <c r="B5" i="1"/>
  <c r="C5" i="1" s="1" a="1"/>
  <c r="C5" i="1" s="1"/>
  <c r="A6" i="1"/>
  <c r="L2" i="2"/>
  <c r="F15" i="7"/>
  <c r="E15" i="7"/>
  <c r="D15" i="7"/>
  <c r="C15" i="7"/>
  <c r="B15" i="7"/>
  <c r="F7" i="7"/>
  <c r="E7" i="7"/>
  <c r="D7" i="7"/>
  <c r="C7" i="7"/>
  <c r="O5" i="1" s="1" a="1"/>
  <c r="O5" i="1" s="1"/>
  <c r="B7" i="7"/>
  <c r="AS9" i="1" l="1"/>
  <c r="AC9" i="1"/>
  <c r="V6" i="1"/>
  <c r="U7" i="1"/>
  <c r="AO8" i="1"/>
  <c r="Q8" i="1"/>
  <c r="R7" i="1"/>
  <c r="Y8" i="1"/>
  <c r="Z7" i="1"/>
  <c r="AP7" i="1"/>
  <c r="AT7" i="1"/>
  <c r="AL7" i="1"/>
  <c r="AD7" i="1"/>
  <c r="AH7" i="1"/>
  <c r="N7" i="1"/>
  <c r="O7" i="1" s="1" a="1"/>
  <c r="O7" i="1" s="1"/>
  <c r="M8" i="1"/>
  <c r="I6" i="1"/>
  <c r="J5" i="1"/>
  <c r="E6" i="1"/>
  <c r="F5" i="1"/>
  <c r="G5" i="1" s="1" a="1"/>
  <c r="B6" i="1"/>
  <c r="C6" i="1" s="1" a="1"/>
  <c r="C6" i="1" s="1"/>
  <c r="A7" i="1"/>
  <c r="AB1" i="2"/>
  <c r="AB15" i="2" s="1"/>
  <c r="Z15" i="2" s="1"/>
  <c r="Y1" i="2"/>
  <c r="Y4" i="2" s="1"/>
  <c r="Q9" i="1" l="1"/>
  <c r="R8" i="1"/>
  <c r="AO9" i="1"/>
  <c r="Y9" i="1"/>
  <c r="Z8" i="1"/>
  <c r="AT8" i="1"/>
  <c r="AL8" i="1"/>
  <c r="AD8" i="1"/>
  <c r="AP8" i="1"/>
  <c r="AH8" i="1"/>
  <c r="Y10" i="2"/>
  <c r="W10" i="2" s="1"/>
  <c r="W4" i="2"/>
  <c r="U8" i="1"/>
  <c r="V7" i="1"/>
  <c r="AC10" i="1"/>
  <c r="AS10" i="1"/>
  <c r="M9" i="1"/>
  <c r="N8" i="1"/>
  <c r="O8" i="1" s="1" a="1"/>
  <c r="O8" i="1" s="1"/>
  <c r="J6" i="1"/>
  <c r="I7" i="1"/>
  <c r="F6" i="1"/>
  <c r="G6" i="1" s="1" a="1"/>
  <c r="E7" i="1"/>
  <c r="B7" i="1"/>
  <c r="C7" i="1" s="1" a="1"/>
  <c r="C7" i="1" s="1"/>
  <c r="A8" i="1"/>
  <c r="Y3" i="2"/>
  <c r="Y7" i="2"/>
  <c r="W7" i="2" s="1"/>
  <c r="Y11" i="2"/>
  <c r="W11" i="2" s="1"/>
  <c r="AB4" i="2"/>
  <c r="Y14" i="2"/>
  <c r="W14" i="2" s="1"/>
  <c r="AB12" i="2"/>
  <c r="Z12" i="2" s="1"/>
  <c r="AB13" i="2"/>
  <c r="Z13" i="2" s="1"/>
  <c r="Y12" i="2"/>
  <c r="W12" i="2" s="1"/>
  <c r="AB6" i="2"/>
  <c r="Z6" i="2" s="1"/>
  <c r="AB14" i="2"/>
  <c r="Z14" i="2" s="1"/>
  <c r="Y15" i="2"/>
  <c r="W15" i="2" s="1"/>
  <c r="Y6" i="2"/>
  <c r="W6" i="2" s="1"/>
  <c r="Y13" i="2"/>
  <c r="W13" i="2" s="1"/>
  <c r="AB3" i="2"/>
  <c r="AB7" i="2"/>
  <c r="Z7" i="2" s="1"/>
  <c r="AB11" i="2"/>
  <c r="Z11" i="2" s="1"/>
  <c r="Y5" i="2"/>
  <c r="W5" i="2" s="1"/>
  <c r="Y9" i="2"/>
  <c r="W9" i="2" s="1"/>
  <c r="Y8" i="2"/>
  <c r="W8" i="2" s="1"/>
  <c r="AS11" i="1" l="1"/>
  <c r="Y10" i="1"/>
  <c r="AD9" i="1"/>
  <c r="Z9" i="1"/>
  <c r="AT9" i="1"/>
  <c r="AL9" i="1"/>
  <c r="AP9" i="1"/>
  <c r="AH9" i="1"/>
  <c r="Z3" i="2"/>
  <c r="W3" i="2"/>
  <c r="G7" i="1" s="1" a="1"/>
  <c r="AC11" i="1"/>
  <c r="AO10" i="1"/>
  <c r="AB10" i="2"/>
  <c r="Z10" i="2" s="1"/>
  <c r="Z4" i="2"/>
  <c r="U9" i="1"/>
  <c r="V8" i="1"/>
  <c r="Q10" i="1"/>
  <c r="R9" i="1"/>
  <c r="N9" i="1"/>
  <c r="M10" i="1"/>
  <c r="J7" i="1"/>
  <c r="I8" i="1"/>
  <c r="F7" i="1"/>
  <c r="E8" i="1"/>
  <c r="B8" i="1"/>
  <c r="C8" i="1" s="1" a="1"/>
  <c r="C8" i="1" s="1"/>
  <c r="A9" i="1"/>
  <c r="AB5" i="2"/>
  <c r="Z5" i="2" s="1"/>
  <c r="AB9" i="2"/>
  <c r="Z9" i="2" s="1"/>
  <c r="AB8" i="2"/>
  <c r="Z8" i="2" s="1"/>
  <c r="Q11" i="1" l="1"/>
  <c r="R10" i="1"/>
  <c r="U10" i="1"/>
  <c r="V9" i="1"/>
  <c r="Y11" i="1"/>
  <c r="AL10" i="1"/>
  <c r="AP10" i="1"/>
  <c r="AD10" i="1"/>
  <c r="Z10" i="1"/>
  <c r="AT10" i="1"/>
  <c r="AH10" i="1"/>
  <c r="G8" i="1" a="1"/>
  <c r="AO11" i="1"/>
  <c r="C9" i="1" a="1"/>
  <c r="C9" i="1" s="1"/>
  <c r="AS12" i="1"/>
  <c r="O9" i="1" a="1"/>
  <c r="O9" i="1" s="1"/>
  <c r="AC12" i="1"/>
  <c r="M11" i="1"/>
  <c r="G8" i="2" s="1"/>
  <c r="O10" i="1" a="1"/>
  <c r="O10" i="1" s="1"/>
  <c r="N10" i="1"/>
  <c r="J8" i="1"/>
  <c r="I9" i="1"/>
  <c r="F8" i="1"/>
  <c r="E9" i="1"/>
  <c r="B9" i="1"/>
  <c r="A10" i="1"/>
  <c r="C10" i="1" s="1" a="1"/>
  <c r="C10" i="1" s="1"/>
  <c r="S3" i="2"/>
  <c r="S4" i="2"/>
  <c r="S5" i="2"/>
  <c r="S6" i="2"/>
  <c r="S7" i="2"/>
  <c r="S8" i="2"/>
  <c r="S9" i="2"/>
  <c r="S2" i="2"/>
  <c r="R3" i="2"/>
  <c r="R4" i="2"/>
  <c r="R5" i="2"/>
  <c r="R6" i="2"/>
  <c r="R7" i="2"/>
  <c r="R8" i="2"/>
  <c r="R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2" i="2"/>
  <c r="P27" i="2"/>
  <c r="P28" i="2"/>
  <c r="P29" i="2"/>
  <c r="P30" i="2"/>
  <c r="P31" i="2"/>
  <c r="P3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" i="2"/>
  <c r="O3" i="2"/>
  <c r="O4" i="2"/>
  <c r="O5" i="2"/>
  <c r="O6" i="2"/>
  <c r="O7" i="2"/>
  <c r="O8" i="2"/>
  <c r="O9" i="2"/>
  <c r="O32" i="2"/>
  <c r="O2" i="2"/>
  <c r="N3" i="2"/>
  <c r="N4" i="2"/>
  <c r="N5" i="2"/>
  <c r="N6" i="2"/>
  <c r="N7" i="2"/>
  <c r="N8" i="2"/>
  <c r="N2" i="2"/>
  <c r="M3" i="2"/>
  <c r="M4" i="2"/>
  <c r="M5" i="2"/>
  <c r="M6" i="2"/>
  <c r="M7" i="2"/>
  <c r="M31" i="2"/>
  <c r="M32" i="2"/>
  <c r="M2" i="2"/>
  <c r="L8" i="2"/>
  <c r="L7" i="2"/>
  <c r="L6" i="2"/>
  <c r="L5" i="2"/>
  <c r="L4" i="2"/>
  <c r="L3" i="2"/>
  <c r="D2" i="2"/>
  <c r="D3" i="2"/>
  <c r="D4" i="2"/>
  <c r="D5" i="2"/>
  <c r="D6" i="2"/>
  <c r="D7" i="2"/>
  <c r="D32" i="2"/>
  <c r="E2" i="2"/>
  <c r="E3" i="2"/>
  <c r="E4" i="2"/>
  <c r="E5" i="2"/>
  <c r="J1" i="2"/>
  <c r="G3" i="2"/>
  <c r="G4" i="2"/>
  <c r="G5" i="2"/>
  <c r="G6" i="2"/>
  <c r="G7" i="2"/>
  <c r="G2" i="2"/>
  <c r="F3" i="2"/>
  <c r="F4" i="2"/>
  <c r="F5" i="2"/>
  <c r="F2" i="2"/>
  <c r="B1" i="2"/>
  <c r="AC13" i="1" l="1"/>
  <c r="AS13" i="1"/>
  <c r="Q12" i="1"/>
  <c r="R11" i="1"/>
  <c r="AO12" i="1"/>
  <c r="Y12" i="1"/>
  <c r="AH11" i="1"/>
  <c r="AL11" i="1"/>
  <c r="AT11" i="1"/>
  <c r="Z11" i="1"/>
  <c r="AD11" i="1"/>
  <c r="AP11" i="1"/>
  <c r="U11" i="1"/>
  <c r="V10" i="1"/>
  <c r="M12" i="1"/>
  <c r="N11" i="1"/>
  <c r="O11" i="1" s="1" a="1"/>
  <c r="O11" i="1" s="1"/>
  <c r="J9" i="1"/>
  <c r="I10" i="1"/>
  <c r="F6" i="2"/>
  <c r="F9" i="1"/>
  <c r="G9" i="1" s="1" a="1"/>
  <c r="E10" i="1"/>
  <c r="E6" i="2"/>
  <c r="B10" i="1"/>
  <c r="A11" i="1"/>
  <c r="M30" i="2"/>
  <c r="Y13" i="1" l="1"/>
  <c r="Z12" i="1"/>
  <c r="AH12" i="1"/>
  <c r="AD12" i="1"/>
  <c r="AT12" i="1"/>
  <c r="AL12" i="1"/>
  <c r="AP12" i="1"/>
  <c r="N9" i="2"/>
  <c r="U12" i="1"/>
  <c r="V11" i="1"/>
  <c r="M8" i="2"/>
  <c r="Q13" i="1"/>
  <c r="R12" i="1"/>
  <c r="L9" i="2"/>
  <c r="AO13" i="1"/>
  <c r="R9" i="2"/>
  <c r="AS14" i="1"/>
  <c r="S10" i="2"/>
  <c r="AC14" i="1"/>
  <c r="O10" i="2"/>
  <c r="M13" i="1"/>
  <c r="N12" i="1"/>
  <c r="O12" i="1" s="1" a="1"/>
  <c r="O12" i="1" s="1"/>
  <c r="G9" i="2"/>
  <c r="F7" i="2"/>
  <c r="J10" i="1"/>
  <c r="I11" i="1"/>
  <c r="E7" i="2"/>
  <c r="F10" i="1"/>
  <c r="G10" i="1" s="1" a="1"/>
  <c r="E11" i="1"/>
  <c r="D8" i="2"/>
  <c r="B11" i="1"/>
  <c r="C11" i="1" s="1" a="1"/>
  <c r="C11" i="1" s="1"/>
  <c r="A12" i="1"/>
  <c r="U13" i="1" l="1"/>
  <c r="V12" i="1"/>
  <c r="M9" i="2"/>
  <c r="AC15" i="1"/>
  <c r="O11" i="2"/>
  <c r="AO14" i="1"/>
  <c r="R10" i="2"/>
  <c r="AS15" i="1"/>
  <c r="S11" i="2"/>
  <c r="Q14" i="1"/>
  <c r="R13" i="1"/>
  <c r="L10" i="2"/>
  <c r="Y14" i="1"/>
  <c r="AP13" i="1"/>
  <c r="AH13" i="1"/>
  <c r="AL13" i="1"/>
  <c r="AD13" i="1"/>
  <c r="Z13" i="1"/>
  <c r="AT13" i="1"/>
  <c r="N10" i="2"/>
  <c r="M14" i="1"/>
  <c r="N13" i="1"/>
  <c r="O13" i="1" s="1" a="1"/>
  <c r="O13" i="1" s="1"/>
  <c r="G10" i="2"/>
  <c r="F8" i="2"/>
  <c r="J11" i="1"/>
  <c r="I12" i="1"/>
  <c r="E8" i="2"/>
  <c r="F11" i="1"/>
  <c r="G11" i="1" s="1" a="1"/>
  <c r="E12" i="1"/>
  <c r="D9" i="2"/>
  <c r="B12" i="1"/>
  <c r="C12" i="1" s="1" a="1"/>
  <c r="C12" i="1" s="1"/>
  <c r="A13" i="1"/>
  <c r="AS16" i="1" l="1"/>
  <c r="S12" i="2"/>
  <c r="AO15" i="1"/>
  <c r="R11" i="2"/>
  <c r="Y15" i="1"/>
  <c r="AP14" i="1"/>
  <c r="AL14" i="1"/>
  <c r="AH14" i="1"/>
  <c r="Z14" i="1"/>
  <c r="AT14" i="1"/>
  <c r="AD14" i="1"/>
  <c r="N11" i="2"/>
  <c r="AC16" i="1"/>
  <c r="O12" i="2"/>
  <c r="Q15" i="1"/>
  <c r="R14" i="1"/>
  <c r="L11" i="2"/>
  <c r="U14" i="1"/>
  <c r="V13" i="1"/>
  <c r="M10" i="2"/>
  <c r="M15" i="1"/>
  <c r="N14" i="1"/>
  <c r="O14" i="1" s="1" a="1"/>
  <c r="O14" i="1" s="1"/>
  <c r="G11" i="2"/>
  <c r="F9" i="2"/>
  <c r="J12" i="1"/>
  <c r="I13" i="1"/>
  <c r="E9" i="2"/>
  <c r="F12" i="1"/>
  <c r="G12" i="1" s="1" a="1"/>
  <c r="E13" i="1"/>
  <c r="D10" i="2"/>
  <c r="B13" i="1"/>
  <c r="C13" i="1" s="1" a="1"/>
  <c r="C13" i="1" s="1"/>
  <c r="A14" i="1"/>
  <c r="U15" i="1" l="1"/>
  <c r="V14" i="1"/>
  <c r="M11" i="2"/>
  <c r="Y16" i="1"/>
  <c r="AP15" i="1"/>
  <c r="AH15" i="1"/>
  <c r="AT15" i="1"/>
  <c r="Z15" i="1"/>
  <c r="AL15" i="1"/>
  <c r="AD15" i="1"/>
  <c r="N12" i="2"/>
  <c r="Q16" i="1"/>
  <c r="R15" i="1"/>
  <c r="L12" i="2"/>
  <c r="AO16" i="1"/>
  <c r="R12" i="2"/>
  <c r="AC17" i="1"/>
  <c r="O13" i="2"/>
  <c r="AS17" i="1"/>
  <c r="S13" i="2"/>
  <c r="M16" i="1"/>
  <c r="N15" i="1"/>
  <c r="O15" i="1" s="1" a="1"/>
  <c r="O15" i="1" s="1"/>
  <c r="G12" i="2"/>
  <c r="F10" i="2"/>
  <c r="J13" i="1"/>
  <c r="I14" i="1"/>
  <c r="E10" i="2"/>
  <c r="F13" i="1"/>
  <c r="G13" i="1" s="1" a="1"/>
  <c r="E14" i="1"/>
  <c r="G14" i="1" s="1" a="1"/>
  <c r="D11" i="2"/>
  <c r="B14" i="1"/>
  <c r="C14" i="1" s="1" a="1"/>
  <c r="C14" i="1" s="1"/>
  <c r="A15" i="1"/>
  <c r="Q17" i="1" l="1"/>
  <c r="R16" i="1"/>
  <c r="L13" i="2"/>
  <c r="Y17" i="1"/>
  <c r="AD16" i="1"/>
  <c r="AH16" i="1"/>
  <c r="Z16" i="1"/>
  <c r="AP16" i="1"/>
  <c r="AT16" i="1"/>
  <c r="AL16" i="1"/>
  <c r="N13" i="2"/>
  <c r="AS18" i="1"/>
  <c r="S14" i="2"/>
  <c r="AC18" i="1"/>
  <c r="O14" i="2"/>
  <c r="AO17" i="1"/>
  <c r="R13" i="2"/>
  <c r="U16" i="1"/>
  <c r="V15" i="1"/>
  <c r="M12" i="2"/>
  <c r="M17" i="1"/>
  <c r="O16" i="1" a="1"/>
  <c r="O16" i="1" s="1"/>
  <c r="N16" i="1"/>
  <c r="G13" i="2"/>
  <c r="F11" i="2"/>
  <c r="J14" i="1"/>
  <c r="I15" i="1"/>
  <c r="E11" i="2"/>
  <c r="F14" i="1"/>
  <c r="E15" i="1"/>
  <c r="G15" i="1" s="1" a="1"/>
  <c r="D12" i="2"/>
  <c r="B15" i="1"/>
  <c r="C15" i="1" s="1" a="1"/>
  <c r="C15" i="1" s="1"/>
  <c r="A16" i="1"/>
  <c r="C16" i="1" s="1" a="1"/>
  <c r="C16" i="1" s="1"/>
  <c r="U17" i="1" l="1"/>
  <c r="V16" i="1"/>
  <c r="M13" i="2"/>
  <c r="AO18" i="1"/>
  <c r="R14" i="2"/>
  <c r="Y18" i="1"/>
  <c r="AL17" i="1"/>
  <c r="AD17" i="1"/>
  <c r="AP17" i="1"/>
  <c r="AH17" i="1"/>
  <c r="Z17" i="1"/>
  <c r="AT17" i="1"/>
  <c r="N14" i="2"/>
  <c r="AS19" i="1"/>
  <c r="S15" i="2"/>
  <c r="AC19" i="1"/>
  <c r="O15" i="2"/>
  <c r="Q18" i="1"/>
  <c r="R17" i="1"/>
  <c r="L14" i="2"/>
  <c r="M18" i="1"/>
  <c r="O17" i="1" a="1"/>
  <c r="O17" i="1" s="1"/>
  <c r="N17" i="1"/>
  <c r="G14" i="2"/>
  <c r="F12" i="2"/>
  <c r="J15" i="1"/>
  <c r="I16" i="1"/>
  <c r="E12" i="2"/>
  <c r="F15" i="1"/>
  <c r="E16" i="1"/>
  <c r="D13" i="2"/>
  <c r="B16" i="1"/>
  <c r="A17" i="1"/>
  <c r="C17" i="1" s="1" a="1"/>
  <c r="C17" i="1" s="1"/>
  <c r="Q19" i="1" l="1"/>
  <c r="R18" i="1"/>
  <c r="L15" i="2"/>
  <c r="AC20" i="1"/>
  <c r="O16" i="2"/>
  <c r="Y19" i="1"/>
  <c r="AT18" i="1"/>
  <c r="AP18" i="1"/>
  <c r="AL18" i="1"/>
  <c r="AD18" i="1"/>
  <c r="AH18" i="1"/>
  <c r="Z18" i="1"/>
  <c r="N15" i="2"/>
  <c r="AS20" i="1"/>
  <c r="S16" i="2"/>
  <c r="AO19" i="1"/>
  <c r="R15" i="2"/>
  <c r="U18" i="1"/>
  <c r="V17" i="1"/>
  <c r="M14" i="2"/>
  <c r="M19" i="1"/>
  <c r="N18" i="1"/>
  <c r="O18" i="1" s="1" a="1"/>
  <c r="O18" i="1" s="1"/>
  <c r="G15" i="2"/>
  <c r="F13" i="2"/>
  <c r="J16" i="1"/>
  <c r="I17" i="1"/>
  <c r="E13" i="2"/>
  <c r="F16" i="1"/>
  <c r="G16" i="1" s="1" a="1"/>
  <c r="E17" i="1"/>
  <c r="D14" i="2"/>
  <c r="B17" i="1"/>
  <c r="A18" i="1"/>
  <c r="AO20" i="1" l="1"/>
  <c r="R16" i="2"/>
  <c r="Y20" i="1"/>
  <c r="Z19" i="1"/>
  <c r="AT19" i="1"/>
  <c r="AL19" i="1"/>
  <c r="AP19" i="1"/>
  <c r="AD19" i="1"/>
  <c r="AH19" i="1"/>
  <c r="N16" i="2"/>
  <c r="U19" i="1"/>
  <c r="V18" i="1"/>
  <c r="M15" i="2"/>
  <c r="AS21" i="1"/>
  <c r="S17" i="2"/>
  <c r="AC21" i="1"/>
  <c r="O17" i="2"/>
  <c r="Q20" i="1"/>
  <c r="R19" i="1"/>
  <c r="L16" i="2"/>
  <c r="M20" i="1"/>
  <c r="N19" i="1"/>
  <c r="O19" i="1" s="1" a="1"/>
  <c r="O19" i="1" s="1"/>
  <c r="G16" i="2"/>
  <c r="F14" i="2"/>
  <c r="J17" i="1"/>
  <c r="I18" i="1"/>
  <c r="E14" i="2"/>
  <c r="F17" i="1"/>
  <c r="G17" i="1" s="1" a="1"/>
  <c r="E18" i="1"/>
  <c r="D15" i="2"/>
  <c r="B18" i="1"/>
  <c r="C18" i="1" s="1" a="1"/>
  <c r="C18" i="1" s="1"/>
  <c r="A19" i="1"/>
  <c r="U20" i="1" l="1"/>
  <c r="V19" i="1"/>
  <c r="M16" i="2"/>
  <c r="AC22" i="1"/>
  <c r="O18" i="2"/>
  <c r="Q21" i="1"/>
  <c r="R20" i="1"/>
  <c r="L17" i="2"/>
  <c r="AS22" i="1"/>
  <c r="S18" i="2"/>
  <c r="Y21" i="1"/>
  <c r="Z20" i="1"/>
  <c r="AT20" i="1"/>
  <c r="AL20" i="1"/>
  <c r="AD20" i="1"/>
  <c r="AP20" i="1"/>
  <c r="AH20" i="1"/>
  <c r="N17" i="2"/>
  <c r="AO21" i="1"/>
  <c r="R17" i="2"/>
  <c r="M21" i="1"/>
  <c r="N20" i="1"/>
  <c r="O20" i="1" s="1" a="1"/>
  <c r="O20" i="1" s="1"/>
  <c r="G17" i="2"/>
  <c r="F15" i="2"/>
  <c r="J18" i="1"/>
  <c r="I19" i="1"/>
  <c r="E15" i="2"/>
  <c r="F18" i="1"/>
  <c r="G18" i="1" s="1" a="1"/>
  <c r="E19" i="1"/>
  <c r="D16" i="2"/>
  <c r="B19" i="1"/>
  <c r="C19" i="1" s="1" a="1"/>
  <c r="C19" i="1" s="1"/>
  <c r="A20" i="1"/>
  <c r="AS23" i="1" l="1"/>
  <c r="S19" i="2"/>
  <c r="AO22" i="1"/>
  <c r="R18" i="2"/>
  <c r="Q22" i="1"/>
  <c r="R21" i="1"/>
  <c r="L18" i="2"/>
  <c r="AC23" i="1"/>
  <c r="O19" i="2"/>
  <c r="Y22" i="1"/>
  <c r="Z21" i="1"/>
  <c r="AD21" i="1"/>
  <c r="AT21" i="1"/>
  <c r="AL21" i="1"/>
  <c r="AP21" i="1"/>
  <c r="AH21" i="1"/>
  <c r="N18" i="2"/>
  <c r="U21" i="1"/>
  <c r="V20" i="1"/>
  <c r="M17" i="2"/>
  <c r="M22" i="1"/>
  <c r="N21" i="1"/>
  <c r="O21" i="1" s="1" a="1"/>
  <c r="O21" i="1" s="1"/>
  <c r="G18" i="2"/>
  <c r="F16" i="2"/>
  <c r="J19" i="1"/>
  <c r="I20" i="1"/>
  <c r="E16" i="2"/>
  <c r="F19" i="1"/>
  <c r="G19" i="1" s="1" a="1"/>
  <c r="E20" i="1"/>
  <c r="D17" i="2"/>
  <c r="B20" i="1"/>
  <c r="C20" i="1" s="1" a="1"/>
  <c r="C20" i="1" s="1"/>
  <c r="A21" i="1"/>
  <c r="AC24" i="1" l="1"/>
  <c r="O20" i="2"/>
  <c r="U22" i="1"/>
  <c r="V21" i="1"/>
  <c r="M18" i="2"/>
  <c r="Q23" i="1"/>
  <c r="R22" i="1"/>
  <c r="L19" i="2"/>
  <c r="AO23" i="1"/>
  <c r="R19" i="2"/>
  <c r="Y23" i="1"/>
  <c r="AL22" i="1"/>
  <c r="AD22" i="1"/>
  <c r="Z22" i="1"/>
  <c r="AT22" i="1"/>
  <c r="AP22" i="1"/>
  <c r="AH22" i="1"/>
  <c r="N19" i="2"/>
  <c r="AS24" i="1"/>
  <c r="S20" i="2"/>
  <c r="M23" i="1"/>
  <c r="N22" i="1"/>
  <c r="O22" i="1" s="1" a="1"/>
  <c r="O22" i="1" s="1"/>
  <c r="G19" i="2"/>
  <c r="F17" i="2"/>
  <c r="J20" i="1"/>
  <c r="I21" i="1"/>
  <c r="E17" i="2"/>
  <c r="F20" i="1"/>
  <c r="G20" i="1" s="1" a="1"/>
  <c r="E21" i="1"/>
  <c r="G21" i="1" s="1" a="1"/>
  <c r="D18" i="2"/>
  <c r="B21" i="1"/>
  <c r="C21" i="1" s="1" a="1"/>
  <c r="C21" i="1" s="1"/>
  <c r="A22" i="1"/>
  <c r="AO24" i="1" l="1"/>
  <c r="R20" i="2"/>
  <c r="AS25" i="1"/>
  <c r="S21" i="2"/>
  <c r="Q24" i="1"/>
  <c r="R23" i="1"/>
  <c r="L20" i="2"/>
  <c r="U23" i="1"/>
  <c r="V22" i="1"/>
  <c r="M19" i="2"/>
  <c r="Y24" i="1"/>
  <c r="AH23" i="1"/>
  <c r="AT23" i="1"/>
  <c r="AL23" i="1"/>
  <c r="Z23" i="1"/>
  <c r="AD23" i="1"/>
  <c r="AP23" i="1"/>
  <c r="N20" i="2"/>
  <c r="AC25" i="1"/>
  <c r="O21" i="2"/>
  <c r="M24" i="1"/>
  <c r="O23" i="1" a="1"/>
  <c r="O23" i="1" s="1"/>
  <c r="N23" i="1"/>
  <c r="G20" i="2"/>
  <c r="F18" i="2"/>
  <c r="J21" i="1"/>
  <c r="I22" i="1"/>
  <c r="E18" i="2"/>
  <c r="F21" i="1"/>
  <c r="E22" i="1"/>
  <c r="G22" i="1" s="1" a="1"/>
  <c r="D19" i="2"/>
  <c r="B22" i="1"/>
  <c r="C22" i="1" s="1" a="1"/>
  <c r="C22" i="1" s="1"/>
  <c r="A23" i="1"/>
  <c r="C23" i="1" s="1" a="1"/>
  <c r="C23" i="1" s="1"/>
  <c r="U24" i="1" l="1"/>
  <c r="V23" i="1"/>
  <c r="M20" i="2"/>
  <c r="AC26" i="1"/>
  <c r="O22" i="2"/>
  <c r="Q25" i="1"/>
  <c r="R24" i="1"/>
  <c r="L21" i="2"/>
  <c r="AS26" i="1"/>
  <c r="S22" i="2"/>
  <c r="Y25" i="1"/>
  <c r="AH24" i="1"/>
  <c r="Z24" i="1"/>
  <c r="AT24" i="1"/>
  <c r="AD24" i="1"/>
  <c r="AL24" i="1"/>
  <c r="AP24" i="1"/>
  <c r="N21" i="2"/>
  <c r="AO25" i="1"/>
  <c r="R21" i="2"/>
  <c r="M25" i="1"/>
  <c r="O24" i="1" a="1"/>
  <c r="O24" i="1" s="1"/>
  <c r="N24" i="1"/>
  <c r="G21" i="2"/>
  <c r="F19" i="2"/>
  <c r="J22" i="1"/>
  <c r="I23" i="1"/>
  <c r="E19" i="2"/>
  <c r="F22" i="1"/>
  <c r="E23" i="1"/>
  <c r="D20" i="2"/>
  <c r="A24" i="1"/>
  <c r="C24" i="1" s="1" a="1"/>
  <c r="C24" i="1" s="1"/>
  <c r="B23" i="1"/>
  <c r="AO26" i="1" l="1"/>
  <c r="R22" i="2"/>
  <c r="AS27" i="1"/>
  <c r="S23" i="2"/>
  <c r="Q26" i="1"/>
  <c r="R25" i="1"/>
  <c r="L22" i="2"/>
  <c r="AC27" i="1"/>
  <c r="O23" i="2"/>
  <c r="Y26" i="1"/>
  <c r="AP25" i="1"/>
  <c r="AH25" i="1"/>
  <c r="Z25" i="1"/>
  <c r="AL25" i="1"/>
  <c r="AD25" i="1"/>
  <c r="AT25" i="1"/>
  <c r="N22" i="2"/>
  <c r="U25" i="1"/>
  <c r="V24" i="1"/>
  <c r="M21" i="2"/>
  <c r="M26" i="1"/>
  <c r="N25" i="1"/>
  <c r="O25" i="1" s="1" a="1"/>
  <c r="O25" i="1" s="1"/>
  <c r="G22" i="2"/>
  <c r="F20" i="2"/>
  <c r="J23" i="1"/>
  <c r="I24" i="1"/>
  <c r="E20" i="2"/>
  <c r="F23" i="1"/>
  <c r="G23" i="1" s="1" a="1"/>
  <c r="E24" i="1"/>
  <c r="D21" i="2"/>
  <c r="B24" i="1"/>
  <c r="A25" i="1"/>
  <c r="U26" i="1" l="1"/>
  <c r="V25" i="1"/>
  <c r="M22" i="2"/>
  <c r="AC28" i="1"/>
  <c r="O24" i="2"/>
  <c r="Q27" i="1"/>
  <c r="R26" i="1"/>
  <c r="L23" i="2"/>
  <c r="AS28" i="1"/>
  <c r="S24" i="2"/>
  <c r="Y27" i="1"/>
  <c r="AP26" i="1"/>
  <c r="AH26" i="1"/>
  <c r="AT26" i="1"/>
  <c r="AL26" i="1"/>
  <c r="Z26" i="1"/>
  <c r="AD26" i="1"/>
  <c r="N23" i="2"/>
  <c r="AO27" i="1"/>
  <c r="R23" i="2"/>
  <c r="M27" i="1"/>
  <c r="N26" i="1"/>
  <c r="O26" i="1" s="1" a="1"/>
  <c r="O26" i="1" s="1"/>
  <c r="G23" i="2"/>
  <c r="F21" i="2"/>
  <c r="J24" i="1"/>
  <c r="I25" i="1"/>
  <c r="E21" i="2"/>
  <c r="F24" i="1"/>
  <c r="G24" i="1" s="1" a="1"/>
  <c r="E25" i="1"/>
  <c r="D22" i="2"/>
  <c r="B25" i="1"/>
  <c r="C25" i="1" s="1" a="1"/>
  <c r="C25" i="1" s="1"/>
  <c r="A26" i="1"/>
  <c r="AS29" i="1" l="1"/>
  <c r="S25" i="2"/>
  <c r="Q28" i="1"/>
  <c r="R27" i="1"/>
  <c r="L24" i="2"/>
  <c r="AO28" i="1"/>
  <c r="R24" i="2"/>
  <c r="AC29" i="1"/>
  <c r="O25" i="2"/>
  <c r="Y28" i="1"/>
  <c r="AP27" i="1"/>
  <c r="AT27" i="1"/>
  <c r="AH27" i="1"/>
  <c r="Z27" i="1"/>
  <c r="AL27" i="1"/>
  <c r="AD27" i="1"/>
  <c r="N24" i="2"/>
  <c r="U27" i="1"/>
  <c r="V26" i="1"/>
  <c r="M23" i="2"/>
  <c r="M28" i="1"/>
  <c r="N27" i="1"/>
  <c r="O27" i="1" s="1" a="1"/>
  <c r="O27" i="1" s="1"/>
  <c r="G24" i="2"/>
  <c r="F22" i="2"/>
  <c r="J25" i="1"/>
  <c r="I26" i="1"/>
  <c r="E22" i="2"/>
  <c r="F25" i="1"/>
  <c r="G25" i="1" s="1" a="1"/>
  <c r="E26" i="1"/>
  <c r="D23" i="2"/>
  <c r="B26" i="1"/>
  <c r="C26" i="1" s="1" a="1"/>
  <c r="C26" i="1" s="1"/>
  <c r="A27" i="1"/>
  <c r="AC30" i="1" l="1"/>
  <c r="O26" i="2"/>
  <c r="AO29" i="1"/>
  <c r="R25" i="2"/>
  <c r="U28" i="1"/>
  <c r="V27" i="1"/>
  <c r="M24" i="2"/>
  <c r="Q29" i="1"/>
  <c r="R28" i="1"/>
  <c r="L25" i="2"/>
  <c r="Y29" i="1"/>
  <c r="AD28" i="1"/>
  <c r="AH28" i="1"/>
  <c r="AP28" i="1"/>
  <c r="AT28" i="1"/>
  <c r="AL28" i="1"/>
  <c r="Z28" i="1"/>
  <c r="N25" i="2"/>
  <c r="AS30" i="1"/>
  <c r="S26" i="2"/>
  <c r="M29" i="1"/>
  <c r="N28" i="1"/>
  <c r="O28" i="1" s="1" a="1"/>
  <c r="O28" i="1" s="1"/>
  <c r="G25" i="2"/>
  <c r="F23" i="2"/>
  <c r="J26" i="1"/>
  <c r="I27" i="1"/>
  <c r="E23" i="2"/>
  <c r="F26" i="1"/>
  <c r="G26" i="1" s="1" a="1"/>
  <c r="E27" i="1"/>
  <c r="D24" i="2"/>
  <c r="B27" i="1"/>
  <c r="C27" i="1" s="1" a="1"/>
  <c r="C27" i="1" s="1"/>
  <c r="A28" i="1"/>
  <c r="Q30" i="1" l="1"/>
  <c r="R29" i="1"/>
  <c r="L26" i="2"/>
  <c r="U29" i="1"/>
  <c r="V28" i="1"/>
  <c r="M25" i="2"/>
  <c r="AO30" i="1"/>
  <c r="R26" i="2"/>
  <c r="AS31" i="1"/>
  <c r="S27" i="2"/>
  <c r="Y30" i="1"/>
  <c r="AL29" i="1"/>
  <c r="AD29" i="1"/>
  <c r="AP29" i="1"/>
  <c r="AH29" i="1"/>
  <c r="Z29" i="1"/>
  <c r="AT29" i="1"/>
  <c r="N26" i="2"/>
  <c r="AC31" i="1"/>
  <c r="O27" i="2"/>
  <c r="M30" i="1"/>
  <c r="N29" i="1"/>
  <c r="O29" i="1" s="1"/>
  <c r="G26" i="2"/>
  <c r="F24" i="2"/>
  <c r="J27" i="1"/>
  <c r="I28" i="1"/>
  <c r="E24" i="2"/>
  <c r="F27" i="1"/>
  <c r="G27" i="1" s="1" a="1"/>
  <c r="E28" i="1"/>
  <c r="G28" i="1" s="1" a="1"/>
  <c r="D25" i="2"/>
  <c r="B28" i="1"/>
  <c r="C28" i="1" s="1" a="1"/>
  <c r="C28" i="1" s="1"/>
  <c r="A29" i="1"/>
  <c r="AS32" i="1" l="1"/>
  <c r="S28" i="2"/>
  <c r="AO31" i="1"/>
  <c r="R27" i="2"/>
  <c r="U30" i="1"/>
  <c r="V29" i="1"/>
  <c r="M26" i="2"/>
  <c r="AC32" i="1"/>
  <c r="O28" i="2"/>
  <c r="Y31" i="1"/>
  <c r="AT30" i="1"/>
  <c r="AL30" i="1"/>
  <c r="AD30" i="1"/>
  <c r="AP30" i="1"/>
  <c r="AH30" i="1"/>
  <c r="Z30" i="1"/>
  <c r="N27" i="2"/>
  <c r="Q31" i="1"/>
  <c r="R30" i="1"/>
  <c r="L27" i="2"/>
  <c r="M31" i="1"/>
  <c r="O30" i="1" a="1"/>
  <c r="O30" i="1" s="1"/>
  <c r="N30" i="1"/>
  <c r="G27" i="2"/>
  <c r="F25" i="2"/>
  <c r="J28" i="1"/>
  <c r="I29" i="1"/>
  <c r="E25" i="2"/>
  <c r="F28" i="1"/>
  <c r="E29" i="1"/>
  <c r="G29" i="1" s="1" a="1"/>
  <c r="D26" i="2"/>
  <c r="B29" i="1"/>
  <c r="C29" i="1" s="1" a="1"/>
  <c r="C29" i="1" s="1"/>
  <c r="A30" i="1"/>
  <c r="C30" i="1" s="1" a="1"/>
  <c r="C30" i="1" s="1"/>
  <c r="Q32" i="1" l="1"/>
  <c r="R31" i="1"/>
  <c r="L28" i="2"/>
  <c r="U31" i="1"/>
  <c r="V30" i="1"/>
  <c r="M27" i="2"/>
  <c r="AO32" i="1"/>
  <c r="R28" i="2"/>
  <c r="AC33" i="1"/>
  <c r="O29" i="2"/>
  <c r="Y32" i="1"/>
  <c r="Z31" i="1"/>
  <c r="AT31" i="1"/>
  <c r="AL31" i="1"/>
  <c r="AD31" i="1"/>
  <c r="AP31" i="1"/>
  <c r="AH31" i="1"/>
  <c r="N28" i="2"/>
  <c r="AS33" i="1"/>
  <c r="S29" i="2"/>
  <c r="M32" i="1"/>
  <c r="O31" i="1" a="1"/>
  <c r="O31" i="1" s="1"/>
  <c r="N31" i="1"/>
  <c r="G28" i="2"/>
  <c r="F26" i="2"/>
  <c r="J29" i="1"/>
  <c r="I30" i="1"/>
  <c r="E26" i="2"/>
  <c r="F29" i="1"/>
  <c r="E30" i="1"/>
  <c r="D27" i="2"/>
  <c r="B30" i="1"/>
  <c r="A31" i="1"/>
  <c r="C31" i="1" s="1" a="1"/>
  <c r="C31" i="1" s="1"/>
  <c r="AC34" i="1" l="1"/>
  <c r="O30" i="2"/>
  <c r="AO33" i="1"/>
  <c r="R29" i="2"/>
  <c r="AS34" i="1"/>
  <c r="S30" i="2"/>
  <c r="U32" i="1"/>
  <c r="V31" i="1"/>
  <c r="M28" i="2"/>
  <c r="Y33" i="1"/>
  <c r="Z32" i="1"/>
  <c r="AT32" i="1"/>
  <c r="AH32" i="1"/>
  <c r="AL32" i="1"/>
  <c r="AD32" i="1"/>
  <c r="AP32" i="1"/>
  <c r="N29" i="2"/>
  <c r="Q33" i="1"/>
  <c r="R32" i="1"/>
  <c r="L29" i="2"/>
  <c r="M33" i="1"/>
  <c r="N32" i="1"/>
  <c r="O32" i="1" s="1" a="1"/>
  <c r="O32" i="1" s="1"/>
  <c r="G29" i="2"/>
  <c r="F27" i="2"/>
  <c r="J30" i="1"/>
  <c r="I31" i="1"/>
  <c r="E27" i="2"/>
  <c r="F30" i="1"/>
  <c r="G30" i="1" s="1" a="1"/>
  <c r="E31" i="1"/>
  <c r="D28" i="2"/>
  <c r="B31" i="1"/>
  <c r="A32" i="1"/>
  <c r="AS35" i="1" l="1"/>
  <c r="S31" i="2"/>
  <c r="Q34" i="1"/>
  <c r="R33" i="1"/>
  <c r="L30" i="2"/>
  <c r="V32" i="1"/>
  <c r="M29" i="2"/>
  <c r="AO34" i="1"/>
  <c r="R30" i="2"/>
  <c r="Y34" i="1"/>
  <c r="AD33" i="1"/>
  <c r="Z33" i="1"/>
  <c r="AP33" i="1"/>
  <c r="AT33" i="1"/>
  <c r="AL33" i="1"/>
  <c r="AH33" i="1"/>
  <c r="N30" i="2"/>
  <c r="O31" i="2"/>
  <c r="M34" i="1"/>
  <c r="N33" i="1"/>
  <c r="O33" i="1" s="1" a="1"/>
  <c r="O33" i="1" s="1"/>
  <c r="G30" i="2"/>
  <c r="F28" i="2"/>
  <c r="J31" i="1"/>
  <c r="I32" i="1"/>
  <c r="E28" i="2"/>
  <c r="F31" i="1"/>
  <c r="G31" i="1" s="1" a="1"/>
  <c r="E32" i="1"/>
  <c r="D29" i="2"/>
  <c r="B32" i="1"/>
  <c r="C32" i="1" s="1" a="1"/>
  <c r="C32" i="1" s="1"/>
  <c r="A33" i="1"/>
  <c r="Q35" i="1" l="1"/>
  <c r="R34" i="1"/>
  <c r="L31" i="2"/>
  <c r="AO35" i="1"/>
  <c r="R31" i="2"/>
  <c r="Y35" i="1"/>
  <c r="AL34" i="1"/>
  <c r="Z34" i="1"/>
  <c r="AT34" i="1"/>
  <c r="AD34" i="1"/>
  <c r="AP34" i="1"/>
  <c r="AH34" i="1"/>
  <c r="N31" i="2"/>
  <c r="S32" i="2"/>
  <c r="N34" i="1"/>
  <c r="O34" i="1" s="1" a="1"/>
  <c r="O34" i="1" s="1"/>
  <c r="M35" i="1"/>
  <c r="G31" i="2"/>
  <c r="F29" i="2"/>
  <c r="J32" i="1"/>
  <c r="I33" i="1"/>
  <c r="E29" i="2"/>
  <c r="F32" i="1"/>
  <c r="G32" i="1" s="1" a="1"/>
  <c r="E33" i="1"/>
  <c r="D30" i="2"/>
  <c r="B33" i="1"/>
  <c r="C33" i="1" s="1" a="1"/>
  <c r="C33" i="1" s="1"/>
  <c r="A34" i="1"/>
  <c r="R32" i="2" l="1"/>
  <c r="AH35" i="1"/>
  <c r="AT35" i="1"/>
  <c r="Z35" i="1"/>
  <c r="AP35" i="1"/>
  <c r="N32" i="2"/>
  <c r="R35" i="1"/>
  <c r="L32" i="2"/>
  <c r="N35" i="1"/>
  <c r="O35" i="1" s="1" a="1"/>
  <c r="O35" i="1" s="1"/>
  <c r="G32" i="2"/>
  <c r="F30" i="2"/>
  <c r="J33" i="1"/>
  <c r="I34" i="1"/>
  <c r="E30" i="2"/>
  <c r="F33" i="1"/>
  <c r="G33" i="1" s="1" a="1"/>
  <c r="E34" i="1"/>
  <c r="D31" i="2"/>
  <c r="B34" i="1"/>
  <c r="C34" i="1" s="1" a="1"/>
  <c r="C34" i="1" s="1"/>
  <c r="E35" i="1" l="1"/>
  <c r="G35" i="1" s="1" a="1"/>
  <c r="F31" i="2"/>
  <c r="J34" i="1"/>
  <c r="E31" i="2"/>
  <c r="F34" i="1"/>
  <c r="G34" i="1" s="1" a="1"/>
  <c r="E32" i="2" l="1"/>
  <c r="F35" i="1"/>
  <c r="F32" i="2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<sst xmlns="http://schemas.openxmlformats.org/spreadsheetml/2006/main" count="238" uniqueCount="60">
  <si>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</si>
  <si>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</si>
  <si>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</si>
  <si>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</si>
  <si>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</si>
  <si>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</si>
  <si>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</si>
  <si>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</si>
  <si>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</si>
  <si>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</si>
  <si>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</si>
  <si>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</si>
  <si>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L'année est à modifier à chaque rentrée scolaire.
Les chiffres en jaune correspondent aux mois : 
9 = septembre
10 = octobre
et ainsi de suite.
Les chiffres en bleu correspondent aux jours :
1 = Lundi
2 = Mardi
et ainsi de suite.</t>
  </si>
  <si>
    <t>Numéro</t>
  </si>
  <si>
    <t>Jours</t>
  </si>
  <si>
    <t>Toussaint</t>
  </si>
  <si>
    <t>Noël</t>
  </si>
  <si>
    <t>Pâques</t>
  </si>
  <si>
    <t>Fête du travail</t>
  </si>
  <si>
    <t>Pentecôte</t>
  </si>
  <si>
    <t>Assomption</t>
  </si>
  <si>
    <t>Lundi de Pentecôte</t>
  </si>
  <si>
    <t>Lundi de Pâques</t>
  </si>
  <si>
    <t>Année</t>
  </si>
  <si>
    <t>Hiver</t>
  </si>
  <si>
    <t>Printemps</t>
  </si>
  <si>
    <t>Ascenscion</t>
  </si>
  <si>
    <t>Nouvel an</t>
  </si>
  <si>
    <t>Victoire 1945</t>
  </si>
  <si>
    <t>Fête nationale</t>
  </si>
  <si>
    <t>Armistice 1918</t>
  </si>
  <si>
    <t>Vacances scolaires</t>
  </si>
  <si>
    <t>Début</t>
  </si>
  <si>
    <t>Fin</t>
  </si>
  <si>
    <t>Eté</t>
  </si>
  <si>
    <t>A modifier manuellement sur le planning</t>
  </si>
  <si>
    <t>Période scolaire</t>
  </si>
  <si>
    <t>Lundi</t>
  </si>
  <si>
    <t>Mardi</t>
  </si>
  <si>
    <t>Mercredi</t>
  </si>
  <si>
    <t>Jeudi</t>
  </si>
  <si>
    <t>Vendredi</t>
  </si>
  <si>
    <t>Matin</t>
  </si>
  <si>
    <t>Pause méridienne</t>
  </si>
  <si>
    <t>Reprise</t>
  </si>
  <si>
    <t>Fin de service</t>
  </si>
  <si>
    <t>Pause de 20 minutes</t>
  </si>
  <si>
    <t>Total journalier</t>
  </si>
  <si>
    <t>Permanence</t>
  </si>
  <si>
    <t>PS</t>
  </si>
  <si>
    <t>PE</t>
  </si>
  <si>
    <t>Lun</t>
  </si>
  <si>
    <t>Mar</t>
  </si>
  <si>
    <t>Mer</t>
  </si>
  <si>
    <t>Jeu</t>
  </si>
  <si>
    <t>Ven</t>
  </si>
  <si>
    <t>Sam</t>
  </si>
  <si>
    <t>Dim</t>
  </si>
  <si>
    <t>C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</si>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</sst>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hh:mm;@"/>
    <numFmt numFmtId="165" formatCode="h:mm;@"/>
    <numFmt numFmtId="166" formatCode="ddd"/>
    <numFmt numFmtId="167" formatCode="d"/>
    <numFmt numFmtId="170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ptos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2" fillId="9" borderId="8" xfId="0" applyFont="1" applyFill="1" applyBorder="1"/>
    <xf numFmtId="14" fontId="2" fillId="10" borderId="8" xfId="0" applyNumberFormat="1" applyFont="1" applyFill="1" applyBorder="1"/>
    <xf numFmtId="0" fontId="2" fillId="9" borderId="9" xfId="0" applyFont="1" applyFill="1" applyBorder="1"/>
    <xf numFmtId="14" fontId="2" fillId="10" borderId="9" xfId="0" applyNumberFormat="1" applyFont="1" applyFill="1" applyBorder="1"/>
    <xf numFmtId="16" fontId="2" fillId="9" borderId="9" xfId="0" applyNumberFormat="1" applyFont="1" applyFill="1" applyBorder="1"/>
    <xf numFmtId="16" fontId="2" fillId="9" borderId="10" xfId="0" applyNumberFormat="1" applyFont="1" applyFill="1" applyBorder="1"/>
    <xf numFmtId="14" fontId="2" fillId="10" borderId="10" xfId="0" applyNumberFormat="1" applyFont="1" applyFill="1" applyBorder="1"/>
    <xf numFmtId="0" fontId="2" fillId="7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11" borderId="1" xfId="0" applyFill="1" applyBorder="1"/>
    <xf numFmtId="0" fontId="2" fillId="11" borderId="9" xfId="0" applyFont="1" applyFill="1" applyBorder="1"/>
    <xf numFmtId="14" fontId="2" fillId="11" borderId="9" xfId="0" applyNumberFormat="1" applyFont="1" applyFill="1" applyBorder="1"/>
    <xf numFmtId="0" fontId="0" fillId="11" borderId="0" xfId="0" applyFill="1"/>
    <xf numFmtId="0" fontId="3" fillId="1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12" borderId="1" xfId="0" applyFont="1" applyFill="1" applyBorder="1" applyAlignment="1">
      <alignment vertical="center"/>
    </xf>
    <xf numFmtId="164" fontId="3" fillId="1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5" fontId="3" fillId="1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0" xfId="0" applyNumberFormat="1"/>
    <xf numFmtId="167" fontId="0" fillId="0" borderId="3" xfId="0" applyNumberFormat="1" applyBorder="1"/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0" fillId="5" borderId="0" xfId="0" applyFill="1" applyAlignment="1">
      <alignment horizontal="left" vertical="top" wrapText="1"/>
    </xf>
    <xf numFmtId="0" fontId="1" fillId="6" borderId="1" xfId="0" applyFon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170" fontId="0" fillId="0" borderId="0" xfId="1" applyNumberFormat="1" applyFont="1"/>
  </cellXfs>
  <cellStyles count="2">
    <cellStyle name="Milliers" xfId="1" builtinId="3"/>
    <cellStyle name="Normal" xfId="0" builtinId="0"/>
  </cellStyles>
  <dxfs count="110"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1" defaultTableStyle="TableStyleMedium2" defaultPivotStyle="PivotStyleLight16">
    <tableStyle name="Invisible" pivot="0" table="0" count="0" xr9:uid="{18A832AA-9B1E-48A6-9272-F850BC1782F6}"/>
  </tableStyles>
  <colors>
    <mruColors>
      <color rgb="FFF5B88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estion1\Desktop\PERSO%20KK\ep-david-dct-creation-d-un-calendrier-dynamique-calendrier-perpetuel-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estion1\Desktop\PERSO%20KK\EDT2025_2026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rier"/>
      <sheetName val="Dates"/>
    </sheetNames>
    <sheetDataSet>
      <sheetData sheetId="0">
        <row r="2">
          <cell r="BD2">
            <v>2026</v>
          </cell>
        </row>
        <row r="4">
          <cell r="BD4">
            <v>9</v>
          </cell>
        </row>
      </sheetData>
      <sheetData sheetId="1">
        <row r="1">
          <cell r="C1">
            <v>46184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NOTICE"/>
      <sheetName val="1-DONNÉES SPÉCIFIQUES"/>
      <sheetName val="2-DONNÉES GÉNÉRALES"/>
      <sheetName val="3-EDT HEBDOMADAIRE"/>
      <sheetName val="4-PLANNING ANNUEL"/>
      <sheetName val="5-INFORMATIONS"/>
    </sheetNames>
    <sheetDataSet>
      <sheetData sheetId="0"/>
      <sheetData sheetId="1"/>
      <sheetData sheetId="2"/>
      <sheetData sheetId="3"/>
      <sheetData sheetId="4">
        <row r="67">
          <cell r="AY67" t="str">
            <v>HS</v>
          </cell>
        </row>
        <row r="68">
          <cell r="AY68" t="str">
            <v>Absence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D13FB-A419-4242-8C79-BA9D1A7AC817}">
  <dimension ref="A2:AV39"/>
  <sheetViews>
    <sheetView tabSelected="1" workbookViewId="0">
      <selection activeCell="I15" sqref="I15"/>
    </sheetView>
  </sheetViews>
  <sheetFormatPr baseColWidth="10" defaultRowHeight="15" x14ac:dyDescent="0.25"/>
  <cols>
    <col min="1" max="1" width="6" style="43" bestFit="1" customWidth="1"/>
    <col min="2" max="2" width="6" bestFit="1" customWidth="1"/>
    <col min="3" max="3" width="11.5703125" style="7" bestFit="1" customWidth="1"/>
    <col min="4" max="4" width="3.28515625" customWidth="1"/>
    <col min="5" max="5" width="6" style="43" bestFit="1" customWidth="1"/>
    <col min="6" max="6" width="4.7109375" bestFit="1" customWidth="1"/>
    <col min="8" max="8" width="3.28515625" customWidth="1"/>
    <col min="9" max="9" width="3.140625" customWidth="1"/>
    <col min="10" max="10" width="3.7109375" customWidth="1"/>
    <col min="11" max="11" width="13.85546875" bestFit="1" customWidth="1"/>
    <col min="12" max="12" width="3.28515625" customWidth="1"/>
    <col min="13" max="13" width="3.140625" customWidth="1"/>
    <col min="14" max="14" width="4.7109375" bestFit="1" customWidth="1"/>
    <col min="16" max="16" width="3.28515625" customWidth="1"/>
    <col min="17" max="17" width="3.140625" customWidth="1"/>
    <col min="18" max="18" width="3.7109375" customWidth="1"/>
    <col min="20" max="20" width="3.28515625" customWidth="1"/>
    <col min="21" max="21" width="3.140625" customWidth="1"/>
    <col min="22" max="22" width="3.7109375" customWidth="1"/>
    <col min="24" max="24" width="3.28515625" customWidth="1"/>
    <col min="25" max="25" width="3.140625" customWidth="1"/>
    <col min="26" max="26" width="3.7109375" customWidth="1"/>
    <col min="28" max="28" width="3.28515625" customWidth="1"/>
    <col min="29" max="29" width="3.140625" customWidth="1"/>
    <col min="30" max="30" width="3.7109375" customWidth="1"/>
    <col min="32" max="32" width="3.28515625" customWidth="1"/>
    <col min="33" max="33" width="3.140625" customWidth="1"/>
    <col min="34" max="34" width="3.7109375" customWidth="1"/>
    <col min="36" max="36" width="3.28515625" customWidth="1"/>
    <col min="37" max="37" width="3.140625" customWidth="1"/>
    <col min="38" max="38" width="3.7109375" customWidth="1"/>
    <col min="40" max="40" width="3.28515625" customWidth="1"/>
    <col min="41" max="41" width="3.140625" customWidth="1"/>
    <col min="42" max="42" width="3.7109375" customWidth="1"/>
    <col min="44" max="44" width="3.28515625" customWidth="1"/>
    <col min="45" max="45" width="3.140625" customWidth="1"/>
    <col min="46" max="46" width="3.7109375" customWidth="1"/>
    <col min="48" max="48" width="3.28515625" customWidth="1"/>
  </cols>
  <sheetData>
    <row r="2" spans="1:48" x14ac:dyDescent="0.25">
      <c r="K2" s="45"/>
    </row>
    <row r="3" spans="1:48" s="53" customFormat="1" x14ac:dyDescent="0.25"/>
    <row r="4" spans="1:48" s="10" customFormat="1" ht="19.899999999999999" customHeight="1" x14ac:dyDescent="0.25">
      <c r="A4" s="46" t="s">
        <v>0</v>
      </c>
      <c r="B4" s="46"/>
      <c r="C4" s="46"/>
      <c r="D4" s="46"/>
      <c r="E4" s="46" t="s">
        <v>1</v>
      </c>
      <c r="F4" s="46"/>
      <c r="G4" s="46"/>
      <c r="H4" s="46"/>
      <c r="I4" s="46" t="s">
        <v>2</v>
      </c>
      <c r="J4" s="46"/>
      <c r="K4" s="46"/>
      <c r="L4" s="46"/>
      <c r="M4" s="46" t="s">
        <v>3</v>
      </c>
      <c r="N4" s="46"/>
      <c r="O4" s="46"/>
      <c r="P4" s="46"/>
      <c r="Q4" s="46" t="s">
        <v>4</v>
      </c>
      <c r="R4" s="46"/>
      <c r="S4" s="46"/>
      <c r="T4" s="46"/>
      <c r="U4" s="46" t="s">
        <v>5</v>
      </c>
      <c r="V4" s="46"/>
      <c r="W4" s="46"/>
      <c r="X4" s="46"/>
      <c r="Y4" s="46" t="s">
        <v>6</v>
      </c>
      <c r="Z4" s="46"/>
      <c r="AA4" s="46"/>
      <c r="AB4" s="46"/>
      <c r="AC4" s="46" t="s">
        <v>7</v>
      </c>
      <c r="AD4" s="46"/>
      <c r="AE4" s="46"/>
      <c r="AF4" s="46"/>
      <c r="AG4" s="46" t="s">
        <v>8</v>
      </c>
      <c r="AH4" s="46"/>
      <c r="AI4" s="46"/>
      <c r="AJ4" s="46"/>
      <c r="AK4" s="46" t="s">
        <v>9</v>
      </c>
      <c r="AL4" s="46"/>
      <c r="AM4" s="46"/>
      <c r="AN4" s="46"/>
      <c r="AO4" s="46" t="s">
        <v>10</v>
      </c>
      <c r="AP4" s="46"/>
      <c r="AQ4" s="46"/>
      <c r="AR4" s="46"/>
      <c r="AS4" s="46" t="s">
        <v>11</v>
      </c>
      <c r="AT4" s="46"/>
      <c r="AU4" s="46"/>
      <c r="AV4" s="46"/>
    </row>
    <row r="5" spans="1:48" x14ac:dyDescent="0.25">
      <c r="A5" s="42">
        <f>DATE(INFOS!$A$1,9,1)</f>
        <v>46266</v>
      </c>
      <c r="B5" s="41" t="str">
        <f>TEXT(A5,"jjj")</f>
        <v>mar</v>
      </c>
      <c r="C5" s="40" cm="1">
        <f t="array" ref="C5">IFERROR(IF(D5='EDT HEBDO'!$I$3,"C",
   IF(D5='EDT HEBDO'!$I$1,
      INDEX('EDT HEBDO'!$B$7:$F$7,MATCH(B5,LEFT('EDT HEBDO'!$B$1:$F$1,3),0)),
      IF(D5='EDT HEBDO'!$I$2,
         INDEX('EDT HEBDO'!$B$15:$F$15,MATCH(B5,LEFT('EDT HEBDO'!$B$1:$F$1,3),0)),
           INDEX(INFOS!$X$2:$X$14,MATCH(A5,INFOS!$W$2:$W$14,0))))),"")</f>
        <v>0.37847222222222227</v>
      </c>
      <c r="D5" s="9" t="s">
        <v>49</v>
      </c>
      <c r="E5" s="42">
        <f>DATE(INFOS!$A$1,10,1)</f>
        <v>46296</v>
      </c>
      <c r="F5" s="8" t="str">
        <f>TEXT(E5,"jjj")</f>
        <v>jeu</v>
      </c>
      <c r="G5" s="40" cm="1">
        <f t="array" ref="G5">IFERROR(IF(H5='EDT HEBDO'!$I$3,"C",
   IF(H5='EDT HEBDO'!$I$1,
      INDEX('EDT HEBDO'!$B$7:$F$7,MATCH(F5,LEFT('EDT HEBDO'!$B$1:$F$1,3),0)),
      IF(H5='EDT HEBDO'!$I$2,
         INDEX('EDT HEBDO'!$B$15:$F$15,MATCH(F5,LEFT('EDT HEBDO'!$B$1:$F$1,3),0)),
           INDEX(INFOS!$X$2:$X$14,MATCH(E5,INFOS!$W$2:$W$14,0))))),"")</f>
        <v>0.37847222222222227</v>
      </c>
      <c r="H5" s="9" t="s">
        <v>49</v>
      </c>
      <c r="I5" s="42">
        <f>DATE(INFOS!$A$1,11,1)</f>
        <v>46327</v>
      </c>
      <c r="J5" s="8" t="str">
        <f>TEXT(I5,"jjj")</f>
        <v>dim</v>
      </c>
      <c r="K5" s="40" t="str" cm="1">
        <f t="array" ref="K5">IFERROR(IF(L5='EDT HEBDO'!$I$3,"C",
   IF(L5='EDT HEBDO'!$I$1,
      INDEX('EDT HEBDO'!$B$7:$F$7,MATCH(J5,LEFT('EDT HEBDO'!$B$1:$F$1,3),0)),
      IF(L5='EDT HEBDO'!$I$2,
         INDEX('EDT HEBDO'!$B$15:$F$15,MATCH(J5,LEFT('EDT HEBDO'!$B$1:$F$1,3),0)),
           INDEX(INFOS!$X$3:$X$15,MATCH(I5,INFOS!$Y$3:$Y$15,0))))),"")</f>
        <v>Toussaint</v>
      </c>
      <c r="L5" s="27"/>
      <c r="M5" s="42">
        <f>DATE(INFOS!$A$1,12,1)</f>
        <v>46357</v>
      </c>
      <c r="N5" s="8" t="str">
        <f>TEXT(M5,"jjj")</f>
        <v>mar</v>
      </c>
      <c r="O5" s="40" cm="1">
        <f t="array" ref="O5">IFERROR(IF(P5='EDT HEBDO'!$I$3,"C",
   IF(P5='EDT HEBDO'!$I$1,
      INDEX('EDT HEBDO'!$B$7:$F$7,MATCH(N5,LEFT('EDT HEBDO'!$B$1:$F$1,3),0)),
      IF(P5='EDT HEBDO'!$I$2,
         INDEX('EDT HEBDO'!$B$15:$F$15,MATCH(N5,LEFT('EDT HEBDO'!$B$1:$F$1,3),0)),
           INDEX(INFOS!$X$2:$X$14,MATCH(M5,INFOS!$W$2:$W$14,0))))),"")</f>
        <v>0.37847222222222227</v>
      </c>
      <c r="P5" s="9" t="s">
        <v>49</v>
      </c>
      <c r="Q5" s="42">
        <f>DATE(INFOS!$I$1,1,1)</f>
        <v>46388</v>
      </c>
      <c r="R5" s="8" t="str">
        <f>TEXT(Q5,"jjj")</f>
        <v>ven</v>
      </c>
      <c r="S5" s="40" t="str" cm="1">
        <f t="array" ref="S5">IFERROR(IF(T5='EDT HEBDO'!$I$3,"C",
   IF(T5='EDT HEBDO'!$I$1,
      INDEX('EDT HEBDO'!$B$7:$F$7,MATCH(R5,LEFT('EDT HEBDO'!$B$1:$F$1,3),0)),
      IF(T5='EDT HEBDO'!$I$2,
         INDEX('EDT HEBDO'!$B$15:$F$15,MATCH(R5,LEFT('EDT HEBDO'!$B$1:$F$1,3),0)),
           INDEX(INFOS!$AA$3:$AA$15,MATCH(Q5,INFOS!$AB$3:$AB$15,0))))),"")</f>
        <v>Nouvel an</v>
      </c>
      <c r="T5" s="9"/>
      <c r="U5" s="42">
        <f>DATE(INFOS!$I$1,2,1)</f>
        <v>46419</v>
      </c>
      <c r="V5" s="8" t="str">
        <f>TEXT(U5,"jjj")</f>
        <v>lun</v>
      </c>
      <c r="W5" s="40" cm="1">
        <f t="array" ref="W5">IFERROR(IF(X5='EDT HEBDO'!$I$3,"C",
   IF(X5='EDT HEBDO'!$I$1,
      INDEX('EDT HEBDO'!$B$7:$F$7,MATCH(V5,LEFT('EDT HEBDO'!$B$1:$F$1,3),0)),
      IF(X5='EDT HEBDO'!$I$2,
         INDEX('EDT HEBDO'!$B$15:$F$15,MATCH(V5,LEFT('EDT HEBDO'!$B$1:$F$1,3),0)),
           INDEX(INFOS!$AA$3:$AA$15,MATCH(U5,INFOS!$AB$3:$AB$15,0))))),"")</f>
        <v>0.37847222222222227</v>
      </c>
      <c r="X5" s="9" t="s">
        <v>49</v>
      </c>
      <c r="Y5" s="42">
        <f>DATE(INFOS!$I$1,3,1)</f>
        <v>46447</v>
      </c>
      <c r="Z5" s="8" t="str">
        <f>TEXT(Y5,"jjj")</f>
        <v>lun</v>
      </c>
      <c r="AA5" s="40" cm="1">
        <f t="array" ref="AA5">IFERROR(IF(AB5='EDT HEBDO'!$I$3,"C",
   IF(AB5='EDT HEBDO'!$I$1,
      INDEX('EDT HEBDO'!$B$7:$F$7,MATCH(Z5,LEFT('EDT HEBDO'!$B$1:$F$1,3),0)),
      IF(AB5='EDT HEBDO'!$I$2,
         INDEX('EDT HEBDO'!$B$15:$F$15,MATCH(Z5,LEFT('EDT HEBDO'!$B$1:$F$1,3),0)),
           INDEX(INFOS!$AA$3:$AA$15,MATCH(Y5,INFOS!$AB$3:$AB$15,0))))),"")</f>
        <v>0.37847222222222227</v>
      </c>
      <c r="AB5" s="9" t="s">
        <v>49</v>
      </c>
      <c r="AC5" s="42">
        <f>DATE(INFOS!$I$1,4,1)</f>
        <v>46478</v>
      </c>
      <c r="AD5" s="8" t="str">
        <f>TEXT(Y5,"jjj")</f>
        <v>lun</v>
      </c>
      <c r="AE5" s="40" t="str" cm="1">
        <f t="array" ref="AE5">IFERROR(IF(AF5='EDT HEBDO'!$I$3,"C",
   IF(AF5='EDT HEBDO'!$I$1,
      INDEX('EDT HEBDO'!$B$7:$F$7,MATCH(AD5,LEFT('EDT HEBDO'!$B$1:$F$1,3),0)),
      IF(AF5='EDT HEBDO'!$I$2,
         INDEX('EDT HEBDO'!$B$15:$F$15,MATCH(AD5,LEFT('EDT HEBDO'!$B$1:$F$1,3),0)),
           INDEX(INFOS!$AA$3:$AA$15,MATCH(AC5,INFOS!$AB$3:$AB$15,0))))),"")</f>
        <v/>
      </c>
      <c r="AF5" s="9"/>
      <c r="AG5" s="42">
        <f>DATE(INFOS!$I$1,5,1)</f>
        <v>46508</v>
      </c>
      <c r="AH5" s="8" t="str">
        <f>TEXT(Y5,"jjj")</f>
        <v>lun</v>
      </c>
      <c r="AI5" s="40" t="str" cm="1">
        <f t="array" ref="AI5">IFERROR(IF(AJ5='EDT HEBDO'!$I$3,"C",
   IF(AJ5='EDT HEBDO'!$I$1,
      INDEX('EDT HEBDO'!$B$7:$F$7,MATCH(AH5,LEFT('EDT HEBDO'!$B$1:$F$1,3),0)),
      IF(AJ5='EDT HEBDO'!$I$2,
         INDEX('EDT HEBDO'!$B$15:$F$15,MATCH(AH5,LEFT('EDT HEBDO'!$B$1:$F$1,3),0)),
           INDEX(INFOS!$AA$3:$AA$15,MATCH(AG5,INFOS!$AB$3:$AB$15,0))))),"")</f>
        <v>Fête du travail</v>
      </c>
      <c r="AJ5" s="9"/>
      <c r="AK5" s="42">
        <f>DATE(INFOS!$I$1,6,1)</f>
        <v>46539</v>
      </c>
      <c r="AL5" s="8" t="str">
        <f t="shared" ref="AL5:AL34" si="0">TEXT(Y5,"jjj")</f>
        <v>lun</v>
      </c>
      <c r="AM5" s="40" t="str" cm="1">
        <f t="array" ref="AM5">IFERROR(IF(AN5='EDT HEBDO'!$I$3,"C",
   IF(AN5='EDT HEBDO'!$I$1,
      INDEX('EDT HEBDO'!$B$7:$F$7,MATCH(AL5,LEFT('EDT HEBDO'!$B$1:$F$1,3),0)),
      IF(AN5='EDT HEBDO'!$I$2,
         INDEX('EDT HEBDO'!$B$15:$F$15,MATCH(AL5,LEFT('EDT HEBDO'!$B$1:$F$1,3),0)),
           INDEX(INFOS!$AA$3:$AA$15,MATCH(AK5,INFOS!$AB$3:$AB$15,0))))),"")</f>
        <v/>
      </c>
      <c r="AN5" s="9"/>
      <c r="AO5" s="42">
        <f>DATE(INFOS!$I$1,7,1)</f>
        <v>46569</v>
      </c>
      <c r="AP5" s="8" t="str">
        <f>TEXT(Y5,"jjj")</f>
        <v>lun</v>
      </c>
      <c r="AQ5" s="40" t="str" cm="1">
        <f t="array" ref="AQ5">IFERROR(IF(AR5='EDT HEBDO'!$I$3,"C",
   IF(AR5='EDT HEBDO'!$I$1,
      INDEX('EDT HEBDO'!$B$7:$F$7,MATCH(AP5,LEFT('EDT HEBDO'!$B$1:$F$1,3),0)),
      IF(AR5='EDT HEBDO'!$I$2,
         INDEX('EDT HEBDO'!$B$15:$F$15,MATCH(AP5,LEFT('EDT HEBDO'!$B$1:$F$1,3),0)),
           INDEX(INFOS!$AA$3:$AA$15,MATCH(AO5,INFOS!$AB$3:$AB$15,0))))),"")</f>
        <v/>
      </c>
      <c r="AR5" s="9"/>
      <c r="AS5" s="42">
        <f>DATE(INFOS!$I$1,8,1)</f>
        <v>46600</v>
      </c>
      <c r="AT5" s="8" t="str">
        <f>TEXT(Y5,"jjj")</f>
        <v>lun</v>
      </c>
      <c r="AU5" s="40" t="str" cm="1">
        <f t="array" ref="AU5">IFERROR(IF(AV5='EDT HEBDO'!$I$3,"C",
   IF(AV5='EDT HEBDO'!$I$1,
      INDEX('EDT HEBDO'!$B$7:$F$7,MATCH(AT5,LEFT('EDT HEBDO'!$B$1:$F$1,3),0)),
      IF(AV5='EDT HEBDO'!$I$2,
         INDEX('EDT HEBDO'!$B$15:$F$15,MATCH(AT5,LEFT('EDT HEBDO'!$B$1:$F$1,3),0)),
           INDEX(INFOS!$AA$3:$AA$15,MATCH(AS5,INFOS!$AB$3:$AB$15,0))))),"")</f>
        <v/>
      </c>
      <c r="AV5" s="9"/>
    </row>
    <row r="6" spans="1:48" x14ac:dyDescent="0.25">
      <c r="A6" s="42">
        <f>A5+1</f>
        <v>46267</v>
      </c>
      <c r="B6" s="41" t="str">
        <f t="shared" ref="B6:B34" si="1">TEXT(A6,"jjj")</f>
        <v>mer</v>
      </c>
      <c r="C6" s="40" cm="1">
        <f t="array" ref="C6">IFERROR(IF(D6='EDT HEBDO'!$I$3,"C",
   IF(D6='EDT HEBDO'!$I$1,
      INDEX('EDT HEBDO'!$B$7:$F$7,MATCH(B6,LEFT('EDT HEBDO'!$B$1:$F$1,3),0)),
      IF(D6='EDT HEBDO'!$I$2,
         INDEX('EDT HEBDO'!$B$15:$F$15,MATCH(B6,LEFT('EDT HEBDO'!$B$1:$F$1,3),0)),
           INDEX(INFOS!$X$2:$X$14,MATCH(A6,INFOS!$W$2:$W$14,0))))),"")</f>
        <v>0.16666666666666663</v>
      </c>
      <c r="D6" s="9" t="s">
        <v>49</v>
      </c>
      <c r="E6" s="42">
        <f>E5+1</f>
        <v>46297</v>
      </c>
      <c r="F6" s="8" t="str">
        <f t="shared" ref="F6:F35" si="2">TEXT(E6,"jjj")</f>
        <v>ven</v>
      </c>
      <c r="G6" s="40" cm="1">
        <f t="array" ref="G6">IFERROR(IF(H6='EDT HEBDO'!$I$3,"C",
   IF(H6='EDT HEBDO'!$I$1,
      INDEX('EDT HEBDO'!$B$7:$F$7,MATCH(F6,LEFT('EDT HEBDO'!$B$1:$F$1,3),0)),
      IF(H6='EDT HEBDO'!$I$2,
         INDEX('EDT HEBDO'!$B$15:$F$15,MATCH(F6,LEFT('EDT HEBDO'!$B$1:$F$1,3),0)),
           INDEX(INFOS!$X$2:$X$14,MATCH(E6,INFOS!$W$2:$W$14,0))))),"")</f>
        <v>0.37847222222222227</v>
      </c>
      <c r="H6" s="9" t="s">
        <v>49</v>
      </c>
      <c r="I6" s="49">
        <f>I5+1</f>
        <v>46328</v>
      </c>
      <c r="J6" s="50" t="str">
        <f t="shared" ref="J6:J34" si="3">TEXT(I6,"jjj")</f>
        <v>lun</v>
      </c>
      <c r="K6" s="51" cm="1">
        <f t="array" ref="K6">IFERROR(IF(L6='EDT HEBDO'!$I$3,"C",
   IF(L6='EDT HEBDO'!$I$1,
      INDEX('EDT HEBDO'!$B$7:$F$7,MATCH(J6,LEFT('EDT HEBDO'!$B$1:$F$1,3),0)),
      IF(L6='EDT HEBDO'!$I$2,
         INDEX('EDT HEBDO'!$B$15:$F$15,MATCH(J6,LEFT('EDT HEBDO'!$B$1:$F$1,3),0)),
           INDEX(INFOS!$X$3:$X$15,MATCH(I6,INFOS!$Y$3:$Y$15,0))))),"")</f>
        <v>0.37847222222222227</v>
      </c>
      <c r="L6" s="52" t="s">
        <v>49</v>
      </c>
      <c r="M6" s="42">
        <f>M5+1</f>
        <v>46358</v>
      </c>
      <c r="N6" s="8" t="str">
        <f t="shared" ref="N6:N35" si="4">TEXT(M6,"jjj")</f>
        <v>mer</v>
      </c>
      <c r="O6" s="40" cm="1">
        <f t="array" ref="O6">IFERROR(IF(P6='EDT HEBDO'!$I$3,"C",
   IF(P6='EDT HEBDO'!$I$1,
      INDEX('EDT HEBDO'!$B$7:$F$7,MATCH(N6,LEFT('EDT HEBDO'!$B$1:$F$1,3),0)),
      IF(P6='EDT HEBDO'!$I$2,
         INDEX('EDT HEBDO'!$B$15:$F$15,MATCH(N6,LEFT('EDT HEBDO'!$B$1:$F$1,3),0)),
           INDEX(INFOS!$X$2:$X$14,MATCH(M6,INFOS!$W$2:$W$14,0))))),"")</f>
        <v>0.16666666666666663</v>
      </c>
      <c r="P6" s="9" t="s">
        <v>49</v>
      </c>
      <c r="Q6" s="42">
        <f>Q5+1</f>
        <v>46389</v>
      </c>
      <c r="R6" s="8" t="str">
        <f t="shared" ref="R6:R35" si="5">TEXT(Q6,"jjj")</f>
        <v>sam</v>
      </c>
      <c r="S6" s="40" t="str" cm="1">
        <f t="array" ref="S6">IFERROR(IF(T6='EDT HEBDO'!$I$3,"C",
   IF(T6='EDT HEBDO'!$I$1,
      INDEX('EDT HEBDO'!$B$7:$F$7,MATCH(R6,LEFT('EDT HEBDO'!$B$1:$F$1,3),0)),
      IF(T6='EDT HEBDO'!$I$2,
         INDEX('EDT HEBDO'!$B$15:$F$15,MATCH(R6,LEFT('EDT HEBDO'!$B$1:$F$1,3),0)),
           INDEX(INFOS!$AA$3:$AA$15,MATCH(Q6,INFOS!$AB$3:$AB$15,0))))),"")</f>
        <v/>
      </c>
      <c r="T6" s="9"/>
      <c r="U6" s="42">
        <f>U5+1</f>
        <v>46420</v>
      </c>
      <c r="V6" s="8" t="str">
        <f t="shared" ref="V6:V32" si="6">TEXT(U6,"jjj")</f>
        <v>mar</v>
      </c>
      <c r="W6" s="40" cm="1">
        <f t="array" ref="W6">IFERROR(IF(X6='EDT HEBDO'!$I$3,"C",
   IF(X6='EDT HEBDO'!$I$1,
      INDEX('EDT HEBDO'!$B$7:$F$7,MATCH(V6,LEFT('EDT HEBDO'!$B$1:$F$1,3),0)),
      IF(X6='EDT HEBDO'!$I$2,
         INDEX('EDT HEBDO'!$B$15:$F$15,MATCH(V6,LEFT('EDT HEBDO'!$B$1:$F$1,3),0)),
           INDEX(INFOS!$AA$3:$AA$15,MATCH(U6,INFOS!$AB$3:$AB$15,0))))),"")</f>
        <v>0.37847222222222227</v>
      </c>
      <c r="X6" s="9" t="s">
        <v>49</v>
      </c>
      <c r="Y6" s="42">
        <f>Y5+1</f>
        <v>46448</v>
      </c>
      <c r="Z6" s="8" t="str">
        <f t="shared" ref="Z6:Z35" si="7">TEXT(Y6,"jjj")</f>
        <v>mar</v>
      </c>
      <c r="AA6" s="40" cm="1">
        <f t="array" ref="AA6">IFERROR(IF(AB6='EDT HEBDO'!$I$3,"C",
   IF(AB6='EDT HEBDO'!$I$1,
      INDEX('EDT HEBDO'!$B$7:$F$7,MATCH(Z6,LEFT('EDT HEBDO'!$B$1:$F$1,3),0)),
      IF(AB6='EDT HEBDO'!$I$2,
         INDEX('EDT HEBDO'!$B$15:$F$15,MATCH(Z6,LEFT('EDT HEBDO'!$B$1:$F$1,3),0)),
           INDEX(INFOS!$AA$3:$AA$15,MATCH(Y6,INFOS!$AB$3:$AB$15,0))))),"")</f>
        <v>0.37847222222222227</v>
      </c>
      <c r="AB6" s="9" t="s">
        <v>49</v>
      </c>
      <c r="AC6" s="42">
        <f>AC5+1</f>
        <v>46479</v>
      </c>
      <c r="AD6" s="8" t="str">
        <f t="shared" ref="AD6:AD34" si="8">TEXT(Y6,"jjj")</f>
        <v>mar</v>
      </c>
      <c r="AE6" s="40" t="str" cm="1">
        <f t="array" ref="AE6">IFERROR(IF(AF6='EDT HEBDO'!$I$3,"C",
   IF(AF6='EDT HEBDO'!$I$1,
      INDEX('EDT HEBDO'!$B$7:$F$7,MATCH(AD6,LEFT('EDT HEBDO'!$B$1:$F$1,3),0)),
      IF(AF6='EDT HEBDO'!$I$2,
         INDEX('EDT HEBDO'!$B$15:$F$15,MATCH(AD6,LEFT('EDT HEBDO'!$B$1:$F$1,3),0)),
           INDEX(INFOS!$AA$3:$AA$15,MATCH(AC6,INFOS!$AB$3:$AB$15,0))))),"")</f>
        <v/>
      </c>
      <c r="AF6" s="9"/>
      <c r="AG6" s="42">
        <f>AG5+1</f>
        <v>46509</v>
      </c>
      <c r="AH6" s="8" t="str">
        <f t="shared" ref="AH6:AH35" si="9">TEXT(Y6,"jjj")</f>
        <v>mar</v>
      </c>
      <c r="AI6" s="40" t="str" cm="1">
        <f t="array" ref="AI6">IFERROR(IF(AJ6='EDT HEBDO'!$I$3,"C",
   IF(AJ6='EDT HEBDO'!$I$1,
      INDEX('EDT HEBDO'!$B$7:$F$7,MATCH(AH6,LEFT('EDT HEBDO'!$B$1:$F$1,3),0)),
      IF(AJ6='EDT HEBDO'!$I$2,
         INDEX('EDT HEBDO'!$B$15:$F$15,MATCH(AH6,LEFT('EDT HEBDO'!$B$1:$F$1,3),0)),
           INDEX(INFOS!$AA$3:$AA$15,MATCH(AG6,INFOS!$AB$3:$AB$15,0))))),"")</f>
        <v/>
      </c>
      <c r="AJ6" s="9"/>
      <c r="AK6" s="42">
        <f>AK5+1</f>
        <v>46540</v>
      </c>
      <c r="AL6" s="8" t="str">
        <f t="shared" si="0"/>
        <v>mar</v>
      </c>
      <c r="AM6" s="40" t="str" cm="1">
        <f t="array" ref="AM6">IFERROR(IF(AN6='EDT HEBDO'!$I$3,"C",
   IF(AN6='EDT HEBDO'!$I$1,
      INDEX('EDT HEBDO'!$B$7:$F$7,MATCH(AL6,LEFT('EDT HEBDO'!$B$1:$F$1,3),0)),
      IF(AN6='EDT HEBDO'!$I$2,
         INDEX('EDT HEBDO'!$B$15:$F$15,MATCH(AL6,LEFT('EDT HEBDO'!$B$1:$F$1,3),0)),
           INDEX(INFOS!$AA$3:$AA$15,MATCH(AK6,INFOS!$AB$3:$AB$15,0))))),"")</f>
        <v/>
      </c>
      <c r="AN6" s="9"/>
      <c r="AO6" s="42">
        <f>AO5+1</f>
        <v>46570</v>
      </c>
      <c r="AP6" s="8" t="str">
        <f t="shared" ref="AP6:AP35" si="10">TEXT(Y6,"jjj")</f>
        <v>mar</v>
      </c>
      <c r="AQ6" s="40" t="str" cm="1">
        <f t="array" ref="AQ6">IFERROR(IF(AR6='EDT HEBDO'!$I$3,"C",
   IF(AR6='EDT HEBDO'!$I$1,
      INDEX('EDT HEBDO'!$B$7:$F$7,MATCH(AP6,LEFT('EDT HEBDO'!$B$1:$F$1,3),0)),
      IF(AR6='EDT HEBDO'!$I$2,
         INDEX('EDT HEBDO'!$B$15:$F$15,MATCH(AP6,LEFT('EDT HEBDO'!$B$1:$F$1,3),0)),
           INDEX(INFOS!$AA$3:$AA$15,MATCH(AO6,INFOS!$AB$3:$AB$15,0))))),"")</f>
        <v/>
      </c>
      <c r="AR6" s="9"/>
      <c r="AS6" s="42">
        <f>AS5+1</f>
        <v>46601</v>
      </c>
      <c r="AT6" s="8" t="str">
        <f t="shared" ref="AT6:AT35" si="11">TEXT(Y6,"jjj")</f>
        <v>mar</v>
      </c>
      <c r="AU6" s="40" t="str" cm="1">
        <f t="array" ref="AU6">IFERROR(IF(AV6='EDT HEBDO'!$I$3,"C",
   IF(AV6='EDT HEBDO'!$I$1,
      INDEX('EDT HEBDO'!$B$7:$F$7,MATCH(AT6,LEFT('EDT HEBDO'!$B$1:$F$1,3),0)),
      IF(AV6='EDT HEBDO'!$I$2,
         INDEX('EDT HEBDO'!$B$15:$F$15,MATCH(AT6,LEFT('EDT HEBDO'!$B$1:$F$1,3),0)),
           INDEX(INFOS!$AA$3:$AA$15,MATCH(AS6,INFOS!$AB$3:$AB$15,0))))),"")</f>
        <v/>
      </c>
      <c r="AV6" s="9"/>
    </row>
    <row r="7" spans="1:48" x14ac:dyDescent="0.25">
      <c r="A7" s="42">
        <f t="shared" ref="A7:A34" si="12">A6+1</f>
        <v>46268</v>
      </c>
      <c r="B7" s="41" t="str">
        <f t="shared" si="1"/>
        <v>jeu</v>
      </c>
      <c r="C7" s="40" cm="1">
        <f t="array" ref="C7">IFERROR(IF(D7='EDT HEBDO'!$I$3,"C",
   IF(D7='EDT HEBDO'!$I$1,
      INDEX('EDT HEBDO'!$B$7:$F$7,MATCH(B7,LEFT('EDT HEBDO'!$B$1:$F$1,3),0)),
      IF(D7='EDT HEBDO'!$I$2,
         INDEX('EDT HEBDO'!$B$15:$F$15,MATCH(B7,LEFT('EDT HEBDO'!$B$1:$F$1,3),0)),
           INDEX(INFOS!$X$2:$X$14,MATCH(A7,INFOS!$W$2:$W$14,0))))),"")</f>
        <v>0.37847222222222227</v>
      </c>
      <c r="D7" s="9" t="s">
        <v>49</v>
      </c>
      <c r="E7" s="42">
        <f t="shared" ref="E7:E34" si="13">E6+1</f>
        <v>46298</v>
      </c>
      <c r="F7" s="8" t="str">
        <f t="shared" si="2"/>
        <v>sam</v>
      </c>
      <c r="G7" s="40" t="str" cm="1">
        <f t="array" ref="G7">IFERROR(IF(H7='EDT HEBDO'!$I$3,"C",
   IF(H7='EDT HEBDO'!$I$1,
      INDEX('EDT HEBDO'!$B$7:$F$7,MATCH(F7,LEFT('EDT HEBDO'!$B$1:$F$1,3),0)),
      IF(H7='EDT HEBDO'!$I$2,
         INDEX('EDT HEBDO'!$B$15:$F$15,MATCH(F7,LEFT('EDT HEBDO'!$B$1:$F$1,3),0)),
           INDEX(INFOS!$X$2:$X$14,MATCH(E7,INFOS!$W$2:$W$14,0))))),"")</f>
        <v/>
      </c>
      <c r="H7" s="9"/>
      <c r="I7" s="42">
        <f t="shared" ref="I7:I34" si="14">I6+1</f>
        <v>46329</v>
      </c>
      <c r="J7" s="8" t="str">
        <f t="shared" si="3"/>
        <v>mar</v>
      </c>
      <c r="K7" s="40" cm="1">
        <f t="array" ref="K7">IFERROR(IF(L7='EDT HEBDO'!$I$3,"C",
   IF(L7='EDT HEBDO'!$I$1,
      INDEX('EDT HEBDO'!$B$7:$F$7,MATCH(J7,LEFT('EDT HEBDO'!$B$1:$F$1,3),0)),
      IF(L7='EDT HEBDO'!$I$2,
         INDEX('EDT HEBDO'!$B$15:$F$15,MATCH(J7,LEFT('EDT HEBDO'!$B$1:$F$1,3),0)),
           INDEX(INFOS!$X$3:$X$15,MATCH(I7,INFOS!$Y$3:$Y$15,0))))),"")</f>
        <v>0.37847222222222227</v>
      </c>
      <c r="L7" s="9" t="s">
        <v>49</v>
      </c>
      <c r="M7" s="42">
        <f t="shared" ref="M7:M34" si="15">M6+1</f>
        <v>46359</v>
      </c>
      <c r="N7" s="8" t="str">
        <f t="shared" si="4"/>
        <v>jeu</v>
      </c>
      <c r="O7" s="40" cm="1">
        <f t="array" ref="O7">IFERROR(IF(P7='EDT HEBDO'!$I$3,"C",
   IF(P7='EDT HEBDO'!$I$1,
      INDEX('EDT HEBDO'!$B$7:$F$7,MATCH(N7,LEFT('EDT HEBDO'!$B$1:$F$1,3),0)),
      IF(P7='EDT HEBDO'!$I$2,
         INDEX('EDT HEBDO'!$B$15:$F$15,MATCH(N7,LEFT('EDT HEBDO'!$B$1:$F$1,3),0)),
           INDEX(INFOS!$X$2:$X$14,MATCH(M7,INFOS!$W$2:$W$14,0))))),"")</f>
        <v>0.37847222222222227</v>
      </c>
      <c r="P7" s="9" t="s">
        <v>49</v>
      </c>
      <c r="Q7" s="42">
        <f t="shared" ref="Q7:Q35" si="16">Q6+1</f>
        <v>46390</v>
      </c>
      <c r="R7" s="8" t="str">
        <f t="shared" si="5"/>
        <v>dim</v>
      </c>
      <c r="S7" s="40" t="str" cm="1">
        <f t="array" ref="S7">IFERROR(IF(T7='EDT HEBDO'!$I$3,"C",
   IF(T7='EDT HEBDO'!$I$1,
      INDEX('EDT HEBDO'!$B$7:$F$7,MATCH(R7,LEFT('EDT HEBDO'!$B$1:$F$1,3),0)),
      IF(T7='EDT HEBDO'!$I$2,
         INDEX('EDT HEBDO'!$B$15:$F$15,MATCH(R7,LEFT('EDT HEBDO'!$B$1:$F$1,3),0)),
           INDEX(INFOS!$AA$3:$AA$15,MATCH(Q7,INFOS!$AB$3:$AB$15,0))))),"")</f>
        <v/>
      </c>
      <c r="T7" s="9"/>
      <c r="U7" s="42">
        <f t="shared" ref="U7:U32" si="17">U6+1</f>
        <v>46421</v>
      </c>
      <c r="V7" s="8" t="str">
        <f t="shared" si="6"/>
        <v>mer</v>
      </c>
      <c r="W7" s="40" cm="1">
        <f t="array" ref="W7">IFERROR(IF(X7='EDT HEBDO'!$I$3,"C",
   IF(X7='EDT HEBDO'!$I$1,
      INDEX('EDT HEBDO'!$B$7:$F$7,MATCH(V7,LEFT('EDT HEBDO'!$B$1:$F$1,3),0)),
      IF(X7='EDT HEBDO'!$I$2,
         INDEX('EDT HEBDO'!$B$15:$F$15,MATCH(V7,LEFT('EDT HEBDO'!$B$1:$F$1,3),0)),
           INDEX(INFOS!$AA$3:$AA$15,MATCH(U7,INFOS!$AB$3:$AB$15,0))))),"")</f>
        <v>0.16666666666666663</v>
      </c>
      <c r="X7" s="9" t="s">
        <v>49</v>
      </c>
      <c r="Y7" s="42">
        <f t="shared" ref="Y7:Y35" si="18">Y6+1</f>
        <v>46449</v>
      </c>
      <c r="Z7" s="8" t="str">
        <f t="shared" si="7"/>
        <v>mer</v>
      </c>
      <c r="AA7" s="40" cm="1">
        <f t="array" ref="AA7">IFERROR(IF(AB7='EDT HEBDO'!$I$3,"C",
   IF(AB7='EDT HEBDO'!$I$1,
      INDEX('EDT HEBDO'!$B$7:$F$7,MATCH(Z7,LEFT('EDT HEBDO'!$B$1:$F$1,3),0)),
      IF(AB7='EDT HEBDO'!$I$2,
         INDEX('EDT HEBDO'!$B$15:$F$15,MATCH(Z7,LEFT('EDT HEBDO'!$B$1:$F$1,3),0)),
           INDEX(INFOS!$AA$3:$AA$15,MATCH(Y7,INFOS!$AB$3:$AB$15,0))))),"")</f>
        <v>0.16666666666666663</v>
      </c>
      <c r="AB7" s="9" t="s">
        <v>49</v>
      </c>
      <c r="AC7" s="42">
        <f t="shared" ref="AC7:AC34" si="19">AC6+1</f>
        <v>46480</v>
      </c>
      <c r="AD7" s="8" t="str">
        <f t="shared" si="8"/>
        <v>mer</v>
      </c>
      <c r="AE7" s="40" t="str" cm="1">
        <f t="array" ref="AE7">IFERROR(IF(AF7='EDT HEBDO'!$I$3,"C",
   IF(AF7='EDT HEBDO'!$I$1,
      INDEX('EDT HEBDO'!$B$7:$F$7,MATCH(AD7,LEFT('EDT HEBDO'!$B$1:$F$1,3),0)),
      IF(AF7='EDT HEBDO'!$I$2,
         INDEX('EDT HEBDO'!$B$15:$F$15,MATCH(AD7,LEFT('EDT HEBDO'!$B$1:$F$1,3),0)),
           INDEX(INFOS!$AA$3:$AA$15,MATCH(AC7,INFOS!$AB$3:$AB$15,0))))),"")</f>
        <v/>
      </c>
      <c r="AF7" s="9"/>
      <c r="AG7" s="42">
        <f t="shared" ref="AG7:AG35" si="20">AG6+1</f>
        <v>46510</v>
      </c>
      <c r="AH7" s="8" t="str">
        <f t="shared" si="9"/>
        <v>mer</v>
      </c>
      <c r="AI7" s="40" t="str" cm="1">
        <f t="array" ref="AI7">IFERROR(IF(AJ7='EDT HEBDO'!$I$3,"C",
   IF(AJ7='EDT HEBDO'!$I$1,
      INDEX('EDT HEBDO'!$B$7:$F$7,MATCH(AH7,LEFT('EDT HEBDO'!$B$1:$F$1,3),0)),
      IF(AJ7='EDT HEBDO'!$I$2,
         INDEX('EDT HEBDO'!$B$15:$F$15,MATCH(AH7,LEFT('EDT HEBDO'!$B$1:$F$1,3),0)),
           INDEX(INFOS!$AA$3:$AA$15,MATCH(AG7,INFOS!$AB$3:$AB$15,0))))),"")</f>
        <v/>
      </c>
      <c r="AJ7" s="9"/>
      <c r="AK7" s="42">
        <f t="shared" ref="AK7:AK34" si="21">AK6+1</f>
        <v>46541</v>
      </c>
      <c r="AL7" s="8" t="str">
        <f t="shared" si="0"/>
        <v>mer</v>
      </c>
      <c r="AM7" s="40" t="str" cm="1">
        <f t="array" ref="AM7">IFERROR(IF(AN7='EDT HEBDO'!$I$3,"C",
   IF(AN7='EDT HEBDO'!$I$1,
      INDEX('EDT HEBDO'!$B$7:$F$7,MATCH(AL7,LEFT('EDT HEBDO'!$B$1:$F$1,3),0)),
      IF(AN7='EDT HEBDO'!$I$2,
         INDEX('EDT HEBDO'!$B$15:$F$15,MATCH(AL7,LEFT('EDT HEBDO'!$B$1:$F$1,3),0)),
           INDEX(INFOS!$AA$3:$AA$15,MATCH(AK7,INFOS!$AB$3:$AB$15,0))))),"")</f>
        <v/>
      </c>
      <c r="AN7" s="9"/>
      <c r="AO7" s="42">
        <f t="shared" ref="AO7:AO35" si="22">AO6+1</f>
        <v>46571</v>
      </c>
      <c r="AP7" s="8" t="str">
        <f t="shared" si="10"/>
        <v>mer</v>
      </c>
      <c r="AQ7" s="40" t="str" cm="1">
        <f t="array" ref="AQ7">IFERROR(IF(AR7='EDT HEBDO'!$I$3,"C",
   IF(AR7='EDT HEBDO'!$I$1,
      INDEX('EDT HEBDO'!$B$7:$F$7,MATCH(AP7,LEFT('EDT HEBDO'!$B$1:$F$1,3),0)),
      IF(AR7='EDT HEBDO'!$I$2,
         INDEX('EDT HEBDO'!$B$15:$F$15,MATCH(AP7,LEFT('EDT HEBDO'!$B$1:$F$1,3),0)),
           INDEX(INFOS!$AA$3:$AA$15,MATCH(AO7,INFOS!$AB$3:$AB$15,0))))),"")</f>
        <v/>
      </c>
      <c r="AR7" s="9"/>
      <c r="AS7" s="42">
        <f t="shared" ref="AS7:AS35" si="23">AS6+1</f>
        <v>46602</v>
      </c>
      <c r="AT7" s="8" t="str">
        <f t="shared" si="11"/>
        <v>mer</v>
      </c>
      <c r="AU7" s="40" t="str" cm="1">
        <f t="array" ref="AU7">IFERROR(IF(AV7='EDT HEBDO'!$I$3,"C",
   IF(AV7='EDT HEBDO'!$I$1,
      INDEX('EDT HEBDO'!$B$7:$F$7,MATCH(AT7,LEFT('EDT HEBDO'!$B$1:$F$1,3),0)),
      IF(AV7='EDT HEBDO'!$I$2,
         INDEX('EDT HEBDO'!$B$15:$F$15,MATCH(AT7,LEFT('EDT HEBDO'!$B$1:$F$1,3),0)),
           INDEX(INFOS!$AA$3:$AA$15,MATCH(AS7,INFOS!$AB$3:$AB$15,0))))),"")</f>
        <v/>
      </c>
      <c r="AV7" s="9"/>
    </row>
    <row r="8" spans="1:48" x14ac:dyDescent="0.25">
      <c r="A8" s="42">
        <f t="shared" si="12"/>
        <v>46269</v>
      </c>
      <c r="B8" s="41" t="str">
        <f t="shared" si="1"/>
        <v>ven</v>
      </c>
      <c r="C8" s="40" cm="1">
        <f t="array" ref="C8">IFERROR(IF(D8='EDT HEBDO'!$I$3,"C",
   IF(D8='EDT HEBDO'!$I$1,
      INDEX('EDT HEBDO'!$B$7:$F$7,MATCH(B8,LEFT('EDT HEBDO'!$B$1:$F$1,3),0)),
      IF(D8='EDT HEBDO'!$I$2,
         INDEX('EDT HEBDO'!$B$15:$F$15,MATCH(B8,LEFT('EDT HEBDO'!$B$1:$F$1,3),0)),
           INDEX(INFOS!$X$2:$X$14,MATCH(A8,INFOS!$W$2:$W$14,0))))),"")</f>
        <v>0.37847222222222227</v>
      </c>
      <c r="D8" s="9" t="s">
        <v>49</v>
      </c>
      <c r="E8" s="42">
        <f t="shared" si="13"/>
        <v>46299</v>
      </c>
      <c r="F8" s="8" t="str">
        <f t="shared" si="2"/>
        <v>dim</v>
      </c>
      <c r="G8" s="40" t="str" cm="1">
        <f t="array" ref="G8">IFERROR(IF(H8='EDT HEBDO'!$I$3,"C",
   IF(H8='EDT HEBDO'!$I$1,
      INDEX('EDT HEBDO'!$B$7:$F$7,MATCH(F8,LEFT('EDT HEBDO'!$B$1:$F$1,3),0)),
      IF(H8='EDT HEBDO'!$I$2,
         INDEX('EDT HEBDO'!$B$15:$F$15,MATCH(F8,LEFT('EDT HEBDO'!$B$1:$F$1,3),0)),
           INDEX(INFOS!$X$2:$X$14,MATCH(E8,INFOS!$W$2:$W$14,0))))),"")</f>
        <v/>
      </c>
      <c r="H8" s="9"/>
      <c r="I8" s="42">
        <f t="shared" si="14"/>
        <v>46330</v>
      </c>
      <c r="J8" s="8" t="str">
        <f t="shared" si="3"/>
        <v>mer</v>
      </c>
      <c r="K8" s="40" cm="1">
        <f t="array" ref="K8">IFERROR(IF(L8='EDT HEBDO'!$I$3,"C",
   IF(L8='EDT HEBDO'!$I$1,
      INDEX('EDT HEBDO'!$B$7:$F$7,MATCH(J8,LEFT('EDT HEBDO'!$B$1:$F$1,3),0)),
      IF(L8='EDT HEBDO'!$I$2,
         INDEX('EDT HEBDO'!$B$15:$F$15,MATCH(J8,LEFT('EDT HEBDO'!$B$1:$F$1,3),0)),
           INDEX(INFOS!$X$3:$X$15,MATCH(I8,INFOS!$Y$3:$Y$15,0))))),"")</f>
        <v>0.16666666666666663</v>
      </c>
      <c r="L8" s="9" t="s">
        <v>49</v>
      </c>
      <c r="M8" s="42">
        <f t="shared" si="15"/>
        <v>46360</v>
      </c>
      <c r="N8" s="8" t="str">
        <f t="shared" si="4"/>
        <v>ven</v>
      </c>
      <c r="O8" s="40" cm="1">
        <f t="array" ref="O8">IFERROR(IF(P8='EDT HEBDO'!$I$3,"C",
   IF(P8='EDT HEBDO'!$I$1,
      INDEX('EDT HEBDO'!$B$7:$F$7,MATCH(N8,LEFT('EDT HEBDO'!$B$1:$F$1,3),0)),
      IF(P8='EDT HEBDO'!$I$2,
         INDEX('EDT HEBDO'!$B$15:$F$15,MATCH(N8,LEFT('EDT HEBDO'!$B$1:$F$1,3),0)),
           INDEX(INFOS!$X$2:$X$14,MATCH(M8,INFOS!$W$2:$W$14,0))))),"")</f>
        <v>0.37847222222222227</v>
      </c>
      <c r="P8" s="9" t="s">
        <v>49</v>
      </c>
      <c r="Q8" s="42">
        <f t="shared" si="16"/>
        <v>46391</v>
      </c>
      <c r="R8" s="8" t="str">
        <f t="shared" si="5"/>
        <v>lun</v>
      </c>
      <c r="S8" s="40" cm="1">
        <f t="array" ref="S8">IFERROR(IF(T8='EDT HEBDO'!$I$3,"C",
   IF(T8='EDT HEBDO'!$I$1,
      INDEX('EDT HEBDO'!$B$7:$F$7,MATCH(R8,LEFT('EDT HEBDO'!$B$1:$F$1,3),0)),
      IF(T8='EDT HEBDO'!$I$2,
         INDEX('EDT HEBDO'!$B$15:$F$15,MATCH(R8,LEFT('EDT HEBDO'!$B$1:$F$1,3),0)),
           INDEX(INFOS!$AA$3:$AA$15,MATCH(Q8,INFOS!$AB$3:$AB$15,0))))),"")</f>
        <v>0.37847222222222227</v>
      </c>
      <c r="T8" s="9" t="s">
        <v>49</v>
      </c>
      <c r="U8" s="42">
        <f t="shared" si="17"/>
        <v>46422</v>
      </c>
      <c r="V8" s="8" t="str">
        <f t="shared" si="6"/>
        <v>jeu</v>
      </c>
      <c r="W8" s="40" cm="1">
        <f t="array" ref="W8">IFERROR(IF(X8='EDT HEBDO'!$I$3,"C",
   IF(X8='EDT HEBDO'!$I$1,
      INDEX('EDT HEBDO'!$B$7:$F$7,MATCH(V8,LEFT('EDT HEBDO'!$B$1:$F$1,3),0)),
      IF(X8='EDT HEBDO'!$I$2,
         INDEX('EDT HEBDO'!$B$15:$F$15,MATCH(V8,LEFT('EDT HEBDO'!$B$1:$F$1,3),0)),
           INDEX(INFOS!$AA$3:$AA$15,MATCH(U8,INFOS!$AB$3:$AB$15,0))))),"")</f>
        <v>0.37847222222222227</v>
      </c>
      <c r="X8" s="9" t="s">
        <v>49</v>
      </c>
      <c r="Y8" s="42">
        <f t="shared" si="18"/>
        <v>46450</v>
      </c>
      <c r="Z8" s="8" t="str">
        <f t="shared" si="7"/>
        <v>jeu</v>
      </c>
      <c r="AA8" s="40" cm="1">
        <f t="array" ref="AA8">IFERROR(IF(AB8='EDT HEBDO'!$I$3,"C",
   IF(AB8='EDT HEBDO'!$I$1,
      INDEX('EDT HEBDO'!$B$7:$F$7,MATCH(Z8,LEFT('EDT HEBDO'!$B$1:$F$1,3),0)),
      IF(AB8='EDT HEBDO'!$I$2,
         INDEX('EDT HEBDO'!$B$15:$F$15,MATCH(Z8,LEFT('EDT HEBDO'!$B$1:$F$1,3),0)),
           INDEX(INFOS!$AA$3:$AA$15,MATCH(Y8,INFOS!$AB$3:$AB$15,0))))),"")</f>
        <v>0.37847222222222227</v>
      </c>
      <c r="AB8" s="9" t="s">
        <v>49</v>
      </c>
      <c r="AC8" s="42">
        <f t="shared" si="19"/>
        <v>46481</v>
      </c>
      <c r="AD8" s="8" t="str">
        <f t="shared" si="8"/>
        <v>jeu</v>
      </c>
      <c r="AE8" s="40" t="str" cm="1">
        <f t="array" ref="AE8">IFERROR(IF(AF8='EDT HEBDO'!$I$3,"C",
   IF(AF8='EDT HEBDO'!$I$1,
      INDEX('EDT HEBDO'!$B$7:$F$7,MATCH(AD8,LEFT('EDT HEBDO'!$B$1:$F$1,3),0)),
      IF(AF8='EDT HEBDO'!$I$2,
         INDEX('EDT HEBDO'!$B$15:$F$15,MATCH(AD8,LEFT('EDT HEBDO'!$B$1:$F$1,3),0)),
           INDEX(INFOS!$AA$3:$AA$15,MATCH(AC8,INFOS!$AB$3:$AB$15,0))))),"")</f>
        <v>Pâques</v>
      </c>
      <c r="AF8" s="9"/>
      <c r="AG8" s="42">
        <f t="shared" si="20"/>
        <v>46511</v>
      </c>
      <c r="AH8" s="8" t="str">
        <f t="shared" si="9"/>
        <v>jeu</v>
      </c>
      <c r="AI8" s="40" t="str" cm="1">
        <f t="array" ref="AI8">IFERROR(IF(AJ8='EDT HEBDO'!$I$3,"C",
   IF(AJ8='EDT HEBDO'!$I$1,
      INDEX('EDT HEBDO'!$B$7:$F$7,MATCH(AH8,LEFT('EDT HEBDO'!$B$1:$F$1,3),0)),
      IF(AJ8='EDT HEBDO'!$I$2,
         INDEX('EDT HEBDO'!$B$15:$F$15,MATCH(AH8,LEFT('EDT HEBDO'!$B$1:$F$1,3),0)),
           INDEX(INFOS!$AA$3:$AA$15,MATCH(AG8,INFOS!$AB$3:$AB$15,0))))),"")</f>
        <v/>
      </c>
      <c r="AJ8" s="9"/>
      <c r="AK8" s="42">
        <f t="shared" si="21"/>
        <v>46542</v>
      </c>
      <c r="AL8" s="8" t="str">
        <f t="shared" si="0"/>
        <v>jeu</v>
      </c>
      <c r="AM8" s="40" t="str" cm="1">
        <f t="array" ref="AM8">IFERROR(IF(AN8='EDT HEBDO'!$I$3,"C",
   IF(AN8='EDT HEBDO'!$I$1,
      INDEX('EDT HEBDO'!$B$7:$F$7,MATCH(AL8,LEFT('EDT HEBDO'!$B$1:$F$1,3),0)),
      IF(AN8='EDT HEBDO'!$I$2,
         INDEX('EDT HEBDO'!$B$15:$F$15,MATCH(AL8,LEFT('EDT HEBDO'!$B$1:$F$1,3),0)),
           INDEX(INFOS!$AA$3:$AA$15,MATCH(AK8,INFOS!$AB$3:$AB$15,0))))),"")</f>
        <v/>
      </c>
      <c r="AN8" s="9"/>
      <c r="AO8" s="42">
        <f t="shared" si="22"/>
        <v>46572</v>
      </c>
      <c r="AP8" s="8" t="str">
        <f t="shared" si="10"/>
        <v>jeu</v>
      </c>
      <c r="AQ8" s="40" t="str" cm="1">
        <f t="array" ref="AQ8">IFERROR(IF(AR8='EDT HEBDO'!$I$3,"C",
   IF(AR8='EDT HEBDO'!$I$1,
      INDEX('EDT HEBDO'!$B$7:$F$7,MATCH(AP8,LEFT('EDT HEBDO'!$B$1:$F$1,3),0)),
      IF(AR8='EDT HEBDO'!$I$2,
         INDEX('EDT HEBDO'!$B$15:$F$15,MATCH(AP8,LEFT('EDT HEBDO'!$B$1:$F$1,3),0)),
           INDEX(INFOS!$AA$3:$AA$15,MATCH(AO8,INFOS!$AB$3:$AB$15,0))))),"")</f>
        <v/>
      </c>
      <c r="AR8" s="9"/>
      <c r="AS8" s="42">
        <f t="shared" si="23"/>
        <v>46603</v>
      </c>
      <c r="AT8" s="8" t="str">
        <f t="shared" si="11"/>
        <v>jeu</v>
      </c>
      <c r="AU8" s="40" t="str" cm="1">
        <f t="array" ref="AU8">IFERROR(IF(AV8='EDT HEBDO'!$I$3,"C",
   IF(AV8='EDT HEBDO'!$I$1,
      INDEX('EDT HEBDO'!$B$7:$F$7,MATCH(AT8,LEFT('EDT HEBDO'!$B$1:$F$1,3),0)),
      IF(AV8='EDT HEBDO'!$I$2,
         INDEX('EDT HEBDO'!$B$15:$F$15,MATCH(AT8,LEFT('EDT HEBDO'!$B$1:$F$1,3),0)),
           INDEX(INFOS!$AA$3:$AA$15,MATCH(AS8,INFOS!$AB$3:$AB$15,0))))),"")</f>
        <v/>
      </c>
      <c r="AV8" s="9"/>
    </row>
    <row r="9" spans="1:48" x14ac:dyDescent="0.25">
      <c r="A9" s="42">
        <f t="shared" si="12"/>
        <v>46270</v>
      </c>
      <c r="B9" s="41" t="str">
        <f t="shared" si="1"/>
        <v>sam</v>
      </c>
      <c r="C9" s="40" t="str" cm="1">
        <f t="array" ref="C9">IFERROR(IF(D9='EDT HEBDO'!$I$3,"C",
   IF(D9='EDT HEBDO'!$I$1,
      INDEX('EDT HEBDO'!$B$7:$F$7,MATCH(B9,LEFT('EDT HEBDO'!$B$1:$F$1,3),0)),
      IF(D9='EDT HEBDO'!$I$2,
         INDEX('EDT HEBDO'!$B$15:$F$15,MATCH(B9,LEFT('EDT HEBDO'!$B$1:$F$1,3),0)),
           INDEX(INFOS!$X$2:$X$14,MATCH(A9,INFOS!$W$2:$W$14,0))))),"")</f>
        <v/>
      </c>
      <c r="D9" s="9"/>
      <c r="E9" s="42">
        <f t="shared" si="13"/>
        <v>46300</v>
      </c>
      <c r="F9" s="8" t="str">
        <f t="shared" si="2"/>
        <v>lun</v>
      </c>
      <c r="G9" s="40" cm="1">
        <f t="array" ref="G9">IFERROR(IF(H9='EDT HEBDO'!$I$3,"C",
   IF(H9='EDT HEBDO'!$I$1,
      INDEX('EDT HEBDO'!$B$7:$F$7,MATCH(F9,LEFT('EDT HEBDO'!$B$1:$F$1,3),0)),
      IF(H9='EDT HEBDO'!$I$2,
         INDEX('EDT HEBDO'!$B$15:$F$15,MATCH(F9,LEFT('EDT HEBDO'!$B$1:$F$1,3),0)),
           INDEX(INFOS!$X$2:$X$14,MATCH(E9,INFOS!$W$2:$W$14,0))))),"")</f>
        <v>0.37847222222222227</v>
      </c>
      <c r="H9" s="9" t="s">
        <v>49</v>
      </c>
      <c r="I9" s="42">
        <f t="shared" si="14"/>
        <v>46331</v>
      </c>
      <c r="J9" s="8" t="str">
        <f t="shared" si="3"/>
        <v>jeu</v>
      </c>
      <c r="K9" s="40" cm="1">
        <f t="array" ref="K9">IFERROR(IF(L9='EDT HEBDO'!$I$3,"C",
   IF(L9='EDT HEBDO'!$I$1,
      INDEX('EDT HEBDO'!$B$7:$F$7,MATCH(J9,LEFT('EDT HEBDO'!$B$1:$F$1,3),0)),
      IF(L9='EDT HEBDO'!$I$2,
         INDEX('EDT HEBDO'!$B$15:$F$15,MATCH(J9,LEFT('EDT HEBDO'!$B$1:$F$1,3),0)),
           INDEX(INFOS!$X$3:$X$15,MATCH(I9,INFOS!$Y$3:$Y$15,0))))),"")</f>
        <v>0.37847222222222227</v>
      </c>
      <c r="L9" s="9" t="s">
        <v>49</v>
      </c>
      <c r="M9" s="42">
        <f t="shared" si="15"/>
        <v>46361</v>
      </c>
      <c r="N9" s="8" t="str">
        <f t="shared" si="4"/>
        <v>sam</v>
      </c>
      <c r="O9" s="40" t="str" cm="1">
        <f t="array" ref="O9">IFERROR(IF(P9='EDT HEBDO'!$I$3,"C",
   IF(P9='EDT HEBDO'!$I$1,
      INDEX('EDT HEBDO'!$B$7:$F$7,MATCH(N9,LEFT('EDT HEBDO'!$B$1:$F$1,3),0)),
      IF(P9='EDT HEBDO'!$I$2,
         INDEX('EDT HEBDO'!$B$15:$F$15,MATCH(N9,LEFT('EDT HEBDO'!$B$1:$F$1,3),0)),
           INDEX(INFOS!$X$2:$X$14,MATCH(M9,INFOS!$W$2:$W$14,0))))),"")</f>
        <v/>
      </c>
      <c r="P9" s="9"/>
      <c r="Q9" s="42">
        <f t="shared" si="16"/>
        <v>46392</v>
      </c>
      <c r="R9" s="8" t="str">
        <f t="shared" si="5"/>
        <v>mar</v>
      </c>
      <c r="S9" s="40" cm="1">
        <f t="array" ref="S9">IFERROR(IF(T9='EDT HEBDO'!$I$3,"C",
   IF(T9='EDT HEBDO'!$I$1,
      INDEX('EDT HEBDO'!$B$7:$F$7,MATCH(R9,LEFT('EDT HEBDO'!$B$1:$F$1,3),0)),
      IF(T9='EDT HEBDO'!$I$2,
         INDEX('EDT HEBDO'!$B$15:$F$15,MATCH(R9,LEFT('EDT HEBDO'!$B$1:$F$1,3),0)),
           INDEX(INFOS!$AA$3:$AA$15,MATCH(Q9,INFOS!$AB$3:$AB$15,0))))),"")</f>
        <v>0.37847222222222227</v>
      </c>
      <c r="T9" s="9" t="s">
        <v>49</v>
      </c>
      <c r="U9" s="42">
        <f t="shared" si="17"/>
        <v>46423</v>
      </c>
      <c r="V9" s="8" t="str">
        <f t="shared" si="6"/>
        <v>ven</v>
      </c>
      <c r="W9" s="40" cm="1">
        <f t="array" ref="W9">IFERROR(IF(X9='EDT HEBDO'!$I$3,"C",
   IF(X9='EDT HEBDO'!$I$1,
      INDEX('EDT HEBDO'!$B$7:$F$7,MATCH(V9,LEFT('EDT HEBDO'!$B$1:$F$1,3),0)),
      IF(X9='EDT HEBDO'!$I$2,
         INDEX('EDT HEBDO'!$B$15:$F$15,MATCH(V9,LEFT('EDT HEBDO'!$B$1:$F$1,3),0)),
           INDEX(INFOS!$AA$3:$AA$15,MATCH(U9,INFOS!$AB$3:$AB$15,0))))),"")</f>
        <v>0.37847222222222227</v>
      </c>
      <c r="X9" s="9" t="s">
        <v>49</v>
      </c>
      <c r="Y9" s="42">
        <f t="shared" si="18"/>
        <v>46451</v>
      </c>
      <c r="Z9" s="8" t="str">
        <f t="shared" si="7"/>
        <v>ven</v>
      </c>
      <c r="AA9" s="40" cm="1">
        <f t="array" ref="AA9">IFERROR(IF(AB9='EDT HEBDO'!$I$3,"C",
   IF(AB9='EDT HEBDO'!$I$1,
      INDEX('EDT HEBDO'!$B$7:$F$7,MATCH(Z9,LEFT('EDT HEBDO'!$B$1:$F$1,3),0)),
      IF(AB9='EDT HEBDO'!$I$2,
         INDEX('EDT HEBDO'!$B$15:$F$15,MATCH(Z9,LEFT('EDT HEBDO'!$B$1:$F$1,3),0)),
           INDEX(INFOS!$AA$3:$AA$15,MATCH(Y9,INFOS!$AB$3:$AB$15,0))))),"")</f>
        <v>0.37847222222222227</v>
      </c>
      <c r="AB9" s="9" t="s">
        <v>49</v>
      </c>
      <c r="AC9" s="42">
        <f t="shared" si="19"/>
        <v>46482</v>
      </c>
      <c r="AD9" s="8" t="str">
        <f t="shared" si="8"/>
        <v>ven</v>
      </c>
      <c r="AE9" s="40" t="str" cm="1">
        <f t="array" ref="AE9">IFERROR(IF(AF9='EDT HEBDO'!$I$3,"C",
   IF(AF9='EDT HEBDO'!$I$1,
      INDEX('EDT HEBDO'!$B$7:$F$7,MATCH(AD9,LEFT('EDT HEBDO'!$B$1:$F$1,3),0)),
      IF(AF9='EDT HEBDO'!$I$2,
         INDEX('EDT HEBDO'!$B$15:$F$15,MATCH(AD9,LEFT('EDT HEBDO'!$B$1:$F$1,3),0)),
           INDEX(INFOS!$AA$3:$AA$15,MATCH(AC9,INFOS!$AB$3:$AB$15,0))))),"")</f>
        <v>Lundi de Pâques</v>
      </c>
      <c r="AF9" s="9"/>
      <c r="AG9" s="42">
        <f t="shared" si="20"/>
        <v>46512</v>
      </c>
      <c r="AH9" s="8" t="str">
        <f t="shared" si="9"/>
        <v>ven</v>
      </c>
      <c r="AI9" s="40" t="str" cm="1">
        <f t="array" ref="AI9">IFERROR(IF(AJ9='EDT HEBDO'!$I$3,"C",
   IF(AJ9='EDT HEBDO'!$I$1,
      INDEX('EDT HEBDO'!$B$7:$F$7,MATCH(AH9,LEFT('EDT HEBDO'!$B$1:$F$1,3),0)),
      IF(AJ9='EDT HEBDO'!$I$2,
         INDEX('EDT HEBDO'!$B$15:$F$15,MATCH(AH9,LEFT('EDT HEBDO'!$B$1:$F$1,3),0)),
           INDEX(INFOS!$AA$3:$AA$15,MATCH(AG9,INFOS!$AB$3:$AB$15,0))))),"")</f>
        <v/>
      </c>
      <c r="AJ9" s="9"/>
      <c r="AK9" s="42">
        <f t="shared" si="21"/>
        <v>46543</v>
      </c>
      <c r="AL9" s="8" t="str">
        <f t="shared" si="0"/>
        <v>ven</v>
      </c>
      <c r="AM9" s="40" t="str" cm="1">
        <f t="array" ref="AM9">IFERROR(IF(AN9='EDT HEBDO'!$I$3,"C",
   IF(AN9='EDT HEBDO'!$I$1,
      INDEX('EDT HEBDO'!$B$7:$F$7,MATCH(AL9,LEFT('EDT HEBDO'!$B$1:$F$1,3),0)),
      IF(AN9='EDT HEBDO'!$I$2,
         INDEX('EDT HEBDO'!$B$15:$F$15,MATCH(AL9,LEFT('EDT HEBDO'!$B$1:$F$1,3),0)),
           INDEX(INFOS!$AA$3:$AA$15,MATCH(AK9,INFOS!$AB$3:$AB$15,0))))),"")</f>
        <v/>
      </c>
      <c r="AN9" s="9"/>
      <c r="AO9" s="42">
        <f t="shared" si="22"/>
        <v>46573</v>
      </c>
      <c r="AP9" s="8" t="str">
        <f t="shared" si="10"/>
        <v>ven</v>
      </c>
      <c r="AQ9" s="40" t="str" cm="1">
        <f t="array" ref="AQ9">IFERROR(IF(AR9='EDT HEBDO'!$I$3,"C",
   IF(AR9='EDT HEBDO'!$I$1,
      INDEX('EDT HEBDO'!$B$7:$F$7,MATCH(AP9,LEFT('EDT HEBDO'!$B$1:$F$1,3),0)),
      IF(AR9='EDT HEBDO'!$I$2,
         INDEX('EDT HEBDO'!$B$15:$F$15,MATCH(AP9,LEFT('EDT HEBDO'!$B$1:$F$1,3),0)),
           INDEX(INFOS!$AA$3:$AA$15,MATCH(AO9,INFOS!$AB$3:$AB$15,0))))),"")</f>
        <v/>
      </c>
      <c r="AR9" s="9"/>
      <c r="AS9" s="42">
        <f t="shared" si="23"/>
        <v>46604</v>
      </c>
      <c r="AT9" s="8" t="str">
        <f t="shared" si="11"/>
        <v>ven</v>
      </c>
      <c r="AU9" s="40" t="str" cm="1">
        <f t="array" ref="AU9">IFERROR(IF(AV9='EDT HEBDO'!$I$3,"C",
   IF(AV9='EDT HEBDO'!$I$1,
      INDEX('EDT HEBDO'!$B$7:$F$7,MATCH(AT9,LEFT('EDT HEBDO'!$B$1:$F$1,3),0)),
      IF(AV9='EDT HEBDO'!$I$2,
         INDEX('EDT HEBDO'!$B$15:$F$15,MATCH(AT9,LEFT('EDT HEBDO'!$B$1:$F$1,3),0)),
           INDEX(INFOS!$AA$3:$AA$15,MATCH(AS9,INFOS!$AB$3:$AB$15,0))))),"")</f>
        <v/>
      </c>
      <c r="AV9" s="9"/>
    </row>
    <row r="10" spans="1:48" x14ac:dyDescent="0.25">
      <c r="A10" s="42">
        <f t="shared" si="12"/>
        <v>46271</v>
      </c>
      <c r="B10" s="41" t="str">
        <f t="shared" si="1"/>
        <v>dim</v>
      </c>
      <c r="C10" s="40" t="str" cm="1">
        <f t="array" ref="C10">IFERROR(IF(D10='EDT HEBDO'!$I$3,"C",
   IF(D10='EDT HEBDO'!$I$1,
      INDEX('EDT HEBDO'!$B$7:$F$7,MATCH(B10,LEFT('EDT HEBDO'!$B$1:$F$1,3),0)),
      IF(D10='EDT HEBDO'!$I$2,
         INDEX('EDT HEBDO'!$B$15:$F$15,MATCH(B10,LEFT('EDT HEBDO'!$B$1:$F$1,3),0)),
           INDEX(INFOS!$X$2:$X$14,MATCH(A10,INFOS!$W$2:$W$14,0))))),"")</f>
        <v/>
      </c>
      <c r="D10" s="9"/>
      <c r="E10" s="42">
        <f t="shared" si="13"/>
        <v>46301</v>
      </c>
      <c r="F10" s="8" t="str">
        <f t="shared" si="2"/>
        <v>mar</v>
      </c>
      <c r="G10" s="40" cm="1">
        <f t="array" ref="G10">IFERROR(IF(H10='EDT HEBDO'!$I$3,"C",
   IF(H10='EDT HEBDO'!$I$1,
      INDEX('EDT HEBDO'!$B$7:$F$7,MATCH(F10,LEFT('EDT HEBDO'!$B$1:$F$1,3),0)),
      IF(H10='EDT HEBDO'!$I$2,
         INDEX('EDT HEBDO'!$B$15:$F$15,MATCH(F10,LEFT('EDT HEBDO'!$B$1:$F$1,3),0)),
           INDEX(INFOS!$X$2:$X$14,MATCH(E10,INFOS!$W$2:$W$14,0))))),"")</f>
        <v>0.37847222222222227</v>
      </c>
      <c r="H10" s="9" t="s">
        <v>49</v>
      </c>
      <c r="I10" s="42">
        <f t="shared" si="14"/>
        <v>46332</v>
      </c>
      <c r="J10" s="8" t="str">
        <f t="shared" si="3"/>
        <v>ven</v>
      </c>
      <c r="K10" s="40" cm="1">
        <f t="array" ref="K10">IFERROR(IF(L10='EDT HEBDO'!$I$3,"C",
   IF(L10='EDT HEBDO'!$I$1,
      INDEX('EDT HEBDO'!$B$7:$F$7,MATCH(J10,LEFT('EDT HEBDO'!$B$1:$F$1,3),0)),
      IF(L10='EDT HEBDO'!$I$2,
         INDEX('EDT HEBDO'!$B$15:$F$15,MATCH(J10,LEFT('EDT HEBDO'!$B$1:$F$1,3),0)),
           INDEX(INFOS!$X$3:$X$15,MATCH(I10,INFOS!$Y$3:$Y$15,0))))),"")</f>
        <v>0.37847222222222227</v>
      </c>
      <c r="L10" s="9" t="s">
        <v>49</v>
      </c>
      <c r="M10" s="42">
        <f t="shared" si="15"/>
        <v>46362</v>
      </c>
      <c r="N10" s="8" t="str">
        <f t="shared" si="4"/>
        <v>dim</v>
      </c>
      <c r="O10" s="40" t="str" cm="1">
        <f t="array" ref="O10">IFERROR(IF(P10='EDT HEBDO'!$I$3,"C",
   IF(P10='EDT HEBDO'!$I$1,
      INDEX('EDT HEBDO'!$B$7:$F$7,MATCH(N10,LEFT('EDT HEBDO'!$B$1:$F$1,3),0)),
      IF(P10='EDT HEBDO'!$I$2,
         INDEX('EDT HEBDO'!$B$15:$F$15,MATCH(N10,LEFT('EDT HEBDO'!$B$1:$F$1,3),0)),
           INDEX(INFOS!$X$2:$X$14,MATCH(M10,INFOS!$W$2:$W$14,0))))),"")</f>
        <v/>
      </c>
      <c r="P10" s="9"/>
      <c r="Q10" s="42">
        <f t="shared" si="16"/>
        <v>46393</v>
      </c>
      <c r="R10" s="8" t="str">
        <f t="shared" si="5"/>
        <v>mer</v>
      </c>
      <c r="S10" s="40" cm="1">
        <f t="array" ref="S10">IFERROR(IF(T10='EDT HEBDO'!$I$3,"C",
   IF(T10='EDT HEBDO'!$I$1,
      INDEX('EDT HEBDO'!$B$7:$F$7,MATCH(R10,LEFT('EDT HEBDO'!$B$1:$F$1,3),0)),
      IF(T10='EDT HEBDO'!$I$2,
         INDEX('EDT HEBDO'!$B$15:$F$15,MATCH(R10,LEFT('EDT HEBDO'!$B$1:$F$1,3),0)),
           INDEX(INFOS!$AA$3:$AA$15,MATCH(Q10,INFOS!$AB$3:$AB$15,0))))),"")</f>
        <v>0.16666666666666663</v>
      </c>
      <c r="T10" s="9" t="s">
        <v>49</v>
      </c>
      <c r="U10" s="42">
        <f t="shared" si="17"/>
        <v>46424</v>
      </c>
      <c r="V10" s="8" t="str">
        <f t="shared" si="6"/>
        <v>sam</v>
      </c>
      <c r="W10" s="40" t="str" cm="1">
        <f t="array" ref="W10">IFERROR(IF(X10='EDT HEBDO'!$I$3,"C",
   IF(X10='EDT HEBDO'!$I$1,
      INDEX('EDT HEBDO'!$B$7:$F$7,MATCH(V10,LEFT('EDT HEBDO'!$B$1:$F$1,3),0)),
      IF(X10='EDT HEBDO'!$I$2,
         INDEX('EDT HEBDO'!$B$15:$F$15,MATCH(V10,LEFT('EDT HEBDO'!$B$1:$F$1,3),0)),
           INDEX(INFOS!$AA$3:$AA$15,MATCH(U10,INFOS!$AB$3:$AB$15,0))))),"")</f>
        <v/>
      </c>
      <c r="X10" s="9"/>
      <c r="Y10" s="42">
        <f t="shared" si="18"/>
        <v>46452</v>
      </c>
      <c r="Z10" s="8" t="str">
        <f t="shared" si="7"/>
        <v>sam</v>
      </c>
      <c r="AA10" s="40" t="str" cm="1">
        <f t="array" ref="AA10">IFERROR(IF(AB10='EDT HEBDO'!$I$3,"C",
   IF(AB10='EDT HEBDO'!$I$1,
      INDEX('EDT HEBDO'!$B$7:$F$7,MATCH(Z10,LEFT('EDT HEBDO'!$B$1:$F$1,3),0)),
      IF(AB10='EDT HEBDO'!$I$2,
         INDEX('EDT HEBDO'!$B$15:$F$15,MATCH(Z10,LEFT('EDT HEBDO'!$B$1:$F$1,3),0)),
           INDEX(INFOS!$AA$3:$AA$15,MATCH(Y10,INFOS!$AB$3:$AB$15,0))))),"")</f>
        <v/>
      </c>
      <c r="AB10" s="9"/>
      <c r="AC10" s="42">
        <f t="shared" si="19"/>
        <v>46483</v>
      </c>
      <c r="AD10" s="8" t="str">
        <f t="shared" si="8"/>
        <v>sam</v>
      </c>
      <c r="AE10" s="40" t="str" cm="1">
        <f t="array" ref="AE10">IFERROR(IF(AF10='EDT HEBDO'!$I$3,"C",
   IF(AF10='EDT HEBDO'!$I$1,
      INDEX('EDT HEBDO'!$B$7:$F$7,MATCH(AD10,LEFT('EDT HEBDO'!$B$1:$F$1,3),0)),
      IF(AF10='EDT HEBDO'!$I$2,
         INDEX('EDT HEBDO'!$B$15:$F$15,MATCH(AD10,LEFT('EDT HEBDO'!$B$1:$F$1,3),0)),
           INDEX(INFOS!$AA$3:$AA$15,MATCH(AC10,INFOS!$AB$3:$AB$15,0))))),"")</f>
        <v/>
      </c>
      <c r="AF10" s="9"/>
      <c r="AG10" s="42">
        <f t="shared" si="20"/>
        <v>46513</v>
      </c>
      <c r="AH10" s="8" t="str">
        <f t="shared" si="9"/>
        <v>sam</v>
      </c>
      <c r="AI10" s="40" t="str" cm="1">
        <f t="array" ref="AI10">IFERROR(IF(AJ10='EDT HEBDO'!$I$3,"C",
   IF(AJ10='EDT HEBDO'!$I$1,
      INDEX('EDT HEBDO'!$B$7:$F$7,MATCH(AH10,LEFT('EDT HEBDO'!$B$1:$F$1,3),0)),
      IF(AJ10='EDT HEBDO'!$I$2,
         INDEX('EDT HEBDO'!$B$15:$F$15,MATCH(AH10,LEFT('EDT HEBDO'!$B$1:$F$1,3),0)),
           INDEX(INFOS!$AA$3:$AA$15,MATCH(AG10,INFOS!$AB$3:$AB$15,0))))),"")</f>
        <v/>
      </c>
      <c r="AJ10" s="9"/>
      <c r="AK10" s="42">
        <f t="shared" si="21"/>
        <v>46544</v>
      </c>
      <c r="AL10" s="8" t="str">
        <f t="shared" si="0"/>
        <v>sam</v>
      </c>
      <c r="AM10" s="40" t="str" cm="1">
        <f t="array" ref="AM10">IFERROR(IF(AN10='EDT HEBDO'!$I$3,"C",
   IF(AN10='EDT HEBDO'!$I$1,
      INDEX('EDT HEBDO'!$B$7:$F$7,MATCH(AL10,LEFT('EDT HEBDO'!$B$1:$F$1,3),0)),
      IF(AN10='EDT HEBDO'!$I$2,
         INDEX('EDT HEBDO'!$B$15:$F$15,MATCH(AL10,LEFT('EDT HEBDO'!$B$1:$F$1,3),0)),
           INDEX(INFOS!$AA$3:$AA$15,MATCH(AK10,INFOS!$AB$3:$AB$15,0))))),"")</f>
        <v/>
      </c>
      <c r="AN10" s="9"/>
      <c r="AO10" s="42">
        <f t="shared" si="22"/>
        <v>46574</v>
      </c>
      <c r="AP10" s="8" t="str">
        <f t="shared" si="10"/>
        <v>sam</v>
      </c>
      <c r="AQ10" s="40" t="str" cm="1">
        <f t="array" ref="AQ10">IFERROR(IF(AR10='EDT HEBDO'!$I$3,"C",
   IF(AR10='EDT HEBDO'!$I$1,
      INDEX('EDT HEBDO'!$B$7:$F$7,MATCH(AP10,LEFT('EDT HEBDO'!$B$1:$F$1,3),0)),
      IF(AR10='EDT HEBDO'!$I$2,
         INDEX('EDT HEBDO'!$B$15:$F$15,MATCH(AP10,LEFT('EDT HEBDO'!$B$1:$F$1,3),0)),
           INDEX(INFOS!$AA$3:$AA$15,MATCH(AO10,INFOS!$AB$3:$AB$15,0))))),"")</f>
        <v/>
      </c>
      <c r="AR10" s="9"/>
      <c r="AS10" s="42">
        <f t="shared" si="23"/>
        <v>46605</v>
      </c>
      <c r="AT10" s="8" t="str">
        <f t="shared" si="11"/>
        <v>sam</v>
      </c>
      <c r="AU10" s="40" t="str" cm="1">
        <f t="array" ref="AU10">IFERROR(IF(AV10='EDT HEBDO'!$I$3,"C",
   IF(AV10='EDT HEBDO'!$I$1,
      INDEX('EDT HEBDO'!$B$7:$F$7,MATCH(AT10,LEFT('EDT HEBDO'!$B$1:$F$1,3),0)),
      IF(AV10='EDT HEBDO'!$I$2,
         INDEX('EDT HEBDO'!$B$15:$F$15,MATCH(AT10,LEFT('EDT HEBDO'!$B$1:$F$1,3),0)),
           INDEX(INFOS!$AA$3:$AA$15,MATCH(AS10,INFOS!$AB$3:$AB$15,0))))),"")</f>
        <v/>
      </c>
      <c r="AV10" s="9"/>
    </row>
    <row r="11" spans="1:48" x14ac:dyDescent="0.25">
      <c r="A11" s="42">
        <f t="shared" si="12"/>
        <v>46272</v>
      </c>
      <c r="B11" s="41" t="str">
        <f t="shared" si="1"/>
        <v>lun</v>
      </c>
      <c r="C11" s="40" cm="1">
        <f t="array" ref="C11">IFERROR(IF(D11='EDT HEBDO'!$I$3,"C",
   IF(D11='EDT HEBDO'!$I$1,
      INDEX('EDT HEBDO'!$B$7:$F$7,MATCH(B11,LEFT('EDT HEBDO'!$B$1:$F$1,3),0)),
      IF(D11='EDT HEBDO'!$I$2,
         INDEX('EDT HEBDO'!$B$15:$F$15,MATCH(B11,LEFT('EDT HEBDO'!$B$1:$F$1,3),0)),
           INDEX(INFOS!$X$2:$X$14,MATCH(A11,INFOS!$W$2:$W$14,0))))),"")</f>
        <v>0.37847222222222227</v>
      </c>
      <c r="D11" s="9" t="s">
        <v>49</v>
      </c>
      <c r="E11" s="42">
        <f t="shared" si="13"/>
        <v>46302</v>
      </c>
      <c r="F11" s="8" t="str">
        <f t="shared" si="2"/>
        <v>mer</v>
      </c>
      <c r="G11" s="40" cm="1">
        <f t="array" ref="G11">IFERROR(IF(H11='EDT HEBDO'!$I$3,"C",
   IF(H11='EDT HEBDO'!$I$1,
      INDEX('EDT HEBDO'!$B$7:$F$7,MATCH(F11,LEFT('EDT HEBDO'!$B$1:$F$1,3),0)),
      IF(H11='EDT HEBDO'!$I$2,
         INDEX('EDT HEBDO'!$B$15:$F$15,MATCH(F11,LEFT('EDT HEBDO'!$B$1:$F$1,3),0)),
           INDEX(INFOS!$X$2:$X$14,MATCH(E11,INFOS!$W$2:$W$14,0))))),"")</f>
        <v>0.16666666666666663</v>
      </c>
      <c r="H11" s="9" t="s">
        <v>49</v>
      </c>
      <c r="I11" s="42">
        <f t="shared" si="14"/>
        <v>46333</v>
      </c>
      <c r="J11" s="8" t="str">
        <f t="shared" si="3"/>
        <v>sam</v>
      </c>
      <c r="K11" s="40" t="str" cm="1">
        <f t="array" ref="K11">IFERROR(IF(L11='EDT HEBDO'!$I$3,"C",
   IF(L11='EDT HEBDO'!$I$1,
      INDEX('EDT HEBDO'!$B$7:$F$7,MATCH(J11,LEFT('EDT HEBDO'!$B$1:$F$1,3),0)),
      IF(L11='EDT HEBDO'!$I$2,
         INDEX('EDT HEBDO'!$B$15:$F$15,MATCH(J11,LEFT('EDT HEBDO'!$B$1:$F$1,3),0)),
           INDEX(INFOS!$X$3:$X$15,MATCH(I11,INFOS!$Y$3:$Y$15,0))))),"")</f>
        <v/>
      </c>
      <c r="L11" s="9"/>
      <c r="M11" s="42">
        <f t="shared" si="15"/>
        <v>46363</v>
      </c>
      <c r="N11" s="8" t="str">
        <f t="shared" si="4"/>
        <v>lun</v>
      </c>
      <c r="O11" s="40" cm="1">
        <f t="array" ref="O11">IFERROR(IF(P11='EDT HEBDO'!$I$3,"C",
   IF(P11='EDT HEBDO'!$I$1,
      INDEX('EDT HEBDO'!$B$7:$F$7,MATCH(N11,LEFT('EDT HEBDO'!$B$1:$F$1,3),0)),
      IF(P11='EDT HEBDO'!$I$2,
         INDEX('EDT HEBDO'!$B$15:$F$15,MATCH(N11,LEFT('EDT HEBDO'!$B$1:$F$1,3),0)),
           INDEX(INFOS!$X$2:$X$14,MATCH(M11,INFOS!$W$2:$W$14,0))))),"")</f>
        <v>0.37847222222222227</v>
      </c>
      <c r="P11" s="9" t="s">
        <v>49</v>
      </c>
      <c r="Q11" s="42">
        <f t="shared" si="16"/>
        <v>46394</v>
      </c>
      <c r="R11" s="8" t="str">
        <f t="shared" si="5"/>
        <v>jeu</v>
      </c>
      <c r="S11" s="40" cm="1">
        <f t="array" ref="S11">IFERROR(IF(T11='EDT HEBDO'!$I$3,"C",
   IF(T11='EDT HEBDO'!$I$1,
      INDEX('EDT HEBDO'!$B$7:$F$7,MATCH(R11,LEFT('EDT HEBDO'!$B$1:$F$1,3),0)),
      IF(T11='EDT HEBDO'!$I$2,
         INDEX('EDT HEBDO'!$B$15:$F$15,MATCH(R11,LEFT('EDT HEBDO'!$B$1:$F$1,3),0)),
           INDEX(INFOS!$AA$3:$AA$15,MATCH(Q11,INFOS!$AB$3:$AB$15,0))))),"")</f>
        <v>0.37847222222222227</v>
      </c>
      <c r="T11" s="9" t="s">
        <v>49</v>
      </c>
      <c r="U11" s="42">
        <f t="shared" si="17"/>
        <v>46425</v>
      </c>
      <c r="V11" s="8" t="str">
        <f t="shared" si="6"/>
        <v>dim</v>
      </c>
      <c r="W11" s="40" t="str" cm="1">
        <f t="array" ref="W11">IFERROR(IF(X11='EDT HEBDO'!$I$3,"C",
   IF(X11='EDT HEBDO'!$I$1,
      INDEX('EDT HEBDO'!$B$7:$F$7,MATCH(V11,LEFT('EDT HEBDO'!$B$1:$F$1,3),0)),
      IF(X11='EDT HEBDO'!$I$2,
         INDEX('EDT HEBDO'!$B$15:$F$15,MATCH(V11,LEFT('EDT HEBDO'!$B$1:$F$1,3),0)),
           INDEX(INFOS!$AA$3:$AA$15,MATCH(U11,INFOS!$AB$3:$AB$15,0))))),"")</f>
        <v/>
      </c>
      <c r="X11" s="9"/>
      <c r="Y11" s="42">
        <f t="shared" si="18"/>
        <v>46453</v>
      </c>
      <c r="Z11" s="8" t="str">
        <f t="shared" si="7"/>
        <v>dim</v>
      </c>
      <c r="AA11" s="40" t="str" cm="1">
        <f t="array" ref="AA11">IFERROR(IF(AB11='EDT HEBDO'!$I$3,"C",
   IF(AB11='EDT HEBDO'!$I$1,
      INDEX('EDT HEBDO'!$B$7:$F$7,MATCH(Z11,LEFT('EDT HEBDO'!$B$1:$F$1,3),0)),
      IF(AB11='EDT HEBDO'!$I$2,
         INDEX('EDT HEBDO'!$B$15:$F$15,MATCH(Z11,LEFT('EDT HEBDO'!$B$1:$F$1,3),0)),
           INDEX(INFOS!$AA$3:$AA$15,MATCH(Y11,INFOS!$AB$3:$AB$15,0))))),"")</f>
        <v/>
      </c>
      <c r="AB11" s="9"/>
      <c r="AC11" s="42">
        <f t="shared" si="19"/>
        <v>46484</v>
      </c>
      <c r="AD11" s="8" t="str">
        <f t="shared" si="8"/>
        <v>dim</v>
      </c>
      <c r="AE11" s="40" t="str" cm="1">
        <f t="array" ref="AE11">IFERROR(IF(AF11='EDT HEBDO'!$I$3,"C",
   IF(AF11='EDT HEBDO'!$I$1,
      INDEX('EDT HEBDO'!$B$7:$F$7,MATCH(AD11,LEFT('EDT HEBDO'!$B$1:$F$1,3),0)),
      IF(AF11='EDT HEBDO'!$I$2,
         INDEX('EDT HEBDO'!$B$15:$F$15,MATCH(AD11,LEFT('EDT HEBDO'!$B$1:$F$1,3),0)),
           INDEX(INFOS!$AA$3:$AA$15,MATCH(AC11,INFOS!$AB$3:$AB$15,0))))),"")</f>
        <v/>
      </c>
      <c r="AF11" s="9"/>
      <c r="AG11" s="42">
        <f t="shared" si="20"/>
        <v>46514</v>
      </c>
      <c r="AH11" s="8" t="str">
        <f t="shared" si="9"/>
        <v>dim</v>
      </c>
      <c r="AI11" s="40" t="str" cm="1">
        <f t="array" ref="AI11">IFERROR(IF(AJ11='EDT HEBDO'!$I$3,"C",
   IF(AJ11='EDT HEBDO'!$I$1,
      INDEX('EDT HEBDO'!$B$7:$F$7,MATCH(AH11,LEFT('EDT HEBDO'!$B$1:$F$1,3),0)),
      IF(AJ11='EDT HEBDO'!$I$2,
         INDEX('EDT HEBDO'!$B$15:$F$15,MATCH(AH11,LEFT('EDT HEBDO'!$B$1:$F$1,3),0)),
           INDEX(INFOS!$AA$3:$AA$15,MATCH(AG11,INFOS!$AB$3:$AB$15,0))))),"")</f>
        <v/>
      </c>
      <c r="AJ11" s="9"/>
      <c r="AK11" s="42">
        <f t="shared" si="21"/>
        <v>46545</v>
      </c>
      <c r="AL11" s="8" t="str">
        <f t="shared" si="0"/>
        <v>dim</v>
      </c>
      <c r="AM11" s="40" t="str" cm="1">
        <f t="array" ref="AM11">IFERROR(IF(AN11='EDT HEBDO'!$I$3,"C",
   IF(AN11='EDT HEBDO'!$I$1,
      INDEX('EDT HEBDO'!$B$7:$F$7,MATCH(AL11,LEFT('EDT HEBDO'!$B$1:$F$1,3),0)),
      IF(AN11='EDT HEBDO'!$I$2,
         INDEX('EDT HEBDO'!$B$15:$F$15,MATCH(AL11,LEFT('EDT HEBDO'!$B$1:$F$1,3),0)),
           INDEX(INFOS!$AA$3:$AA$15,MATCH(AK11,INFOS!$AB$3:$AB$15,0))))),"")</f>
        <v/>
      </c>
      <c r="AN11" s="9"/>
      <c r="AO11" s="42">
        <f t="shared" si="22"/>
        <v>46575</v>
      </c>
      <c r="AP11" s="8" t="str">
        <f t="shared" si="10"/>
        <v>dim</v>
      </c>
      <c r="AQ11" s="40" t="str" cm="1">
        <f t="array" ref="AQ11">IFERROR(IF(AR11='EDT HEBDO'!$I$3,"C",
   IF(AR11='EDT HEBDO'!$I$1,
      INDEX('EDT HEBDO'!$B$7:$F$7,MATCH(AP11,LEFT('EDT HEBDO'!$B$1:$F$1,3),0)),
      IF(AR11='EDT HEBDO'!$I$2,
         INDEX('EDT HEBDO'!$B$15:$F$15,MATCH(AP11,LEFT('EDT HEBDO'!$B$1:$F$1,3),0)),
           INDEX(INFOS!$AA$3:$AA$15,MATCH(AO11,INFOS!$AB$3:$AB$15,0))))),"")</f>
        <v/>
      </c>
      <c r="AR11" s="9"/>
      <c r="AS11" s="42">
        <f t="shared" si="23"/>
        <v>46606</v>
      </c>
      <c r="AT11" s="8" t="str">
        <f t="shared" si="11"/>
        <v>dim</v>
      </c>
      <c r="AU11" s="40" t="str" cm="1">
        <f t="array" ref="AU11">IFERROR(IF(AV11='EDT HEBDO'!$I$3,"C",
   IF(AV11='EDT HEBDO'!$I$1,
      INDEX('EDT HEBDO'!$B$7:$F$7,MATCH(AT11,LEFT('EDT HEBDO'!$B$1:$F$1,3),0)),
      IF(AV11='EDT HEBDO'!$I$2,
         INDEX('EDT HEBDO'!$B$15:$F$15,MATCH(AT11,LEFT('EDT HEBDO'!$B$1:$F$1,3),0)),
           INDEX(INFOS!$AA$3:$AA$15,MATCH(AS11,INFOS!$AB$3:$AB$15,0))))),"")</f>
        <v/>
      </c>
      <c r="AV11" s="9"/>
    </row>
    <row r="12" spans="1:48" x14ac:dyDescent="0.25">
      <c r="A12" s="42">
        <f t="shared" si="12"/>
        <v>46273</v>
      </c>
      <c r="B12" s="41" t="str">
        <f t="shared" si="1"/>
        <v>mar</v>
      </c>
      <c r="C12" s="40" cm="1">
        <f t="array" ref="C12">IFERROR(IF(D12='EDT HEBDO'!$I$3,"C",
   IF(D12='EDT HEBDO'!$I$1,
      INDEX('EDT HEBDO'!$B$7:$F$7,MATCH(B12,LEFT('EDT HEBDO'!$B$1:$F$1,3),0)),
      IF(D12='EDT HEBDO'!$I$2,
         INDEX('EDT HEBDO'!$B$15:$F$15,MATCH(B12,LEFT('EDT HEBDO'!$B$1:$F$1,3),0)),
           INDEX(INFOS!$X$2:$X$14,MATCH(A12,INFOS!$W$2:$W$14,0))))),"")</f>
        <v>0.37847222222222227</v>
      </c>
      <c r="D12" s="9" t="s">
        <v>49</v>
      </c>
      <c r="E12" s="42">
        <f t="shared" si="13"/>
        <v>46303</v>
      </c>
      <c r="F12" s="8" t="str">
        <f t="shared" si="2"/>
        <v>jeu</v>
      </c>
      <c r="G12" s="40" cm="1">
        <f t="array" ref="G12">IFERROR(IF(H12='EDT HEBDO'!$I$3,"C",
   IF(H12='EDT HEBDO'!$I$1,
      INDEX('EDT HEBDO'!$B$7:$F$7,MATCH(F12,LEFT('EDT HEBDO'!$B$1:$F$1,3),0)),
      IF(H12='EDT HEBDO'!$I$2,
         INDEX('EDT HEBDO'!$B$15:$F$15,MATCH(F12,LEFT('EDT HEBDO'!$B$1:$F$1,3),0)),
           INDEX(INFOS!$X$2:$X$14,MATCH(E12,INFOS!$W$2:$W$14,0))))),"")</f>
        <v>0.37847222222222227</v>
      </c>
      <c r="H12" s="9" t="s">
        <v>49</v>
      </c>
      <c r="I12" s="42">
        <f t="shared" si="14"/>
        <v>46334</v>
      </c>
      <c r="J12" s="8" t="str">
        <f t="shared" si="3"/>
        <v>dim</v>
      </c>
      <c r="K12" s="40" t="str" cm="1">
        <f t="array" ref="K12">IFERROR(IF(L12='EDT HEBDO'!$I$3,"C",
   IF(L12='EDT HEBDO'!$I$1,
      INDEX('EDT HEBDO'!$B$7:$F$7,MATCH(J12,LEFT('EDT HEBDO'!$B$1:$F$1,3),0)),
      IF(L12='EDT HEBDO'!$I$2,
         INDEX('EDT HEBDO'!$B$15:$F$15,MATCH(J12,LEFT('EDT HEBDO'!$B$1:$F$1,3),0)),
           INDEX(INFOS!$X$3:$X$15,MATCH(I12,INFOS!$Y$3:$Y$15,0))))),"")</f>
        <v/>
      </c>
      <c r="L12" s="9"/>
      <c r="M12" s="42">
        <f t="shared" si="15"/>
        <v>46364</v>
      </c>
      <c r="N12" s="8" t="str">
        <f t="shared" si="4"/>
        <v>mar</v>
      </c>
      <c r="O12" s="40" cm="1">
        <f t="array" ref="O12">IFERROR(IF(P12='EDT HEBDO'!$I$3,"C",
   IF(P12='EDT HEBDO'!$I$1,
      INDEX('EDT HEBDO'!$B$7:$F$7,MATCH(N12,LEFT('EDT HEBDO'!$B$1:$F$1,3),0)),
      IF(P12='EDT HEBDO'!$I$2,
         INDEX('EDT HEBDO'!$B$15:$F$15,MATCH(N12,LEFT('EDT HEBDO'!$B$1:$F$1,3),0)),
           INDEX(INFOS!$X$2:$X$14,MATCH(M12,INFOS!$W$2:$W$14,0))))),"")</f>
        <v>0.37847222222222227</v>
      </c>
      <c r="P12" s="9" t="s">
        <v>49</v>
      </c>
      <c r="Q12" s="42">
        <f t="shared" si="16"/>
        <v>46395</v>
      </c>
      <c r="R12" s="8" t="str">
        <f t="shared" si="5"/>
        <v>ven</v>
      </c>
      <c r="S12" s="40" cm="1">
        <f t="array" ref="S12">IFERROR(IF(T12='EDT HEBDO'!$I$3,"C",
   IF(T12='EDT HEBDO'!$I$1,
      INDEX('EDT HEBDO'!$B$7:$F$7,MATCH(R12,LEFT('EDT HEBDO'!$B$1:$F$1,3),0)),
      IF(T12='EDT HEBDO'!$I$2,
         INDEX('EDT HEBDO'!$B$15:$F$15,MATCH(R12,LEFT('EDT HEBDO'!$B$1:$F$1,3),0)),
           INDEX(INFOS!$AA$3:$AA$15,MATCH(Q12,INFOS!$AB$3:$AB$15,0))))),"")</f>
        <v>0.37847222222222227</v>
      </c>
      <c r="T12" s="9" t="s">
        <v>49</v>
      </c>
      <c r="U12" s="42">
        <f t="shared" si="17"/>
        <v>46426</v>
      </c>
      <c r="V12" s="8" t="str">
        <f t="shared" si="6"/>
        <v>lun</v>
      </c>
      <c r="W12" s="40" cm="1">
        <f t="array" ref="W12">IFERROR(IF(X12='EDT HEBDO'!$I$3,"C",
   IF(X12='EDT HEBDO'!$I$1,
      INDEX('EDT HEBDO'!$B$7:$F$7,MATCH(V12,LEFT('EDT HEBDO'!$B$1:$F$1,3),0)),
      IF(X12='EDT HEBDO'!$I$2,
         INDEX('EDT HEBDO'!$B$15:$F$15,MATCH(V12,LEFT('EDT HEBDO'!$B$1:$F$1,3),0)),
           INDEX(INFOS!$AA$3:$AA$15,MATCH(U12,INFOS!$AB$3:$AB$15,0))))),"")</f>
        <v>0.37847222222222227</v>
      </c>
      <c r="X12" s="9" t="s">
        <v>49</v>
      </c>
      <c r="Y12" s="42">
        <f t="shared" si="18"/>
        <v>46454</v>
      </c>
      <c r="Z12" s="8" t="str">
        <f t="shared" si="7"/>
        <v>lun</v>
      </c>
      <c r="AA12" s="40" cm="1">
        <f t="array" ref="AA12">IFERROR(IF(AB12='EDT HEBDO'!$I$3,"C",
   IF(AB12='EDT HEBDO'!$I$1,
      INDEX('EDT HEBDO'!$B$7:$F$7,MATCH(Z12,LEFT('EDT HEBDO'!$B$1:$F$1,3),0)),
      IF(AB12='EDT HEBDO'!$I$2,
         INDEX('EDT HEBDO'!$B$15:$F$15,MATCH(Z12,LEFT('EDT HEBDO'!$B$1:$F$1,3),0)),
           INDEX(INFOS!$AA$3:$AA$15,MATCH(Y12,INFOS!$AB$3:$AB$15,0))))),"")</f>
        <v>0.37847222222222227</v>
      </c>
      <c r="AB12" s="9" t="s">
        <v>49</v>
      </c>
      <c r="AC12" s="42">
        <f t="shared" si="19"/>
        <v>46485</v>
      </c>
      <c r="AD12" s="8" t="str">
        <f t="shared" si="8"/>
        <v>lun</v>
      </c>
      <c r="AE12" s="40" t="str" cm="1">
        <f t="array" ref="AE12">IFERROR(IF(AF12='EDT HEBDO'!$I$3,"C",
   IF(AF12='EDT HEBDO'!$I$1,
      INDEX('EDT HEBDO'!$B$7:$F$7,MATCH(AD12,LEFT('EDT HEBDO'!$B$1:$F$1,3),0)),
      IF(AF12='EDT HEBDO'!$I$2,
         INDEX('EDT HEBDO'!$B$15:$F$15,MATCH(AD12,LEFT('EDT HEBDO'!$B$1:$F$1,3),0)),
           INDEX(INFOS!$AA$3:$AA$15,MATCH(AC12,INFOS!$AB$3:$AB$15,0))))),"")</f>
        <v/>
      </c>
      <c r="AF12" s="9"/>
      <c r="AG12" s="42">
        <f t="shared" si="20"/>
        <v>46515</v>
      </c>
      <c r="AH12" s="8" t="str">
        <f t="shared" si="9"/>
        <v>lun</v>
      </c>
      <c r="AI12" s="40" t="str" cm="1">
        <f t="array" ref="AI12">IFERROR(IF(AJ12='EDT HEBDO'!$I$3,"C",
   IF(AJ12='EDT HEBDO'!$I$1,
      INDEX('EDT HEBDO'!$B$7:$F$7,MATCH(AH12,LEFT('EDT HEBDO'!$B$1:$F$1,3),0)),
      IF(AJ12='EDT HEBDO'!$I$2,
         INDEX('EDT HEBDO'!$B$15:$F$15,MATCH(AH12,LEFT('EDT HEBDO'!$B$1:$F$1,3),0)),
           INDEX(INFOS!$AA$3:$AA$15,MATCH(AG12,INFOS!$AB$3:$AB$15,0))))),"")</f>
        <v>Victoire 1945</v>
      </c>
      <c r="AJ12" s="9"/>
      <c r="AK12" s="42">
        <f t="shared" si="21"/>
        <v>46546</v>
      </c>
      <c r="AL12" s="8" t="str">
        <f t="shared" si="0"/>
        <v>lun</v>
      </c>
      <c r="AM12" s="40" t="str" cm="1">
        <f t="array" ref="AM12">IFERROR(IF(AN12='EDT HEBDO'!$I$3,"C",
   IF(AN12='EDT HEBDO'!$I$1,
      INDEX('EDT HEBDO'!$B$7:$F$7,MATCH(AL12,LEFT('EDT HEBDO'!$B$1:$F$1,3),0)),
      IF(AN12='EDT HEBDO'!$I$2,
         INDEX('EDT HEBDO'!$B$15:$F$15,MATCH(AL12,LEFT('EDT HEBDO'!$B$1:$F$1,3),0)),
           INDEX(INFOS!$AA$3:$AA$15,MATCH(AK12,INFOS!$AB$3:$AB$15,0))))),"")</f>
        <v/>
      </c>
      <c r="AN12" s="9"/>
      <c r="AO12" s="42">
        <f t="shared" si="22"/>
        <v>46576</v>
      </c>
      <c r="AP12" s="8" t="str">
        <f t="shared" si="10"/>
        <v>lun</v>
      </c>
      <c r="AQ12" s="40" t="str" cm="1">
        <f t="array" ref="AQ12">IFERROR(IF(AR12='EDT HEBDO'!$I$3,"C",
   IF(AR12='EDT HEBDO'!$I$1,
      INDEX('EDT HEBDO'!$B$7:$F$7,MATCH(AP12,LEFT('EDT HEBDO'!$B$1:$F$1,3),0)),
      IF(AR12='EDT HEBDO'!$I$2,
         INDEX('EDT HEBDO'!$B$15:$F$15,MATCH(AP12,LEFT('EDT HEBDO'!$B$1:$F$1,3),0)),
           INDEX(INFOS!$AA$3:$AA$15,MATCH(AO12,INFOS!$AB$3:$AB$15,0))))),"")</f>
        <v/>
      </c>
      <c r="AR12" s="9"/>
      <c r="AS12" s="42">
        <f t="shared" si="23"/>
        <v>46607</v>
      </c>
      <c r="AT12" s="8" t="str">
        <f t="shared" si="11"/>
        <v>lun</v>
      </c>
      <c r="AU12" s="40" t="str" cm="1">
        <f t="array" ref="AU12">IFERROR(IF(AV12='EDT HEBDO'!$I$3,"C",
   IF(AV12='EDT HEBDO'!$I$1,
      INDEX('EDT HEBDO'!$B$7:$F$7,MATCH(AT12,LEFT('EDT HEBDO'!$B$1:$F$1,3),0)),
      IF(AV12='EDT HEBDO'!$I$2,
         INDEX('EDT HEBDO'!$B$15:$F$15,MATCH(AT12,LEFT('EDT HEBDO'!$B$1:$F$1,3),0)),
           INDEX(INFOS!$AA$3:$AA$15,MATCH(AS12,INFOS!$AB$3:$AB$15,0))))),"")</f>
        <v/>
      </c>
      <c r="AV12" s="9"/>
    </row>
    <row r="13" spans="1:48" x14ac:dyDescent="0.25">
      <c r="A13" s="42">
        <f t="shared" si="12"/>
        <v>46274</v>
      </c>
      <c r="B13" s="41" t="str">
        <f t="shared" si="1"/>
        <v>mer</v>
      </c>
      <c r="C13" s="40" cm="1">
        <f t="array" ref="C13">IFERROR(IF(D13='EDT HEBDO'!$I$3,"C",
   IF(D13='EDT HEBDO'!$I$1,
      INDEX('EDT HEBDO'!$B$7:$F$7,MATCH(B13,LEFT('EDT HEBDO'!$B$1:$F$1,3),0)),
      IF(D13='EDT HEBDO'!$I$2,
         INDEX('EDT HEBDO'!$B$15:$F$15,MATCH(B13,LEFT('EDT HEBDO'!$B$1:$F$1,3),0)),
           INDEX(INFOS!$X$2:$X$14,MATCH(A13,INFOS!$W$2:$W$14,0))))),"")</f>
        <v>0.16666666666666663</v>
      </c>
      <c r="D13" s="9" t="s">
        <v>49</v>
      </c>
      <c r="E13" s="42">
        <f t="shared" si="13"/>
        <v>46304</v>
      </c>
      <c r="F13" s="8" t="str">
        <f t="shared" si="2"/>
        <v>ven</v>
      </c>
      <c r="G13" s="40" cm="1">
        <f t="array" ref="G13">IFERROR(IF(H13='EDT HEBDO'!$I$3,"C",
   IF(H13='EDT HEBDO'!$I$1,
      INDEX('EDT HEBDO'!$B$7:$F$7,MATCH(F13,LEFT('EDT HEBDO'!$B$1:$F$1,3),0)),
      IF(H13='EDT HEBDO'!$I$2,
         INDEX('EDT HEBDO'!$B$15:$F$15,MATCH(F13,LEFT('EDT HEBDO'!$B$1:$F$1,3),0)),
           INDEX(INFOS!$X$2:$X$14,MATCH(E13,INFOS!$W$2:$W$14,0))))),"")</f>
        <v>0.37847222222222227</v>
      </c>
      <c r="H13" s="9" t="s">
        <v>49</v>
      </c>
      <c r="I13" s="42">
        <f t="shared" si="14"/>
        <v>46335</v>
      </c>
      <c r="J13" s="8" t="str">
        <f t="shared" si="3"/>
        <v>lun</v>
      </c>
      <c r="K13" s="40" cm="1">
        <f t="array" ref="K13">IFERROR(IF(L13='EDT HEBDO'!$I$3,"C",
   IF(L13='EDT HEBDO'!$I$1,
      INDEX('EDT HEBDO'!$B$7:$F$7,MATCH(J13,LEFT('EDT HEBDO'!$B$1:$F$1,3),0)),
      IF(L13='EDT HEBDO'!$I$2,
         INDEX('EDT HEBDO'!$B$15:$F$15,MATCH(J13,LEFT('EDT HEBDO'!$B$1:$F$1,3),0)),
           INDEX(INFOS!$X$3:$X$15,MATCH(I13,INFOS!$Y$3:$Y$15,0))))),"")</f>
        <v>0.37847222222222227</v>
      </c>
      <c r="L13" s="9" t="s">
        <v>49</v>
      </c>
      <c r="M13" s="42">
        <f t="shared" si="15"/>
        <v>46365</v>
      </c>
      <c r="N13" s="8" t="str">
        <f t="shared" si="4"/>
        <v>mer</v>
      </c>
      <c r="O13" s="40" cm="1">
        <f t="array" ref="O13">IFERROR(IF(P13='EDT HEBDO'!$I$3,"C",
   IF(P13='EDT HEBDO'!$I$1,
      INDEX('EDT HEBDO'!$B$7:$F$7,MATCH(N13,LEFT('EDT HEBDO'!$B$1:$F$1,3),0)),
      IF(P13='EDT HEBDO'!$I$2,
         INDEX('EDT HEBDO'!$B$15:$F$15,MATCH(N13,LEFT('EDT HEBDO'!$B$1:$F$1,3),0)),
           INDEX(INFOS!$X$2:$X$14,MATCH(M13,INFOS!$W$2:$W$14,0))))),"")</f>
        <v>0.16666666666666663</v>
      </c>
      <c r="P13" s="9" t="s">
        <v>49</v>
      </c>
      <c r="Q13" s="42">
        <f t="shared" si="16"/>
        <v>46396</v>
      </c>
      <c r="R13" s="8" t="str">
        <f t="shared" si="5"/>
        <v>sam</v>
      </c>
      <c r="S13" s="40" t="str" cm="1">
        <f t="array" ref="S13">IFERROR(IF(T13='EDT HEBDO'!$I$3,"C",
   IF(T13='EDT HEBDO'!$I$1,
      INDEX('EDT HEBDO'!$B$7:$F$7,MATCH(R13,LEFT('EDT HEBDO'!$B$1:$F$1,3),0)),
      IF(T13='EDT HEBDO'!$I$2,
         INDEX('EDT HEBDO'!$B$15:$F$15,MATCH(R13,LEFT('EDT HEBDO'!$B$1:$F$1,3),0)),
           INDEX(INFOS!$AA$3:$AA$15,MATCH(Q13,INFOS!$AB$3:$AB$15,0))))),"")</f>
        <v/>
      </c>
      <c r="T13" s="9"/>
      <c r="U13" s="42">
        <f t="shared" si="17"/>
        <v>46427</v>
      </c>
      <c r="V13" s="8" t="str">
        <f t="shared" si="6"/>
        <v>mar</v>
      </c>
      <c r="W13" s="40" cm="1">
        <f t="array" ref="W13">IFERROR(IF(X13='EDT HEBDO'!$I$3,"C",
   IF(X13='EDT HEBDO'!$I$1,
      INDEX('EDT HEBDO'!$B$7:$F$7,MATCH(V13,LEFT('EDT HEBDO'!$B$1:$F$1,3),0)),
      IF(X13='EDT HEBDO'!$I$2,
         INDEX('EDT HEBDO'!$B$15:$F$15,MATCH(V13,LEFT('EDT HEBDO'!$B$1:$F$1,3),0)),
           INDEX(INFOS!$AA$3:$AA$15,MATCH(U13,INFOS!$AB$3:$AB$15,0))))),"")</f>
        <v>0.37847222222222227</v>
      </c>
      <c r="X13" s="9" t="s">
        <v>49</v>
      </c>
      <c r="Y13" s="42">
        <f t="shared" si="18"/>
        <v>46455</v>
      </c>
      <c r="Z13" s="8" t="str">
        <f t="shared" si="7"/>
        <v>mar</v>
      </c>
      <c r="AA13" s="40" cm="1">
        <f t="array" ref="AA13">IFERROR(IF(AB13='EDT HEBDO'!$I$3,"C",
   IF(AB13='EDT HEBDO'!$I$1,
      INDEX('EDT HEBDO'!$B$7:$F$7,MATCH(Z13,LEFT('EDT HEBDO'!$B$1:$F$1,3),0)),
      IF(AB13='EDT HEBDO'!$I$2,
         INDEX('EDT HEBDO'!$B$15:$F$15,MATCH(Z13,LEFT('EDT HEBDO'!$B$1:$F$1,3),0)),
           INDEX(INFOS!$AA$3:$AA$15,MATCH(Y13,INFOS!$AB$3:$AB$15,0))))),"")</f>
        <v>0.37847222222222227</v>
      </c>
      <c r="AB13" s="9" t="s">
        <v>49</v>
      </c>
      <c r="AC13" s="42">
        <f t="shared" si="19"/>
        <v>46486</v>
      </c>
      <c r="AD13" s="8" t="str">
        <f t="shared" si="8"/>
        <v>mar</v>
      </c>
      <c r="AE13" s="40" t="str" cm="1">
        <f t="array" ref="AE13">IFERROR(IF(AF13='EDT HEBDO'!$I$3,"C",
   IF(AF13='EDT HEBDO'!$I$1,
      INDEX('EDT HEBDO'!$B$7:$F$7,MATCH(AD13,LEFT('EDT HEBDO'!$B$1:$F$1,3),0)),
      IF(AF13='EDT HEBDO'!$I$2,
         INDEX('EDT HEBDO'!$B$15:$F$15,MATCH(AD13,LEFT('EDT HEBDO'!$B$1:$F$1,3),0)),
           INDEX(INFOS!$AA$3:$AA$15,MATCH(AC13,INFOS!$AB$3:$AB$15,0))))),"")</f>
        <v/>
      </c>
      <c r="AF13" s="9"/>
      <c r="AG13" s="42">
        <f t="shared" si="20"/>
        <v>46516</v>
      </c>
      <c r="AH13" s="8" t="str">
        <f t="shared" si="9"/>
        <v>mar</v>
      </c>
      <c r="AI13" s="40" t="str" cm="1">
        <f t="array" ref="AI13">IFERROR(IF(AJ13='EDT HEBDO'!$I$3,"C",
   IF(AJ13='EDT HEBDO'!$I$1,
      INDEX('EDT HEBDO'!$B$7:$F$7,MATCH(AH13,LEFT('EDT HEBDO'!$B$1:$F$1,3),0)),
      IF(AJ13='EDT HEBDO'!$I$2,
         INDEX('EDT HEBDO'!$B$15:$F$15,MATCH(AH13,LEFT('EDT HEBDO'!$B$1:$F$1,3),0)),
           INDEX(INFOS!$AA$3:$AA$15,MATCH(AG13,INFOS!$AB$3:$AB$15,0))))),"")</f>
        <v/>
      </c>
      <c r="AJ13" s="9"/>
      <c r="AK13" s="42">
        <f t="shared" si="21"/>
        <v>46547</v>
      </c>
      <c r="AL13" s="8" t="str">
        <f t="shared" si="0"/>
        <v>mar</v>
      </c>
      <c r="AM13" s="40" t="str" cm="1">
        <f t="array" ref="AM13">IFERROR(IF(AN13='EDT HEBDO'!$I$3,"C",
   IF(AN13='EDT HEBDO'!$I$1,
      INDEX('EDT HEBDO'!$B$7:$F$7,MATCH(AL13,LEFT('EDT HEBDO'!$B$1:$F$1,3),0)),
      IF(AN13='EDT HEBDO'!$I$2,
         INDEX('EDT HEBDO'!$B$15:$F$15,MATCH(AL13,LEFT('EDT HEBDO'!$B$1:$F$1,3),0)),
           INDEX(INFOS!$AA$3:$AA$15,MATCH(AK13,INFOS!$AB$3:$AB$15,0))))),"")</f>
        <v/>
      </c>
      <c r="AN13" s="9"/>
      <c r="AO13" s="42">
        <f t="shared" si="22"/>
        <v>46577</v>
      </c>
      <c r="AP13" s="8" t="str">
        <f t="shared" si="10"/>
        <v>mar</v>
      </c>
      <c r="AQ13" s="40" t="str" cm="1">
        <f t="array" ref="AQ13">IFERROR(IF(AR13='EDT HEBDO'!$I$3,"C",
   IF(AR13='EDT HEBDO'!$I$1,
      INDEX('EDT HEBDO'!$B$7:$F$7,MATCH(AP13,LEFT('EDT HEBDO'!$B$1:$F$1,3),0)),
      IF(AR13='EDT HEBDO'!$I$2,
         INDEX('EDT HEBDO'!$B$15:$F$15,MATCH(AP13,LEFT('EDT HEBDO'!$B$1:$F$1,3),0)),
           INDEX(INFOS!$AA$3:$AA$15,MATCH(AO13,INFOS!$AB$3:$AB$15,0))))),"")</f>
        <v/>
      </c>
      <c r="AR13" s="9"/>
      <c r="AS13" s="42">
        <f t="shared" si="23"/>
        <v>46608</v>
      </c>
      <c r="AT13" s="8" t="str">
        <f t="shared" si="11"/>
        <v>mar</v>
      </c>
      <c r="AU13" s="40" t="str" cm="1">
        <f t="array" ref="AU13">IFERROR(IF(AV13='EDT HEBDO'!$I$3,"C",
   IF(AV13='EDT HEBDO'!$I$1,
      INDEX('EDT HEBDO'!$B$7:$F$7,MATCH(AT13,LEFT('EDT HEBDO'!$B$1:$F$1,3),0)),
      IF(AV13='EDT HEBDO'!$I$2,
         INDEX('EDT HEBDO'!$B$15:$F$15,MATCH(AT13,LEFT('EDT HEBDO'!$B$1:$F$1,3),0)),
           INDEX(INFOS!$AA$3:$AA$15,MATCH(AS13,INFOS!$AB$3:$AB$15,0))))),"")</f>
        <v/>
      </c>
      <c r="AV13" s="9"/>
    </row>
    <row r="14" spans="1:48" x14ac:dyDescent="0.25">
      <c r="A14" s="42">
        <f t="shared" si="12"/>
        <v>46275</v>
      </c>
      <c r="B14" s="41" t="str">
        <f t="shared" si="1"/>
        <v>jeu</v>
      </c>
      <c r="C14" s="40" cm="1">
        <f t="array" ref="C14">IFERROR(IF(D14='EDT HEBDO'!$I$3,"C",
   IF(D14='EDT HEBDO'!$I$1,
      INDEX('EDT HEBDO'!$B$7:$F$7,MATCH(B14,LEFT('EDT HEBDO'!$B$1:$F$1,3),0)),
      IF(D14='EDT HEBDO'!$I$2,
         INDEX('EDT HEBDO'!$B$15:$F$15,MATCH(B14,LEFT('EDT HEBDO'!$B$1:$F$1,3),0)),
           INDEX(INFOS!$X$2:$X$14,MATCH(A14,INFOS!$W$2:$W$14,0))))),"")</f>
        <v>0.37847222222222227</v>
      </c>
      <c r="D14" s="9" t="s">
        <v>49</v>
      </c>
      <c r="E14" s="42">
        <f t="shared" si="13"/>
        <v>46305</v>
      </c>
      <c r="F14" s="8" t="str">
        <f t="shared" si="2"/>
        <v>sam</v>
      </c>
      <c r="G14" s="40" t="str" cm="1">
        <f t="array" ref="G14">IFERROR(IF(H14='EDT HEBDO'!$I$3,"C",
   IF(H14='EDT HEBDO'!$I$1,
      INDEX('EDT HEBDO'!$B$7:$F$7,MATCH(F14,LEFT('EDT HEBDO'!$B$1:$F$1,3),0)),
      IF(H14='EDT HEBDO'!$I$2,
         INDEX('EDT HEBDO'!$B$15:$F$15,MATCH(F14,LEFT('EDT HEBDO'!$B$1:$F$1,3),0)),
           INDEX(INFOS!$X$2:$X$14,MATCH(E14,INFOS!$W$2:$W$14,0))))),"")</f>
        <v/>
      </c>
      <c r="H14" s="9"/>
      <c r="I14" s="42">
        <f t="shared" si="14"/>
        <v>46336</v>
      </c>
      <c r="J14" s="8" t="str">
        <f t="shared" si="3"/>
        <v>mar</v>
      </c>
      <c r="K14" s="40" cm="1">
        <f t="array" ref="K14">IFERROR(IF(L14='EDT HEBDO'!$I$3,"C",
   IF(L14='EDT HEBDO'!$I$1,
      INDEX('EDT HEBDO'!$B$7:$F$7,MATCH(J14,LEFT('EDT HEBDO'!$B$1:$F$1,3),0)),
      IF(L14='EDT HEBDO'!$I$2,
         INDEX('EDT HEBDO'!$B$15:$F$15,MATCH(J14,LEFT('EDT HEBDO'!$B$1:$F$1,3),0)),
           INDEX(INFOS!$X$3:$X$15,MATCH(I14,INFOS!$Y$3:$Y$15,0))))),"")</f>
        <v>0.37847222222222227</v>
      </c>
      <c r="L14" s="9" t="s">
        <v>49</v>
      </c>
      <c r="M14" s="42">
        <f t="shared" si="15"/>
        <v>46366</v>
      </c>
      <c r="N14" s="8" t="str">
        <f t="shared" si="4"/>
        <v>jeu</v>
      </c>
      <c r="O14" s="40" cm="1">
        <f t="array" ref="O14">IFERROR(IF(P14='EDT HEBDO'!$I$3,"C",
   IF(P14='EDT HEBDO'!$I$1,
      INDEX('EDT HEBDO'!$B$7:$F$7,MATCH(N14,LEFT('EDT HEBDO'!$B$1:$F$1,3),0)),
      IF(P14='EDT HEBDO'!$I$2,
         INDEX('EDT HEBDO'!$B$15:$F$15,MATCH(N14,LEFT('EDT HEBDO'!$B$1:$F$1,3),0)),
           INDEX(INFOS!$X$2:$X$14,MATCH(M14,INFOS!$W$2:$W$14,0))))),"")</f>
        <v>0.37847222222222227</v>
      </c>
      <c r="P14" s="9" t="s">
        <v>49</v>
      </c>
      <c r="Q14" s="42">
        <f t="shared" si="16"/>
        <v>46397</v>
      </c>
      <c r="R14" s="8" t="str">
        <f t="shared" si="5"/>
        <v>dim</v>
      </c>
      <c r="S14" s="40" t="str" cm="1">
        <f t="array" ref="S14">IFERROR(IF(T14='EDT HEBDO'!$I$3,"C",
   IF(T14='EDT HEBDO'!$I$1,
      INDEX('EDT HEBDO'!$B$7:$F$7,MATCH(R14,LEFT('EDT HEBDO'!$B$1:$F$1,3),0)),
      IF(T14='EDT HEBDO'!$I$2,
         INDEX('EDT HEBDO'!$B$15:$F$15,MATCH(R14,LEFT('EDT HEBDO'!$B$1:$F$1,3),0)),
           INDEX(INFOS!$AA$3:$AA$15,MATCH(Q14,INFOS!$AB$3:$AB$15,0))))),"")</f>
        <v/>
      </c>
      <c r="T14" s="9"/>
      <c r="U14" s="42">
        <f t="shared" si="17"/>
        <v>46428</v>
      </c>
      <c r="V14" s="8" t="str">
        <f t="shared" si="6"/>
        <v>mer</v>
      </c>
      <c r="W14" s="40" cm="1">
        <f t="array" ref="W14">IFERROR(IF(X14='EDT HEBDO'!$I$3,"C",
   IF(X14='EDT HEBDO'!$I$1,
      INDEX('EDT HEBDO'!$B$7:$F$7,MATCH(V14,LEFT('EDT HEBDO'!$B$1:$F$1,3),0)),
      IF(X14='EDT HEBDO'!$I$2,
         INDEX('EDT HEBDO'!$B$15:$F$15,MATCH(V14,LEFT('EDT HEBDO'!$B$1:$F$1,3),0)),
           INDEX(INFOS!$AA$3:$AA$15,MATCH(U14,INFOS!$AB$3:$AB$15,0))))),"")</f>
        <v>0.16666666666666663</v>
      </c>
      <c r="X14" s="9" t="s">
        <v>49</v>
      </c>
      <c r="Y14" s="42">
        <f t="shared" si="18"/>
        <v>46456</v>
      </c>
      <c r="Z14" s="8" t="str">
        <f t="shared" si="7"/>
        <v>mer</v>
      </c>
      <c r="AA14" s="40" cm="1">
        <f t="array" ref="AA14">IFERROR(IF(AB14='EDT HEBDO'!$I$3,"C",
   IF(AB14='EDT HEBDO'!$I$1,
      INDEX('EDT HEBDO'!$B$7:$F$7,MATCH(Z14,LEFT('EDT HEBDO'!$B$1:$F$1,3),0)),
      IF(AB14='EDT HEBDO'!$I$2,
         INDEX('EDT HEBDO'!$B$15:$F$15,MATCH(Z14,LEFT('EDT HEBDO'!$B$1:$F$1,3),0)),
           INDEX(INFOS!$AA$3:$AA$15,MATCH(Y14,INFOS!$AB$3:$AB$15,0))))),"")</f>
        <v>0.16666666666666663</v>
      </c>
      <c r="AB14" s="9" t="s">
        <v>49</v>
      </c>
      <c r="AC14" s="42">
        <f t="shared" si="19"/>
        <v>46487</v>
      </c>
      <c r="AD14" s="8" t="str">
        <f t="shared" si="8"/>
        <v>mer</v>
      </c>
      <c r="AE14" s="40" t="str" cm="1">
        <f t="array" ref="AE14">IFERROR(IF(AF14='EDT HEBDO'!$I$3,"C",
   IF(AF14='EDT HEBDO'!$I$1,
      INDEX('EDT HEBDO'!$B$7:$F$7,MATCH(AD14,LEFT('EDT HEBDO'!$B$1:$F$1,3),0)),
      IF(AF14='EDT HEBDO'!$I$2,
         INDEX('EDT HEBDO'!$B$15:$F$15,MATCH(AD14,LEFT('EDT HEBDO'!$B$1:$F$1,3),0)),
           INDEX(INFOS!$AA$3:$AA$15,MATCH(AC14,INFOS!$AB$3:$AB$15,0))))),"")</f>
        <v/>
      </c>
      <c r="AF14" s="9"/>
      <c r="AG14" s="42">
        <f t="shared" si="20"/>
        <v>46517</v>
      </c>
      <c r="AH14" s="8" t="str">
        <f t="shared" si="9"/>
        <v>mer</v>
      </c>
      <c r="AI14" s="40" t="str" cm="1">
        <f t="array" ref="AI14">IFERROR(IF(AJ14='EDT HEBDO'!$I$3,"C",
   IF(AJ14='EDT HEBDO'!$I$1,
      INDEX('EDT HEBDO'!$B$7:$F$7,MATCH(AH14,LEFT('EDT HEBDO'!$B$1:$F$1,3),0)),
      IF(AJ14='EDT HEBDO'!$I$2,
         INDEX('EDT HEBDO'!$B$15:$F$15,MATCH(AH14,LEFT('EDT HEBDO'!$B$1:$F$1,3),0)),
           INDEX(INFOS!$AA$3:$AA$15,MATCH(AG14,INFOS!$AB$3:$AB$15,0))))),"")</f>
        <v/>
      </c>
      <c r="AJ14" s="9"/>
      <c r="AK14" s="42">
        <f t="shared" si="21"/>
        <v>46548</v>
      </c>
      <c r="AL14" s="8" t="str">
        <f t="shared" si="0"/>
        <v>mer</v>
      </c>
      <c r="AM14" s="40" t="str" cm="1">
        <f t="array" ref="AM14">IFERROR(IF(AN14='EDT HEBDO'!$I$3,"C",
   IF(AN14='EDT HEBDO'!$I$1,
      INDEX('EDT HEBDO'!$B$7:$F$7,MATCH(AL14,LEFT('EDT HEBDO'!$B$1:$F$1,3),0)),
      IF(AN14='EDT HEBDO'!$I$2,
         INDEX('EDT HEBDO'!$B$15:$F$15,MATCH(AL14,LEFT('EDT HEBDO'!$B$1:$F$1,3),0)),
           INDEX(INFOS!$AA$3:$AA$15,MATCH(AK14,INFOS!$AB$3:$AB$15,0))))),"")</f>
        <v/>
      </c>
      <c r="AN14" s="9"/>
      <c r="AO14" s="42">
        <f t="shared" si="22"/>
        <v>46578</v>
      </c>
      <c r="AP14" s="8" t="str">
        <f t="shared" si="10"/>
        <v>mer</v>
      </c>
      <c r="AQ14" s="40" t="str" cm="1">
        <f t="array" ref="AQ14">IFERROR(IF(AR14='EDT HEBDO'!$I$3,"C",
   IF(AR14='EDT HEBDO'!$I$1,
      INDEX('EDT HEBDO'!$B$7:$F$7,MATCH(AP14,LEFT('EDT HEBDO'!$B$1:$F$1,3),0)),
      IF(AR14='EDT HEBDO'!$I$2,
         INDEX('EDT HEBDO'!$B$15:$F$15,MATCH(AP14,LEFT('EDT HEBDO'!$B$1:$F$1,3),0)),
           INDEX(INFOS!$AA$3:$AA$15,MATCH(AO14,INFOS!$AB$3:$AB$15,0))))),"")</f>
        <v/>
      </c>
      <c r="AR14" s="9"/>
      <c r="AS14" s="42">
        <f t="shared" si="23"/>
        <v>46609</v>
      </c>
      <c r="AT14" s="8" t="str">
        <f t="shared" si="11"/>
        <v>mer</v>
      </c>
      <c r="AU14" s="40" t="str" cm="1">
        <f t="array" ref="AU14">IFERROR(IF(AV14='EDT HEBDO'!$I$3,"C",
   IF(AV14='EDT HEBDO'!$I$1,
      INDEX('EDT HEBDO'!$B$7:$F$7,MATCH(AT14,LEFT('EDT HEBDO'!$B$1:$F$1,3),0)),
      IF(AV14='EDT HEBDO'!$I$2,
         INDEX('EDT HEBDO'!$B$15:$F$15,MATCH(AT14,LEFT('EDT HEBDO'!$B$1:$F$1,3),0)),
           INDEX(INFOS!$AA$3:$AA$15,MATCH(AS14,INFOS!$AB$3:$AB$15,0))))),"")</f>
        <v/>
      </c>
      <c r="AV14" s="9"/>
    </row>
    <row r="15" spans="1:48" x14ac:dyDescent="0.25">
      <c r="A15" s="42">
        <f t="shared" si="12"/>
        <v>46276</v>
      </c>
      <c r="B15" s="41" t="str">
        <f t="shared" si="1"/>
        <v>ven</v>
      </c>
      <c r="C15" s="40" cm="1">
        <f t="array" ref="C15">IFERROR(IF(D15='EDT HEBDO'!$I$3,"C",
   IF(D15='EDT HEBDO'!$I$1,
      INDEX('EDT HEBDO'!$B$7:$F$7,MATCH(B15,LEFT('EDT HEBDO'!$B$1:$F$1,3),0)),
      IF(D15='EDT HEBDO'!$I$2,
         INDEX('EDT HEBDO'!$B$15:$F$15,MATCH(B15,LEFT('EDT HEBDO'!$B$1:$F$1,3),0)),
           INDEX(INFOS!$X$2:$X$14,MATCH(A15,INFOS!$W$2:$W$14,0))))),"")</f>
        <v>0.37847222222222227</v>
      </c>
      <c r="D15" s="9" t="s">
        <v>49</v>
      </c>
      <c r="E15" s="42">
        <f t="shared" si="13"/>
        <v>46306</v>
      </c>
      <c r="F15" s="8" t="str">
        <f t="shared" si="2"/>
        <v>dim</v>
      </c>
      <c r="G15" s="40" t="str" cm="1">
        <f t="array" ref="G15">IFERROR(IF(H15='EDT HEBDO'!$I$3,"C",
   IF(H15='EDT HEBDO'!$I$1,
      INDEX('EDT HEBDO'!$B$7:$F$7,MATCH(F15,LEFT('EDT HEBDO'!$B$1:$F$1,3),0)),
      IF(H15='EDT HEBDO'!$I$2,
         INDEX('EDT HEBDO'!$B$15:$F$15,MATCH(F15,LEFT('EDT HEBDO'!$B$1:$F$1,3),0)),
           INDEX(INFOS!$X$2:$X$14,MATCH(E15,INFOS!$W$2:$W$14,0))))),"")</f>
        <v/>
      </c>
      <c r="H15" s="9"/>
      <c r="I15" s="42">
        <f t="shared" si="14"/>
        <v>46337</v>
      </c>
      <c r="J15" s="8" t="str">
        <f t="shared" si="3"/>
        <v>mer</v>
      </c>
      <c r="K15" s="40" t="str" cm="1">
        <f t="array" ref="K15">IFERROR(IF(L15='EDT HEBDO'!$I$3,"C",
   IF(L15='EDT HEBDO'!$I$1,
      INDEX('EDT HEBDO'!$B$7:$F$7,MATCH(J15,LEFT('EDT HEBDO'!$B$1:$F$1,3),0)),
      IF(L15='EDT HEBDO'!$I$2,
         INDEX('EDT HEBDO'!$B$15:$F$15,MATCH(J15,LEFT('EDT HEBDO'!$B$1:$F$1,3),0)),
           INDEX(INFOS!$X$3:$X$15,MATCH(I15,INFOS!$Y$3:$Y$15,0))))),"")</f>
        <v>Armistice 1918</v>
      </c>
      <c r="L15" s="27"/>
      <c r="M15" s="42">
        <f t="shared" si="15"/>
        <v>46367</v>
      </c>
      <c r="N15" s="8" t="str">
        <f t="shared" si="4"/>
        <v>ven</v>
      </c>
      <c r="O15" s="40" cm="1">
        <f t="array" ref="O15">IFERROR(IF(P15='EDT HEBDO'!$I$3,"C",
   IF(P15='EDT HEBDO'!$I$1,
      INDEX('EDT HEBDO'!$B$7:$F$7,MATCH(N15,LEFT('EDT HEBDO'!$B$1:$F$1,3),0)),
      IF(P15='EDT HEBDO'!$I$2,
         INDEX('EDT HEBDO'!$B$15:$F$15,MATCH(N15,LEFT('EDT HEBDO'!$B$1:$F$1,3),0)),
           INDEX(INFOS!$X$2:$X$14,MATCH(M15,INFOS!$W$2:$W$14,0))))),"")</f>
        <v>0.37847222222222227</v>
      </c>
      <c r="P15" s="9" t="s">
        <v>49</v>
      </c>
      <c r="Q15" s="42">
        <f t="shared" si="16"/>
        <v>46398</v>
      </c>
      <c r="R15" s="8" t="str">
        <f t="shared" si="5"/>
        <v>lun</v>
      </c>
      <c r="S15" s="40" cm="1">
        <f t="array" ref="S15">IFERROR(IF(T15='EDT HEBDO'!$I$3,"C",
   IF(T15='EDT HEBDO'!$I$1,
      INDEX('EDT HEBDO'!$B$7:$F$7,MATCH(R15,LEFT('EDT HEBDO'!$B$1:$F$1,3),0)),
      IF(T15='EDT HEBDO'!$I$2,
         INDEX('EDT HEBDO'!$B$15:$F$15,MATCH(R15,LEFT('EDT HEBDO'!$B$1:$F$1,3),0)),
           INDEX(INFOS!$AA$3:$AA$15,MATCH(Q15,INFOS!$AB$3:$AB$15,0))))),"")</f>
        <v>0.37847222222222227</v>
      </c>
      <c r="T15" s="9" t="s">
        <v>49</v>
      </c>
      <c r="U15" s="42">
        <f t="shared" si="17"/>
        <v>46429</v>
      </c>
      <c r="V15" s="8" t="str">
        <f t="shared" si="6"/>
        <v>jeu</v>
      </c>
      <c r="W15" s="40" cm="1">
        <f t="array" ref="W15">IFERROR(IF(X15='EDT HEBDO'!$I$3,"C",
   IF(X15='EDT HEBDO'!$I$1,
      INDEX('EDT HEBDO'!$B$7:$F$7,MATCH(V15,LEFT('EDT HEBDO'!$B$1:$F$1,3),0)),
      IF(X15='EDT HEBDO'!$I$2,
         INDEX('EDT HEBDO'!$B$15:$F$15,MATCH(V15,LEFT('EDT HEBDO'!$B$1:$F$1,3),0)),
           INDEX(INFOS!$AA$3:$AA$15,MATCH(U15,INFOS!$AB$3:$AB$15,0))))),"")</f>
        <v>0.37847222222222227</v>
      </c>
      <c r="X15" s="9" t="s">
        <v>49</v>
      </c>
      <c r="Y15" s="42">
        <f t="shared" si="18"/>
        <v>46457</v>
      </c>
      <c r="Z15" s="8" t="str">
        <f t="shared" si="7"/>
        <v>jeu</v>
      </c>
      <c r="AA15" s="40" cm="1">
        <f t="array" ref="AA15">IFERROR(IF(AB15='EDT HEBDO'!$I$3,"C",
   IF(AB15='EDT HEBDO'!$I$1,
      INDEX('EDT HEBDO'!$B$7:$F$7,MATCH(Z15,LEFT('EDT HEBDO'!$B$1:$F$1,3),0)),
      IF(AB15='EDT HEBDO'!$I$2,
         INDEX('EDT HEBDO'!$B$15:$F$15,MATCH(Z15,LEFT('EDT HEBDO'!$B$1:$F$1,3),0)),
           INDEX(INFOS!$AA$3:$AA$15,MATCH(Y15,INFOS!$AB$3:$AB$15,0))))),"")</f>
        <v>0.37847222222222227</v>
      </c>
      <c r="AB15" s="9" t="s">
        <v>49</v>
      </c>
      <c r="AC15" s="42">
        <f t="shared" si="19"/>
        <v>46488</v>
      </c>
      <c r="AD15" s="8" t="str">
        <f t="shared" si="8"/>
        <v>jeu</v>
      </c>
      <c r="AE15" s="40" t="str" cm="1">
        <f t="array" ref="AE15">IFERROR(IF(AF15='EDT HEBDO'!$I$3,"C",
   IF(AF15='EDT HEBDO'!$I$1,
      INDEX('EDT HEBDO'!$B$7:$F$7,MATCH(AD15,LEFT('EDT HEBDO'!$B$1:$F$1,3),0)),
      IF(AF15='EDT HEBDO'!$I$2,
         INDEX('EDT HEBDO'!$B$15:$F$15,MATCH(AD15,LEFT('EDT HEBDO'!$B$1:$F$1,3),0)),
           INDEX(INFOS!$AA$3:$AA$15,MATCH(AC15,INFOS!$AB$3:$AB$15,0))))),"")</f>
        <v/>
      </c>
      <c r="AF15" s="9"/>
      <c r="AG15" s="42">
        <f t="shared" si="20"/>
        <v>46518</v>
      </c>
      <c r="AH15" s="8" t="str">
        <f t="shared" si="9"/>
        <v>jeu</v>
      </c>
      <c r="AI15" s="40" t="str" cm="1">
        <f t="array" ref="AI15">IFERROR(IF(AJ15='EDT HEBDO'!$I$3,"C",
   IF(AJ15='EDT HEBDO'!$I$1,
      INDEX('EDT HEBDO'!$B$7:$F$7,MATCH(AH15,LEFT('EDT HEBDO'!$B$1:$F$1,3),0)),
      IF(AJ15='EDT HEBDO'!$I$2,
         INDEX('EDT HEBDO'!$B$15:$F$15,MATCH(AH15,LEFT('EDT HEBDO'!$B$1:$F$1,3),0)),
           INDEX(INFOS!$AA$3:$AA$15,MATCH(AG15,INFOS!$AB$3:$AB$15,0))))),"")</f>
        <v/>
      </c>
      <c r="AJ15" s="9"/>
      <c r="AK15" s="42">
        <f t="shared" si="21"/>
        <v>46549</v>
      </c>
      <c r="AL15" s="8" t="str">
        <f t="shared" si="0"/>
        <v>jeu</v>
      </c>
      <c r="AM15" s="40" t="str" cm="1">
        <f t="array" ref="AM15">IFERROR(IF(AN15='EDT HEBDO'!$I$3,"C",
   IF(AN15='EDT HEBDO'!$I$1,
      INDEX('EDT HEBDO'!$B$7:$F$7,MATCH(AL15,LEFT('EDT HEBDO'!$B$1:$F$1,3),0)),
      IF(AN15='EDT HEBDO'!$I$2,
         INDEX('EDT HEBDO'!$B$15:$F$15,MATCH(AL15,LEFT('EDT HEBDO'!$B$1:$F$1,3),0)),
           INDEX(INFOS!$AA$3:$AA$15,MATCH(AK15,INFOS!$AB$3:$AB$15,0))))),"")</f>
        <v/>
      </c>
      <c r="AN15" s="9"/>
      <c r="AO15" s="42">
        <f t="shared" si="22"/>
        <v>46579</v>
      </c>
      <c r="AP15" s="8" t="str">
        <f t="shared" si="10"/>
        <v>jeu</v>
      </c>
      <c r="AQ15" s="40" t="str" cm="1">
        <f t="array" ref="AQ15">IFERROR(IF(AR15='EDT HEBDO'!$I$3,"C",
   IF(AR15='EDT HEBDO'!$I$1,
      INDEX('EDT HEBDO'!$B$7:$F$7,MATCH(AP15,LEFT('EDT HEBDO'!$B$1:$F$1,3),0)),
      IF(AR15='EDT HEBDO'!$I$2,
         INDEX('EDT HEBDO'!$B$15:$F$15,MATCH(AP15,LEFT('EDT HEBDO'!$B$1:$F$1,3),0)),
           INDEX(INFOS!$AA$3:$AA$15,MATCH(AO15,INFOS!$AB$3:$AB$15,0))))),"")</f>
        <v/>
      </c>
      <c r="AR15" s="9"/>
      <c r="AS15" s="42">
        <f t="shared" si="23"/>
        <v>46610</v>
      </c>
      <c r="AT15" s="8" t="str">
        <f t="shared" si="11"/>
        <v>jeu</v>
      </c>
      <c r="AU15" s="40" t="str" cm="1">
        <f t="array" ref="AU15">IFERROR(IF(AV15='EDT HEBDO'!$I$3,"C",
   IF(AV15='EDT HEBDO'!$I$1,
      INDEX('EDT HEBDO'!$B$7:$F$7,MATCH(AT15,LEFT('EDT HEBDO'!$B$1:$F$1,3),0)),
      IF(AV15='EDT HEBDO'!$I$2,
         INDEX('EDT HEBDO'!$B$15:$F$15,MATCH(AT15,LEFT('EDT HEBDO'!$B$1:$F$1,3),0)),
           INDEX(INFOS!$AA$3:$AA$15,MATCH(AS15,INFOS!$AB$3:$AB$15,0))))),"")</f>
        <v/>
      </c>
      <c r="AV15" s="9"/>
    </row>
    <row r="16" spans="1:48" x14ac:dyDescent="0.25">
      <c r="A16" s="42">
        <f t="shared" si="12"/>
        <v>46277</v>
      </c>
      <c r="B16" s="41" t="str">
        <f t="shared" si="1"/>
        <v>sam</v>
      </c>
      <c r="C16" s="40" t="str" cm="1">
        <f t="array" ref="C16">IFERROR(IF(D16='EDT HEBDO'!$I$3,"C",
   IF(D16='EDT HEBDO'!$I$1,
      INDEX('EDT HEBDO'!$B$7:$F$7,MATCH(B16,LEFT('EDT HEBDO'!$B$1:$F$1,3),0)),
      IF(D16='EDT HEBDO'!$I$2,
         INDEX('EDT HEBDO'!$B$15:$F$15,MATCH(B16,LEFT('EDT HEBDO'!$B$1:$F$1,3),0)),
           INDEX(INFOS!$X$2:$X$14,MATCH(A16,INFOS!$W$2:$W$14,0))))),"")</f>
        <v/>
      </c>
      <c r="D16" s="9"/>
      <c r="E16" s="42">
        <f t="shared" si="13"/>
        <v>46307</v>
      </c>
      <c r="F16" s="8" t="str">
        <f t="shared" si="2"/>
        <v>lun</v>
      </c>
      <c r="G16" s="40" cm="1">
        <f t="array" ref="G16">IFERROR(IF(H16='EDT HEBDO'!$I$3,"C",
   IF(H16='EDT HEBDO'!$I$1,
      INDEX('EDT HEBDO'!$B$7:$F$7,MATCH(F16,LEFT('EDT HEBDO'!$B$1:$F$1,3),0)),
      IF(H16='EDT HEBDO'!$I$2,
         INDEX('EDT HEBDO'!$B$15:$F$15,MATCH(F16,LEFT('EDT HEBDO'!$B$1:$F$1,3),0)),
           INDEX(INFOS!$X$2:$X$14,MATCH(E16,INFOS!$W$2:$W$14,0))))),"")</f>
        <v>0.37847222222222227</v>
      </c>
      <c r="H16" s="9" t="s">
        <v>49</v>
      </c>
      <c r="I16" s="42">
        <f t="shared" si="14"/>
        <v>46338</v>
      </c>
      <c r="J16" s="8" t="str">
        <f t="shared" si="3"/>
        <v>jeu</v>
      </c>
      <c r="K16" s="40" cm="1">
        <f t="array" ref="K16">IFERROR(IF(L16='EDT HEBDO'!$I$3,"C",
   IF(L16='EDT HEBDO'!$I$1,
      INDEX('EDT HEBDO'!$B$7:$F$7,MATCH(J16,LEFT('EDT HEBDO'!$B$1:$F$1,3),0)),
      IF(L16='EDT HEBDO'!$I$2,
         INDEX('EDT HEBDO'!$B$15:$F$15,MATCH(J16,LEFT('EDT HEBDO'!$B$1:$F$1,3),0)),
           INDEX(INFOS!$X$3:$X$15,MATCH(I16,INFOS!$Y$3:$Y$15,0))))),"")</f>
        <v>0.37847222222222227</v>
      </c>
      <c r="L16" s="9" t="s">
        <v>49</v>
      </c>
      <c r="M16" s="42">
        <f t="shared" si="15"/>
        <v>46368</v>
      </c>
      <c r="N16" s="8" t="str">
        <f t="shared" si="4"/>
        <v>sam</v>
      </c>
      <c r="O16" s="40" t="str" cm="1">
        <f t="array" ref="O16">IFERROR(IF(P16='EDT HEBDO'!$I$3,"C",
   IF(P16='EDT HEBDO'!$I$1,
      INDEX('EDT HEBDO'!$B$7:$F$7,MATCH(N16,LEFT('EDT HEBDO'!$B$1:$F$1,3),0)),
      IF(P16='EDT HEBDO'!$I$2,
         INDEX('EDT HEBDO'!$B$15:$F$15,MATCH(N16,LEFT('EDT HEBDO'!$B$1:$F$1,3),0)),
           INDEX(INFOS!$X$2:$X$14,MATCH(M16,INFOS!$W$2:$W$14,0))))),"")</f>
        <v/>
      </c>
      <c r="P16" s="9"/>
      <c r="Q16" s="42">
        <f t="shared" si="16"/>
        <v>46399</v>
      </c>
      <c r="R16" s="8" t="str">
        <f t="shared" si="5"/>
        <v>mar</v>
      </c>
      <c r="S16" s="40" cm="1">
        <f t="array" ref="S16">IFERROR(IF(T16='EDT HEBDO'!$I$3,"C",
   IF(T16='EDT HEBDO'!$I$1,
      INDEX('EDT HEBDO'!$B$7:$F$7,MATCH(R16,LEFT('EDT HEBDO'!$B$1:$F$1,3),0)),
      IF(T16='EDT HEBDO'!$I$2,
         INDEX('EDT HEBDO'!$B$15:$F$15,MATCH(R16,LEFT('EDT HEBDO'!$B$1:$F$1,3),0)),
           INDEX(INFOS!$AA$3:$AA$15,MATCH(Q16,INFOS!$AB$3:$AB$15,0))))),"")</f>
        <v>0.37847222222222227</v>
      </c>
      <c r="T16" s="9" t="s">
        <v>49</v>
      </c>
      <c r="U16" s="42">
        <f t="shared" si="17"/>
        <v>46430</v>
      </c>
      <c r="V16" s="8" t="str">
        <f t="shared" si="6"/>
        <v>ven</v>
      </c>
      <c r="W16" s="40" cm="1">
        <f t="array" ref="W16">IFERROR(IF(X16='EDT HEBDO'!$I$3,"C",
   IF(X16='EDT HEBDO'!$I$1,
      INDEX('EDT HEBDO'!$B$7:$F$7,MATCH(V16,LEFT('EDT HEBDO'!$B$1:$F$1,3),0)),
      IF(X16='EDT HEBDO'!$I$2,
         INDEX('EDT HEBDO'!$B$15:$F$15,MATCH(V16,LEFT('EDT HEBDO'!$B$1:$F$1,3),0)),
           INDEX(INFOS!$AA$3:$AA$15,MATCH(U16,INFOS!$AB$3:$AB$15,0))))),"")</f>
        <v>0.37847222222222227</v>
      </c>
      <c r="X16" s="9" t="s">
        <v>49</v>
      </c>
      <c r="Y16" s="42">
        <f t="shared" si="18"/>
        <v>46458</v>
      </c>
      <c r="Z16" s="8" t="str">
        <f t="shared" si="7"/>
        <v>ven</v>
      </c>
      <c r="AA16" s="40" cm="1">
        <f t="array" ref="AA16">IFERROR(IF(AB16='EDT HEBDO'!$I$3,"C",
   IF(AB16='EDT HEBDO'!$I$1,
      INDEX('EDT HEBDO'!$B$7:$F$7,MATCH(Z16,LEFT('EDT HEBDO'!$B$1:$F$1,3),0)),
      IF(AB16='EDT HEBDO'!$I$2,
         INDEX('EDT HEBDO'!$B$15:$F$15,MATCH(Z16,LEFT('EDT HEBDO'!$B$1:$F$1,3),0)),
           INDEX(INFOS!$AA$3:$AA$15,MATCH(Y16,INFOS!$AB$3:$AB$15,0))))),"")</f>
        <v>0.37847222222222227</v>
      </c>
      <c r="AB16" s="9" t="s">
        <v>49</v>
      </c>
      <c r="AC16" s="42">
        <f t="shared" si="19"/>
        <v>46489</v>
      </c>
      <c r="AD16" s="8" t="str">
        <f t="shared" si="8"/>
        <v>ven</v>
      </c>
      <c r="AE16" s="40" t="str" cm="1">
        <f t="array" ref="AE16">IFERROR(IF(AF16='EDT HEBDO'!$I$3,"C",
   IF(AF16='EDT HEBDO'!$I$1,
      INDEX('EDT HEBDO'!$B$7:$F$7,MATCH(AD16,LEFT('EDT HEBDO'!$B$1:$F$1,3),0)),
      IF(AF16='EDT HEBDO'!$I$2,
         INDEX('EDT HEBDO'!$B$15:$F$15,MATCH(AD16,LEFT('EDT HEBDO'!$B$1:$F$1,3),0)),
           INDEX(INFOS!$AA$3:$AA$15,MATCH(AC16,INFOS!$AB$3:$AB$15,0))))),"")</f>
        <v/>
      </c>
      <c r="AF16" s="9"/>
      <c r="AG16" s="42">
        <f t="shared" si="20"/>
        <v>46519</v>
      </c>
      <c r="AH16" s="8" t="str">
        <f t="shared" si="9"/>
        <v>ven</v>
      </c>
      <c r="AI16" s="40" t="str" cm="1">
        <f t="array" ref="AI16">IFERROR(IF(AJ16='EDT HEBDO'!$I$3,"C",
   IF(AJ16='EDT HEBDO'!$I$1,
      INDEX('EDT HEBDO'!$B$7:$F$7,MATCH(AH16,LEFT('EDT HEBDO'!$B$1:$F$1,3),0)),
      IF(AJ16='EDT HEBDO'!$I$2,
         INDEX('EDT HEBDO'!$B$15:$F$15,MATCH(AH16,LEFT('EDT HEBDO'!$B$1:$F$1,3),0)),
           INDEX(INFOS!$AA$3:$AA$15,MATCH(AG16,INFOS!$AB$3:$AB$15,0))))),"")</f>
        <v/>
      </c>
      <c r="AJ16" s="9"/>
      <c r="AK16" s="42">
        <f t="shared" si="21"/>
        <v>46550</v>
      </c>
      <c r="AL16" s="8" t="str">
        <f t="shared" si="0"/>
        <v>ven</v>
      </c>
      <c r="AM16" s="40" t="str" cm="1">
        <f t="array" ref="AM16">IFERROR(IF(AN16='EDT HEBDO'!$I$3,"C",
   IF(AN16='EDT HEBDO'!$I$1,
      INDEX('EDT HEBDO'!$B$7:$F$7,MATCH(AL16,LEFT('EDT HEBDO'!$B$1:$F$1,3),0)),
      IF(AN16='EDT HEBDO'!$I$2,
         INDEX('EDT HEBDO'!$B$15:$F$15,MATCH(AL16,LEFT('EDT HEBDO'!$B$1:$F$1,3),0)),
           INDEX(INFOS!$AA$3:$AA$15,MATCH(AK16,INFOS!$AB$3:$AB$15,0))))),"")</f>
        <v/>
      </c>
      <c r="AN16" s="9"/>
      <c r="AO16" s="42">
        <f t="shared" si="22"/>
        <v>46580</v>
      </c>
      <c r="AP16" s="8" t="str">
        <f t="shared" si="10"/>
        <v>ven</v>
      </c>
      <c r="AQ16" s="40" t="str" cm="1">
        <f t="array" ref="AQ16">IFERROR(IF(AR16='EDT HEBDO'!$I$3,"C",
   IF(AR16='EDT HEBDO'!$I$1,
      INDEX('EDT HEBDO'!$B$7:$F$7,MATCH(AP16,LEFT('EDT HEBDO'!$B$1:$F$1,3),0)),
      IF(AR16='EDT HEBDO'!$I$2,
         INDEX('EDT HEBDO'!$B$15:$F$15,MATCH(AP16,LEFT('EDT HEBDO'!$B$1:$F$1,3),0)),
           INDEX(INFOS!$AA$3:$AA$15,MATCH(AO16,INFOS!$AB$3:$AB$15,0))))),"")</f>
        <v/>
      </c>
      <c r="AR16" s="9"/>
      <c r="AS16" s="42">
        <f t="shared" si="23"/>
        <v>46611</v>
      </c>
      <c r="AT16" s="8" t="str">
        <f t="shared" si="11"/>
        <v>ven</v>
      </c>
      <c r="AU16" s="40" t="str" cm="1">
        <f t="array" ref="AU16">IFERROR(IF(AV16='EDT HEBDO'!$I$3,"C",
   IF(AV16='EDT HEBDO'!$I$1,
      INDEX('EDT HEBDO'!$B$7:$F$7,MATCH(AT16,LEFT('EDT HEBDO'!$B$1:$F$1,3),0)),
      IF(AV16='EDT HEBDO'!$I$2,
         INDEX('EDT HEBDO'!$B$15:$F$15,MATCH(AT16,LEFT('EDT HEBDO'!$B$1:$F$1,3),0)),
           INDEX(INFOS!$AA$3:$AA$15,MATCH(AS16,INFOS!$AB$3:$AB$15,0))))),"")</f>
        <v/>
      </c>
      <c r="AV16" s="9"/>
    </row>
    <row r="17" spans="1:48" x14ac:dyDescent="0.25">
      <c r="A17" s="42">
        <f t="shared" si="12"/>
        <v>46278</v>
      </c>
      <c r="B17" s="41" t="str">
        <f t="shared" si="1"/>
        <v>dim</v>
      </c>
      <c r="C17" s="40" t="str" cm="1">
        <f t="array" ref="C17">IFERROR(IF(D17='EDT HEBDO'!$I$3,"C",
   IF(D17='EDT HEBDO'!$I$1,
      INDEX('EDT HEBDO'!$B$7:$F$7,MATCH(B17,LEFT('EDT HEBDO'!$B$1:$F$1,3),0)),
      IF(D17='EDT HEBDO'!$I$2,
         INDEX('EDT HEBDO'!$B$15:$F$15,MATCH(B17,LEFT('EDT HEBDO'!$B$1:$F$1,3),0)),
           INDEX(INFOS!$X$2:$X$14,MATCH(A17,INFOS!$W$2:$W$14,0))))),"")</f>
        <v/>
      </c>
      <c r="D17" s="9"/>
      <c r="E17" s="42">
        <f t="shared" si="13"/>
        <v>46308</v>
      </c>
      <c r="F17" s="8" t="str">
        <f t="shared" si="2"/>
        <v>mar</v>
      </c>
      <c r="G17" s="40" cm="1">
        <f t="array" ref="G17">IFERROR(IF(H17='EDT HEBDO'!$I$3,"C",
   IF(H17='EDT HEBDO'!$I$1,
      INDEX('EDT HEBDO'!$B$7:$F$7,MATCH(F17,LEFT('EDT HEBDO'!$B$1:$F$1,3),0)),
      IF(H17='EDT HEBDO'!$I$2,
         INDEX('EDT HEBDO'!$B$15:$F$15,MATCH(F17,LEFT('EDT HEBDO'!$B$1:$F$1,3),0)),
           INDEX(INFOS!$X$2:$X$14,MATCH(E17,INFOS!$W$2:$W$14,0))))),"")</f>
        <v>0.37847222222222227</v>
      </c>
      <c r="H17" s="9" t="s">
        <v>49</v>
      </c>
      <c r="I17" s="42">
        <f t="shared" si="14"/>
        <v>46339</v>
      </c>
      <c r="J17" s="8" t="str">
        <f t="shared" si="3"/>
        <v>ven</v>
      </c>
      <c r="K17" s="40" cm="1">
        <f t="array" ref="K17">IFERROR(IF(L17='EDT HEBDO'!$I$3,"C",
   IF(L17='EDT HEBDO'!$I$1,
      INDEX('EDT HEBDO'!$B$7:$F$7,MATCH(J17,LEFT('EDT HEBDO'!$B$1:$F$1,3),0)),
      IF(L17='EDT HEBDO'!$I$2,
         INDEX('EDT HEBDO'!$B$15:$F$15,MATCH(J17,LEFT('EDT HEBDO'!$B$1:$F$1,3),0)),
           INDEX(INFOS!$X$3:$X$15,MATCH(I17,INFOS!$Y$3:$Y$15,0))))),"")</f>
        <v>0.37847222222222227</v>
      </c>
      <c r="L17" s="9" t="s">
        <v>49</v>
      </c>
      <c r="M17" s="42">
        <f t="shared" si="15"/>
        <v>46369</v>
      </c>
      <c r="N17" s="8" t="str">
        <f t="shared" si="4"/>
        <v>dim</v>
      </c>
      <c r="O17" s="40" t="str" cm="1">
        <f t="array" ref="O17">IFERROR(IF(P17='EDT HEBDO'!$I$3,"C",
   IF(P17='EDT HEBDO'!$I$1,
      INDEX('EDT HEBDO'!$B$7:$F$7,MATCH(N17,LEFT('EDT HEBDO'!$B$1:$F$1,3),0)),
      IF(P17='EDT HEBDO'!$I$2,
         INDEX('EDT HEBDO'!$B$15:$F$15,MATCH(N17,LEFT('EDT HEBDO'!$B$1:$F$1,3),0)),
           INDEX(INFOS!$X$2:$X$14,MATCH(M17,INFOS!$W$2:$W$14,0))))),"")</f>
        <v/>
      </c>
      <c r="P17" s="9"/>
      <c r="Q17" s="42">
        <f t="shared" si="16"/>
        <v>46400</v>
      </c>
      <c r="R17" s="8" t="str">
        <f t="shared" si="5"/>
        <v>mer</v>
      </c>
      <c r="S17" s="40" cm="1">
        <f t="array" ref="S17">IFERROR(IF(T17='EDT HEBDO'!$I$3,"C",
   IF(T17='EDT HEBDO'!$I$1,
      INDEX('EDT HEBDO'!$B$7:$F$7,MATCH(R17,LEFT('EDT HEBDO'!$B$1:$F$1,3),0)),
      IF(T17='EDT HEBDO'!$I$2,
         INDEX('EDT HEBDO'!$B$15:$F$15,MATCH(R17,LEFT('EDT HEBDO'!$B$1:$F$1,3),0)),
           INDEX(INFOS!$AA$3:$AA$15,MATCH(Q17,INFOS!$AB$3:$AB$15,0))))),"")</f>
        <v>0.16666666666666663</v>
      </c>
      <c r="T17" s="9" t="s">
        <v>49</v>
      </c>
      <c r="U17" s="42">
        <f t="shared" si="17"/>
        <v>46431</v>
      </c>
      <c r="V17" s="8" t="str">
        <f t="shared" si="6"/>
        <v>sam</v>
      </c>
      <c r="W17" s="40" t="str" cm="1">
        <f t="array" ref="W17">IFERROR(IF(X17='EDT HEBDO'!$I$3,"C",
   IF(X17='EDT HEBDO'!$I$1,
      INDEX('EDT HEBDO'!$B$7:$F$7,MATCH(V17,LEFT('EDT HEBDO'!$B$1:$F$1,3),0)),
      IF(X17='EDT HEBDO'!$I$2,
         INDEX('EDT HEBDO'!$B$15:$F$15,MATCH(V17,LEFT('EDT HEBDO'!$B$1:$F$1,3),0)),
           INDEX(INFOS!$AA$3:$AA$15,MATCH(U17,INFOS!$AB$3:$AB$15,0))))),"")</f>
        <v/>
      </c>
      <c r="X17" s="9"/>
      <c r="Y17" s="42">
        <f t="shared" si="18"/>
        <v>46459</v>
      </c>
      <c r="Z17" s="8" t="str">
        <f t="shared" si="7"/>
        <v>sam</v>
      </c>
      <c r="AA17" s="40" t="str" cm="1">
        <f t="array" ref="AA17">IFERROR(IF(AB17='EDT HEBDO'!$I$3,"C",
   IF(AB17='EDT HEBDO'!$I$1,
      INDEX('EDT HEBDO'!$B$7:$F$7,MATCH(Z17,LEFT('EDT HEBDO'!$B$1:$F$1,3),0)),
      IF(AB17='EDT HEBDO'!$I$2,
         INDEX('EDT HEBDO'!$B$15:$F$15,MATCH(Z17,LEFT('EDT HEBDO'!$B$1:$F$1,3),0)),
           INDEX(INFOS!$AA$3:$AA$15,MATCH(Y17,INFOS!$AB$3:$AB$15,0))))),"")</f>
        <v/>
      </c>
      <c r="AB17" s="9"/>
      <c r="AC17" s="42">
        <f t="shared" si="19"/>
        <v>46490</v>
      </c>
      <c r="AD17" s="8" t="str">
        <f t="shared" si="8"/>
        <v>sam</v>
      </c>
      <c r="AE17" s="40" t="str" cm="1">
        <f t="array" ref="AE17">IFERROR(IF(AF17='EDT HEBDO'!$I$3,"C",
   IF(AF17='EDT HEBDO'!$I$1,
      INDEX('EDT HEBDO'!$B$7:$F$7,MATCH(AD17,LEFT('EDT HEBDO'!$B$1:$F$1,3),0)),
      IF(AF17='EDT HEBDO'!$I$2,
         INDEX('EDT HEBDO'!$B$15:$F$15,MATCH(AD17,LEFT('EDT HEBDO'!$B$1:$F$1,3),0)),
           INDEX(INFOS!$AA$3:$AA$15,MATCH(AC17,INFOS!$AB$3:$AB$15,0))))),"")</f>
        <v/>
      </c>
      <c r="AF17" s="9"/>
      <c r="AG17" s="42">
        <f t="shared" si="20"/>
        <v>46520</v>
      </c>
      <c r="AH17" s="8" t="str">
        <f t="shared" si="9"/>
        <v>sam</v>
      </c>
      <c r="AI17" s="40" t="str" cm="1">
        <f t="array" ref="AI17">IFERROR(IF(AJ17='EDT HEBDO'!$I$3,"C",
   IF(AJ17='EDT HEBDO'!$I$1,
      INDEX('EDT HEBDO'!$B$7:$F$7,MATCH(AH17,LEFT('EDT HEBDO'!$B$1:$F$1,3),0)),
      IF(AJ17='EDT HEBDO'!$I$2,
         INDEX('EDT HEBDO'!$B$15:$F$15,MATCH(AH17,LEFT('EDT HEBDO'!$B$1:$F$1,3),0)),
           INDEX(INFOS!$AA$3:$AA$15,MATCH(AG17,INFOS!$AB$3:$AB$15,0))))),"")</f>
        <v>Ascenscion</v>
      </c>
      <c r="AJ17" s="9"/>
      <c r="AK17" s="42">
        <f t="shared" si="21"/>
        <v>46551</v>
      </c>
      <c r="AL17" s="8" t="str">
        <f t="shared" si="0"/>
        <v>sam</v>
      </c>
      <c r="AM17" s="40" t="str" cm="1">
        <f t="array" ref="AM17">IFERROR(IF(AN17='EDT HEBDO'!$I$3,"C",
   IF(AN17='EDT HEBDO'!$I$1,
      INDEX('EDT HEBDO'!$B$7:$F$7,MATCH(AL17,LEFT('EDT HEBDO'!$B$1:$F$1,3),0)),
      IF(AN17='EDT HEBDO'!$I$2,
         INDEX('EDT HEBDO'!$B$15:$F$15,MATCH(AL17,LEFT('EDT HEBDO'!$B$1:$F$1,3),0)),
           INDEX(INFOS!$AA$3:$AA$15,MATCH(AK17,INFOS!$AB$3:$AB$15,0))))),"")</f>
        <v/>
      </c>
      <c r="AN17" s="9"/>
      <c r="AO17" s="42">
        <f t="shared" si="22"/>
        <v>46581</v>
      </c>
      <c r="AP17" s="8" t="str">
        <f t="shared" si="10"/>
        <v>sam</v>
      </c>
      <c r="AQ17" s="40" t="str" cm="1">
        <f t="array" ref="AQ17">IFERROR(IF(AR17='EDT HEBDO'!$I$3,"C",
   IF(AR17='EDT HEBDO'!$I$1,
      INDEX('EDT HEBDO'!$B$7:$F$7,MATCH(AP17,LEFT('EDT HEBDO'!$B$1:$F$1,3),0)),
      IF(AR17='EDT HEBDO'!$I$2,
         INDEX('EDT HEBDO'!$B$15:$F$15,MATCH(AP17,LEFT('EDT HEBDO'!$B$1:$F$1,3),0)),
           INDEX(INFOS!$AA$3:$AA$15,MATCH(AO17,INFOS!$AB$3:$AB$15,0))))),"")</f>
        <v/>
      </c>
      <c r="AR17" s="9"/>
      <c r="AS17" s="42">
        <f t="shared" si="23"/>
        <v>46612</v>
      </c>
      <c r="AT17" s="8" t="str">
        <f t="shared" si="11"/>
        <v>sam</v>
      </c>
      <c r="AU17" s="40" t="str" cm="1">
        <f t="array" ref="AU17">IFERROR(IF(AV17='EDT HEBDO'!$I$3,"C",
   IF(AV17='EDT HEBDO'!$I$1,
      INDEX('EDT HEBDO'!$B$7:$F$7,MATCH(AT17,LEFT('EDT HEBDO'!$B$1:$F$1,3),0)),
      IF(AV17='EDT HEBDO'!$I$2,
         INDEX('EDT HEBDO'!$B$15:$F$15,MATCH(AT17,LEFT('EDT HEBDO'!$B$1:$F$1,3),0)),
           INDEX(INFOS!$AA$3:$AA$15,MATCH(AS17,INFOS!$AB$3:$AB$15,0))))),"")</f>
        <v/>
      </c>
      <c r="AV17" s="9"/>
    </row>
    <row r="18" spans="1:48" x14ac:dyDescent="0.25">
      <c r="A18" s="42">
        <f t="shared" si="12"/>
        <v>46279</v>
      </c>
      <c r="B18" s="41" t="str">
        <f t="shared" si="1"/>
        <v>lun</v>
      </c>
      <c r="C18" s="40" cm="1">
        <f t="array" ref="C18">IFERROR(IF(D18='EDT HEBDO'!$I$3,"C",
   IF(D18='EDT HEBDO'!$I$1,
      INDEX('EDT HEBDO'!$B$7:$F$7,MATCH(B18,LEFT('EDT HEBDO'!$B$1:$F$1,3),0)),
      IF(D18='EDT HEBDO'!$I$2,
         INDEX('EDT HEBDO'!$B$15:$F$15,MATCH(B18,LEFT('EDT HEBDO'!$B$1:$F$1,3),0)),
           INDEX(INFOS!$X$2:$X$14,MATCH(A18,INFOS!$W$2:$W$14,0))))),"")</f>
        <v>0.37847222222222227</v>
      </c>
      <c r="D18" s="9" t="s">
        <v>49</v>
      </c>
      <c r="E18" s="42">
        <f t="shared" si="13"/>
        <v>46309</v>
      </c>
      <c r="F18" s="8" t="str">
        <f t="shared" si="2"/>
        <v>mer</v>
      </c>
      <c r="G18" s="40" cm="1">
        <f t="array" ref="G18">IFERROR(IF(H18='EDT HEBDO'!$I$3,"C",
   IF(H18='EDT HEBDO'!$I$1,
      INDEX('EDT HEBDO'!$B$7:$F$7,MATCH(F18,LEFT('EDT HEBDO'!$B$1:$F$1,3),0)),
      IF(H18='EDT HEBDO'!$I$2,
         INDEX('EDT HEBDO'!$B$15:$F$15,MATCH(F18,LEFT('EDT HEBDO'!$B$1:$F$1,3),0)),
           INDEX(INFOS!$X$2:$X$14,MATCH(E18,INFOS!$W$2:$W$14,0))))),"")</f>
        <v>0.16666666666666663</v>
      </c>
      <c r="H18" s="9" t="s">
        <v>49</v>
      </c>
      <c r="I18" s="42">
        <f t="shared" si="14"/>
        <v>46340</v>
      </c>
      <c r="J18" s="8" t="str">
        <f t="shared" si="3"/>
        <v>sam</v>
      </c>
      <c r="K18" s="40" t="str" cm="1">
        <f t="array" ref="K18">IFERROR(IF(L18='EDT HEBDO'!$I$3,"C",
   IF(L18='EDT HEBDO'!$I$1,
      INDEX('EDT HEBDO'!$B$7:$F$7,MATCH(J18,LEFT('EDT HEBDO'!$B$1:$F$1,3),0)),
      IF(L18='EDT HEBDO'!$I$2,
         INDEX('EDT HEBDO'!$B$15:$F$15,MATCH(J18,LEFT('EDT HEBDO'!$B$1:$F$1,3),0)),
           INDEX(INFOS!$X$3:$X$15,MATCH(I18,INFOS!$Y$3:$Y$15,0))))),"")</f>
        <v/>
      </c>
      <c r="L18" s="9"/>
      <c r="M18" s="42">
        <f t="shared" si="15"/>
        <v>46370</v>
      </c>
      <c r="N18" s="8" t="str">
        <f t="shared" si="4"/>
        <v>lun</v>
      </c>
      <c r="O18" s="40" cm="1">
        <f t="array" ref="O18">IFERROR(IF(P18='EDT HEBDO'!$I$3,"C",
   IF(P18='EDT HEBDO'!$I$1,
      INDEX('EDT HEBDO'!$B$7:$F$7,MATCH(N18,LEFT('EDT HEBDO'!$B$1:$F$1,3),0)),
      IF(P18='EDT HEBDO'!$I$2,
         INDEX('EDT HEBDO'!$B$15:$F$15,MATCH(N18,LEFT('EDT HEBDO'!$B$1:$F$1,3),0)),
           INDEX(INFOS!$X$2:$X$14,MATCH(M18,INFOS!$W$2:$W$14,0))))),"")</f>
        <v>0.37847222222222227</v>
      </c>
      <c r="P18" s="9" t="s">
        <v>49</v>
      </c>
      <c r="Q18" s="42">
        <f t="shared" si="16"/>
        <v>46401</v>
      </c>
      <c r="R18" s="8" t="str">
        <f t="shared" si="5"/>
        <v>jeu</v>
      </c>
      <c r="S18" s="40" cm="1">
        <f t="array" ref="S18">IFERROR(IF(T18='EDT HEBDO'!$I$3,"C",
   IF(T18='EDT HEBDO'!$I$1,
      INDEX('EDT HEBDO'!$B$7:$F$7,MATCH(R18,LEFT('EDT HEBDO'!$B$1:$F$1,3),0)),
      IF(T18='EDT HEBDO'!$I$2,
         INDEX('EDT HEBDO'!$B$15:$F$15,MATCH(R18,LEFT('EDT HEBDO'!$B$1:$F$1,3),0)),
           INDEX(INFOS!$AA$3:$AA$15,MATCH(Q18,INFOS!$AB$3:$AB$15,0))))),"")</f>
        <v>0.37847222222222227</v>
      </c>
      <c r="T18" s="9" t="s">
        <v>49</v>
      </c>
      <c r="U18" s="42">
        <f t="shared" si="17"/>
        <v>46432</v>
      </c>
      <c r="V18" s="8" t="str">
        <f t="shared" si="6"/>
        <v>dim</v>
      </c>
      <c r="W18" s="40" t="str" cm="1">
        <f t="array" ref="W18">IFERROR(IF(X18='EDT HEBDO'!$I$3,"C",
   IF(X18='EDT HEBDO'!$I$1,
      INDEX('EDT HEBDO'!$B$7:$F$7,MATCH(V18,LEFT('EDT HEBDO'!$B$1:$F$1,3),0)),
      IF(X18='EDT HEBDO'!$I$2,
         INDEX('EDT HEBDO'!$B$15:$F$15,MATCH(V18,LEFT('EDT HEBDO'!$B$1:$F$1,3),0)),
           INDEX(INFOS!$AA$3:$AA$15,MATCH(U18,INFOS!$AB$3:$AB$15,0))))),"")</f>
        <v/>
      </c>
      <c r="X18" s="9"/>
      <c r="Y18" s="42">
        <f t="shared" si="18"/>
        <v>46460</v>
      </c>
      <c r="Z18" s="8" t="str">
        <f t="shared" si="7"/>
        <v>dim</v>
      </c>
      <c r="AA18" s="40" t="str" cm="1">
        <f t="array" ref="AA18">IFERROR(IF(AB18='EDT HEBDO'!$I$3,"C",
   IF(AB18='EDT HEBDO'!$I$1,
      INDEX('EDT HEBDO'!$B$7:$F$7,MATCH(Z18,LEFT('EDT HEBDO'!$B$1:$F$1,3),0)),
      IF(AB18='EDT HEBDO'!$I$2,
         INDEX('EDT HEBDO'!$B$15:$F$15,MATCH(Z18,LEFT('EDT HEBDO'!$B$1:$F$1,3),0)),
           INDEX(INFOS!$AA$3:$AA$15,MATCH(Y18,INFOS!$AB$3:$AB$15,0))))),"")</f>
        <v/>
      </c>
      <c r="AB18" s="9"/>
      <c r="AC18" s="42">
        <f t="shared" si="19"/>
        <v>46491</v>
      </c>
      <c r="AD18" s="8" t="str">
        <f t="shared" si="8"/>
        <v>dim</v>
      </c>
      <c r="AE18" s="40" t="str" cm="1">
        <f t="array" ref="AE18">IFERROR(IF(AF18='EDT HEBDO'!$I$3,"C",
   IF(AF18='EDT HEBDO'!$I$1,
      INDEX('EDT HEBDO'!$B$7:$F$7,MATCH(AD18,LEFT('EDT HEBDO'!$B$1:$F$1,3),0)),
      IF(AF18='EDT HEBDO'!$I$2,
         INDEX('EDT HEBDO'!$B$15:$F$15,MATCH(AD18,LEFT('EDT HEBDO'!$B$1:$F$1,3),0)),
           INDEX(INFOS!$AA$3:$AA$15,MATCH(AC18,INFOS!$AB$3:$AB$15,0))))),"")</f>
        <v/>
      </c>
      <c r="AF18" s="9"/>
      <c r="AG18" s="42">
        <f t="shared" si="20"/>
        <v>46521</v>
      </c>
      <c r="AH18" s="8" t="str">
        <f t="shared" si="9"/>
        <v>dim</v>
      </c>
      <c r="AI18" s="40" t="str" cm="1">
        <f t="array" ref="AI18">IFERROR(IF(AJ18='EDT HEBDO'!$I$3,"C",
   IF(AJ18='EDT HEBDO'!$I$1,
      INDEX('EDT HEBDO'!$B$7:$F$7,MATCH(AH18,LEFT('EDT HEBDO'!$B$1:$F$1,3),0)),
      IF(AJ18='EDT HEBDO'!$I$2,
         INDEX('EDT HEBDO'!$B$15:$F$15,MATCH(AH18,LEFT('EDT HEBDO'!$B$1:$F$1,3),0)),
           INDEX(INFOS!$AA$3:$AA$15,MATCH(AG18,INFOS!$AB$3:$AB$15,0))))),"")</f>
        <v/>
      </c>
      <c r="AJ18" s="9"/>
      <c r="AK18" s="42">
        <f t="shared" si="21"/>
        <v>46552</v>
      </c>
      <c r="AL18" s="8" t="str">
        <f t="shared" si="0"/>
        <v>dim</v>
      </c>
      <c r="AM18" s="40" t="str" cm="1">
        <f t="array" ref="AM18">IFERROR(IF(AN18='EDT HEBDO'!$I$3,"C",
   IF(AN18='EDT HEBDO'!$I$1,
      INDEX('EDT HEBDO'!$B$7:$F$7,MATCH(AL18,LEFT('EDT HEBDO'!$B$1:$F$1,3),0)),
      IF(AN18='EDT HEBDO'!$I$2,
         INDEX('EDT HEBDO'!$B$15:$F$15,MATCH(AL18,LEFT('EDT HEBDO'!$B$1:$F$1,3),0)),
           INDEX(INFOS!$AA$3:$AA$15,MATCH(AK18,INFOS!$AB$3:$AB$15,0))))),"")</f>
        <v/>
      </c>
      <c r="AN18" s="9"/>
      <c r="AO18" s="42">
        <f t="shared" si="22"/>
        <v>46582</v>
      </c>
      <c r="AP18" s="8" t="str">
        <f t="shared" si="10"/>
        <v>dim</v>
      </c>
      <c r="AQ18" s="40" t="str" cm="1">
        <f t="array" ref="AQ18">IFERROR(IF(AR18='EDT HEBDO'!$I$3,"C",
   IF(AR18='EDT HEBDO'!$I$1,
      INDEX('EDT HEBDO'!$B$7:$F$7,MATCH(AP18,LEFT('EDT HEBDO'!$B$1:$F$1,3),0)),
      IF(AR18='EDT HEBDO'!$I$2,
         INDEX('EDT HEBDO'!$B$15:$F$15,MATCH(AP18,LEFT('EDT HEBDO'!$B$1:$F$1,3),0)),
           INDEX(INFOS!$AA$3:$AA$15,MATCH(AO18,INFOS!$AB$3:$AB$15,0))))),"")</f>
        <v>Fête nationale</v>
      </c>
      <c r="AR18" s="9"/>
      <c r="AS18" s="42">
        <f t="shared" si="23"/>
        <v>46613</v>
      </c>
      <c r="AT18" s="8" t="str">
        <f t="shared" si="11"/>
        <v>dim</v>
      </c>
      <c r="AU18" s="40" t="str" cm="1">
        <f t="array" ref="AU18">IFERROR(IF(AV18='EDT HEBDO'!$I$3,"C",
   IF(AV18='EDT HEBDO'!$I$1,
      INDEX('EDT HEBDO'!$B$7:$F$7,MATCH(AT18,LEFT('EDT HEBDO'!$B$1:$F$1,3),0)),
      IF(AV18='EDT HEBDO'!$I$2,
         INDEX('EDT HEBDO'!$B$15:$F$15,MATCH(AT18,LEFT('EDT HEBDO'!$B$1:$F$1,3),0)),
           INDEX(INFOS!$AA$3:$AA$15,MATCH(AS18,INFOS!$AB$3:$AB$15,0))))),"")</f>
        <v/>
      </c>
      <c r="AV18" s="9"/>
    </row>
    <row r="19" spans="1:48" x14ac:dyDescent="0.25">
      <c r="A19" s="42">
        <f t="shared" si="12"/>
        <v>46280</v>
      </c>
      <c r="B19" s="41" t="str">
        <f t="shared" si="1"/>
        <v>mar</v>
      </c>
      <c r="C19" s="40" cm="1">
        <f t="array" ref="C19">IFERROR(IF(D19='EDT HEBDO'!$I$3,"C",
   IF(D19='EDT HEBDO'!$I$1,
      INDEX('EDT HEBDO'!$B$7:$F$7,MATCH(B19,LEFT('EDT HEBDO'!$B$1:$F$1,3),0)),
      IF(D19='EDT HEBDO'!$I$2,
         INDEX('EDT HEBDO'!$B$15:$F$15,MATCH(B19,LEFT('EDT HEBDO'!$B$1:$F$1,3),0)),
           INDEX(INFOS!$X$2:$X$14,MATCH(A19,INFOS!$W$2:$W$14,0))))),"")</f>
        <v>0.37847222222222227</v>
      </c>
      <c r="D19" s="9" t="s">
        <v>49</v>
      </c>
      <c r="E19" s="42">
        <f t="shared" si="13"/>
        <v>46310</v>
      </c>
      <c r="F19" s="8" t="str">
        <f t="shared" si="2"/>
        <v>jeu</v>
      </c>
      <c r="G19" s="40" cm="1">
        <f t="array" ref="G19">IFERROR(IF(H19='EDT HEBDO'!$I$3,"C",
   IF(H19='EDT HEBDO'!$I$1,
      INDEX('EDT HEBDO'!$B$7:$F$7,MATCH(F19,LEFT('EDT HEBDO'!$B$1:$F$1,3),0)),
      IF(H19='EDT HEBDO'!$I$2,
         INDEX('EDT HEBDO'!$B$15:$F$15,MATCH(F19,LEFT('EDT HEBDO'!$B$1:$F$1,3),0)),
           INDEX(INFOS!$X$2:$X$14,MATCH(E19,INFOS!$W$2:$W$14,0))))),"")</f>
        <v>0.37847222222222227</v>
      </c>
      <c r="H19" s="9" t="s">
        <v>49</v>
      </c>
      <c r="I19" s="42">
        <f t="shared" si="14"/>
        <v>46341</v>
      </c>
      <c r="J19" s="8" t="str">
        <f t="shared" si="3"/>
        <v>dim</v>
      </c>
      <c r="K19" s="40" t="str" cm="1">
        <f t="array" ref="K19">IFERROR(IF(L19='EDT HEBDO'!$I$3,"C",
   IF(L19='EDT HEBDO'!$I$1,
      INDEX('EDT HEBDO'!$B$7:$F$7,MATCH(J19,LEFT('EDT HEBDO'!$B$1:$F$1,3),0)),
      IF(L19='EDT HEBDO'!$I$2,
         INDEX('EDT HEBDO'!$B$15:$F$15,MATCH(J19,LEFT('EDT HEBDO'!$B$1:$F$1,3),0)),
           INDEX(INFOS!$X$3:$X$15,MATCH(I19,INFOS!$Y$3:$Y$15,0))))),"")</f>
        <v/>
      </c>
      <c r="L19" s="9"/>
      <c r="M19" s="42">
        <f t="shared" si="15"/>
        <v>46371</v>
      </c>
      <c r="N19" s="8" t="str">
        <f t="shared" si="4"/>
        <v>mar</v>
      </c>
      <c r="O19" s="40" cm="1">
        <f t="array" ref="O19">IFERROR(IF(P19='EDT HEBDO'!$I$3,"C",
   IF(P19='EDT HEBDO'!$I$1,
      INDEX('EDT HEBDO'!$B$7:$F$7,MATCH(N19,LEFT('EDT HEBDO'!$B$1:$F$1,3),0)),
      IF(P19='EDT HEBDO'!$I$2,
         INDEX('EDT HEBDO'!$B$15:$F$15,MATCH(N19,LEFT('EDT HEBDO'!$B$1:$F$1,3),0)),
           INDEX(INFOS!$X$2:$X$14,MATCH(M19,INFOS!$W$2:$W$14,0))))),"")</f>
        <v>0.37847222222222227</v>
      </c>
      <c r="P19" s="9" t="s">
        <v>49</v>
      </c>
      <c r="Q19" s="42">
        <f t="shared" si="16"/>
        <v>46402</v>
      </c>
      <c r="R19" s="8" t="str">
        <f t="shared" si="5"/>
        <v>ven</v>
      </c>
      <c r="S19" s="40" cm="1">
        <f t="array" ref="S19">IFERROR(IF(T19='EDT HEBDO'!$I$3,"C",
   IF(T19='EDT HEBDO'!$I$1,
      INDEX('EDT HEBDO'!$B$7:$F$7,MATCH(R19,LEFT('EDT HEBDO'!$B$1:$F$1,3),0)),
      IF(T19='EDT HEBDO'!$I$2,
         INDEX('EDT HEBDO'!$B$15:$F$15,MATCH(R19,LEFT('EDT HEBDO'!$B$1:$F$1,3),0)),
           INDEX(INFOS!$AA$3:$AA$15,MATCH(Q19,INFOS!$AB$3:$AB$15,0))))),"")</f>
        <v>0.37847222222222227</v>
      </c>
      <c r="T19" s="9" t="s">
        <v>49</v>
      </c>
      <c r="U19" s="42">
        <f t="shared" si="17"/>
        <v>46433</v>
      </c>
      <c r="V19" s="8" t="str">
        <f t="shared" si="6"/>
        <v>lun</v>
      </c>
      <c r="W19" s="40" cm="1">
        <f t="array" ref="W19">IFERROR(IF(X19='EDT HEBDO'!$I$3,"C",
   IF(X19='EDT HEBDO'!$I$1,
      INDEX('EDT HEBDO'!$B$7:$F$7,MATCH(V19,LEFT('EDT HEBDO'!$B$1:$F$1,3),0)),
      IF(X19='EDT HEBDO'!$I$2,
         INDEX('EDT HEBDO'!$B$15:$F$15,MATCH(V19,LEFT('EDT HEBDO'!$B$1:$F$1,3),0)),
           INDEX(INFOS!$AA$3:$AA$15,MATCH(U19,INFOS!$AB$3:$AB$15,0))))),"")</f>
        <v>0.37847222222222227</v>
      </c>
      <c r="X19" s="9" t="s">
        <v>49</v>
      </c>
      <c r="Y19" s="42">
        <f t="shared" si="18"/>
        <v>46461</v>
      </c>
      <c r="Z19" s="8" t="str">
        <f t="shared" si="7"/>
        <v>lun</v>
      </c>
      <c r="AA19" s="40" cm="1">
        <f t="array" ref="AA19">IFERROR(IF(AB19='EDT HEBDO'!$I$3,"C",
   IF(AB19='EDT HEBDO'!$I$1,
      INDEX('EDT HEBDO'!$B$7:$F$7,MATCH(Z19,LEFT('EDT HEBDO'!$B$1:$F$1,3),0)),
      IF(AB19='EDT HEBDO'!$I$2,
         INDEX('EDT HEBDO'!$B$15:$F$15,MATCH(Z19,LEFT('EDT HEBDO'!$B$1:$F$1,3),0)),
           INDEX(INFOS!$AA$3:$AA$15,MATCH(Y19,INFOS!$AB$3:$AB$15,0))))),"")</f>
        <v>0.37847222222222227</v>
      </c>
      <c r="AB19" s="9" t="s">
        <v>49</v>
      </c>
      <c r="AC19" s="42">
        <f t="shared" si="19"/>
        <v>46492</v>
      </c>
      <c r="AD19" s="8" t="str">
        <f t="shared" si="8"/>
        <v>lun</v>
      </c>
      <c r="AE19" s="40" t="str" cm="1">
        <f t="array" ref="AE19">IFERROR(IF(AF19='EDT HEBDO'!$I$3,"C",
   IF(AF19='EDT HEBDO'!$I$1,
      INDEX('EDT HEBDO'!$B$7:$F$7,MATCH(AD19,LEFT('EDT HEBDO'!$B$1:$F$1,3),0)),
      IF(AF19='EDT HEBDO'!$I$2,
         INDEX('EDT HEBDO'!$B$15:$F$15,MATCH(AD19,LEFT('EDT HEBDO'!$B$1:$F$1,3),0)),
           INDEX(INFOS!$AA$3:$AA$15,MATCH(AC19,INFOS!$AB$3:$AB$15,0))))),"")</f>
        <v/>
      </c>
      <c r="AF19" s="9"/>
      <c r="AG19" s="42">
        <f t="shared" si="20"/>
        <v>46522</v>
      </c>
      <c r="AH19" s="8" t="str">
        <f t="shared" si="9"/>
        <v>lun</v>
      </c>
      <c r="AI19" s="40" t="str" cm="1">
        <f t="array" ref="AI19">IFERROR(IF(AJ19='EDT HEBDO'!$I$3,"C",
   IF(AJ19='EDT HEBDO'!$I$1,
      INDEX('EDT HEBDO'!$B$7:$F$7,MATCH(AH19,LEFT('EDT HEBDO'!$B$1:$F$1,3),0)),
      IF(AJ19='EDT HEBDO'!$I$2,
         INDEX('EDT HEBDO'!$B$15:$F$15,MATCH(AH19,LEFT('EDT HEBDO'!$B$1:$F$1,3),0)),
           INDEX(INFOS!$AA$3:$AA$15,MATCH(AG19,INFOS!$AB$3:$AB$15,0))))),"")</f>
        <v/>
      </c>
      <c r="AJ19" s="9"/>
      <c r="AK19" s="42">
        <f t="shared" si="21"/>
        <v>46553</v>
      </c>
      <c r="AL19" s="8" t="str">
        <f t="shared" si="0"/>
        <v>lun</v>
      </c>
      <c r="AM19" s="40" t="str" cm="1">
        <f t="array" ref="AM19">IFERROR(IF(AN19='EDT HEBDO'!$I$3,"C",
   IF(AN19='EDT HEBDO'!$I$1,
      INDEX('EDT HEBDO'!$B$7:$F$7,MATCH(AL19,LEFT('EDT HEBDO'!$B$1:$F$1,3),0)),
      IF(AN19='EDT HEBDO'!$I$2,
         INDEX('EDT HEBDO'!$B$15:$F$15,MATCH(AL19,LEFT('EDT HEBDO'!$B$1:$F$1,3),0)),
           INDEX(INFOS!$AA$3:$AA$15,MATCH(AK19,INFOS!$AB$3:$AB$15,0))))),"")</f>
        <v/>
      </c>
      <c r="AN19" s="9"/>
      <c r="AO19" s="42">
        <f t="shared" si="22"/>
        <v>46583</v>
      </c>
      <c r="AP19" s="8" t="str">
        <f t="shared" si="10"/>
        <v>lun</v>
      </c>
      <c r="AQ19" s="40" t="str" cm="1">
        <f t="array" ref="AQ19">IFERROR(IF(AR19='EDT HEBDO'!$I$3,"C",
   IF(AR19='EDT HEBDO'!$I$1,
      INDEX('EDT HEBDO'!$B$7:$F$7,MATCH(AP19,LEFT('EDT HEBDO'!$B$1:$F$1,3),0)),
      IF(AR19='EDT HEBDO'!$I$2,
         INDEX('EDT HEBDO'!$B$15:$F$15,MATCH(AP19,LEFT('EDT HEBDO'!$B$1:$F$1,3),0)),
           INDEX(INFOS!$AA$3:$AA$15,MATCH(AO19,INFOS!$AB$3:$AB$15,0))))),"")</f>
        <v/>
      </c>
      <c r="AR19" s="9"/>
      <c r="AS19" s="42">
        <f t="shared" si="23"/>
        <v>46614</v>
      </c>
      <c r="AT19" s="8" t="str">
        <f t="shared" si="11"/>
        <v>lun</v>
      </c>
      <c r="AU19" s="40" t="str" cm="1">
        <f t="array" ref="AU19">IFERROR(IF(AV19='EDT HEBDO'!$I$3,"C",
   IF(AV19='EDT HEBDO'!$I$1,
      INDEX('EDT HEBDO'!$B$7:$F$7,MATCH(AT19,LEFT('EDT HEBDO'!$B$1:$F$1,3),0)),
      IF(AV19='EDT HEBDO'!$I$2,
         INDEX('EDT HEBDO'!$B$15:$F$15,MATCH(AT19,LEFT('EDT HEBDO'!$B$1:$F$1,3),0)),
           INDEX(INFOS!$AA$3:$AA$15,MATCH(AS19,INFOS!$AB$3:$AB$15,0))))),"")</f>
        <v>Assomption</v>
      </c>
      <c r="AV19" s="27"/>
    </row>
    <row r="20" spans="1:48" x14ac:dyDescent="0.25">
      <c r="A20" s="42">
        <f t="shared" si="12"/>
        <v>46281</v>
      </c>
      <c r="B20" s="41" t="str">
        <f t="shared" si="1"/>
        <v>mer</v>
      </c>
      <c r="C20" s="40" cm="1">
        <f t="array" ref="C20">IFERROR(IF(D20='EDT HEBDO'!$I$3,"C",
   IF(D20='EDT HEBDO'!$I$1,
      INDEX('EDT HEBDO'!$B$7:$F$7,MATCH(B20,LEFT('EDT HEBDO'!$B$1:$F$1,3),0)),
      IF(D20='EDT HEBDO'!$I$2,
         INDEX('EDT HEBDO'!$B$15:$F$15,MATCH(B20,LEFT('EDT HEBDO'!$B$1:$F$1,3),0)),
           INDEX(INFOS!$X$2:$X$14,MATCH(A20,INFOS!$W$2:$W$14,0))))),"")</f>
        <v>0.16666666666666663</v>
      </c>
      <c r="D20" s="9" t="s">
        <v>49</v>
      </c>
      <c r="E20" s="42">
        <f t="shared" si="13"/>
        <v>46311</v>
      </c>
      <c r="F20" s="8" t="str">
        <f t="shared" si="2"/>
        <v>ven</v>
      </c>
      <c r="G20" s="40" cm="1">
        <f t="array" ref="G20">IFERROR(IF(H20='EDT HEBDO'!$I$3,"C",
   IF(H20='EDT HEBDO'!$I$1,
      INDEX('EDT HEBDO'!$B$7:$F$7,MATCH(F20,LEFT('EDT HEBDO'!$B$1:$F$1,3),0)),
      IF(H20='EDT HEBDO'!$I$2,
         INDEX('EDT HEBDO'!$B$15:$F$15,MATCH(F20,LEFT('EDT HEBDO'!$B$1:$F$1,3),0)),
           INDEX(INFOS!$X$2:$X$14,MATCH(E20,INFOS!$W$2:$W$14,0))))),"")</f>
        <v>0.37847222222222227</v>
      </c>
      <c r="H20" s="9" t="s">
        <v>49</v>
      </c>
      <c r="I20" s="42">
        <f t="shared" si="14"/>
        <v>46342</v>
      </c>
      <c r="J20" s="8" t="str">
        <f t="shared" si="3"/>
        <v>lun</v>
      </c>
      <c r="K20" s="40" cm="1">
        <f t="array" ref="K20">IFERROR(IF(L20='EDT HEBDO'!$I$3,"C",
   IF(L20='EDT HEBDO'!$I$1,
      INDEX('EDT HEBDO'!$B$7:$F$7,MATCH(J20,LEFT('EDT HEBDO'!$B$1:$F$1,3),0)),
      IF(L20='EDT HEBDO'!$I$2,
         INDEX('EDT HEBDO'!$B$15:$F$15,MATCH(J20,LEFT('EDT HEBDO'!$B$1:$F$1,3),0)),
           INDEX(INFOS!$X$3:$X$15,MATCH(I20,INFOS!$Y$3:$Y$15,0))))),"")</f>
        <v>0.37847222222222227</v>
      </c>
      <c r="L20" s="9" t="s">
        <v>49</v>
      </c>
      <c r="M20" s="42">
        <f t="shared" si="15"/>
        <v>46372</v>
      </c>
      <c r="N20" s="8" t="str">
        <f t="shared" si="4"/>
        <v>mer</v>
      </c>
      <c r="O20" s="40" cm="1">
        <f t="array" ref="O20">IFERROR(IF(P20='EDT HEBDO'!$I$3,"C",
   IF(P20='EDT HEBDO'!$I$1,
      INDEX('EDT HEBDO'!$B$7:$F$7,MATCH(N20,LEFT('EDT HEBDO'!$B$1:$F$1,3),0)),
      IF(P20='EDT HEBDO'!$I$2,
         INDEX('EDT HEBDO'!$B$15:$F$15,MATCH(N20,LEFT('EDT HEBDO'!$B$1:$F$1,3),0)),
           INDEX(INFOS!$X$2:$X$14,MATCH(M20,INFOS!$W$2:$W$14,0))))),"")</f>
        <v>0.16666666666666663</v>
      </c>
      <c r="P20" s="9" t="s">
        <v>49</v>
      </c>
      <c r="Q20" s="42">
        <f t="shared" si="16"/>
        <v>46403</v>
      </c>
      <c r="R20" s="8" t="str">
        <f t="shared" si="5"/>
        <v>sam</v>
      </c>
      <c r="S20" s="40" t="str" cm="1">
        <f t="array" ref="S20">IFERROR(IF(T20='EDT HEBDO'!$I$3,"C",
   IF(T20='EDT HEBDO'!$I$1,
      INDEX('EDT HEBDO'!$B$7:$F$7,MATCH(R20,LEFT('EDT HEBDO'!$B$1:$F$1,3),0)),
      IF(T20='EDT HEBDO'!$I$2,
         INDEX('EDT HEBDO'!$B$15:$F$15,MATCH(R20,LEFT('EDT HEBDO'!$B$1:$F$1,3),0)),
           INDEX(INFOS!$AA$3:$AA$15,MATCH(Q20,INFOS!$AB$3:$AB$15,0))))),"")</f>
        <v/>
      </c>
      <c r="T20" s="9"/>
      <c r="U20" s="42">
        <f t="shared" si="17"/>
        <v>46434</v>
      </c>
      <c r="V20" s="8" t="str">
        <f t="shared" si="6"/>
        <v>mar</v>
      </c>
      <c r="W20" s="40" cm="1">
        <f t="array" ref="W20">IFERROR(IF(X20='EDT HEBDO'!$I$3,"C",
   IF(X20='EDT HEBDO'!$I$1,
      INDEX('EDT HEBDO'!$B$7:$F$7,MATCH(V20,LEFT('EDT HEBDO'!$B$1:$F$1,3),0)),
      IF(X20='EDT HEBDO'!$I$2,
         INDEX('EDT HEBDO'!$B$15:$F$15,MATCH(V20,LEFT('EDT HEBDO'!$B$1:$F$1,3),0)),
           INDEX(INFOS!$AA$3:$AA$15,MATCH(U20,INFOS!$AB$3:$AB$15,0))))),"")</f>
        <v>0.37847222222222227</v>
      </c>
      <c r="X20" s="9" t="s">
        <v>49</v>
      </c>
      <c r="Y20" s="42">
        <f t="shared" si="18"/>
        <v>46462</v>
      </c>
      <c r="Z20" s="8" t="str">
        <f t="shared" si="7"/>
        <v>mar</v>
      </c>
      <c r="AA20" s="40" cm="1">
        <f t="array" ref="AA20">IFERROR(IF(AB20='EDT HEBDO'!$I$3,"C",
   IF(AB20='EDT HEBDO'!$I$1,
      INDEX('EDT HEBDO'!$B$7:$F$7,MATCH(Z20,LEFT('EDT HEBDO'!$B$1:$F$1,3),0)),
      IF(AB20='EDT HEBDO'!$I$2,
         INDEX('EDT HEBDO'!$B$15:$F$15,MATCH(Z20,LEFT('EDT HEBDO'!$B$1:$F$1,3),0)),
           INDEX(INFOS!$AA$3:$AA$15,MATCH(Y20,INFOS!$AB$3:$AB$15,0))))),"")</f>
        <v>0.37847222222222227</v>
      </c>
      <c r="AB20" s="9" t="s">
        <v>49</v>
      </c>
      <c r="AC20" s="42">
        <f t="shared" si="19"/>
        <v>46493</v>
      </c>
      <c r="AD20" s="8" t="str">
        <f t="shared" si="8"/>
        <v>mar</v>
      </c>
      <c r="AE20" s="40" t="str" cm="1">
        <f t="array" ref="AE20">IFERROR(IF(AF20='EDT HEBDO'!$I$3,"C",
   IF(AF20='EDT HEBDO'!$I$1,
      INDEX('EDT HEBDO'!$B$7:$F$7,MATCH(AD20,LEFT('EDT HEBDO'!$B$1:$F$1,3),0)),
      IF(AF20='EDT HEBDO'!$I$2,
         INDEX('EDT HEBDO'!$B$15:$F$15,MATCH(AD20,LEFT('EDT HEBDO'!$B$1:$F$1,3),0)),
           INDEX(INFOS!$AA$3:$AA$15,MATCH(AC20,INFOS!$AB$3:$AB$15,0))))),"")</f>
        <v/>
      </c>
      <c r="AF20" s="9"/>
      <c r="AG20" s="42">
        <f t="shared" si="20"/>
        <v>46523</v>
      </c>
      <c r="AH20" s="8" t="str">
        <f t="shared" si="9"/>
        <v>mar</v>
      </c>
      <c r="AI20" s="40" t="str" cm="1">
        <f t="array" ref="AI20">IFERROR(IF(AJ20='EDT HEBDO'!$I$3,"C",
   IF(AJ20='EDT HEBDO'!$I$1,
      INDEX('EDT HEBDO'!$B$7:$F$7,MATCH(AH20,LEFT('EDT HEBDO'!$B$1:$F$1,3),0)),
      IF(AJ20='EDT HEBDO'!$I$2,
         INDEX('EDT HEBDO'!$B$15:$F$15,MATCH(AH20,LEFT('EDT HEBDO'!$B$1:$F$1,3),0)),
           INDEX(INFOS!$AA$3:$AA$15,MATCH(AG20,INFOS!$AB$3:$AB$15,0))))),"")</f>
        <v/>
      </c>
      <c r="AJ20" s="9"/>
      <c r="AK20" s="42">
        <f t="shared" si="21"/>
        <v>46554</v>
      </c>
      <c r="AL20" s="8" t="str">
        <f t="shared" si="0"/>
        <v>mar</v>
      </c>
      <c r="AM20" s="40" t="str" cm="1">
        <f t="array" ref="AM20">IFERROR(IF(AN20='EDT HEBDO'!$I$3,"C",
   IF(AN20='EDT HEBDO'!$I$1,
      INDEX('EDT HEBDO'!$B$7:$F$7,MATCH(AL20,LEFT('EDT HEBDO'!$B$1:$F$1,3),0)),
      IF(AN20='EDT HEBDO'!$I$2,
         INDEX('EDT HEBDO'!$B$15:$F$15,MATCH(AL20,LEFT('EDT HEBDO'!$B$1:$F$1,3),0)),
           INDEX(INFOS!$AA$3:$AA$15,MATCH(AK20,INFOS!$AB$3:$AB$15,0))))),"")</f>
        <v/>
      </c>
      <c r="AN20" s="9"/>
      <c r="AO20" s="42">
        <f t="shared" si="22"/>
        <v>46584</v>
      </c>
      <c r="AP20" s="8" t="str">
        <f t="shared" si="10"/>
        <v>mar</v>
      </c>
      <c r="AQ20" s="40" t="str" cm="1">
        <f t="array" ref="AQ20">IFERROR(IF(AR20='EDT HEBDO'!$I$3,"C",
   IF(AR20='EDT HEBDO'!$I$1,
      INDEX('EDT HEBDO'!$B$7:$F$7,MATCH(AP20,LEFT('EDT HEBDO'!$B$1:$F$1,3),0)),
      IF(AR20='EDT HEBDO'!$I$2,
         INDEX('EDT HEBDO'!$B$15:$F$15,MATCH(AP20,LEFT('EDT HEBDO'!$B$1:$F$1,3),0)),
           INDEX(INFOS!$AA$3:$AA$15,MATCH(AO20,INFOS!$AB$3:$AB$15,0))))),"")</f>
        <v/>
      </c>
      <c r="AR20" s="9"/>
      <c r="AS20" s="42">
        <f t="shared" si="23"/>
        <v>46615</v>
      </c>
      <c r="AT20" s="8" t="str">
        <f t="shared" si="11"/>
        <v>mar</v>
      </c>
      <c r="AU20" s="40" t="str" cm="1">
        <f t="array" ref="AU20">IFERROR(IF(AV20='EDT HEBDO'!$I$3,"C",
   IF(AV20='EDT HEBDO'!$I$1,
      INDEX('EDT HEBDO'!$B$7:$F$7,MATCH(AT20,LEFT('EDT HEBDO'!$B$1:$F$1,3),0)),
      IF(AV20='EDT HEBDO'!$I$2,
         INDEX('EDT HEBDO'!$B$15:$F$15,MATCH(AT20,LEFT('EDT HEBDO'!$B$1:$F$1,3),0)),
           INDEX(INFOS!$AA$3:$AA$15,MATCH(AS20,INFOS!$AB$3:$AB$15,0))))),"")</f>
        <v/>
      </c>
      <c r="AV20" s="9"/>
    </row>
    <row r="21" spans="1:48" x14ac:dyDescent="0.25">
      <c r="A21" s="42">
        <f t="shared" si="12"/>
        <v>46282</v>
      </c>
      <c r="B21" s="41" t="str">
        <f t="shared" si="1"/>
        <v>jeu</v>
      </c>
      <c r="C21" s="40" cm="1">
        <f t="array" ref="C21">IFERROR(IF(D21='EDT HEBDO'!$I$3,"C",
   IF(D21='EDT HEBDO'!$I$1,
      INDEX('EDT HEBDO'!$B$7:$F$7,MATCH(B21,LEFT('EDT HEBDO'!$B$1:$F$1,3),0)),
      IF(D21='EDT HEBDO'!$I$2,
         INDEX('EDT HEBDO'!$B$15:$F$15,MATCH(B21,LEFT('EDT HEBDO'!$B$1:$F$1,3),0)),
           INDEX(INFOS!$X$2:$X$14,MATCH(A21,INFOS!$W$2:$W$14,0))))),"")</f>
        <v>0.37847222222222227</v>
      </c>
      <c r="D21" s="9" t="s">
        <v>49</v>
      </c>
      <c r="E21" s="42">
        <f t="shared" si="13"/>
        <v>46312</v>
      </c>
      <c r="F21" s="8" t="str">
        <f t="shared" si="2"/>
        <v>sam</v>
      </c>
      <c r="G21" s="40" t="str" cm="1">
        <f t="array" ref="G21">IFERROR(IF(H21='EDT HEBDO'!$I$3,"C",
   IF(H21='EDT HEBDO'!$I$1,
      INDEX('EDT HEBDO'!$B$7:$F$7,MATCH(F21,LEFT('EDT HEBDO'!$B$1:$F$1,3),0)),
      IF(H21='EDT HEBDO'!$I$2,
         INDEX('EDT HEBDO'!$B$15:$F$15,MATCH(F21,LEFT('EDT HEBDO'!$B$1:$F$1,3),0)),
           INDEX(INFOS!$X$2:$X$14,MATCH(E21,INFOS!$W$2:$W$14,0))))),"")</f>
        <v/>
      </c>
      <c r="H21" s="9"/>
      <c r="I21" s="42">
        <f t="shared" si="14"/>
        <v>46343</v>
      </c>
      <c r="J21" s="8" t="str">
        <f t="shared" si="3"/>
        <v>mar</v>
      </c>
      <c r="K21" s="40" cm="1">
        <f t="array" ref="K21">IFERROR(IF(L21='EDT HEBDO'!$I$3,"C",
   IF(L21='EDT HEBDO'!$I$1,
      INDEX('EDT HEBDO'!$B$7:$F$7,MATCH(J21,LEFT('EDT HEBDO'!$B$1:$F$1,3),0)),
      IF(L21='EDT HEBDO'!$I$2,
         INDEX('EDT HEBDO'!$B$15:$F$15,MATCH(J21,LEFT('EDT HEBDO'!$B$1:$F$1,3),0)),
           INDEX(INFOS!$X$3:$X$15,MATCH(I21,INFOS!$Y$3:$Y$15,0))))),"")</f>
        <v>0.37847222222222227</v>
      </c>
      <c r="L21" s="9" t="s">
        <v>49</v>
      </c>
      <c r="M21" s="42">
        <f t="shared" si="15"/>
        <v>46373</v>
      </c>
      <c r="N21" s="8" t="str">
        <f t="shared" si="4"/>
        <v>jeu</v>
      </c>
      <c r="O21" s="40" cm="1">
        <f t="array" ref="O21">IFERROR(IF(P21='EDT HEBDO'!$I$3,"C",
   IF(P21='EDT HEBDO'!$I$1,
      INDEX('EDT HEBDO'!$B$7:$F$7,MATCH(N21,LEFT('EDT HEBDO'!$B$1:$F$1,3),0)),
      IF(P21='EDT HEBDO'!$I$2,
         INDEX('EDT HEBDO'!$B$15:$F$15,MATCH(N21,LEFT('EDT HEBDO'!$B$1:$F$1,3),0)),
           INDEX(INFOS!$X$2:$X$14,MATCH(M21,INFOS!$W$2:$W$14,0))))),"")</f>
        <v>0.37847222222222227</v>
      </c>
      <c r="P21" s="9" t="s">
        <v>49</v>
      </c>
      <c r="Q21" s="42">
        <f t="shared" si="16"/>
        <v>46404</v>
      </c>
      <c r="R21" s="8" t="str">
        <f t="shared" si="5"/>
        <v>dim</v>
      </c>
      <c r="S21" s="40" t="str" cm="1">
        <f t="array" ref="S21">IFERROR(IF(T21='EDT HEBDO'!$I$3,"C",
   IF(T21='EDT HEBDO'!$I$1,
      INDEX('EDT HEBDO'!$B$7:$F$7,MATCH(R21,LEFT('EDT HEBDO'!$B$1:$F$1,3),0)),
      IF(T21='EDT HEBDO'!$I$2,
         INDEX('EDT HEBDO'!$B$15:$F$15,MATCH(R21,LEFT('EDT HEBDO'!$B$1:$F$1,3),0)),
           INDEX(INFOS!$AA$3:$AA$15,MATCH(Q21,INFOS!$AB$3:$AB$15,0))))),"")</f>
        <v/>
      </c>
      <c r="T21" s="9"/>
      <c r="U21" s="42">
        <f t="shared" si="17"/>
        <v>46435</v>
      </c>
      <c r="V21" s="8" t="str">
        <f t="shared" si="6"/>
        <v>mer</v>
      </c>
      <c r="W21" s="40" cm="1">
        <f t="array" ref="W21">IFERROR(IF(X21='EDT HEBDO'!$I$3,"C",
   IF(X21='EDT HEBDO'!$I$1,
      INDEX('EDT HEBDO'!$B$7:$F$7,MATCH(V21,LEFT('EDT HEBDO'!$B$1:$F$1,3),0)),
      IF(X21='EDT HEBDO'!$I$2,
         INDEX('EDT HEBDO'!$B$15:$F$15,MATCH(V21,LEFT('EDT HEBDO'!$B$1:$F$1,3),0)),
           INDEX(INFOS!$AA$3:$AA$15,MATCH(U21,INFOS!$AB$3:$AB$15,0))))),"")</f>
        <v>0.16666666666666663</v>
      </c>
      <c r="X21" s="9" t="s">
        <v>49</v>
      </c>
      <c r="Y21" s="42">
        <f t="shared" si="18"/>
        <v>46463</v>
      </c>
      <c r="Z21" s="8" t="str">
        <f t="shared" si="7"/>
        <v>mer</v>
      </c>
      <c r="AA21" s="40" cm="1">
        <f t="array" ref="AA21">IFERROR(IF(AB21='EDT HEBDO'!$I$3,"C",
   IF(AB21='EDT HEBDO'!$I$1,
      INDEX('EDT HEBDO'!$B$7:$F$7,MATCH(Z21,LEFT('EDT HEBDO'!$B$1:$F$1,3),0)),
      IF(AB21='EDT HEBDO'!$I$2,
         INDEX('EDT HEBDO'!$B$15:$F$15,MATCH(Z21,LEFT('EDT HEBDO'!$B$1:$F$1,3),0)),
           INDEX(INFOS!$AA$3:$AA$15,MATCH(Y21,INFOS!$AB$3:$AB$15,0))))),"")</f>
        <v>0.16666666666666663</v>
      </c>
      <c r="AB21" s="9" t="s">
        <v>49</v>
      </c>
      <c r="AC21" s="42">
        <f t="shared" si="19"/>
        <v>46494</v>
      </c>
      <c r="AD21" s="8" t="str">
        <f t="shared" si="8"/>
        <v>mer</v>
      </c>
      <c r="AE21" s="40" t="str" cm="1">
        <f t="array" ref="AE21">IFERROR(IF(AF21='EDT HEBDO'!$I$3,"C",
   IF(AF21='EDT HEBDO'!$I$1,
      INDEX('EDT HEBDO'!$B$7:$F$7,MATCH(AD21,LEFT('EDT HEBDO'!$B$1:$F$1,3),0)),
      IF(AF21='EDT HEBDO'!$I$2,
         INDEX('EDT HEBDO'!$B$15:$F$15,MATCH(AD21,LEFT('EDT HEBDO'!$B$1:$F$1,3),0)),
           INDEX(INFOS!$AA$3:$AA$15,MATCH(AC21,INFOS!$AB$3:$AB$15,0))))),"")</f>
        <v/>
      </c>
      <c r="AF21" s="9"/>
      <c r="AG21" s="42">
        <f t="shared" si="20"/>
        <v>46524</v>
      </c>
      <c r="AH21" s="8" t="str">
        <f t="shared" si="9"/>
        <v>mer</v>
      </c>
      <c r="AI21" s="40" t="str" cm="1">
        <f t="array" ref="AI21">IFERROR(IF(AJ21='EDT HEBDO'!$I$3,"C",
   IF(AJ21='EDT HEBDO'!$I$1,
      INDEX('EDT HEBDO'!$B$7:$F$7,MATCH(AH21,LEFT('EDT HEBDO'!$B$1:$F$1,3),0)),
      IF(AJ21='EDT HEBDO'!$I$2,
         INDEX('EDT HEBDO'!$B$15:$F$15,MATCH(AH21,LEFT('EDT HEBDO'!$B$1:$F$1,3),0)),
           INDEX(INFOS!$AA$3:$AA$15,MATCH(AG21,INFOS!$AB$3:$AB$15,0))))),"")</f>
        <v/>
      </c>
      <c r="AJ21" s="9"/>
      <c r="AK21" s="42">
        <f t="shared" si="21"/>
        <v>46555</v>
      </c>
      <c r="AL21" s="8" t="str">
        <f t="shared" si="0"/>
        <v>mer</v>
      </c>
      <c r="AM21" s="40" t="str" cm="1">
        <f t="array" ref="AM21">IFERROR(IF(AN21='EDT HEBDO'!$I$3,"C",
   IF(AN21='EDT HEBDO'!$I$1,
      INDEX('EDT HEBDO'!$B$7:$F$7,MATCH(AL21,LEFT('EDT HEBDO'!$B$1:$F$1,3),0)),
      IF(AN21='EDT HEBDO'!$I$2,
         INDEX('EDT HEBDO'!$B$15:$F$15,MATCH(AL21,LEFT('EDT HEBDO'!$B$1:$F$1,3),0)),
           INDEX(INFOS!$AA$3:$AA$15,MATCH(AK21,INFOS!$AB$3:$AB$15,0))))),"")</f>
        <v/>
      </c>
      <c r="AN21" s="9"/>
      <c r="AO21" s="42">
        <f t="shared" si="22"/>
        <v>46585</v>
      </c>
      <c r="AP21" s="8" t="str">
        <f t="shared" si="10"/>
        <v>mer</v>
      </c>
      <c r="AQ21" s="40" t="str" cm="1">
        <f t="array" ref="AQ21">IFERROR(IF(AR21='EDT HEBDO'!$I$3,"C",
   IF(AR21='EDT HEBDO'!$I$1,
      INDEX('EDT HEBDO'!$B$7:$F$7,MATCH(AP21,LEFT('EDT HEBDO'!$B$1:$F$1,3),0)),
      IF(AR21='EDT HEBDO'!$I$2,
         INDEX('EDT HEBDO'!$B$15:$F$15,MATCH(AP21,LEFT('EDT HEBDO'!$B$1:$F$1,3),0)),
           INDEX(INFOS!$AA$3:$AA$15,MATCH(AO21,INFOS!$AB$3:$AB$15,0))))),"")</f>
        <v/>
      </c>
      <c r="AR21" s="9"/>
      <c r="AS21" s="42">
        <f t="shared" si="23"/>
        <v>46616</v>
      </c>
      <c r="AT21" s="8" t="str">
        <f t="shared" si="11"/>
        <v>mer</v>
      </c>
      <c r="AU21" s="40" t="str" cm="1">
        <f t="array" ref="AU21">IFERROR(IF(AV21='EDT HEBDO'!$I$3,"C",
   IF(AV21='EDT HEBDO'!$I$1,
      INDEX('EDT HEBDO'!$B$7:$F$7,MATCH(AT21,LEFT('EDT HEBDO'!$B$1:$F$1,3),0)),
      IF(AV21='EDT HEBDO'!$I$2,
         INDEX('EDT HEBDO'!$B$15:$F$15,MATCH(AT21,LEFT('EDT HEBDO'!$B$1:$F$1,3),0)),
           INDEX(INFOS!$AA$3:$AA$15,MATCH(AS21,INFOS!$AB$3:$AB$15,0))))),"")</f>
        <v/>
      </c>
      <c r="AV21" s="9"/>
    </row>
    <row r="22" spans="1:48" x14ac:dyDescent="0.25">
      <c r="A22" s="42">
        <f t="shared" si="12"/>
        <v>46283</v>
      </c>
      <c r="B22" s="41" t="str">
        <f t="shared" si="1"/>
        <v>ven</v>
      </c>
      <c r="C22" s="40" cm="1">
        <f t="array" ref="C22">IFERROR(IF(D22='EDT HEBDO'!$I$3,"C",
   IF(D22='EDT HEBDO'!$I$1,
      INDEX('EDT HEBDO'!$B$7:$F$7,MATCH(B22,LEFT('EDT HEBDO'!$B$1:$F$1,3),0)),
      IF(D22='EDT HEBDO'!$I$2,
         INDEX('EDT HEBDO'!$B$15:$F$15,MATCH(B22,LEFT('EDT HEBDO'!$B$1:$F$1,3),0)),
           INDEX(INFOS!$X$2:$X$14,MATCH(A22,INFOS!$W$2:$W$14,0))))),"")</f>
        <v>0.37847222222222227</v>
      </c>
      <c r="D22" s="9" t="s">
        <v>49</v>
      </c>
      <c r="E22" s="42">
        <f t="shared" si="13"/>
        <v>46313</v>
      </c>
      <c r="F22" s="8" t="str">
        <f t="shared" si="2"/>
        <v>dim</v>
      </c>
      <c r="G22" s="40" t="str" cm="1">
        <f t="array" ref="G22">IFERROR(IF(H22='EDT HEBDO'!$I$3,"C",
   IF(H22='EDT HEBDO'!$I$1,
      INDEX('EDT HEBDO'!$B$7:$F$7,MATCH(F22,LEFT('EDT HEBDO'!$B$1:$F$1,3),0)),
      IF(H22='EDT HEBDO'!$I$2,
         INDEX('EDT HEBDO'!$B$15:$F$15,MATCH(F22,LEFT('EDT HEBDO'!$B$1:$F$1,3),0)),
           INDEX(INFOS!$X$2:$X$14,MATCH(E22,INFOS!$W$2:$W$14,0))))),"")</f>
        <v/>
      </c>
      <c r="H22" s="9"/>
      <c r="I22" s="42">
        <f t="shared" si="14"/>
        <v>46344</v>
      </c>
      <c r="J22" s="8" t="str">
        <f t="shared" si="3"/>
        <v>mer</v>
      </c>
      <c r="K22" s="40" cm="1">
        <f t="array" ref="K22">IFERROR(IF(L22='EDT HEBDO'!$I$3,"C",
   IF(L22='EDT HEBDO'!$I$1,
      INDEX('EDT HEBDO'!$B$7:$F$7,MATCH(J22,LEFT('EDT HEBDO'!$B$1:$F$1,3),0)),
      IF(L22='EDT HEBDO'!$I$2,
         INDEX('EDT HEBDO'!$B$15:$F$15,MATCH(J22,LEFT('EDT HEBDO'!$B$1:$F$1,3),0)),
           INDEX(INFOS!$X$3:$X$15,MATCH(I22,INFOS!$Y$3:$Y$15,0))))),"")</f>
        <v>0.16666666666666663</v>
      </c>
      <c r="L22" s="9" t="s">
        <v>49</v>
      </c>
      <c r="M22" s="42">
        <f t="shared" si="15"/>
        <v>46374</v>
      </c>
      <c r="N22" s="8" t="str">
        <f t="shared" si="4"/>
        <v>ven</v>
      </c>
      <c r="O22" s="40" cm="1">
        <f t="array" ref="O22">IFERROR(IF(P22='EDT HEBDO'!$I$3,"C",
   IF(P22='EDT HEBDO'!$I$1,
      INDEX('EDT HEBDO'!$B$7:$F$7,MATCH(N22,LEFT('EDT HEBDO'!$B$1:$F$1,3),0)),
      IF(P22='EDT HEBDO'!$I$2,
         INDEX('EDT HEBDO'!$B$15:$F$15,MATCH(N22,LEFT('EDT HEBDO'!$B$1:$F$1,3),0)),
           INDEX(INFOS!$X$2:$X$14,MATCH(M22,INFOS!$W$2:$W$14,0))))),"")</f>
        <v>0.37847222222222227</v>
      </c>
      <c r="P22" s="9" t="s">
        <v>49</v>
      </c>
      <c r="Q22" s="42">
        <f t="shared" si="16"/>
        <v>46405</v>
      </c>
      <c r="R22" s="8" t="str">
        <f t="shared" si="5"/>
        <v>lun</v>
      </c>
      <c r="S22" s="40" cm="1">
        <f t="array" ref="S22">IFERROR(IF(T22='EDT HEBDO'!$I$3,"C",
   IF(T22='EDT HEBDO'!$I$1,
      INDEX('EDT HEBDO'!$B$7:$F$7,MATCH(R22,LEFT('EDT HEBDO'!$B$1:$F$1,3),0)),
      IF(T22='EDT HEBDO'!$I$2,
         INDEX('EDT HEBDO'!$B$15:$F$15,MATCH(R22,LEFT('EDT HEBDO'!$B$1:$F$1,3),0)),
           INDEX(INFOS!$AA$3:$AA$15,MATCH(Q22,INFOS!$AB$3:$AB$15,0))))),"")</f>
        <v>0.37847222222222227</v>
      </c>
      <c r="T22" s="9" t="s">
        <v>49</v>
      </c>
      <c r="U22" s="42">
        <f t="shared" si="17"/>
        <v>46436</v>
      </c>
      <c r="V22" s="8" t="str">
        <f t="shared" si="6"/>
        <v>jeu</v>
      </c>
      <c r="W22" s="40" cm="1">
        <f t="array" ref="W22">IFERROR(IF(X22='EDT HEBDO'!$I$3,"C",
   IF(X22='EDT HEBDO'!$I$1,
      INDEX('EDT HEBDO'!$B$7:$F$7,MATCH(V22,LEFT('EDT HEBDO'!$B$1:$F$1,3),0)),
      IF(X22='EDT HEBDO'!$I$2,
         INDEX('EDT HEBDO'!$B$15:$F$15,MATCH(V22,LEFT('EDT HEBDO'!$B$1:$F$1,3),0)),
           INDEX(INFOS!$AA$3:$AA$15,MATCH(U22,INFOS!$AB$3:$AB$15,0))))),"")</f>
        <v>0.37847222222222227</v>
      </c>
      <c r="X22" s="9" t="s">
        <v>49</v>
      </c>
      <c r="Y22" s="42">
        <f t="shared" si="18"/>
        <v>46464</v>
      </c>
      <c r="Z22" s="8" t="str">
        <f t="shared" si="7"/>
        <v>jeu</v>
      </c>
      <c r="AA22" s="40" cm="1">
        <f t="array" ref="AA22">IFERROR(IF(AB22='EDT HEBDO'!$I$3,"C",
   IF(AB22='EDT HEBDO'!$I$1,
      INDEX('EDT HEBDO'!$B$7:$F$7,MATCH(Z22,LEFT('EDT HEBDO'!$B$1:$F$1,3),0)),
      IF(AB22='EDT HEBDO'!$I$2,
         INDEX('EDT HEBDO'!$B$15:$F$15,MATCH(Z22,LEFT('EDT HEBDO'!$B$1:$F$1,3),0)),
           INDEX(INFOS!$AA$3:$AA$15,MATCH(Y22,INFOS!$AB$3:$AB$15,0))))),"")</f>
        <v>0.37847222222222227</v>
      </c>
      <c r="AB22" s="9" t="s">
        <v>49</v>
      </c>
      <c r="AC22" s="42">
        <f t="shared" si="19"/>
        <v>46495</v>
      </c>
      <c r="AD22" s="8" t="str">
        <f t="shared" si="8"/>
        <v>jeu</v>
      </c>
      <c r="AE22" s="40" t="str" cm="1">
        <f t="array" ref="AE22">IFERROR(IF(AF22='EDT HEBDO'!$I$3,"C",
   IF(AF22='EDT HEBDO'!$I$1,
      INDEX('EDT HEBDO'!$B$7:$F$7,MATCH(AD22,LEFT('EDT HEBDO'!$B$1:$F$1,3),0)),
      IF(AF22='EDT HEBDO'!$I$2,
         INDEX('EDT HEBDO'!$B$15:$F$15,MATCH(AD22,LEFT('EDT HEBDO'!$B$1:$F$1,3),0)),
           INDEX(INFOS!$AA$3:$AA$15,MATCH(AC22,INFOS!$AB$3:$AB$15,0))))),"")</f>
        <v/>
      </c>
      <c r="AF22" s="9"/>
      <c r="AG22" s="42">
        <f t="shared" si="20"/>
        <v>46525</v>
      </c>
      <c r="AH22" s="8" t="str">
        <f t="shared" si="9"/>
        <v>jeu</v>
      </c>
      <c r="AI22" s="40" t="str" cm="1">
        <f t="array" ref="AI22">IFERROR(IF(AJ22='EDT HEBDO'!$I$3,"C",
   IF(AJ22='EDT HEBDO'!$I$1,
      INDEX('EDT HEBDO'!$B$7:$F$7,MATCH(AH22,LEFT('EDT HEBDO'!$B$1:$F$1,3),0)),
      IF(AJ22='EDT HEBDO'!$I$2,
         INDEX('EDT HEBDO'!$B$15:$F$15,MATCH(AH22,LEFT('EDT HEBDO'!$B$1:$F$1,3),0)),
           INDEX(INFOS!$AA$3:$AA$15,MATCH(AG22,INFOS!$AB$3:$AB$15,0))))),"")</f>
        <v/>
      </c>
      <c r="AJ22" s="9"/>
      <c r="AK22" s="42">
        <f t="shared" si="21"/>
        <v>46556</v>
      </c>
      <c r="AL22" s="8" t="str">
        <f t="shared" si="0"/>
        <v>jeu</v>
      </c>
      <c r="AM22" s="40" t="str" cm="1">
        <f t="array" ref="AM22">IFERROR(IF(AN22='EDT HEBDO'!$I$3,"C",
   IF(AN22='EDT HEBDO'!$I$1,
      INDEX('EDT HEBDO'!$B$7:$F$7,MATCH(AL22,LEFT('EDT HEBDO'!$B$1:$F$1,3),0)),
      IF(AN22='EDT HEBDO'!$I$2,
         INDEX('EDT HEBDO'!$B$15:$F$15,MATCH(AL22,LEFT('EDT HEBDO'!$B$1:$F$1,3),0)),
           INDEX(INFOS!$AA$3:$AA$15,MATCH(AK22,INFOS!$AB$3:$AB$15,0))))),"")</f>
        <v/>
      </c>
      <c r="AN22" s="9"/>
      <c r="AO22" s="42">
        <f t="shared" si="22"/>
        <v>46586</v>
      </c>
      <c r="AP22" s="8" t="str">
        <f t="shared" si="10"/>
        <v>jeu</v>
      </c>
      <c r="AQ22" s="40" t="str" cm="1">
        <f t="array" ref="AQ22">IFERROR(IF(AR22='EDT HEBDO'!$I$3,"C",
   IF(AR22='EDT HEBDO'!$I$1,
      INDEX('EDT HEBDO'!$B$7:$F$7,MATCH(AP22,LEFT('EDT HEBDO'!$B$1:$F$1,3),0)),
      IF(AR22='EDT HEBDO'!$I$2,
         INDEX('EDT HEBDO'!$B$15:$F$15,MATCH(AP22,LEFT('EDT HEBDO'!$B$1:$F$1,3),0)),
           INDEX(INFOS!$AA$3:$AA$15,MATCH(AO22,INFOS!$AB$3:$AB$15,0))))),"")</f>
        <v/>
      </c>
      <c r="AR22" s="9"/>
      <c r="AS22" s="42">
        <f t="shared" si="23"/>
        <v>46617</v>
      </c>
      <c r="AT22" s="8" t="str">
        <f t="shared" si="11"/>
        <v>jeu</v>
      </c>
      <c r="AU22" s="40" t="str" cm="1">
        <f t="array" ref="AU22">IFERROR(IF(AV22='EDT HEBDO'!$I$3,"C",
   IF(AV22='EDT HEBDO'!$I$1,
      INDEX('EDT HEBDO'!$B$7:$F$7,MATCH(AT22,LEFT('EDT HEBDO'!$B$1:$F$1,3),0)),
      IF(AV22='EDT HEBDO'!$I$2,
         INDEX('EDT HEBDO'!$B$15:$F$15,MATCH(AT22,LEFT('EDT HEBDO'!$B$1:$F$1,3),0)),
           INDEX(INFOS!$AA$3:$AA$15,MATCH(AS22,INFOS!$AB$3:$AB$15,0))))),"")</f>
        <v/>
      </c>
      <c r="AV22" s="9"/>
    </row>
    <row r="23" spans="1:48" x14ac:dyDescent="0.25">
      <c r="A23" s="42">
        <f t="shared" si="12"/>
        <v>46284</v>
      </c>
      <c r="B23" s="41" t="str">
        <f t="shared" si="1"/>
        <v>sam</v>
      </c>
      <c r="C23" s="40" t="str" cm="1">
        <f t="array" ref="C23">IFERROR(IF(D23='EDT HEBDO'!$I$3,"C",
   IF(D23='EDT HEBDO'!$I$1,
      INDEX('EDT HEBDO'!$B$7:$F$7,MATCH(B23,LEFT('EDT HEBDO'!$B$1:$F$1,3),0)),
      IF(D23='EDT HEBDO'!$I$2,
         INDEX('EDT HEBDO'!$B$15:$F$15,MATCH(B23,LEFT('EDT HEBDO'!$B$1:$F$1,3),0)),
           INDEX(INFOS!$X$2:$X$14,MATCH(A23,INFOS!$W$2:$W$14,0))))),"")</f>
        <v/>
      </c>
      <c r="D23" s="9"/>
      <c r="E23" s="42">
        <f t="shared" si="13"/>
        <v>46314</v>
      </c>
      <c r="F23" s="8" t="str">
        <f t="shared" si="2"/>
        <v>lun</v>
      </c>
      <c r="G23" s="40" cm="1">
        <f t="array" ref="G23">IFERROR(IF(H23='EDT HEBDO'!$I$3,"C",
   IF(H23='EDT HEBDO'!$I$1,
      INDEX('EDT HEBDO'!$B$7:$F$7,MATCH(F23,LEFT('EDT HEBDO'!$B$1:$F$1,3),0)),
      IF(H23='EDT HEBDO'!$I$2,
         INDEX('EDT HEBDO'!$B$15:$F$15,MATCH(F23,LEFT('EDT HEBDO'!$B$1:$F$1,3),0)),
           INDEX(INFOS!$X$2:$X$14,MATCH(E23,INFOS!$W$2:$W$14,0))))),"")</f>
        <v>0.37847222222222227</v>
      </c>
      <c r="H23" s="9" t="s">
        <v>49</v>
      </c>
      <c r="I23" s="42">
        <f t="shared" si="14"/>
        <v>46345</v>
      </c>
      <c r="J23" s="8" t="str">
        <f t="shared" si="3"/>
        <v>jeu</v>
      </c>
      <c r="K23" s="40" cm="1">
        <f t="array" ref="K23">IFERROR(IF(L23='EDT HEBDO'!$I$3,"C",
   IF(L23='EDT HEBDO'!$I$1,
      INDEX('EDT HEBDO'!$B$7:$F$7,MATCH(J23,LEFT('EDT HEBDO'!$B$1:$F$1,3),0)),
      IF(L23='EDT HEBDO'!$I$2,
         INDEX('EDT HEBDO'!$B$15:$F$15,MATCH(J23,LEFT('EDT HEBDO'!$B$1:$F$1,3),0)),
           INDEX(INFOS!$X$3:$X$15,MATCH(I23,INFOS!$Y$3:$Y$15,0))))),"")</f>
        <v>0.37847222222222227</v>
      </c>
      <c r="L23" s="9" t="s">
        <v>49</v>
      </c>
      <c r="M23" s="42">
        <f t="shared" si="15"/>
        <v>46375</v>
      </c>
      <c r="N23" s="8" t="str">
        <f t="shared" si="4"/>
        <v>sam</v>
      </c>
      <c r="O23" s="40" t="str" cm="1">
        <f t="array" ref="O23">IFERROR(IF(P23='EDT HEBDO'!$I$3,"C",
   IF(P23='EDT HEBDO'!$I$1,
      INDEX('EDT HEBDO'!$B$7:$F$7,MATCH(N23,LEFT('EDT HEBDO'!$B$1:$F$1,3),0)),
      IF(P23='EDT HEBDO'!$I$2,
         INDEX('EDT HEBDO'!$B$15:$F$15,MATCH(N23,LEFT('EDT HEBDO'!$B$1:$F$1,3),0)),
           INDEX(INFOS!$X$2:$X$14,MATCH(M23,INFOS!$W$2:$W$14,0))))),"")</f>
        <v/>
      </c>
      <c r="P23" s="9"/>
      <c r="Q23" s="42">
        <f t="shared" si="16"/>
        <v>46406</v>
      </c>
      <c r="R23" s="8" t="str">
        <f t="shared" si="5"/>
        <v>mar</v>
      </c>
      <c r="S23" s="40" cm="1">
        <f t="array" ref="S23">IFERROR(IF(T23='EDT HEBDO'!$I$3,"C",
   IF(T23='EDT HEBDO'!$I$1,
      INDEX('EDT HEBDO'!$B$7:$F$7,MATCH(R23,LEFT('EDT HEBDO'!$B$1:$F$1,3),0)),
      IF(T23='EDT HEBDO'!$I$2,
         INDEX('EDT HEBDO'!$B$15:$F$15,MATCH(R23,LEFT('EDT HEBDO'!$B$1:$F$1,3),0)),
           INDEX(INFOS!$AA$3:$AA$15,MATCH(Q23,INFOS!$AB$3:$AB$15,0))))),"")</f>
        <v>0.37847222222222227</v>
      </c>
      <c r="T23" s="9" t="s">
        <v>49</v>
      </c>
      <c r="U23" s="42">
        <f t="shared" si="17"/>
        <v>46437</v>
      </c>
      <c r="V23" s="8" t="str">
        <f t="shared" si="6"/>
        <v>ven</v>
      </c>
      <c r="W23" s="40" cm="1">
        <f t="array" ref="W23">IFERROR(IF(X23='EDT HEBDO'!$I$3,"C",
   IF(X23='EDT HEBDO'!$I$1,
      INDEX('EDT HEBDO'!$B$7:$F$7,MATCH(V23,LEFT('EDT HEBDO'!$B$1:$F$1,3),0)),
      IF(X23='EDT HEBDO'!$I$2,
         INDEX('EDT HEBDO'!$B$15:$F$15,MATCH(V23,LEFT('EDT HEBDO'!$B$1:$F$1,3),0)),
           INDEX(INFOS!$AA$3:$AA$15,MATCH(U23,INFOS!$AB$3:$AB$15,0))))),"")</f>
        <v>0.37847222222222227</v>
      </c>
      <c r="X23" s="9" t="s">
        <v>49</v>
      </c>
      <c r="Y23" s="42">
        <f t="shared" si="18"/>
        <v>46465</v>
      </c>
      <c r="Z23" s="8" t="str">
        <f t="shared" si="7"/>
        <v>ven</v>
      </c>
      <c r="AA23" s="40" cm="1">
        <f t="array" ref="AA23">IFERROR(IF(AB23='EDT HEBDO'!$I$3,"C",
   IF(AB23='EDT HEBDO'!$I$1,
      INDEX('EDT HEBDO'!$B$7:$F$7,MATCH(Z23,LEFT('EDT HEBDO'!$B$1:$F$1,3),0)),
      IF(AB23='EDT HEBDO'!$I$2,
         INDEX('EDT HEBDO'!$B$15:$F$15,MATCH(Z23,LEFT('EDT HEBDO'!$B$1:$F$1,3),0)),
           INDEX(INFOS!$AA$3:$AA$15,MATCH(Y23,INFOS!$AB$3:$AB$15,0))))),"")</f>
        <v>0.37847222222222227</v>
      </c>
      <c r="AB23" s="9" t="s">
        <v>49</v>
      </c>
      <c r="AC23" s="42">
        <f t="shared" si="19"/>
        <v>46496</v>
      </c>
      <c r="AD23" s="8" t="str">
        <f t="shared" si="8"/>
        <v>ven</v>
      </c>
      <c r="AE23" s="40" t="str" cm="1">
        <f t="array" ref="AE23">IFERROR(IF(AF23='EDT HEBDO'!$I$3,"C",
   IF(AF23='EDT HEBDO'!$I$1,
      INDEX('EDT HEBDO'!$B$7:$F$7,MATCH(AD23,LEFT('EDT HEBDO'!$B$1:$F$1,3),0)),
      IF(AF23='EDT HEBDO'!$I$2,
         INDEX('EDT HEBDO'!$B$15:$F$15,MATCH(AD23,LEFT('EDT HEBDO'!$B$1:$F$1,3),0)),
           INDEX(INFOS!$AA$3:$AA$15,MATCH(AC23,INFOS!$AB$3:$AB$15,0))))),"")</f>
        <v/>
      </c>
      <c r="AF23" s="9"/>
      <c r="AG23" s="42">
        <f t="shared" si="20"/>
        <v>46526</v>
      </c>
      <c r="AH23" s="8" t="str">
        <f t="shared" si="9"/>
        <v>ven</v>
      </c>
      <c r="AI23" s="40" t="str" cm="1">
        <f t="array" ref="AI23">IFERROR(IF(AJ23='EDT HEBDO'!$I$3,"C",
   IF(AJ23='EDT HEBDO'!$I$1,
      INDEX('EDT HEBDO'!$B$7:$F$7,MATCH(AH23,LEFT('EDT HEBDO'!$B$1:$F$1,3),0)),
      IF(AJ23='EDT HEBDO'!$I$2,
         INDEX('EDT HEBDO'!$B$15:$F$15,MATCH(AH23,LEFT('EDT HEBDO'!$B$1:$F$1,3),0)),
           INDEX(INFOS!$AA$3:$AA$15,MATCH(AG23,INFOS!$AB$3:$AB$15,0))))),"")</f>
        <v/>
      </c>
      <c r="AJ23" s="9"/>
      <c r="AK23" s="42">
        <f t="shared" si="21"/>
        <v>46557</v>
      </c>
      <c r="AL23" s="8" t="str">
        <f t="shared" si="0"/>
        <v>ven</v>
      </c>
      <c r="AM23" s="40" t="str" cm="1">
        <f t="array" ref="AM23">IFERROR(IF(AN23='EDT HEBDO'!$I$3,"C",
   IF(AN23='EDT HEBDO'!$I$1,
      INDEX('EDT HEBDO'!$B$7:$F$7,MATCH(AL23,LEFT('EDT HEBDO'!$B$1:$F$1,3),0)),
      IF(AN23='EDT HEBDO'!$I$2,
         INDEX('EDT HEBDO'!$B$15:$F$15,MATCH(AL23,LEFT('EDT HEBDO'!$B$1:$F$1,3),0)),
           INDEX(INFOS!$AA$3:$AA$15,MATCH(AK23,INFOS!$AB$3:$AB$15,0))))),"")</f>
        <v/>
      </c>
      <c r="AN23" s="9"/>
      <c r="AO23" s="42">
        <f t="shared" si="22"/>
        <v>46587</v>
      </c>
      <c r="AP23" s="8" t="str">
        <f t="shared" si="10"/>
        <v>ven</v>
      </c>
      <c r="AQ23" s="40" t="str" cm="1">
        <f t="array" ref="AQ23">IFERROR(IF(AR23='EDT HEBDO'!$I$3,"C",
   IF(AR23='EDT HEBDO'!$I$1,
      INDEX('EDT HEBDO'!$B$7:$F$7,MATCH(AP23,LEFT('EDT HEBDO'!$B$1:$F$1,3),0)),
      IF(AR23='EDT HEBDO'!$I$2,
         INDEX('EDT HEBDO'!$B$15:$F$15,MATCH(AP23,LEFT('EDT HEBDO'!$B$1:$F$1,3),0)),
           INDEX(INFOS!$AA$3:$AA$15,MATCH(AO23,INFOS!$AB$3:$AB$15,0))))),"")</f>
        <v/>
      </c>
      <c r="AR23" s="9"/>
      <c r="AS23" s="42">
        <f t="shared" si="23"/>
        <v>46618</v>
      </c>
      <c r="AT23" s="8" t="str">
        <f t="shared" si="11"/>
        <v>ven</v>
      </c>
      <c r="AU23" s="40" t="str" cm="1">
        <f t="array" ref="AU23">IFERROR(IF(AV23='EDT HEBDO'!$I$3,"C",
   IF(AV23='EDT HEBDO'!$I$1,
      INDEX('EDT HEBDO'!$B$7:$F$7,MATCH(AT23,LEFT('EDT HEBDO'!$B$1:$F$1,3),0)),
      IF(AV23='EDT HEBDO'!$I$2,
         INDEX('EDT HEBDO'!$B$15:$F$15,MATCH(AT23,LEFT('EDT HEBDO'!$B$1:$F$1,3),0)),
           INDEX(INFOS!$AA$3:$AA$15,MATCH(AS23,INFOS!$AB$3:$AB$15,0))))),"")</f>
        <v/>
      </c>
      <c r="AV23" s="9"/>
    </row>
    <row r="24" spans="1:48" x14ac:dyDescent="0.25">
      <c r="A24" s="42">
        <f t="shared" si="12"/>
        <v>46285</v>
      </c>
      <c r="B24" s="41" t="str">
        <f t="shared" si="1"/>
        <v>dim</v>
      </c>
      <c r="C24" s="40" t="str" cm="1">
        <f t="array" ref="C24">IFERROR(IF(D24='EDT HEBDO'!$I$3,"C",
   IF(D24='EDT HEBDO'!$I$1,
      INDEX('EDT HEBDO'!$B$7:$F$7,MATCH(B24,LEFT('EDT HEBDO'!$B$1:$F$1,3),0)),
      IF(D24='EDT HEBDO'!$I$2,
         INDEX('EDT HEBDO'!$B$15:$F$15,MATCH(B24,LEFT('EDT HEBDO'!$B$1:$F$1,3),0)),
           INDEX(INFOS!$X$2:$X$14,MATCH(A24,INFOS!$W$2:$W$14,0))))),"")</f>
        <v/>
      </c>
      <c r="D24" s="9"/>
      <c r="E24" s="42">
        <f t="shared" si="13"/>
        <v>46315</v>
      </c>
      <c r="F24" s="8" t="str">
        <f t="shared" si="2"/>
        <v>mar</v>
      </c>
      <c r="G24" s="40" cm="1">
        <f t="array" ref="G24">IFERROR(IF(H24='EDT HEBDO'!$I$3,"C",
   IF(H24='EDT HEBDO'!$I$1,
      INDEX('EDT HEBDO'!$B$7:$F$7,MATCH(F24,LEFT('EDT HEBDO'!$B$1:$F$1,3),0)),
      IF(H24='EDT HEBDO'!$I$2,
         INDEX('EDT HEBDO'!$B$15:$F$15,MATCH(F24,LEFT('EDT HEBDO'!$B$1:$F$1,3),0)),
           INDEX(INFOS!$X$2:$X$14,MATCH(E24,INFOS!$W$2:$W$14,0))))),"")</f>
        <v>0.37847222222222227</v>
      </c>
      <c r="H24" s="9" t="s">
        <v>49</v>
      </c>
      <c r="I24" s="42">
        <f t="shared" si="14"/>
        <v>46346</v>
      </c>
      <c r="J24" s="8" t="str">
        <f t="shared" si="3"/>
        <v>ven</v>
      </c>
      <c r="K24" s="40" cm="1">
        <f t="array" ref="K24">IFERROR(IF(L24='EDT HEBDO'!$I$3,"C",
   IF(L24='EDT HEBDO'!$I$1,
      INDEX('EDT HEBDO'!$B$7:$F$7,MATCH(J24,LEFT('EDT HEBDO'!$B$1:$F$1,3),0)),
      IF(L24='EDT HEBDO'!$I$2,
         INDEX('EDT HEBDO'!$B$15:$F$15,MATCH(J24,LEFT('EDT HEBDO'!$B$1:$F$1,3),0)),
           INDEX(INFOS!$X$3:$X$15,MATCH(I24,INFOS!$Y$3:$Y$15,0))))),"")</f>
        <v>0.37847222222222227</v>
      </c>
      <c r="L24" s="9" t="s">
        <v>49</v>
      </c>
      <c r="M24" s="42">
        <f t="shared" si="15"/>
        <v>46376</v>
      </c>
      <c r="N24" s="8" t="str">
        <f t="shared" si="4"/>
        <v>dim</v>
      </c>
      <c r="O24" s="40" t="str" cm="1">
        <f t="array" ref="O24">IFERROR(IF(P24='EDT HEBDO'!$I$3,"C",
   IF(P24='EDT HEBDO'!$I$1,
      INDEX('EDT HEBDO'!$B$7:$F$7,MATCH(N24,LEFT('EDT HEBDO'!$B$1:$F$1,3),0)),
      IF(P24='EDT HEBDO'!$I$2,
         INDEX('EDT HEBDO'!$B$15:$F$15,MATCH(N24,LEFT('EDT HEBDO'!$B$1:$F$1,3),0)),
           INDEX(INFOS!$X$2:$X$14,MATCH(M24,INFOS!$W$2:$W$14,0))))),"")</f>
        <v/>
      </c>
      <c r="P24" s="9"/>
      <c r="Q24" s="42">
        <f t="shared" si="16"/>
        <v>46407</v>
      </c>
      <c r="R24" s="8" t="str">
        <f t="shared" si="5"/>
        <v>mer</v>
      </c>
      <c r="S24" s="40" cm="1">
        <f t="array" ref="S24">IFERROR(IF(T24='EDT HEBDO'!$I$3,"C",
   IF(T24='EDT HEBDO'!$I$1,
      INDEX('EDT HEBDO'!$B$7:$F$7,MATCH(R24,LEFT('EDT HEBDO'!$B$1:$F$1,3),0)),
      IF(T24='EDT HEBDO'!$I$2,
         INDEX('EDT HEBDO'!$B$15:$F$15,MATCH(R24,LEFT('EDT HEBDO'!$B$1:$F$1,3),0)),
           INDEX(INFOS!$AA$3:$AA$15,MATCH(Q24,INFOS!$AB$3:$AB$15,0))))),"")</f>
        <v>0.16666666666666663</v>
      </c>
      <c r="T24" s="9" t="s">
        <v>49</v>
      </c>
      <c r="U24" s="42">
        <f t="shared" si="17"/>
        <v>46438</v>
      </c>
      <c r="V24" s="8" t="str">
        <f t="shared" si="6"/>
        <v>sam</v>
      </c>
      <c r="W24" s="40" t="str" cm="1">
        <f t="array" ref="W24">IFERROR(IF(X24='EDT HEBDO'!$I$3,"C",
   IF(X24='EDT HEBDO'!$I$1,
      INDEX('EDT HEBDO'!$B$7:$F$7,MATCH(V24,LEFT('EDT HEBDO'!$B$1:$F$1,3),0)),
      IF(X24='EDT HEBDO'!$I$2,
         INDEX('EDT HEBDO'!$B$15:$F$15,MATCH(V24,LEFT('EDT HEBDO'!$B$1:$F$1,3),0)),
           INDEX(INFOS!$AA$3:$AA$15,MATCH(U24,INFOS!$AB$3:$AB$15,0))))),"")</f>
        <v/>
      </c>
      <c r="X24" s="9"/>
      <c r="Y24" s="42">
        <f t="shared" si="18"/>
        <v>46466</v>
      </c>
      <c r="Z24" s="8" t="str">
        <f t="shared" si="7"/>
        <v>sam</v>
      </c>
      <c r="AA24" s="40" t="str" cm="1">
        <f t="array" ref="AA24">IFERROR(IF(AB24='EDT HEBDO'!$I$3,"C",
   IF(AB24='EDT HEBDO'!$I$1,
      INDEX('EDT HEBDO'!$B$7:$F$7,MATCH(Z24,LEFT('EDT HEBDO'!$B$1:$F$1,3),0)),
      IF(AB24='EDT HEBDO'!$I$2,
         INDEX('EDT HEBDO'!$B$15:$F$15,MATCH(Z24,LEFT('EDT HEBDO'!$B$1:$F$1,3),0)),
           INDEX(INFOS!$AA$3:$AA$15,MATCH(Y24,INFOS!$AB$3:$AB$15,0))))),"")</f>
        <v/>
      </c>
      <c r="AB24" s="9"/>
      <c r="AC24" s="42">
        <f t="shared" si="19"/>
        <v>46497</v>
      </c>
      <c r="AD24" s="8" t="str">
        <f t="shared" si="8"/>
        <v>sam</v>
      </c>
      <c r="AE24" s="40" t="str" cm="1">
        <f t="array" ref="AE24">IFERROR(IF(AF24='EDT HEBDO'!$I$3,"C",
   IF(AF24='EDT HEBDO'!$I$1,
      INDEX('EDT HEBDO'!$B$7:$F$7,MATCH(AD24,LEFT('EDT HEBDO'!$B$1:$F$1,3),0)),
      IF(AF24='EDT HEBDO'!$I$2,
         INDEX('EDT HEBDO'!$B$15:$F$15,MATCH(AD24,LEFT('EDT HEBDO'!$B$1:$F$1,3),0)),
           INDEX(INFOS!$AA$3:$AA$15,MATCH(AC24,INFOS!$AB$3:$AB$15,0))))),"")</f>
        <v/>
      </c>
      <c r="AF24" s="9"/>
      <c r="AG24" s="42">
        <f t="shared" si="20"/>
        <v>46527</v>
      </c>
      <c r="AH24" s="8" t="str">
        <f t="shared" si="9"/>
        <v>sam</v>
      </c>
      <c r="AI24" s="40" t="str" cm="1">
        <f t="array" ref="AI24">IFERROR(IF(AJ24='EDT HEBDO'!$I$3,"C",
   IF(AJ24='EDT HEBDO'!$I$1,
      INDEX('EDT HEBDO'!$B$7:$F$7,MATCH(AH24,LEFT('EDT HEBDO'!$B$1:$F$1,3),0)),
      IF(AJ24='EDT HEBDO'!$I$2,
         INDEX('EDT HEBDO'!$B$15:$F$15,MATCH(AH24,LEFT('EDT HEBDO'!$B$1:$F$1,3),0)),
           INDEX(INFOS!$AA$3:$AA$15,MATCH(AG24,INFOS!$AB$3:$AB$15,0))))),"")</f>
        <v/>
      </c>
      <c r="AJ24" s="9"/>
      <c r="AK24" s="42">
        <f t="shared" si="21"/>
        <v>46558</v>
      </c>
      <c r="AL24" s="8" t="str">
        <f t="shared" si="0"/>
        <v>sam</v>
      </c>
      <c r="AM24" s="40" t="str" cm="1">
        <f t="array" ref="AM24">IFERROR(IF(AN24='EDT HEBDO'!$I$3,"C",
   IF(AN24='EDT HEBDO'!$I$1,
      INDEX('EDT HEBDO'!$B$7:$F$7,MATCH(AL24,LEFT('EDT HEBDO'!$B$1:$F$1,3),0)),
      IF(AN24='EDT HEBDO'!$I$2,
         INDEX('EDT HEBDO'!$B$15:$F$15,MATCH(AL24,LEFT('EDT HEBDO'!$B$1:$F$1,3),0)),
           INDEX(INFOS!$AA$3:$AA$15,MATCH(AK24,INFOS!$AB$3:$AB$15,0))))),"")</f>
        <v/>
      </c>
      <c r="AN24" s="9"/>
      <c r="AO24" s="42">
        <f t="shared" si="22"/>
        <v>46588</v>
      </c>
      <c r="AP24" s="8" t="str">
        <f t="shared" si="10"/>
        <v>sam</v>
      </c>
      <c r="AQ24" s="40" t="str" cm="1">
        <f t="array" ref="AQ24">IFERROR(IF(AR24='EDT HEBDO'!$I$3,"C",
   IF(AR24='EDT HEBDO'!$I$1,
      INDEX('EDT HEBDO'!$B$7:$F$7,MATCH(AP24,LEFT('EDT HEBDO'!$B$1:$F$1,3),0)),
      IF(AR24='EDT HEBDO'!$I$2,
         INDEX('EDT HEBDO'!$B$15:$F$15,MATCH(AP24,LEFT('EDT HEBDO'!$B$1:$F$1,3),0)),
           INDEX(INFOS!$AA$3:$AA$15,MATCH(AO24,INFOS!$AB$3:$AB$15,0))))),"")</f>
        <v/>
      </c>
      <c r="AR24" s="9"/>
      <c r="AS24" s="42">
        <f t="shared" si="23"/>
        <v>46619</v>
      </c>
      <c r="AT24" s="8" t="str">
        <f t="shared" si="11"/>
        <v>sam</v>
      </c>
      <c r="AU24" s="40" t="str" cm="1">
        <f t="array" ref="AU24">IFERROR(IF(AV24='EDT HEBDO'!$I$3,"C",
   IF(AV24='EDT HEBDO'!$I$1,
      INDEX('EDT HEBDO'!$B$7:$F$7,MATCH(AT24,LEFT('EDT HEBDO'!$B$1:$F$1,3),0)),
      IF(AV24='EDT HEBDO'!$I$2,
         INDEX('EDT HEBDO'!$B$15:$F$15,MATCH(AT24,LEFT('EDT HEBDO'!$B$1:$F$1,3),0)),
           INDEX(INFOS!$AA$3:$AA$15,MATCH(AS24,INFOS!$AB$3:$AB$15,0))))),"")</f>
        <v/>
      </c>
      <c r="AV24" s="9"/>
    </row>
    <row r="25" spans="1:48" x14ac:dyDescent="0.25">
      <c r="A25" s="42">
        <f t="shared" si="12"/>
        <v>46286</v>
      </c>
      <c r="B25" s="41" t="str">
        <f t="shared" si="1"/>
        <v>lun</v>
      </c>
      <c r="C25" s="40" cm="1">
        <f t="array" ref="C25">IFERROR(IF(D25='EDT HEBDO'!$I$3,"C",
   IF(D25='EDT HEBDO'!$I$1,
      INDEX('EDT HEBDO'!$B$7:$F$7,MATCH(B25,LEFT('EDT HEBDO'!$B$1:$F$1,3),0)),
      IF(D25='EDT HEBDO'!$I$2,
         INDEX('EDT HEBDO'!$B$15:$F$15,MATCH(B25,LEFT('EDT HEBDO'!$B$1:$F$1,3),0)),
           INDEX(INFOS!$X$2:$X$14,MATCH(A25,INFOS!$W$2:$W$14,0))))),"")</f>
        <v>0.37847222222222227</v>
      </c>
      <c r="D25" s="9" t="s">
        <v>49</v>
      </c>
      <c r="E25" s="42">
        <f t="shared" si="13"/>
        <v>46316</v>
      </c>
      <c r="F25" s="8" t="str">
        <f t="shared" si="2"/>
        <v>mer</v>
      </c>
      <c r="G25" s="40" cm="1">
        <f t="array" ref="G25">IFERROR(IF(H25='EDT HEBDO'!$I$3,"C",
   IF(H25='EDT HEBDO'!$I$1,
      INDEX('EDT HEBDO'!$B$7:$F$7,MATCH(F25,LEFT('EDT HEBDO'!$B$1:$F$1,3),0)),
      IF(H25='EDT HEBDO'!$I$2,
         INDEX('EDT HEBDO'!$B$15:$F$15,MATCH(F25,LEFT('EDT HEBDO'!$B$1:$F$1,3),0)),
           INDEX(INFOS!$X$2:$X$14,MATCH(E25,INFOS!$W$2:$W$14,0))))),"")</f>
        <v>0.16666666666666663</v>
      </c>
      <c r="H25" s="9" t="s">
        <v>49</v>
      </c>
      <c r="I25" s="42">
        <f t="shared" si="14"/>
        <v>46347</v>
      </c>
      <c r="J25" s="8" t="str">
        <f t="shared" si="3"/>
        <v>sam</v>
      </c>
      <c r="K25" s="40" t="str" cm="1">
        <f t="array" ref="K25">IFERROR(IF(L25='EDT HEBDO'!$I$3,"C",
   IF(L25='EDT HEBDO'!$I$1,
      INDEX('EDT HEBDO'!$B$7:$F$7,MATCH(J25,LEFT('EDT HEBDO'!$B$1:$F$1,3),0)),
      IF(L25='EDT HEBDO'!$I$2,
         INDEX('EDT HEBDO'!$B$15:$F$15,MATCH(J25,LEFT('EDT HEBDO'!$B$1:$F$1,3),0)),
           INDEX(INFOS!$X$3:$X$15,MATCH(I25,INFOS!$Y$3:$Y$15,0))))),"")</f>
        <v/>
      </c>
      <c r="L25" s="9"/>
      <c r="M25" s="42">
        <f t="shared" si="15"/>
        <v>46377</v>
      </c>
      <c r="N25" s="8" t="str">
        <f t="shared" si="4"/>
        <v>lun</v>
      </c>
      <c r="O25" s="40" cm="1">
        <f t="array" ref="O25">IFERROR(IF(P25='EDT HEBDO'!$I$3,"C",
   IF(P25='EDT HEBDO'!$I$1,
      INDEX('EDT HEBDO'!$B$7:$F$7,MATCH(N25,LEFT('EDT HEBDO'!$B$1:$F$1,3),0)),
      IF(P25='EDT HEBDO'!$I$2,
         INDEX('EDT HEBDO'!$B$15:$F$15,MATCH(N25,LEFT('EDT HEBDO'!$B$1:$F$1,3),0)),
           INDEX(INFOS!$X$2:$X$14,MATCH(M25,INFOS!$W$2:$W$14,0))))),"")</f>
        <v>0.37847222222222227</v>
      </c>
      <c r="P25" s="9" t="s">
        <v>49</v>
      </c>
      <c r="Q25" s="42">
        <f t="shared" si="16"/>
        <v>46408</v>
      </c>
      <c r="R25" s="8" t="str">
        <f t="shared" si="5"/>
        <v>jeu</v>
      </c>
      <c r="S25" s="40" cm="1">
        <f t="array" ref="S25">IFERROR(IF(T25='EDT HEBDO'!$I$3,"C",
   IF(T25='EDT HEBDO'!$I$1,
      INDEX('EDT HEBDO'!$B$7:$F$7,MATCH(R25,LEFT('EDT HEBDO'!$B$1:$F$1,3),0)),
      IF(T25='EDT HEBDO'!$I$2,
         INDEX('EDT HEBDO'!$B$15:$F$15,MATCH(R25,LEFT('EDT HEBDO'!$B$1:$F$1,3),0)),
           INDEX(INFOS!$AA$3:$AA$15,MATCH(Q25,INFOS!$AB$3:$AB$15,0))))),"")</f>
        <v>0.37847222222222227</v>
      </c>
      <c r="T25" s="9" t="s">
        <v>49</v>
      </c>
      <c r="U25" s="42">
        <f t="shared" si="17"/>
        <v>46439</v>
      </c>
      <c r="V25" s="8" t="str">
        <f t="shared" si="6"/>
        <v>dim</v>
      </c>
      <c r="W25" s="40" t="str" cm="1">
        <f t="array" ref="W25">IFERROR(IF(X25='EDT HEBDO'!$I$3,"C",
   IF(X25='EDT HEBDO'!$I$1,
      INDEX('EDT HEBDO'!$B$7:$F$7,MATCH(V25,LEFT('EDT HEBDO'!$B$1:$F$1,3),0)),
      IF(X25='EDT HEBDO'!$I$2,
         INDEX('EDT HEBDO'!$B$15:$F$15,MATCH(V25,LEFT('EDT HEBDO'!$B$1:$F$1,3),0)),
           INDEX(INFOS!$AA$3:$AA$15,MATCH(U25,INFOS!$AB$3:$AB$15,0))))),"")</f>
        <v/>
      </c>
      <c r="X25" s="9"/>
      <c r="Y25" s="42">
        <f t="shared" si="18"/>
        <v>46467</v>
      </c>
      <c r="Z25" s="8" t="str">
        <f t="shared" si="7"/>
        <v>dim</v>
      </c>
      <c r="AA25" s="40" t="str" cm="1">
        <f t="array" ref="AA25">IFERROR(IF(AB25='EDT HEBDO'!$I$3,"C",
   IF(AB25='EDT HEBDO'!$I$1,
      INDEX('EDT HEBDO'!$B$7:$F$7,MATCH(Z25,LEFT('EDT HEBDO'!$B$1:$F$1,3),0)),
      IF(AB25='EDT HEBDO'!$I$2,
         INDEX('EDT HEBDO'!$B$15:$F$15,MATCH(Z25,LEFT('EDT HEBDO'!$B$1:$F$1,3),0)),
           INDEX(INFOS!$AA$3:$AA$15,MATCH(Y25,INFOS!$AB$3:$AB$15,0))))),"")</f>
        <v/>
      </c>
      <c r="AB25" s="9"/>
      <c r="AC25" s="42">
        <f t="shared" si="19"/>
        <v>46498</v>
      </c>
      <c r="AD25" s="8" t="str">
        <f t="shared" si="8"/>
        <v>dim</v>
      </c>
      <c r="AE25" s="40" t="str" cm="1">
        <f t="array" ref="AE25">IFERROR(IF(AF25='EDT HEBDO'!$I$3,"C",
   IF(AF25='EDT HEBDO'!$I$1,
      INDEX('EDT HEBDO'!$B$7:$F$7,MATCH(AD25,LEFT('EDT HEBDO'!$B$1:$F$1,3),0)),
      IF(AF25='EDT HEBDO'!$I$2,
         INDEX('EDT HEBDO'!$B$15:$F$15,MATCH(AD25,LEFT('EDT HEBDO'!$B$1:$F$1,3),0)),
           INDEX(INFOS!$AA$3:$AA$15,MATCH(AC25,INFOS!$AB$3:$AB$15,0))))),"")</f>
        <v/>
      </c>
      <c r="AF25" s="9"/>
      <c r="AG25" s="42">
        <f t="shared" si="20"/>
        <v>46528</v>
      </c>
      <c r="AH25" s="8" t="str">
        <f t="shared" si="9"/>
        <v>dim</v>
      </c>
      <c r="AI25" s="40" t="str" cm="1">
        <f t="array" ref="AI25">IFERROR(IF(AJ25='EDT HEBDO'!$I$3,"C",
   IF(AJ25='EDT HEBDO'!$I$1,
      INDEX('EDT HEBDO'!$B$7:$F$7,MATCH(AH25,LEFT('EDT HEBDO'!$B$1:$F$1,3),0)),
      IF(AJ25='EDT HEBDO'!$I$2,
         INDEX('EDT HEBDO'!$B$15:$F$15,MATCH(AH25,LEFT('EDT HEBDO'!$B$1:$F$1,3),0)),
           INDEX(INFOS!$AA$3:$AA$15,MATCH(AG25,INFOS!$AB$3:$AB$15,0))))),"")</f>
        <v/>
      </c>
      <c r="AJ25" s="9"/>
      <c r="AK25" s="42">
        <f t="shared" si="21"/>
        <v>46559</v>
      </c>
      <c r="AL25" s="8" t="str">
        <f t="shared" si="0"/>
        <v>dim</v>
      </c>
      <c r="AM25" s="40" t="str" cm="1">
        <f t="array" ref="AM25">IFERROR(IF(AN25='EDT HEBDO'!$I$3,"C",
   IF(AN25='EDT HEBDO'!$I$1,
      INDEX('EDT HEBDO'!$B$7:$F$7,MATCH(AL25,LEFT('EDT HEBDO'!$B$1:$F$1,3),0)),
      IF(AN25='EDT HEBDO'!$I$2,
         INDEX('EDT HEBDO'!$B$15:$F$15,MATCH(AL25,LEFT('EDT HEBDO'!$B$1:$F$1,3),0)),
           INDEX(INFOS!$AA$3:$AA$15,MATCH(AK25,INFOS!$AB$3:$AB$15,0))))),"")</f>
        <v/>
      </c>
      <c r="AN25" s="9"/>
      <c r="AO25" s="42">
        <f t="shared" si="22"/>
        <v>46589</v>
      </c>
      <c r="AP25" s="8" t="str">
        <f t="shared" si="10"/>
        <v>dim</v>
      </c>
      <c r="AQ25" s="40" t="str" cm="1">
        <f t="array" ref="AQ25">IFERROR(IF(AR25='EDT HEBDO'!$I$3,"C",
   IF(AR25='EDT HEBDO'!$I$1,
      INDEX('EDT HEBDO'!$B$7:$F$7,MATCH(AP25,LEFT('EDT HEBDO'!$B$1:$F$1,3),0)),
      IF(AR25='EDT HEBDO'!$I$2,
         INDEX('EDT HEBDO'!$B$15:$F$15,MATCH(AP25,LEFT('EDT HEBDO'!$B$1:$F$1,3),0)),
           INDEX(INFOS!$AA$3:$AA$15,MATCH(AO25,INFOS!$AB$3:$AB$15,0))))),"")</f>
        <v/>
      </c>
      <c r="AR25" s="9"/>
      <c r="AS25" s="42">
        <f t="shared" si="23"/>
        <v>46620</v>
      </c>
      <c r="AT25" s="8" t="str">
        <f t="shared" si="11"/>
        <v>dim</v>
      </c>
      <c r="AU25" s="40" t="str" cm="1">
        <f t="array" ref="AU25">IFERROR(IF(AV25='EDT HEBDO'!$I$3,"C",
   IF(AV25='EDT HEBDO'!$I$1,
      INDEX('EDT HEBDO'!$B$7:$F$7,MATCH(AT25,LEFT('EDT HEBDO'!$B$1:$F$1,3),0)),
      IF(AV25='EDT HEBDO'!$I$2,
         INDEX('EDT HEBDO'!$B$15:$F$15,MATCH(AT25,LEFT('EDT HEBDO'!$B$1:$F$1,3),0)),
           INDEX(INFOS!$AA$3:$AA$15,MATCH(AS25,INFOS!$AB$3:$AB$15,0))))),"")</f>
        <v/>
      </c>
      <c r="AV25" s="9"/>
    </row>
    <row r="26" spans="1:48" x14ac:dyDescent="0.25">
      <c r="A26" s="42">
        <f t="shared" si="12"/>
        <v>46287</v>
      </c>
      <c r="B26" s="41" t="str">
        <f t="shared" si="1"/>
        <v>mar</v>
      </c>
      <c r="C26" s="40" cm="1">
        <f t="array" ref="C26">IFERROR(IF(D26='EDT HEBDO'!$I$3,"C",
   IF(D26='EDT HEBDO'!$I$1,
      INDEX('EDT HEBDO'!$B$7:$F$7,MATCH(B26,LEFT('EDT HEBDO'!$B$1:$F$1,3),0)),
      IF(D26='EDT HEBDO'!$I$2,
         INDEX('EDT HEBDO'!$B$15:$F$15,MATCH(B26,LEFT('EDT HEBDO'!$B$1:$F$1,3),0)),
           INDEX(INFOS!$X$2:$X$14,MATCH(A26,INFOS!$W$2:$W$14,0))))),"")</f>
        <v>0.37847222222222227</v>
      </c>
      <c r="D26" s="9" t="s">
        <v>49</v>
      </c>
      <c r="E26" s="42">
        <f t="shared" si="13"/>
        <v>46317</v>
      </c>
      <c r="F26" s="8" t="str">
        <f t="shared" si="2"/>
        <v>jeu</v>
      </c>
      <c r="G26" s="40" cm="1">
        <f t="array" ref="G26">IFERROR(IF(H26='EDT HEBDO'!$I$3,"C",
   IF(H26='EDT HEBDO'!$I$1,
      INDEX('EDT HEBDO'!$B$7:$F$7,MATCH(F26,LEFT('EDT HEBDO'!$B$1:$F$1,3),0)),
      IF(H26='EDT HEBDO'!$I$2,
         INDEX('EDT HEBDO'!$B$15:$F$15,MATCH(F26,LEFT('EDT HEBDO'!$B$1:$F$1,3),0)),
           INDEX(INFOS!$X$2:$X$14,MATCH(E26,INFOS!$W$2:$W$14,0))))),"")</f>
        <v>0.37847222222222227</v>
      </c>
      <c r="H26" s="9" t="s">
        <v>49</v>
      </c>
      <c r="I26" s="42">
        <f t="shared" si="14"/>
        <v>46348</v>
      </c>
      <c r="J26" s="8" t="str">
        <f t="shared" si="3"/>
        <v>dim</v>
      </c>
      <c r="K26" s="40" t="str" cm="1">
        <f t="array" ref="K26">IFERROR(IF(L26='EDT HEBDO'!$I$3,"C",
   IF(L26='EDT HEBDO'!$I$1,
      INDEX('EDT HEBDO'!$B$7:$F$7,MATCH(J26,LEFT('EDT HEBDO'!$B$1:$F$1,3),0)),
      IF(L26='EDT HEBDO'!$I$2,
         INDEX('EDT HEBDO'!$B$15:$F$15,MATCH(J26,LEFT('EDT HEBDO'!$B$1:$F$1,3),0)),
           INDEX(INFOS!$X$3:$X$15,MATCH(I26,INFOS!$Y$3:$Y$15,0))))),"")</f>
        <v/>
      </c>
      <c r="L26" s="9"/>
      <c r="M26" s="42">
        <f t="shared" si="15"/>
        <v>46378</v>
      </c>
      <c r="N26" s="8" t="str">
        <f t="shared" si="4"/>
        <v>mar</v>
      </c>
      <c r="O26" s="40" cm="1">
        <f t="array" ref="O26">IFERROR(IF(P26='EDT HEBDO'!$I$3,"C",
   IF(P26='EDT HEBDO'!$I$1,
      INDEX('EDT HEBDO'!$B$7:$F$7,MATCH(N26,LEFT('EDT HEBDO'!$B$1:$F$1,3),0)),
      IF(P26='EDT HEBDO'!$I$2,
         INDEX('EDT HEBDO'!$B$15:$F$15,MATCH(N26,LEFT('EDT HEBDO'!$B$1:$F$1,3),0)),
           INDEX(INFOS!$X$2:$X$14,MATCH(M26,INFOS!$W$2:$W$14,0))))),"")</f>
        <v>0.37847222222222227</v>
      </c>
      <c r="P26" s="9" t="s">
        <v>49</v>
      </c>
      <c r="Q26" s="42">
        <f t="shared" si="16"/>
        <v>46409</v>
      </c>
      <c r="R26" s="8" t="str">
        <f t="shared" si="5"/>
        <v>ven</v>
      </c>
      <c r="S26" s="40" cm="1">
        <f t="array" ref="S26">IFERROR(IF(T26='EDT HEBDO'!$I$3,"C",
   IF(T26='EDT HEBDO'!$I$1,
      INDEX('EDT HEBDO'!$B$7:$F$7,MATCH(R26,LEFT('EDT HEBDO'!$B$1:$F$1,3),0)),
      IF(T26='EDT HEBDO'!$I$2,
         INDEX('EDT HEBDO'!$B$15:$F$15,MATCH(R26,LEFT('EDT HEBDO'!$B$1:$F$1,3),0)),
           INDEX(INFOS!$AA$3:$AA$15,MATCH(Q26,INFOS!$AB$3:$AB$15,0))))),"")</f>
        <v>0.37847222222222227</v>
      </c>
      <c r="T26" s="9" t="s">
        <v>49</v>
      </c>
      <c r="U26" s="42">
        <f t="shared" si="17"/>
        <v>46440</v>
      </c>
      <c r="V26" s="8" t="str">
        <f t="shared" si="6"/>
        <v>lun</v>
      </c>
      <c r="W26" s="40" cm="1">
        <f t="array" ref="W26">IFERROR(IF(X26='EDT HEBDO'!$I$3,"C",
   IF(X26='EDT HEBDO'!$I$1,
      INDEX('EDT HEBDO'!$B$7:$F$7,MATCH(V26,LEFT('EDT HEBDO'!$B$1:$F$1,3),0)),
      IF(X26='EDT HEBDO'!$I$2,
         INDEX('EDT HEBDO'!$B$15:$F$15,MATCH(V26,LEFT('EDT HEBDO'!$B$1:$F$1,3),0)),
           INDEX(INFOS!$AA$3:$AA$15,MATCH(U26,INFOS!$AB$3:$AB$15,0))))),"")</f>
        <v>0.37847222222222227</v>
      </c>
      <c r="X26" s="9" t="s">
        <v>49</v>
      </c>
      <c r="Y26" s="42">
        <f t="shared" si="18"/>
        <v>46468</v>
      </c>
      <c r="Z26" s="8" t="str">
        <f t="shared" si="7"/>
        <v>lun</v>
      </c>
      <c r="AA26" s="40" cm="1">
        <f t="array" ref="AA26">IFERROR(IF(AB26='EDT HEBDO'!$I$3,"C",
   IF(AB26='EDT HEBDO'!$I$1,
      INDEX('EDT HEBDO'!$B$7:$F$7,MATCH(Z26,LEFT('EDT HEBDO'!$B$1:$F$1,3),0)),
      IF(AB26='EDT HEBDO'!$I$2,
         INDEX('EDT HEBDO'!$B$15:$F$15,MATCH(Z26,LEFT('EDT HEBDO'!$B$1:$F$1,3),0)),
           INDEX(INFOS!$AA$3:$AA$15,MATCH(Y26,INFOS!$AB$3:$AB$15,0))))),"")</f>
        <v>0.37847222222222227</v>
      </c>
      <c r="AB26" s="9" t="s">
        <v>49</v>
      </c>
      <c r="AC26" s="42">
        <f t="shared" si="19"/>
        <v>46499</v>
      </c>
      <c r="AD26" s="8" t="str">
        <f t="shared" si="8"/>
        <v>lun</v>
      </c>
      <c r="AE26" s="40" t="str" cm="1">
        <f t="array" ref="AE26">IFERROR(IF(AF26='EDT HEBDO'!$I$3,"C",
   IF(AF26='EDT HEBDO'!$I$1,
      INDEX('EDT HEBDO'!$B$7:$F$7,MATCH(AD26,LEFT('EDT HEBDO'!$B$1:$F$1,3),0)),
      IF(AF26='EDT HEBDO'!$I$2,
         INDEX('EDT HEBDO'!$B$15:$F$15,MATCH(AD26,LEFT('EDT HEBDO'!$B$1:$F$1,3),0)),
           INDEX(INFOS!$AA$3:$AA$15,MATCH(AC26,INFOS!$AB$3:$AB$15,0))))),"")</f>
        <v/>
      </c>
      <c r="AF26" s="9"/>
      <c r="AG26" s="42">
        <f t="shared" si="20"/>
        <v>46529</v>
      </c>
      <c r="AH26" s="8" t="str">
        <f t="shared" si="9"/>
        <v>lun</v>
      </c>
      <c r="AI26" s="40" t="str" cm="1">
        <f t="array" ref="AI26">IFERROR(IF(AJ26='EDT HEBDO'!$I$3,"C",
   IF(AJ26='EDT HEBDO'!$I$1,
      INDEX('EDT HEBDO'!$B$7:$F$7,MATCH(AH26,LEFT('EDT HEBDO'!$B$1:$F$1,3),0)),
      IF(AJ26='EDT HEBDO'!$I$2,
         INDEX('EDT HEBDO'!$B$15:$F$15,MATCH(AH26,LEFT('EDT HEBDO'!$B$1:$F$1,3),0)),
           INDEX(INFOS!$AA$3:$AA$15,MATCH(AG26,INFOS!$AB$3:$AB$15,0))))),"")</f>
        <v/>
      </c>
      <c r="AJ26" s="9"/>
      <c r="AK26" s="42">
        <f t="shared" si="21"/>
        <v>46560</v>
      </c>
      <c r="AL26" s="8" t="str">
        <f t="shared" si="0"/>
        <v>lun</v>
      </c>
      <c r="AM26" s="40" t="str" cm="1">
        <f t="array" ref="AM26">IFERROR(IF(AN26='EDT HEBDO'!$I$3,"C",
   IF(AN26='EDT HEBDO'!$I$1,
      INDEX('EDT HEBDO'!$B$7:$F$7,MATCH(AL26,LEFT('EDT HEBDO'!$B$1:$F$1,3),0)),
      IF(AN26='EDT HEBDO'!$I$2,
         INDEX('EDT HEBDO'!$B$15:$F$15,MATCH(AL26,LEFT('EDT HEBDO'!$B$1:$F$1,3),0)),
           INDEX(INFOS!$AA$3:$AA$15,MATCH(AK26,INFOS!$AB$3:$AB$15,0))))),"")</f>
        <v/>
      </c>
      <c r="AN26" s="9"/>
      <c r="AO26" s="42">
        <f t="shared" si="22"/>
        <v>46590</v>
      </c>
      <c r="AP26" s="8" t="str">
        <f t="shared" si="10"/>
        <v>lun</v>
      </c>
      <c r="AQ26" s="40" t="str" cm="1">
        <f t="array" ref="AQ26">IFERROR(IF(AR26='EDT HEBDO'!$I$3,"C",
   IF(AR26='EDT HEBDO'!$I$1,
      INDEX('EDT HEBDO'!$B$7:$F$7,MATCH(AP26,LEFT('EDT HEBDO'!$B$1:$F$1,3),0)),
      IF(AR26='EDT HEBDO'!$I$2,
         INDEX('EDT HEBDO'!$B$15:$F$15,MATCH(AP26,LEFT('EDT HEBDO'!$B$1:$F$1,3),0)),
           INDEX(INFOS!$AA$3:$AA$15,MATCH(AO26,INFOS!$AB$3:$AB$15,0))))),"")</f>
        <v/>
      </c>
      <c r="AR26" s="9"/>
      <c r="AS26" s="42">
        <f t="shared" si="23"/>
        <v>46621</v>
      </c>
      <c r="AT26" s="8" t="str">
        <f t="shared" si="11"/>
        <v>lun</v>
      </c>
      <c r="AU26" s="40" t="str" cm="1">
        <f t="array" ref="AU26">IFERROR(IF(AV26='EDT HEBDO'!$I$3,"C",
   IF(AV26='EDT HEBDO'!$I$1,
      INDEX('EDT HEBDO'!$B$7:$F$7,MATCH(AT26,LEFT('EDT HEBDO'!$B$1:$F$1,3),0)),
      IF(AV26='EDT HEBDO'!$I$2,
         INDEX('EDT HEBDO'!$B$15:$F$15,MATCH(AT26,LEFT('EDT HEBDO'!$B$1:$F$1,3),0)),
           INDEX(INFOS!$AA$3:$AA$15,MATCH(AS26,INFOS!$AB$3:$AB$15,0))))),"")</f>
        <v/>
      </c>
      <c r="AV26" s="9"/>
    </row>
    <row r="27" spans="1:48" x14ac:dyDescent="0.25">
      <c r="A27" s="42">
        <f t="shared" si="12"/>
        <v>46288</v>
      </c>
      <c r="B27" s="41" t="str">
        <f t="shared" si="1"/>
        <v>mer</v>
      </c>
      <c r="C27" s="40" cm="1">
        <f t="array" ref="C27">IFERROR(IF(D27='EDT HEBDO'!$I$3,"C",
   IF(D27='EDT HEBDO'!$I$1,
      INDEX('EDT HEBDO'!$B$7:$F$7,MATCH(B27,LEFT('EDT HEBDO'!$B$1:$F$1,3),0)),
      IF(D27='EDT HEBDO'!$I$2,
         INDEX('EDT HEBDO'!$B$15:$F$15,MATCH(B27,LEFT('EDT HEBDO'!$B$1:$F$1,3),0)),
           INDEX(INFOS!$X$2:$X$14,MATCH(A27,INFOS!$W$2:$W$14,0))))),"")</f>
        <v>0.16666666666666663</v>
      </c>
      <c r="D27" s="9" t="s">
        <v>49</v>
      </c>
      <c r="E27" s="42">
        <f t="shared" si="13"/>
        <v>46318</v>
      </c>
      <c r="F27" s="8" t="str">
        <f t="shared" si="2"/>
        <v>ven</v>
      </c>
      <c r="G27" s="40" cm="1">
        <f t="array" ref="G27">IFERROR(IF(H27='EDT HEBDO'!$I$3,"C",
   IF(H27='EDT HEBDO'!$I$1,
      INDEX('EDT HEBDO'!$B$7:$F$7,MATCH(F27,LEFT('EDT HEBDO'!$B$1:$F$1,3),0)),
      IF(H27='EDT HEBDO'!$I$2,
         INDEX('EDT HEBDO'!$B$15:$F$15,MATCH(F27,LEFT('EDT HEBDO'!$B$1:$F$1,3),0)),
           INDEX(INFOS!$X$2:$X$14,MATCH(E27,INFOS!$W$2:$W$14,0))))),"")</f>
        <v>0.37847222222222227</v>
      </c>
      <c r="H27" s="9" t="s">
        <v>49</v>
      </c>
      <c r="I27" s="42">
        <f t="shared" si="14"/>
        <v>46349</v>
      </c>
      <c r="J27" s="8" t="str">
        <f t="shared" si="3"/>
        <v>lun</v>
      </c>
      <c r="K27" s="40" cm="1">
        <f t="array" ref="K27">IFERROR(IF(L27='EDT HEBDO'!$I$3,"C",
   IF(L27='EDT HEBDO'!$I$1,
      INDEX('EDT HEBDO'!$B$7:$F$7,MATCH(J27,LEFT('EDT HEBDO'!$B$1:$F$1,3),0)),
      IF(L27='EDT HEBDO'!$I$2,
         INDEX('EDT HEBDO'!$B$15:$F$15,MATCH(J27,LEFT('EDT HEBDO'!$B$1:$F$1,3),0)),
           INDEX(INFOS!$X$3:$X$15,MATCH(I27,INFOS!$Y$3:$Y$15,0))))),"")</f>
        <v>0.37847222222222227</v>
      </c>
      <c r="L27" s="9" t="s">
        <v>49</v>
      </c>
      <c r="M27" s="42">
        <f t="shared" si="15"/>
        <v>46379</v>
      </c>
      <c r="N27" s="8" t="str">
        <f t="shared" si="4"/>
        <v>mer</v>
      </c>
      <c r="O27" s="40" cm="1">
        <f t="array" ref="O27">IFERROR(IF(P27='EDT HEBDO'!$I$3,"C",
   IF(P27='EDT HEBDO'!$I$1,
      INDEX('EDT HEBDO'!$B$7:$F$7,MATCH(N27,LEFT('EDT HEBDO'!$B$1:$F$1,3),0)),
      IF(P27='EDT HEBDO'!$I$2,
         INDEX('EDT HEBDO'!$B$15:$F$15,MATCH(N27,LEFT('EDT HEBDO'!$B$1:$F$1,3),0)),
           INDEX(INFOS!$X$2:$X$14,MATCH(M27,INFOS!$W$2:$W$14,0))))),"")</f>
        <v>0.16666666666666663</v>
      </c>
      <c r="P27" s="9" t="s">
        <v>49</v>
      </c>
      <c r="Q27" s="42">
        <f t="shared" si="16"/>
        <v>46410</v>
      </c>
      <c r="R27" s="8" t="str">
        <f t="shared" si="5"/>
        <v>sam</v>
      </c>
      <c r="S27" s="40" t="str" cm="1">
        <f t="array" ref="S27">IFERROR(IF(T27='EDT HEBDO'!$I$3,"C",
   IF(T27='EDT HEBDO'!$I$1,
      INDEX('EDT HEBDO'!$B$7:$F$7,MATCH(R27,LEFT('EDT HEBDO'!$B$1:$F$1,3),0)),
      IF(T27='EDT HEBDO'!$I$2,
         INDEX('EDT HEBDO'!$B$15:$F$15,MATCH(R27,LEFT('EDT HEBDO'!$B$1:$F$1,3),0)),
           INDEX(INFOS!$AA$3:$AA$15,MATCH(Q27,INFOS!$AB$3:$AB$15,0))))),"")</f>
        <v/>
      </c>
      <c r="T27" s="9"/>
      <c r="U27" s="42">
        <f t="shared" si="17"/>
        <v>46441</v>
      </c>
      <c r="V27" s="8" t="str">
        <f t="shared" si="6"/>
        <v>mar</v>
      </c>
      <c r="W27" s="40" cm="1">
        <f t="array" ref="W27">IFERROR(IF(X27='EDT HEBDO'!$I$3,"C",
   IF(X27='EDT HEBDO'!$I$1,
      INDEX('EDT HEBDO'!$B$7:$F$7,MATCH(V27,LEFT('EDT HEBDO'!$B$1:$F$1,3),0)),
      IF(X27='EDT HEBDO'!$I$2,
         INDEX('EDT HEBDO'!$B$15:$F$15,MATCH(V27,LEFT('EDT HEBDO'!$B$1:$F$1,3),0)),
           INDEX(INFOS!$AA$3:$AA$15,MATCH(U27,INFOS!$AB$3:$AB$15,0))))),"")</f>
        <v>0.37847222222222227</v>
      </c>
      <c r="X27" s="9" t="s">
        <v>49</v>
      </c>
      <c r="Y27" s="42">
        <f t="shared" si="18"/>
        <v>46469</v>
      </c>
      <c r="Z27" s="8" t="str">
        <f t="shared" si="7"/>
        <v>mar</v>
      </c>
      <c r="AA27" s="40" cm="1">
        <f t="array" ref="AA27">IFERROR(IF(AB27='EDT HEBDO'!$I$3,"C",
   IF(AB27='EDT HEBDO'!$I$1,
      INDEX('EDT HEBDO'!$B$7:$F$7,MATCH(Z27,LEFT('EDT HEBDO'!$B$1:$F$1,3),0)),
      IF(AB27='EDT HEBDO'!$I$2,
         INDEX('EDT HEBDO'!$B$15:$F$15,MATCH(Z27,LEFT('EDT HEBDO'!$B$1:$F$1,3),0)),
           INDEX(INFOS!$AA$3:$AA$15,MATCH(Y27,INFOS!$AB$3:$AB$15,0))))),"")</f>
        <v>0.37847222222222227</v>
      </c>
      <c r="AB27" s="9" t="s">
        <v>49</v>
      </c>
      <c r="AC27" s="42">
        <f t="shared" si="19"/>
        <v>46500</v>
      </c>
      <c r="AD27" s="8" t="str">
        <f t="shared" si="8"/>
        <v>mar</v>
      </c>
      <c r="AE27" s="40" t="str" cm="1">
        <f t="array" ref="AE27">IFERROR(IF(AF27='EDT HEBDO'!$I$3,"C",
   IF(AF27='EDT HEBDO'!$I$1,
      INDEX('EDT HEBDO'!$B$7:$F$7,MATCH(AD27,LEFT('EDT HEBDO'!$B$1:$F$1,3),0)),
      IF(AF27='EDT HEBDO'!$I$2,
         INDEX('EDT HEBDO'!$B$15:$F$15,MATCH(AD27,LEFT('EDT HEBDO'!$B$1:$F$1,3),0)),
           INDEX(INFOS!$AA$3:$AA$15,MATCH(AC27,INFOS!$AB$3:$AB$15,0))))),"")</f>
        <v/>
      </c>
      <c r="AF27" s="9"/>
      <c r="AG27" s="42">
        <f t="shared" si="20"/>
        <v>46530</v>
      </c>
      <c r="AH27" s="8" t="str">
        <f t="shared" si="9"/>
        <v>mar</v>
      </c>
      <c r="AI27" s="40" t="str" cm="1">
        <f t="array" ref="AI27">IFERROR(IF(AJ27='EDT HEBDO'!$I$3,"C",
   IF(AJ27='EDT HEBDO'!$I$1,
      INDEX('EDT HEBDO'!$B$7:$F$7,MATCH(AH27,LEFT('EDT HEBDO'!$B$1:$F$1,3),0)),
      IF(AJ27='EDT HEBDO'!$I$2,
         INDEX('EDT HEBDO'!$B$15:$F$15,MATCH(AH27,LEFT('EDT HEBDO'!$B$1:$F$1,3),0)),
           INDEX(INFOS!$AA$3:$AA$15,MATCH(AG27,INFOS!$AB$3:$AB$15,0))))),"")</f>
        <v>Pentecôte</v>
      </c>
      <c r="AJ27" s="9"/>
      <c r="AK27" s="42">
        <f t="shared" si="21"/>
        <v>46561</v>
      </c>
      <c r="AL27" s="8" t="str">
        <f t="shared" si="0"/>
        <v>mar</v>
      </c>
      <c r="AM27" s="40" t="str" cm="1">
        <f t="array" ref="AM27">IFERROR(IF(AN27='EDT HEBDO'!$I$3,"C",
   IF(AN27='EDT HEBDO'!$I$1,
      INDEX('EDT HEBDO'!$B$7:$F$7,MATCH(AL27,LEFT('EDT HEBDO'!$B$1:$F$1,3),0)),
      IF(AN27='EDT HEBDO'!$I$2,
         INDEX('EDT HEBDO'!$B$15:$F$15,MATCH(AL27,LEFT('EDT HEBDO'!$B$1:$F$1,3),0)),
           INDEX(INFOS!$AA$3:$AA$15,MATCH(AK27,INFOS!$AB$3:$AB$15,0))))),"")</f>
        <v/>
      </c>
      <c r="AN27" s="9"/>
      <c r="AO27" s="42">
        <f t="shared" si="22"/>
        <v>46591</v>
      </c>
      <c r="AP27" s="8" t="str">
        <f t="shared" si="10"/>
        <v>mar</v>
      </c>
      <c r="AQ27" s="40" t="str" cm="1">
        <f t="array" ref="AQ27">IFERROR(IF(AR27='EDT HEBDO'!$I$3,"C",
   IF(AR27='EDT HEBDO'!$I$1,
      INDEX('EDT HEBDO'!$B$7:$F$7,MATCH(AP27,LEFT('EDT HEBDO'!$B$1:$F$1,3),0)),
      IF(AR27='EDT HEBDO'!$I$2,
         INDEX('EDT HEBDO'!$B$15:$F$15,MATCH(AP27,LEFT('EDT HEBDO'!$B$1:$F$1,3),0)),
           INDEX(INFOS!$AA$3:$AA$15,MATCH(AO27,INFOS!$AB$3:$AB$15,0))))),"")</f>
        <v/>
      </c>
      <c r="AR27" s="9"/>
      <c r="AS27" s="42">
        <f t="shared" si="23"/>
        <v>46622</v>
      </c>
      <c r="AT27" s="8" t="str">
        <f t="shared" si="11"/>
        <v>mar</v>
      </c>
      <c r="AU27" s="40" t="str" cm="1">
        <f t="array" ref="AU27">IFERROR(IF(AV27='EDT HEBDO'!$I$3,"C",
   IF(AV27='EDT HEBDO'!$I$1,
      INDEX('EDT HEBDO'!$B$7:$F$7,MATCH(AT27,LEFT('EDT HEBDO'!$B$1:$F$1,3),0)),
      IF(AV27='EDT HEBDO'!$I$2,
         INDEX('EDT HEBDO'!$B$15:$F$15,MATCH(AT27,LEFT('EDT HEBDO'!$B$1:$F$1,3),0)),
           INDEX(INFOS!$AA$3:$AA$15,MATCH(AS27,INFOS!$AB$3:$AB$15,0))))),"")</f>
        <v/>
      </c>
      <c r="AV27" s="9"/>
    </row>
    <row r="28" spans="1:48" x14ac:dyDescent="0.25">
      <c r="A28" s="42">
        <f t="shared" si="12"/>
        <v>46289</v>
      </c>
      <c r="B28" s="41" t="str">
        <f t="shared" si="1"/>
        <v>jeu</v>
      </c>
      <c r="C28" s="40" cm="1">
        <f t="array" ref="C28">IFERROR(IF(D28='EDT HEBDO'!$I$3,"C",
   IF(D28='EDT HEBDO'!$I$1,
      INDEX('EDT HEBDO'!$B$7:$F$7,MATCH(B28,LEFT('EDT HEBDO'!$B$1:$F$1,3),0)),
      IF(D28='EDT HEBDO'!$I$2,
         INDEX('EDT HEBDO'!$B$15:$F$15,MATCH(B28,LEFT('EDT HEBDO'!$B$1:$F$1,3),0)),
           INDEX(INFOS!$X$2:$X$14,MATCH(A28,INFOS!$W$2:$W$14,0))))),"")</f>
        <v>0.37847222222222227</v>
      </c>
      <c r="D28" s="9" t="s">
        <v>49</v>
      </c>
      <c r="E28" s="42">
        <f t="shared" si="13"/>
        <v>46319</v>
      </c>
      <c r="F28" s="8" t="str">
        <f t="shared" si="2"/>
        <v>sam</v>
      </c>
      <c r="G28" s="40" t="str" cm="1">
        <f t="array" ref="G28">IFERROR(IF(H28='EDT HEBDO'!$I$3,"C",
   IF(H28='EDT HEBDO'!$I$1,
      INDEX('EDT HEBDO'!$B$7:$F$7,MATCH(F28,LEFT('EDT HEBDO'!$B$1:$F$1,3),0)),
      IF(H28='EDT HEBDO'!$I$2,
         INDEX('EDT HEBDO'!$B$15:$F$15,MATCH(F28,LEFT('EDT HEBDO'!$B$1:$F$1,3),0)),
           INDEX(INFOS!$X$2:$X$14,MATCH(E28,INFOS!$W$2:$W$14,0))))),"")</f>
        <v/>
      </c>
      <c r="H28" s="9"/>
      <c r="I28" s="42">
        <f t="shared" si="14"/>
        <v>46350</v>
      </c>
      <c r="J28" s="8" t="str">
        <f t="shared" si="3"/>
        <v>mar</v>
      </c>
      <c r="K28" s="40" cm="1">
        <f t="array" ref="K28">IFERROR(IF(L28='EDT HEBDO'!$I$3,"C",
   IF(L28='EDT HEBDO'!$I$1,
      INDEX('EDT HEBDO'!$B$7:$F$7,MATCH(J28,LEFT('EDT HEBDO'!$B$1:$F$1,3),0)),
      IF(L28='EDT HEBDO'!$I$2,
         INDEX('EDT HEBDO'!$B$15:$F$15,MATCH(J28,LEFT('EDT HEBDO'!$B$1:$F$1,3),0)),
           INDEX(INFOS!$X$3:$X$15,MATCH(I28,INFOS!$Y$3:$Y$15,0))))),"")</f>
        <v>0.37847222222222227</v>
      </c>
      <c r="L28" s="9" t="s">
        <v>49</v>
      </c>
      <c r="M28" s="42">
        <f t="shared" si="15"/>
        <v>46380</v>
      </c>
      <c r="N28" s="8" t="str">
        <f>TEXT(M28,"jjj")</f>
        <v>jeu</v>
      </c>
      <c r="O28" s="40" cm="1">
        <f t="array" ref="O28">IFERROR(IF(P28='EDT HEBDO'!$I$3,"C",
   IF(P28='EDT HEBDO'!$I$1,
      INDEX('EDT HEBDO'!$B$7:$F$7,MATCH(N28,LEFT('EDT HEBDO'!$B$1:$F$1,3),0)),
      IF(P28='EDT HEBDO'!$I$2,
         INDEX('EDT HEBDO'!$B$15:$F$15,MATCH(N28,LEFT('EDT HEBDO'!$B$1:$F$1,3),0)),
           INDEX(INFOS!$X$2:$X$14,MATCH(M28,INFOS!$W$2:$W$14,0))))),"")</f>
        <v>0.37847222222222227</v>
      </c>
      <c r="P28" s="9" t="s">
        <v>49</v>
      </c>
      <c r="Q28" s="42">
        <f t="shared" si="16"/>
        <v>46411</v>
      </c>
      <c r="R28" s="8" t="str">
        <f t="shared" si="5"/>
        <v>dim</v>
      </c>
      <c r="S28" s="40" t="str" cm="1">
        <f t="array" ref="S28">IFERROR(IF(T28='EDT HEBDO'!$I$3,"C",
   IF(T28='EDT HEBDO'!$I$1,
      INDEX('EDT HEBDO'!$B$7:$F$7,MATCH(R28,LEFT('EDT HEBDO'!$B$1:$F$1,3),0)),
      IF(T28='EDT HEBDO'!$I$2,
         INDEX('EDT HEBDO'!$B$15:$F$15,MATCH(R28,LEFT('EDT HEBDO'!$B$1:$F$1,3),0)),
           INDEX(INFOS!$AA$3:$AA$15,MATCH(Q28,INFOS!$AB$3:$AB$15,0))))),"")</f>
        <v/>
      </c>
      <c r="T28" s="9"/>
      <c r="U28" s="42">
        <f t="shared" si="17"/>
        <v>46442</v>
      </c>
      <c r="V28" s="8" t="str">
        <f t="shared" si="6"/>
        <v>mer</v>
      </c>
      <c r="W28" s="40" cm="1">
        <f t="array" ref="W28">IFERROR(IF(X28='EDT HEBDO'!$I$3,"C",
   IF(X28='EDT HEBDO'!$I$1,
      INDEX('EDT HEBDO'!$B$7:$F$7,MATCH(V28,LEFT('EDT HEBDO'!$B$1:$F$1,3),0)),
      IF(X28='EDT HEBDO'!$I$2,
         INDEX('EDT HEBDO'!$B$15:$F$15,MATCH(V28,LEFT('EDT HEBDO'!$B$1:$F$1,3),0)),
           INDEX(INFOS!$AA$3:$AA$15,MATCH(U28,INFOS!$AB$3:$AB$15,0))))),"")</f>
        <v>0.16666666666666663</v>
      </c>
      <c r="X28" s="9" t="s">
        <v>49</v>
      </c>
      <c r="Y28" s="42">
        <f t="shared" si="18"/>
        <v>46470</v>
      </c>
      <c r="Z28" s="8" t="str">
        <f t="shared" si="7"/>
        <v>mer</v>
      </c>
      <c r="AA28" s="40" cm="1">
        <f t="array" ref="AA28">IFERROR(IF(AB28='EDT HEBDO'!$I$3,"C",
   IF(AB28='EDT HEBDO'!$I$1,
      INDEX('EDT HEBDO'!$B$7:$F$7,MATCH(Z28,LEFT('EDT HEBDO'!$B$1:$F$1,3),0)),
      IF(AB28='EDT HEBDO'!$I$2,
         INDEX('EDT HEBDO'!$B$15:$F$15,MATCH(Z28,LEFT('EDT HEBDO'!$B$1:$F$1,3),0)),
           INDEX(INFOS!$AA$3:$AA$15,MATCH(Y28,INFOS!$AB$3:$AB$15,0))))),"")</f>
        <v>0.16666666666666663</v>
      </c>
      <c r="AB28" s="9" t="s">
        <v>49</v>
      </c>
      <c r="AC28" s="42">
        <f t="shared" si="19"/>
        <v>46501</v>
      </c>
      <c r="AD28" s="8" t="str">
        <f t="shared" si="8"/>
        <v>mer</v>
      </c>
      <c r="AE28" s="40" t="str" cm="1">
        <f t="array" ref="AE28">IFERROR(IF(AF28='EDT HEBDO'!$I$3,"C",
   IF(AF28='EDT HEBDO'!$I$1,
      INDEX('EDT HEBDO'!$B$7:$F$7,MATCH(AD28,LEFT('EDT HEBDO'!$B$1:$F$1,3),0)),
      IF(AF28='EDT HEBDO'!$I$2,
         INDEX('EDT HEBDO'!$B$15:$F$15,MATCH(AD28,LEFT('EDT HEBDO'!$B$1:$F$1,3),0)),
           INDEX(INFOS!$AA$3:$AA$15,MATCH(AC28,INFOS!$AB$3:$AB$15,0))))),"")</f>
        <v/>
      </c>
      <c r="AF28" s="9"/>
      <c r="AG28" s="42">
        <f t="shared" si="20"/>
        <v>46531</v>
      </c>
      <c r="AH28" s="8" t="str">
        <f t="shared" si="9"/>
        <v>mer</v>
      </c>
      <c r="AI28" s="40" t="str" cm="1">
        <f t="array" ref="AI28">IFERROR(IF(AJ28='EDT HEBDO'!$I$3,"C",
   IF(AJ28='EDT HEBDO'!$I$1,
      INDEX('EDT HEBDO'!$B$7:$F$7,MATCH(AH28,LEFT('EDT HEBDO'!$B$1:$F$1,3),0)),
      IF(AJ28='EDT HEBDO'!$I$2,
         INDEX('EDT HEBDO'!$B$15:$F$15,MATCH(AH28,LEFT('EDT HEBDO'!$B$1:$F$1,3),0)),
           INDEX(INFOS!$AA$3:$AA$15,MATCH(AG28,INFOS!$AB$3:$AB$15,0))))),"")</f>
        <v>Lundi de Pentecôte</v>
      </c>
      <c r="AJ28" s="9"/>
      <c r="AK28" s="42">
        <f t="shared" si="21"/>
        <v>46562</v>
      </c>
      <c r="AL28" s="8" t="str">
        <f t="shared" si="0"/>
        <v>mer</v>
      </c>
      <c r="AM28" s="40" t="str" cm="1">
        <f t="array" ref="AM28">IFERROR(IF(AN28='EDT HEBDO'!$I$3,"C",
   IF(AN28='EDT HEBDO'!$I$1,
      INDEX('EDT HEBDO'!$B$7:$F$7,MATCH(AL28,LEFT('EDT HEBDO'!$B$1:$F$1,3),0)),
      IF(AN28='EDT HEBDO'!$I$2,
         INDEX('EDT HEBDO'!$B$15:$F$15,MATCH(AL28,LEFT('EDT HEBDO'!$B$1:$F$1,3),0)),
           INDEX(INFOS!$AA$3:$AA$15,MATCH(AK28,INFOS!$AB$3:$AB$15,0))))),"")</f>
        <v/>
      </c>
      <c r="AN28" s="9"/>
      <c r="AO28" s="42">
        <f t="shared" si="22"/>
        <v>46592</v>
      </c>
      <c r="AP28" s="8" t="str">
        <f t="shared" si="10"/>
        <v>mer</v>
      </c>
      <c r="AQ28" s="40" t="str" cm="1">
        <f t="array" ref="AQ28">IFERROR(IF(AR28='EDT HEBDO'!$I$3,"C",
   IF(AR28='EDT HEBDO'!$I$1,
      INDEX('EDT HEBDO'!$B$7:$F$7,MATCH(AP28,LEFT('EDT HEBDO'!$B$1:$F$1,3),0)),
      IF(AR28='EDT HEBDO'!$I$2,
         INDEX('EDT HEBDO'!$B$15:$F$15,MATCH(AP28,LEFT('EDT HEBDO'!$B$1:$F$1,3),0)),
           INDEX(INFOS!$AA$3:$AA$15,MATCH(AO28,INFOS!$AB$3:$AB$15,0))))),"")</f>
        <v/>
      </c>
      <c r="AR28" s="9"/>
      <c r="AS28" s="42">
        <f t="shared" si="23"/>
        <v>46623</v>
      </c>
      <c r="AT28" s="8" t="str">
        <f t="shared" si="11"/>
        <v>mer</v>
      </c>
      <c r="AU28" s="40" t="str" cm="1">
        <f t="array" ref="AU28">IFERROR(IF(AV28='EDT HEBDO'!$I$3,"C",
   IF(AV28='EDT HEBDO'!$I$1,
      INDEX('EDT HEBDO'!$B$7:$F$7,MATCH(AT28,LEFT('EDT HEBDO'!$B$1:$F$1,3),0)),
      IF(AV28='EDT HEBDO'!$I$2,
         INDEX('EDT HEBDO'!$B$15:$F$15,MATCH(AT28,LEFT('EDT HEBDO'!$B$1:$F$1,3),0)),
           INDEX(INFOS!$AA$3:$AA$15,MATCH(AS28,INFOS!$AB$3:$AB$15,0))))),"")</f>
        <v/>
      </c>
      <c r="AV28" s="9"/>
    </row>
    <row r="29" spans="1:48" x14ac:dyDescent="0.25">
      <c r="A29" s="42">
        <f t="shared" si="12"/>
        <v>46290</v>
      </c>
      <c r="B29" s="41" t="str">
        <f t="shared" si="1"/>
        <v>ven</v>
      </c>
      <c r="C29" s="40" cm="1">
        <f t="array" ref="C29">IFERROR(IF(D29='EDT HEBDO'!$I$3,"C",
   IF(D29='EDT HEBDO'!$I$1,
      INDEX('EDT HEBDO'!$B$7:$F$7,MATCH(B29,LEFT('EDT HEBDO'!$B$1:$F$1,3),0)),
      IF(D29='EDT HEBDO'!$I$2,
         INDEX('EDT HEBDO'!$B$15:$F$15,MATCH(B29,LEFT('EDT HEBDO'!$B$1:$F$1,3),0)),
           INDEX(INFOS!$X$2:$X$14,MATCH(A29,INFOS!$W$2:$W$14,0))))),"")</f>
        <v>0.37847222222222227</v>
      </c>
      <c r="D29" s="9" t="s">
        <v>49</v>
      </c>
      <c r="E29" s="42">
        <f t="shared" si="13"/>
        <v>46320</v>
      </c>
      <c r="F29" s="8" t="str">
        <f t="shared" si="2"/>
        <v>dim</v>
      </c>
      <c r="G29" s="40" t="str" cm="1">
        <f t="array" ref="G29">IFERROR(IF(H29='EDT HEBDO'!$I$3,"C",
   IF(H29='EDT HEBDO'!$I$1,
      INDEX('EDT HEBDO'!$B$7:$F$7,MATCH(F29,LEFT('EDT HEBDO'!$B$1:$F$1,3),0)),
      IF(H29='EDT HEBDO'!$I$2,
         INDEX('EDT HEBDO'!$B$15:$F$15,MATCH(F29,LEFT('EDT HEBDO'!$B$1:$F$1,3),0)),
           INDEX(INFOS!$X$2:$X$14,MATCH(E29,INFOS!$W$2:$W$14,0))))),"")</f>
        <v/>
      </c>
      <c r="H29" s="9"/>
      <c r="I29" s="42">
        <f t="shared" si="14"/>
        <v>46351</v>
      </c>
      <c r="J29" s="8" t="str">
        <f t="shared" si="3"/>
        <v>mer</v>
      </c>
      <c r="K29" s="40" cm="1">
        <f t="array" ref="K29">IFERROR(IF(L29='EDT HEBDO'!$I$3,"C",
   IF(L29='EDT HEBDO'!$I$1,
      INDEX('EDT HEBDO'!$B$7:$F$7,MATCH(J29,LEFT('EDT HEBDO'!$B$1:$F$1,3),0)),
      IF(L29='EDT HEBDO'!$I$2,
         INDEX('EDT HEBDO'!$B$15:$F$15,MATCH(J29,LEFT('EDT HEBDO'!$B$1:$F$1,3),0)),
           INDEX(INFOS!$X$3:$X$15,MATCH(I29,INFOS!$Y$3:$Y$15,0))))),"")</f>
        <v>0.16666666666666663</v>
      </c>
      <c r="L29" s="9" t="s">
        <v>49</v>
      </c>
      <c r="M29" s="42">
        <f t="shared" si="15"/>
        <v>46381</v>
      </c>
      <c r="N29" s="8" t="str">
        <f t="shared" si="4"/>
        <v>ven</v>
      </c>
      <c r="O29" s="40" t="str">
        <f>IFERROR(IF(P29='EDT HEBDO'!$I$3,"C",
   IF(P29='EDT HEBDO'!$I$1,
      INDEX('EDT HEBDO'!$B$7:$F$7,MATCH(N29,LEFT('EDT HEBDO'!$B$1:$F$1,3),0)),
      IF(P29='EDT HEBDO'!$I$2,
         INDEX('EDT HEBDO'!$B$15:$F$15,MATCH(N29,LEFT('EDT HEBDO'!$B$1:$F$1,3),0)),
           INDEX(INFOS!$X$3:$X$15,MATCH(M29,INFOS!$W$3:$W$15,0))))),"")</f>
        <v/>
      </c>
      <c r="P29" s="9" t="s">
        <v>49</v>
      </c>
      <c r="Q29" s="42">
        <f t="shared" si="16"/>
        <v>46412</v>
      </c>
      <c r="R29" s="8" t="str">
        <f t="shared" si="5"/>
        <v>lun</v>
      </c>
      <c r="S29" s="40" cm="1">
        <f t="array" ref="S29">IFERROR(IF(T29='EDT HEBDO'!$I$3,"C",
   IF(T29='EDT HEBDO'!$I$1,
      INDEX('EDT HEBDO'!$B$7:$F$7,MATCH(R29,LEFT('EDT HEBDO'!$B$1:$F$1,3),0)),
      IF(T29='EDT HEBDO'!$I$2,
         INDEX('EDT HEBDO'!$B$15:$F$15,MATCH(R29,LEFT('EDT HEBDO'!$B$1:$F$1,3),0)),
           INDEX(INFOS!$AA$3:$AA$15,MATCH(Q29,INFOS!$AB$3:$AB$15,0))))),"")</f>
        <v>0.37847222222222227</v>
      </c>
      <c r="T29" s="9" t="s">
        <v>49</v>
      </c>
      <c r="U29" s="42">
        <f t="shared" si="17"/>
        <v>46443</v>
      </c>
      <c r="V29" s="8" t="str">
        <f t="shared" si="6"/>
        <v>jeu</v>
      </c>
      <c r="W29" s="40" cm="1">
        <f t="array" ref="W29">IFERROR(IF(X29='EDT HEBDO'!$I$3,"C",
   IF(X29='EDT HEBDO'!$I$1,
      INDEX('EDT HEBDO'!$B$7:$F$7,MATCH(V29,LEFT('EDT HEBDO'!$B$1:$F$1,3),0)),
      IF(X29='EDT HEBDO'!$I$2,
         INDEX('EDT HEBDO'!$B$15:$F$15,MATCH(V29,LEFT('EDT HEBDO'!$B$1:$F$1,3),0)),
           INDEX(INFOS!$AA$3:$AA$15,MATCH(U29,INFOS!$AB$3:$AB$15,0))))),"")</f>
        <v>0.37847222222222227</v>
      </c>
      <c r="X29" s="9" t="s">
        <v>49</v>
      </c>
      <c r="Y29" s="42">
        <f t="shared" si="18"/>
        <v>46471</v>
      </c>
      <c r="Z29" s="8" t="str">
        <f t="shared" si="7"/>
        <v>jeu</v>
      </c>
      <c r="AA29" s="40" cm="1">
        <f t="array" ref="AA29">IFERROR(IF(AB29='EDT HEBDO'!$I$3,"C",
   IF(AB29='EDT HEBDO'!$I$1,
      INDEX('EDT HEBDO'!$B$7:$F$7,MATCH(Z29,LEFT('EDT HEBDO'!$B$1:$F$1,3),0)),
      IF(AB29='EDT HEBDO'!$I$2,
         INDEX('EDT HEBDO'!$B$15:$F$15,MATCH(Z29,LEFT('EDT HEBDO'!$B$1:$F$1,3),0)),
           INDEX(INFOS!$AA$3:$AA$15,MATCH(Y29,INFOS!$AB$3:$AB$15,0))))),"")</f>
        <v>0.37847222222222227</v>
      </c>
      <c r="AB29" s="9" t="s">
        <v>49</v>
      </c>
      <c r="AC29" s="42">
        <f t="shared" si="19"/>
        <v>46502</v>
      </c>
      <c r="AD29" s="8" t="str">
        <f t="shared" si="8"/>
        <v>jeu</v>
      </c>
      <c r="AE29" s="40" t="str" cm="1">
        <f t="array" ref="AE29">IFERROR(IF(AF29='EDT HEBDO'!$I$3,"C",
   IF(AF29='EDT HEBDO'!$I$1,
      INDEX('EDT HEBDO'!$B$7:$F$7,MATCH(AD29,LEFT('EDT HEBDO'!$B$1:$F$1,3),0)),
      IF(AF29='EDT HEBDO'!$I$2,
         INDEX('EDT HEBDO'!$B$15:$F$15,MATCH(AD29,LEFT('EDT HEBDO'!$B$1:$F$1,3),0)),
           INDEX(INFOS!$AA$3:$AA$15,MATCH(AC29,INFOS!$AB$3:$AB$15,0))))),"")</f>
        <v/>
      </c>
      <c r="AF29" s="9"/>
      <c r="AG29" s="42">
        <f t="shared" si="20"/>
        <v>46532</v>
      </c>
      <c r="AH29" s="8" t="str">
        <f t="shared" si="9"/>
        <v>jeu</v>
      </c>
      <c r="AI29" s="40" t="str" cm="1">
        <f t="array" ref="AI29">IFERROR(IF(AJ29='EDT HEBDO'!$I$3,"C",
   IF(AJ29='EDT HEBDO'!$I$1,
      INDEX('EDT HEBDO'!$B$7:$F$7,MATCH(AH29,LEFT('EDT HEBDO'!$B$1:$F$1,3),0)),
      IF(AJ29='EDT HEBDO'!$I$2,
         INDEX('EDT HEBDO'!$B$15:$F$15,MATCH(AH29,LEFT('EDT HEBDO'!$B$1:$F$1,3),0)),
           INDEX(INFOS!$AA$3:$AA$15,MATCH(AG29,INFOS!$AB$3:$AB$15,0))))),"")</f>
        <v/>
      </c>
      <c r="AJ29" s="9"/>
      <c r="AK29" s="42">
        <f t="shared" si="21"/>
        <v>46563</v>
      </c>
      <c r="AL29" s="8" t="str">
        <f t="shared" si="0"/>
        <v>jeu</v>
      </c>
      <c r="AM29" s="40" t="str" cm="1">
        <f t="array" ref="AM29">IFERROR(IF(AN29='EDT HEBDO'!$I$3,"C",
   IF(AN29='EDT HEBDO'!$I$1,
      INDEX('EDT HEBDO'!$B$7:$F$7,MATCH(AL29,LEFT('EDT HEBDO'!$B$1:$F$1,3),0)),
      IF(AN29='EDT HEBDO'!$I$2,
         INDEX('EDT HEBDO'!$B$15:$F$15,MATCH(AL29,LEFT('EDT HEBDO'!$B$1:$F$1,3),0)),
           INDEX(INFOS!$AA$3:$AA$15,MATCH(AK29,INFOS!$AB$3:$AB$15,0))))),"")</f>
        <v/>
      </c>
      <c r="AN29" s="9"/>
      <c r="AO29" s="42">
        <f t="shared" si="22"/>
        <v>46593</v>
      </c>
      <c r="AP29" s="8" t="str">
        <f t="shared" si="10"/>
        <v>jeu</v>
      </c>
      <c r="AQ29" s="40" t="str" cm="1">
        <f t="array" ref="AQ29">IFERROR(IF(AR29='EDT HEBDO'!$I$3,"C",
   IF(AR29='EDT HEBDO'!$I$1,
      INDEX('EDT HEBDO'!$B$7:$F$7,MATCH(AP29,LEFT('EDT HEBDO'!$B$1:$F$1,3),0)),
      IF(AR29='EDT HEBDO'!$I$2,
         INDEX('EDT HEBDO'!$B$15:$F$15,MATCH(AP29,LEFT('EDT HEBDO'!$B$1:$F$1,3),0)),
           INDEX(INFOS!$AA$3:$AA$15,MATCH(AO29,INFOS!$AB$3:$AB$15,0))))),"")</f>
        <v/>
      </c>
      <c r="AR29" s="9"/>
      <c r="AS29" s="42">
        <f t="shared" si="23"/>
        <v>46624</v>
      </c>
      <c r="AT29" s="8" t="str">
        <f t="shared" si="11"/>
        <v>jeu</v>
      </c>
      <c r="AU29" s="40" t="str" cm="1">
        <f t="array" ref="AU29">IFERROR(IF(AV29='EDT HEBDO'!$I$3,"C",
   IF(AV29='EDT HEBDO'!$I$1,
      INDEX('EDT HEBDO'!$B$7:$F$7,MATCH(AT29,LEFT('EDT HEBDO'!$B$1:$F$1,3),0)),
      IF(AV29='EDT HEBDO'!$I$2,
         INDEX('EDT HEBDO'!$B$15:$F$15,MATCH(AT29,LEFT('EDT HEBDO'!$B$1:$F$1,3),0)),
           INDEX(INFOS!$AA$3:$AA$15,MATCH(AS29,INFOS!$AB$3:$AB$15,0))))),"")</f>
        <v/>
      </c>
      <c r="AV29" s="9"/>
    </row>
    <row r="30" spans="1:48" x14ac:dyDescent="0.25">
      <c r="A30" s="42">
        <f t="shared" si="12"/>
        <v>46291</v>
      </c>
      <c r="B30" s="41" t="str">
        <f t="shared" si="1"/>
        <v>sam</v>
      </c>
      <c r="C30" s="40" t="str" cm="1">
        <f t="array" ref="C30">IFERROR(IF(D30='EDT HEBDO'!$I$3,"C",
   IF(D30='EDT HEBDO'!$I$1,
      INDEX('EDT HEBDO'!$B$7:$F$7,MATCH(B30,LEFT('EDT HEBDO'!$B$1:$F$1,3),0)),
      IF(D30='EDT HEBDO'!$I$2,
         INDEX('EDT HEBDO'!$B$15:$F$15,MATCH(B30,LEFT('EDT HEBDO'!$B$1:$F$1,3),0)),
           INDEX(INFOS!$X$2:$X$14,MATCH(A30,INFOS!$W$2:$W$14,0))))),"")</f>
        <v/>
      </c>
      <c r="D30" s="9"/>
      <c r="E30" s="42">
        <f t="shared" si="13"/>
        <v>46321</v>
      </c>
      <c r="F30" s="8" t="str">
        <f t="shared" si="2"/>
        <v>lun</v>
      </c>
      <c r="G30" s="40" cm="1">
        <f t="array" ref="G30">IFERROR(IF(H30='EDT HEBDO'!$I$3,"C",
   IF(H30='EDT HEBDO'!$I$1,
      INDEX('EDT HEBDO'!$B$7:$F$7,MATCH(F30,LEFT('EDT HEBDO'!$B$1:$F$1,3),0)),
      IF(H30='EDT HEBDO'!$I$2,
         INDEX('EDT HEBDO'!$B$15:$F$15,MATCH(F30,LEFT('EDT HEBDO'!$B$1:$F$1,3),0)),
           INDEX(INFOS!$X$2:$X$14,MATCH(E30,INFOS!$W$2:$W$14,0))))),"")</f>
        <v>0.37847222222222227</v>
      </c>
      <c r="H30" s="9" t="s">
        <v>49</v>
      </c>
      <c r="I30" s="42">
        <f t="shared" si="14"/>
        <v>46352</v>
      </c>
      <c r="J30" s="8" t="str">
        <f t="shared" si="3"/>
        <v>jeu</v>
      </c>
      <c r="K30" s="40" cm="1">
        <f t="array" ref="K30">IFERROR(IF(L30='EDT HEBDO'!$I$3,"C",
   IF(L30='EDT HEBDO'!$I$1,
      INDEX('EDT HEBDO'!$B$7:$F$7,MATCH(J30,LEFT('EDT HEBDO'!$B$1:$F$1,3),0)),
      IF(L30='EDT HEBDO'!$I$2,
         INDEX('EDT HEBDO'!$B$15:$F$15,MATCH(J30,LEFT('EDT HEBDO'!$B$1:$F$1,3),0)),
           INDEX(INFOS!$X$3:$X$15,MATCH(I30,INFOS!$Y$3:$Y$15,0))))),"")</f>
        <v>0.37847222222222227</v>
      </c>
      <c r="L30" s="9" t="s">
        <v>49</v>
      </c>
      <c r="M30" s="42">
        <f t="shared" si="15"/>
        <v>46382</v>
      </c>
      <c r="N30" s="8" t="str">
        <f t="shared" si="4"/>
        <v>sam</v>
      </c>
      <c r="O30" s="40" t="str" cm="1">
        <f t="array" ref="O30">IFERROR(IF(P30='EDT HEBDO'!$I$3,"C",
   IF(P30='EDT HEBDO'!$I$1,
      INDEX('EDT HEBDO'!$B$7:$F$7,MATCH(N30,LEFT('EDT HEBDO'!$B$1:$F$1,3),0)),
      IF(P30='EDT HEBDO'!$I$2,
         INDEX('EDT HEBDO'!$B$15:$F$15,MATCH(N30,LEFT('EDT HEBDO'!$B$1:$F$1,3),0)),
           INDEX(INFOS!$X$2:$X$14,MATCH(M30,INFOS!$W$2:$W$14,0))))),"")</f>
        <v/>
      </c>
      <c r="P30" s="9"/>
      <c r="Q30" s="42">
        <f t="shared" si="16"/>
        <v>46413</v>
      </c>
      <c r="R30" s="8" t="str">
        <f t="shared" si="5"/>
        <v>mar</v>
      </c>
      <c r="S30" s="40" cm="1">
        <f t="array" ref="S30">IFERROR(IF(T30='EDT HEBDO'!$I$3,"C",
   IF(T30='EDT HEBDO'!$I$1,
      INDEX('EDT HEBDO'!$B$7:$F$7,MATCH(R30,LEFT('EDT HEBDO'!$B$1:$F$1,3),0)),
      IF(T30='EDT HEBDO'!$I$2,
         INDEX('EDT HEBDO'!$B$15:$F$15,MATCH(R30,LEFT('EDT HEBDO'!$B$1:$F$1,3),0)),
           INDEX(INFOS!$AA$3:$AA$15,MATCH(Q30,INFOS!$AB$3:$AB$15,0))))),"")</f>
        <v>0.37847222222222227</v>
      </c>
      <c r="T30" s="9" t="s">
        <v>49</v>
      </c>
      <c r="U30" s="42">
        <f t="shared" si="17"/>
        <v>46444</v>
      </c>
      <c r="V30" s="8" t="str">
        <f t="shared" si="6"/>
        <v>ven</v>
      </c>
      <c r="W30" s="40" cm="1">
        <f t="array" ref="W30">IFERROR(IF(X30='EDT HEBDO'!$I$3,"C",
   IF(X30='EDT HEBDO'!$I$1,
      INDEX('EDT HEBDO'!$B$7:$F$7,MATCH(V30,LEFT('EDT HEBDO'!$B$1:$F$1,3),0)),
      IF(X30='EDT HEBDO'!$I$2,
         INDEX('EDT HEBDO'!$B$15:$F$15,MATCH(V30,LEFT('EDT HEBDO'!$B$1:$F$1,3),0)),
           INDEX(INFOS!$AA$3:$AA$15,MATCH(U30,INFOS!$AB$3:$AB$15,0))))),"")</f>
        <v>0.37847222222222227</v>
      </c>
      <c r="X30" s="9" t="s">
        <v>49</v>
      </c>
      <c r="Y30" s="42">
        <f t="shared" si="18"/>
        <v>46472</v>
      </c>
      <c r="Z30" s="8" t="str">
        <f t="shared" si="7"/>
        <v>ven</v>
      </c>
      <c r="AA30" s="40" cm="1">
        <f t="array" ref="AA30">IFERROR(IF(AB30='EDT HEBDO'!$I$3,"C",
   IF(AB30='EDT HEBDO'!$I$1,
      INDEX('EDT HEBDO'!$B$7:$F$7,MATCH(Z30,LEFT('EDT HEBDO'!$B$1:$F$1,3),0)),
      IF(AB30='EDT HEBDO'!$I$2,
         INDEX('EDT HEBDO'!$B$15:$F$15,MATCH(Z30,LEFT('EDT HEBDO'!$B$1:$F$1,3),0)),
           INDEX(INFOS!$AA$3:$AA$15,MATCH(Y30,INFOS!$AB$3:$AB$15,0))))),"")</f>
        <v>0.37847222222222227</v>
      </c>
      <c r="AB30" s="9" t="s">
        <v>49</v>
      </c>
      <c r="AC30" s="42">
        <f t="shared" si="19"/>
        <v>46503</v>
      </c>
      <c r="AD30" s="8" t="str">
        <f t="shared" si="8"/>
        <v>ven</v>
      </c>
      <c r="AE30" s="40" t="str" cm="1">
        <f t="array" ref="AE30">IFERROR(IF(AF30='EDT HEBDO'!$I$3,"C",
   IF(AF30='EDT HEBDO'!$I$1,
      INDEX('EDT HEBDO'!$B$7:$F$7,MATCH(AD30,LEFT('EDT HEBDO'!$B$1:$F$1,3),0)),
      IF(AF30='EDT HEBDO'!$I$2,
         INDEX('EDT HEBDO'!$B$15:$F$15,MATCH(AD30,LEFT('EDT HEBDO'!$B$1:$F$1,3),0)),
           INDEX(INFOS!$AA$3:$AA$15,MATCH(AC30,INFOS!$AB$3:$AB$15,0))))),"")</f>
        <v/>
      </c>
      <c r="AF30" s="9"/>
      <c r="AG30" s="42">
        <f t="shared" si="20"/>
        <v>46533</v>
      </c>
      <c r="AH30" s="8" t="str">
        <f t="shared" si="9"/>
        <v>ven</v>
      </c>
      <c r="AI30" s="40" t="str" cm="1">
        <f t="array" ref="AI30">IFERROR(IF(AJ30='EDT HEBDO'!$I$3,"C",
   IF(AJ30='EDT HEBDO'!$I$1,
      INDEX('EDT HEBDO'!$B$7:$F$7,MATCH(AH30,LEFT('EDT HEBDO'!$B$1:$F$1,3),0)),
      IF(AJ30='EDT HEBDO'!$I$2,
         INDEX('EDT HEBDO'!$B$15:$F$15,MATCH(AH30,LEFT('EDT HEBDO'!$B$1:$F$1,3),0)),
           INDEX(INFOS!$AA$3:$AA$15,MATCH(AG30,INFOS!$AB$3:$AB$15,0))))),"")</f>
        <v/>
      </c>
      <c r="AJ30" s="9"/>
      <c r="AK30" s="42">
        <f t="shared" si="21"/>
        <v>46564</v>
      </c>
      <c r="AL30" s="8" t="str">
        <f t="shared" si="0"/>
        <v>ven</v>
      </c>
      <c r="AM30" s="40" t="str" cm="1">
        <f t="array" ref="AM30">IFERROR(IF(AN30='EDT HEBDO'!$I$3,"C",
   IF(AN30='EDT HEBDO'!$I$1,
      INDEX('EDT HEBDO'!$B$7:$F$7,MATCH(AL30,LEFT('EDT HEBDO'!$B$1:$F$1,3),0)),
      IF(AN30='EDT HEBDO'!$I$2,
         INDEX('EDT HEBDO'!$B$15:$F$15,MATCH(AL30,LEFT('EDT HEBDO'!$B$1:$F$1,3),0)),
           INDEX(INFOS!$AA$3:$AA$15,MATCH(AK30,INFOS!$AB$3:$AB$15,0))))),"")</f>
        <v/>
      </c>
      <c r="AN30" s="9"/>
      <c r="AO30" s="42">
        <f t="shared" si="22"/>
        <v>46594</v>
      </c>
      <c r="AP30" s="8" t="str">
        <f t="shared" si="10"/>
        <v>ven</v>
      </c>
      <c r="AQ30" s="40" t="str" cm="1">
        <f t="array" ref="AQ30">IFERROR(IF(AR30='EDT HEBDO'!$I$3,"C",
   IF(AR30='EDT HEBDO'!$I$1,
      INDEX('EDT HEBDO'!$B$7:$F$7,MATCH(AP30,LEFT('EDT HEBDO'!$B$1:$F$1,3),0)),
      IF(AR30='EDT HEBDO'!$I$2,
         INDEX('EDT HEBDO'!$B$15:$F$15,MATCH(AP30,LEFT('EDT HEBDO'!$B$1:$F$1,3),0)),
           INDEX(INFOS!$AA$3:$AA$15,MATCH(AO30,INFOS!$AB$3:$AB$15,0))))),"")</f>
        <v/>
      </c>
      <c r="AR30" s="9"/>
      <c r="AS30" s="42">
        <f t="shared" si="23"/>
        <v>46625</v>
      </c>
      <c r="AT30" s="8" t="str">
        <f t="shared" si="11"/>
        <v>ven</v>
      </c>
      <c r="AU30" s="40" t="str" cm="1">
        <f t="array" ref="AU30">IFERROR(IF(AV30='EDT HEBDO'!$I$3,"C",
   IF(AV30='EDT HEBDO'!$I$1,
      INDEX('EDT HEBDO'!$B$7:$F$7,MATCH(AT30,LEFT('EDT HEBDO'!$B$1:$F$1,3),0)),
      IF(AV30='EDT HEBDO'!$I$2,
         INDEX('EDT HEBDO'!$B$15:$F$15,MATCH(AT30,LEFT('EDT HEBDO'!$B$1:$F$1,3),0)),
           INDEX(INFOS!$AA$3:$AA$15,MATCH(AS30,INFOS!$AB$3:$AB$15,0))))),"")</f>
        <v/>
      </c>
      <c r="AV30" s="9"/>
    </row>
    <row r="31" spans="1:48" x14ac:dyDescent="0.25">
      <c r="A31" s="42">
        <f t="shared" si="12"/>
        <v>46292</v>
      </c>
      <c r="B31" s="41" t="str">
        <f t="shared" si="1"/>
        <v>dim</v>
      </c>
      <c r="C31" s="40" t="str" cm="1">
        <f t="array" ref="C31">IFERROR(IF(D31='EDT HEBDO'!$I$3,"C",
   IF(D31='EDT HEBDO'!$I$1,
      INDEX('EDT HEBDO'!$B$7:$F$7,MATCH(B31,LEFT('EDT HEBDO'!$B$1:$F$1,3),0)),
      IF(D31='EDT HEBDO'!$I$2,
         INDEX('EDT HEBDO'!$B$15:$F$15,MATCH(B31,LEFT('EDT HEBDO'!$B$1:$F$1,3),0)),
           INDEX(INFOS!$X$2:$X$14,MATCH(A31,INFOS!$W$2:$W$14,0))))),"")</f>
        <v/>
      </c>
      <c r="D31" s="9"/>
      <c r="E31" s="42">
        <f t="shared" si="13"/>
        <v>46322</v>
      </c>
      <c r="F31" s="8" t="str">
        <f t="shared" si="2"/>
        <v>mar</v>
      </c>
      <c r="G31" s="40" cm="1">
        <f t="array" ref="G31">IFERROR(IF(H31='EDT HEBDO'!$I$3,"C",
   IF(H31='EDT HEBDO'!$I$1,
      INDEX('EDT HEBDO'!$B$7:$F$7,MATCH(F31,LEFT('EDT HEBDO'!$B$1:$F$1,3),0)),
      IF(H31='EDT HEBDO'!$I$2,
         INDEX('EDT HEBDO'!$B$15:$F$15,MATCH(F31,LEFT('EDT HEBDO'!$B$1:$F$1,3),0)),
           INDEX(INFOS!$X$2:$X$14,MATCH(E31,INFOS!$W$2:$W$14,0))))),"")</f>
        <v>0.37847222222222227</v>
      </c>
      <c r="H31" s="9" t="s">
        <v>49</v>
      </c>
      <c r="I31" s="42">
        <f t="shared" si="14"/>
        <v>46353</v>
      </c>
      <c r="J31" s="8" t="str">
        <f t="shared" si="3"/>
        <v>ven</v>
      </c>
      <c r="K31" s="40" cm="1">
        <f t="array" ref="K31">IFERROR(IF(L31='EDT HEBDO'!$I$3,"C",
   IF(L31='EDT HEBDO'!$I$1,
      INDEX('EDT HEBDO'!$B$7:$F$7,MATCH(J31,LEFT('EDT HEBDO'!$B$1:$F$1,3),0)),
      IF(L31='EDT HEBDO'!$I$2,
         INDEX('EDT HEBDO'!$B$15:$F$15,MATCH(J31,LEFT('EDT HEBDO'!$B$1:$F$1,3),0)),
           INDEX(INFOS!$X$3:$X$15,MATCH(I31,INFOS!$Y$3:$Y$15,0))))),"")</f>
        <v>0.37847222222222227</v>
      </c>
      <c r="L31" s="9" t="s">
        <v>49</v>
      </c>
      <c r="M31" s="42">
        <f t="shared" si="15"/>
        <v>46383</v>
      </c>
      <c r="N31" s="8" t="str">
        <f t="shared" si="4"/>
        <v>dim</v>
      </c>
      <c r="O31" s="40" t="str" cm="1">
        <f t="array" ref="O31">IFERROR(IF(P31='EDT HEBDO'!$I$3,"C",
   IF(P31='EDT HEBDO'!$I$1,
      INDEX('EDT HEBDO'!$B$7:$F$7,MATCH(N31,LEFT('EDT HEBDO'!$B$1:$F$1,3),0)),
      IF(P31='EDT HEBDO'!$I$2,
         INDEX('EDT HEBDO'!$B$15:$F$15,MATCH(N31,LEFT('EDT HEBDO'!$B$1:$F$1,3),0)),
           INDEX(INFOS!$X$2:$X$14,MATCH(M31,INFOS!$W$2:$W$14,0))))),"")</f>
        <v/>
      </c>
      <c r="P31" s="9"/>
      <c r="Q31" s="42">
        <f t="shared" si="16"/>
        <v>46414</v>
      </c>
      <c r="R31" s="8" t="str">
        <f t="shared" si="5"/>
        <v>mer</v>
      </c>
      <c r="S31" s="40" cm="1">
        <f t="array" ref="S31">IFERROR(IF(T31='EDT HEBDO'!$I$3,"C",
   IF(T31='EDT HEBDO'!$I$1,
      INDEX('EDT HEBDO'!$B$7:$F$7,MATCH(R31,LEFT('EDT HEBDO'!$B$1:$F$1,3),0)),
      IF(T31='EDT HEBDO'!$I$2,
         INDEX('EDT HEBDO'!$B$15:$F$15,MATCH(R31,LEFT('EDT HEBDO'!$B$1:$F$1,3),0)),
           INDEX(INFOS!$AA$3:$AA$15,MATCH(Q31,INFOS!$AB$3:$AB$15,0))))),"")</f>
        <v>0.16666666666666663</v>
      </c>
      <c r="T31" s="9" t="s">
        <v>49</v>
      </c>
      <c r="U31" s="42">
        <f t="shared" si="17"/>
        <v>46445</v>
      </c>
      <c r="V31" s="8" t="str">
        <f t="shared" si="6"/>
        <v>sam</v>
      </c>
      <c r="W31" s="40" t="str" cm="1">
        <f t="array" ref="W31">IFERROR(IF(X31='EDT HEBDO'!$I$3,"C",
   IF(X31='EDT HEBDO'!$I$1,
      INDEX('EDT HEBDO'!$B$7:$F$7,MATCH(V31,LEFT('EDT HEBDO'!$B$1:$F$1,3),0)),
      IF(X31='EDT HEBDO'!$I$2,
         INDEX('EDT HEBDO'!$B$15:$F$15,MATCH(V31,LEFT('EDT HEBDO'!$B$1:$F$1,3),0)),
           INDEX(INFOS!$AA$3:$AA$15,MATCH(U31,INFOS!$AB$3:$AB$15,0))))),"")</f>
        <v/>
      </c>
      <c r="X31" s="9"/>
      <c r="Y31" s="42">
        <f t="shared" si="18"/>
        <v>46473</v>
      </c>
      <c r="Z31" s="8" t="str">
        <f t="shared" si="7"/>
        <v>sam</v>
      </c>
      <c r="AA31" s="40" t="str" cm="1">
        <f t="array" ref="AA31">IFERROR(IF(AB31='EDT HEBDO'!$I$3,"C",
   IF(AB31='EDT HEBDO'!$I$1,
      INDEX('EDT HEBDO'!$B$7:$F$7,MATCH(Z31,LEFT('EDT HEBDO'!$B$1:$F$1,3),0)),
      IF(AB31='EDT HEBDO'!$I$2,
         INDEX('EDT HEBDO'!$B$15:$F$15,MATCH(Z31,LEFT('EDT HEBDO'!$B$1:$F$1,3),0)),
           INDEX(INFOS!$AA$3:$AA$15,MATCH(Y31,INFOS!$AB$3:$AB$15,0))))),"")</f>
        <v/>
      </c>
      <c r="AB31" s="9"/>
      <c r="AC31" s="42">
        <f t="shared" si="19"/>
        <v>46504</v>
      </c>
      <c r="AD31" s="8" t="str">
        <f t="shared" si="8"/>
        <v>sam</v>
      </c>
      <c r="AE31" s="40" t="str" cm="1">
        <f t="array" ref="AE31">IFERROR(IF(AF31='EDT HEBDO'!$I$3,"C",
   IF(AF31='EDT HEBDO'!$I$1,
      INDEX('EDT HEBDO'!$B$7:$F$7,MATCH(AD31,LEFT('EDT HEBDO'!$B$1:$F$1,3),0)),
      IF(AF31='EDT HEBDO'!$I$2,
         INDEX('EDT HEBDO'!$B$15:$F$15,MATCH(AD31,LEFT('EDT HEBDO'!$B$1:$F$1,3),0)),
           INDEX(INFOS!$AA$3:$AA$15,MATCH(AC31,INFOS!$AB$3:$AB$15,0))))),"")</f>
        <v/>
      </c>
      <c r="AF31" s="9"/>
      <c r="AG31" s="42">
        <f t="shared" si="20"/>
        <v>46534</v>
      </c>
      <c r="AH31" s="8" t="str">
        <f t="shared" si="9"/>
        <v>sam</v>
      </c>
      <c r="AI31" s="40" t="str" cm="1">
        <f t="array" ref="AI31">IFERROR(IF(AJ31='EDT HEBDO'!$I$3,"C",
   IF(AJ31='EDT HEBDO'!$I$1,
      INDEX('EDT HEBDO'!$B$7:$F$7,MATCH(AH31,LEFT('EDT HEBDO'!$B$1:$F$1,3),0)),
      IF(AJ31='EDT HEBDO'!$I$2,
         INDEX('EDT HEBDO'!$B$15:$F$15,MATCH(AH31,LEFT('EDT HEBDO'!$B$1:$F$1,3),0)),
           INDEX(INFOS!$AA$3:$AA$15,MATCH(AG31,INFOS!$AB$3:$AB$15,0))))),"")</f>
        <v/>
      </c>
      <c r="AJ31" s="9"/>
      <c r="AK31" s="42">
        <f t="shared" si="21"/>
        <v>46565</v>
      </c>
      <c r="AL31" s="8" t="str">
        <f t="shared" si="0"/>
        <v>sam</v>
      </c>
      <c r="AM31" s="40" t="str" cm="1">
        <f t="array" ref="AM31">IFERROR(IF(AN31='EDT HEBDO'!$I$3,"C",
   IF(AN31='EDT HEBDO'!$I$1,
      INDEX('EDT HEBDO'!$B$7:$F$7,MATCH(AL31,LEFT('EDT HEBDO'!$B$1:$F$1,3),0)),
      IF(AN31='EDT HEBDO'!$I$2,
         INDEX('EDT HEBDO'!$B$15:$F$15,MATCH(AL31,LEFT('EDT HEBDO'!$B$1:$F$1,3),0)),
           INDEX(INFOS!$AA$3:$AA$15,MATCH(AK31,INFOS!$AB$3:$AB$15,0))))),"")</f>
        <v/>
      </c>
      <c r="AN31" s="9"/>
      <c r="AO31" s="42">
        <f t="shared" si="22"/>
        <v>46595</v>
      </c>
      <c r="AP31" s="8" t="str">
        <f t="shared" si="10"/>
        <v>sam</v>
      </c>
      <c r="AQ31" s="40" t="str" cm="1">
        <f t="array" ref="AQ31">IFERROR(IF(AR31='EDT HEBDO'!$I$3,"C",
   IF(AR31='EDT HEBDO'!$I$1,
      INDEX('EDT HEBDO'!$B$7:$F$7,MATCH(AP31,LEFT('EDT HEBDO'!$B$1:$F$1,3),0)),
      IF(AR31='EDT HEBDO'!$I$2,
         INDEX('EDT HEBDO'!$B$15:$F$15,MATCH(AP31,LEFT('EDT HEBDO'!$B$1:$F$1,3),0)),
           INDEX(INFOS!$AA$3:$AA$15,MATCH(AO31,INFOS!$AB$3:$AB$15,0))))),"")</f>
        <v/>
      </c>
      <c r="AR31" s="9"/>
      <c r="AS31" s="42">
        <f t="shared" si="23"/>
        <v>46626</v>
      </c>
      <c r="AT31" s="8" t="str">
        <f t="shared" si="11"/>
        <v>sam</v>
      </c>
      <c r="AU31" s="40" t="str" cm="1">
        <f t="array" ref="AU31">IFERROR(IF(AV31='EDT HEBDO'!$I$3,"C",
   IF(AV31='EDT HEBDO'!$I$1,
      INDEX('EDT HEBDO'!$B$7:$F$7,MATCH(AT31,LEFT('EDT HEBDO'!$B$1:$F$1,3),0)),
      IF(AV31='EDT HEBDO'!$I$2,
         INDEX('EDT HEBDO'!$B$15:$F$15,MATCH(AT31,LEFT('EDT HEBDO'!$B$1:$F$1,3),0)),
           INDEX(INFOS!$AA$3:$AA$15,MATCH(AS31,INFOS!$AB$3:$AB$15,0))))),"")</f>
        <v/>
      </c>
      <c r="AV31" s="9"/>
    </row>
    <row r="32" spans="1:48" x14ac:dyDescent="0.25">
      <c r="A32" s="42">
        <f t="shared" si="12"/>
        <v>46293</v>
      </c>
      <c r="B32" s="41" t="str">
        <f t="shared" si="1"/>
        <v>lun</v>
      </c>
      <c r="C32" s="40" cm="1">
        <f t="array" ref="C32">IFERROR(IF(D32='EDT HEBDO'!$I$3,"C",
   IF(D32='EDT HEBDO'!$I$1,
      INDEX('EDT HEBDO'!$B$7:$F$7,MATCH(B32,LEFT('EDT HEBDO'!$B$1:$F$1,3),0)),
      IF(D32='EDT HEBDO'!$I$2,
         INDEX('EDT HEBDO'!$B$15:$F$15,MATCH(B32,LEFT('EDT HEBDO'!$B$1:$F$1,3),0)),
           INDEX(INFOS!$X$2:$X$14,MATCH(A32,INFOS!$W$2:$W$14,0))))),"")</f>
        <v>0.37847222222222227</v>
      </c>
      <c r="D32" s="9" t="s">
        <v>49</v>
      </c>
      <c r="E32" s="42">
        <f t="shared" si="13"/>
        <v>46323</v>
      </c>
      <c r="F32" s="8" t="str">
        <f t="shared" si="2"/>
        <v>mer</v>
      </c>
      <c r="G32" s="40" cm="1">
        <f t="array" ref="G32">IFERROR(IF(H32='EDT HEBDO'!$I$3,"C",
   IF(H32='EDT HEBDO'!$I$1,
      INDEX('EDT HEBDO'!$B$7:$F$7,MATCH(F32,LEFT('EDT HEBDO'!$B$1:$F$1,3),0)),
      IF(H32='EDT HEBDO'!$I$2,
         INDEX('EDT HEBDO'!$B$15:$F$15,MATCH(F32,LEFT('EDT HEBDO'!$B$1:$F$1,3),0)),
           INDEX(INFOS!$X$2:$X$14,MATCH(E32,INFOS!$W$2:$W$14,0))))),"")</f>
        <v>0.16666666666666663</v>
      </c>
      <c r="H32" s="9" t="s">
        <v>49</v>
      </c>
      <c r="I32" s="42">
        <f t="shared" si="14"/>
        <v>46354</v>
      </c>
      <c r="J32" s="8" t="str">
        <f t="shared" si="3"/>
        <v>sam</v>
      </c>
      <c r="K32" s="40" t="str" cm="1">
        <f t="array" ref="K32">IFERROR(IF(L32='EDT HEBDO'!$I$3,"C",
   IF(L32='EDT HEBDO'!$I$1,
      INDEX('EDT HEBDO'!$B$7:$F$7,MATCH(J32,LEFT('EDT HEBDO'!$B$1:$F$1,3),0)),
      IF(L32='EDT HEBDO'!$I$2,
         INDEX('EDT HEBDO'!$B$15:$F$15,MATCH(J32,LEFT('EDT HEBDO'!$B$1:$F$1,3),0)),
           INDEX(INFOS!$X$3:$X$15,MATCH(I32,INFOS!$Y$3:$Y$15,0))))),"")</f>
        <v/>
      </c>
      <c r="L32" s="9"/>
      <c r="M32" s="42">
        <f t="shared" si="15"/>
        <v>46384</v>
      </c>
      <c r="N32" s="8" t="str">
        <f t="shared" si="4"/>
        <v>lun</v>
      </c>
      <c r="O32" s="40" cm="1">
        <f t="array" ref="O32">IFERROR(IF(P32='EDT HEBDO'!$I$3,"C",
   IF(P32='EDT HEBDO'!$I$1,
      INDEX('EDT HEBDO'!$B$7:$F$7,MATCH(N32,LEFT('EDT HEBDO'!$B$1:$F$1,3),0)),
      IF(P32='EDT HEBDO'!$I$2,
         INDEX('EDT HEBDO'!$B$15:$F$15,MATCH(N32,LEFT('EDT HEBDO'!$B$1:$F$1,3),0)),
           INDEX(INFOS!$X$2:$X$14,MATCH(M32,INFOS!$W$2:$W$14,0))))),"")</f>
        <v>0.37847222222222227</v>
      </c>
      <c r="P32" s="9" t="s">
        <v>49</v>
      </c>
      <c r="Q32" s="42">
        <f t="shared" si="16"/>
        <v>46415</v>
      </c>
      <c r="R32" s="8" t="str">
        <f t="shared" si="5"/>
        <v>jeu</v>
      </c>
      <c r="S32" s="40" cm="1">
        <f t="array" ref="S32">IFERROR(IF(T32='EDT HEBDO'!$I$3,"C",
   IF(T32='EDT HEBDO'!$I$1,
      INDEX('EDT HEBDO'!$B$7:$F$7,MATCH(R32,LEFT('EDT HEBDO'!$B$1:$F$1,3),0)),
      IF(T32='EDT HEBDO'!$I$2,
         INDEX('EDT HEBDO'!$B$15:$F$15,MATCH(R32,LEFT('EDT HEBDO'!$B$1:$F$1,3),0)),
           INDEX(INFOS!$AA$3:$AA$15,MATCH(Q32,INFOS!$AB$3:$AB$15,0))))),"")</f>
        <v>0.37847222222222227</v>
      </c>
      <c r="T32" s="9" t="s">
        <v>49</v>
      </c>
      <c r="U32" s="42">
        <f t="shared" si="17"/>
        <v>46446</v>
      </c>
      <c r="V32" s="8" t="str">
        <f t="shared" si="6"/>
        <v>dim</v>
      </c>
      <c r="W32" s="40" t="str" cm="1">
        <f t="array" ref="W32">IFERROR(IF(X32='EDT HEBDO'!$I$3,"C",
   IF(X32='EDT HEBDO'!$I$1,
      INDEX('EDT HEBDO'!$B$7:$F$7,MATCH(V32,LEFT('EDT HEBDO'!$B$1:$F$1,3),0)),
      IF(X32='EDT HEBDO'!$I$2,
         INDEX('EDT HEBDO'!$B$15:$F$15,MATCH(V32,LEFT('EDT HEBDO'!$B$1:$F$1,3),0)),
           INDEX(INFOS!$AA$3:$AA$15,MATCH(U32,INFOS!$AB$3:$AB$15,0))))),"")</f>
        <v/>
      </c>
      <c r="X32" s="9"/>
      <c r="Y32" s="42">
        <f t="shared" si="18"/>
        <v>46474</v>
      </c>
      <c r="Z32" s="8" t="str">
        <f t="shared" si="7"/>
        <v>dim</v>
      </c>
      <c r="AA32" s="40" t="str" cm="1">
        <f t="array" ref="AA32">IFERROR(IF(AB32='EDT HEBDO'!$I$3,"C",
   IF(AB32='EDT HEBDO'!$I$1,
      INDEX('EDT HEBDO'!$B$7:$F$7,MATCH(Z32,LEFT('EDT HEBDO'!$B$1:$F$1,3),0)),
      IF(AB32='EDT HEBDO'!$I$2,
         INDEX('EDT HEBDO'!$B$15:$F$15,MATCH(Z32,LEFT('EDT HEBDO'!$B$1:$F$1,3),0)),
           INDEX(INFOS!$AA$3:$AA$15,MATCH(Y32,INFOS!$AB$3:$AB$15,0))))),"")</f>
        <v/>
      </c>
      <c r="AB32" s="9"/>
      <c r="AC32" s="42">
        <f t="shared" si="19"/>
        <v>46505</v>
      </c>
      <c r="AD32" s="8" t="str">
        <f t="shared" si="8"/>
        <v>dim</v>
      </c>
      <c r="AE32" s="40" t="str" cm="1">
        <f t="array" ref="AE32">IFERROR(IF(AF32='EDT HEBDO'!$I$3,"C",
   IF(AF32='EDT HEBDO'!$I$1,
      INDEX('EDT HEBDO'!$B$7:$F$7,MATCH(AD32,LEFT('EDT HEBDO'!$B$1:$F$1,3),0)),
      IF(AF32='EDT HEBDO'!$I$2,
         INDEX('EDT HEBDO'!$B$15:$F$15,MATCH(AD32,LEFT('EDT HEBDO'!$B$1:$F$1,3),0)),
           INDEX(INFOS!$AA$3:$AA$15,MATCH(AC32,INFOS!$AB$3:$AB$15,0))))),"")</f>
        <v/>
      </c>
      <c r="AF32" s="9"/>
      <c r="AG32" s="42">
        <f t="shared" si="20"/>
        <v>46535</v>
      </c>
      <c r="AH32" s="8" t="str">
        <f t="shared" si="9"/>
        <v>dim</v>
      </c>
      <c r="AI32" s="40" t="str" cm="1">
        <f t="array" ref="AI32">IFERROR(IF(AJ32='EDT HEBDO'!$I$3,"C",
   IF(AJ32='EDT HEBDO'!$I$1,
      INDEX('EDT HEBDO'!$B$7:$F$7,MATCH(AH32,LEFT('EDT HEBDO'!$B$1:$F$1,3),0)),
      IF(AJ32='EDT HEBDO'!$I$2,
         INDEX('EDT HEBDO'!$B$15:$F$15,MATCH(AH32,LEFT('EDT HEBDO'!$B$1:$F$1,3),0)),
           INDEX(INFOS!$AA$3:$AA$15,MATCH(AG32,INFOS!$AB$3:$AB$15,0))))),"")</f>
        <v/>
      </c>
      <c r="AJ32" s="9"/>
      <c r="AK32" s="42">
        <f t="shared" si="21"/>
        <v>46566</v>
      </c>
      <c r="AL32" s="8" t="str">
        <f t="shared" si="0"/>
        <v>dim</v>
      </c>
      <c r="AM32" s="40" t="str" cm="1">
        <f t="array" ref="AM32">IFERROR(IF(AN32='EDT HEBDO'!$I$3,"C",
   IF(AN32='EDT HEBDO'!$I$1,
      INDEX('EDT HEBDO'!$B$7:$F$7,MATCH(AL32,LEFT('EDT HEBDO'!$B$1:$F$1,3),0)),
      IF(AN32='EDT HEBDO'!$I$2,
         INDEX('EDT HEBDO'!$B$15:$F$15,MATCH(AL32,LEFT('EDT HEBDO'!$B$1:$F$1,3),0)),
           INDEX(INFOS!$AA$3:$AA$15,MATCH(AK32,INFOS!$AB$3:$AB$15,0))))),"")</f>
        <v/>
      </c>
      <c r="AN32" s="9"/>
      <c r="AO32" s="42">
        <f t="shared" si="22"/>
        <v>46596</v>
      </c>
      <c r="AP32" s="8" t="str">
        <f t="shared" si="10"/>
        <v>dim</v>
      </c>
      <c r="AQ32" s="40" t="str" cm="1">
        <f t="array" ref="AQ32">IFERROR(IF(AR32='EDT HEBDO'!$I$3,"C",
   IF(AR32='EDT HEBDO'!$I$1,
      INDEX('EDT HEBDO'!$B$7:$F$7,MATCH(AP32,LEFT('EDT HEBDO'!$B$1:$F$1,3),0)),
      IF(AR32='EDT HEBDO'!$I$2,
         INDEX('EDT HEBDO'!$B$15:$F$15,MATCH(AP32,LEFT('EDT HEBDO'!$B$1:$F$1,3),0)),
           INDEX(INFOS!$AA$3:$AA$15,MATCH(AO32,INFOS!$AB$3:$AB$15,0))))),"")</f>
        <v/>
      </c>
      <c r="AR32" s="9"/>
      <c r="AS32" s="42">
        <f t="shared" si="23"/>
        <v>46627</v>
      </c>
      <c r="AT32" s="8" t="str">
        <f t="shared" si="11"/>
        <v>dim</v>
      </c>
      <c r="AU32" s="40" t="str" cm="1">
        <f t="array" ref="AU32">IFERROR(IF(AV32='EDT HEBDO'!$I$3,"C",
   IF(AV32='EDT HEBDO'!$I$1,
      INDEX('EDT HEBDO'!$B$7:$F$7,MATCH(AT32,LEFT('EDT HEBDO'!$B$1:$F$1,3),0)),
      IF(AV32='EDT HEBDO'!$I$2,
         INDEX('EDT HEBDO'!$B$15:$F$15,MATCH(AT32,LEFT('EDT HEBDO'!$B$1:$F$1,3),0)),
           INDEX(INFOS!$AA$3:$AA$15,MATCH(AS32,INFOS!$AB$3:$AB$15,0))))),"")</f>
        <v/>
      </c>
      <c r="AV32" s="9"/>
    </row>
    <row r="33" spans="1:48" x14ac:dyDescent="0.25">
      <c r="A33" s="42">
        <f t="shared" si="12"/>
        <v>46294</v>
      </c>
      <c r="B33" s="41" t="str">
        <f t="shared" si="1"/>
        <v>mar</v>
      </c>
      <c r="C33" s="40" cm="1">
        <f t="array" ref="C33">IFERROR(IF(D33='EDT HEBDO'!$I$3,"C",
   IF(D33='EDT HEBDO'!$I$1,
      INDEX('EDT HEBDO'!$B$7:$F$7,MATCH(B33,LEFT('EDT HEBDO'!$B$1:$F$1,3),0)),
      IF(D33='EDT HEBDO'!$I$2,
         INDEX('EDT HEBDO'!$B$15:$F$15,MATCH(B33,LEFT('EDT HEBDO'!$B$1:$F$1,3),0)),
           INDEX(INFOS!$X$2:$X$14,MATCH(A33,INFOS!$W$2:$W$14,0))))),"")</f>
        <v>0.37847222222222227</v>
      </c>
      <c r="D33" s="9" t="s">
        <v>49</v>
      </c>
      <c r="E33" s="42">
        <f t="shared" si="13"/>
        <v>46324</v>
      </c>
      <c r="F33" s="8" t="str">
        <f t="shared" si="2"/>
        <v>jeu</v>
      </c>
      <c r="G33" s="40" cm="1">
        <f t="array" ref="G33">IFERROR(IF(H33='EDT HEBDO'!$I$3,"C",
   IF(H33='EDT HEBDO'!$I$1,
      INDEX('EDT HEBDO'!$B$7:$F$7,MATCH(F33,LEFT('EDT HEBDO'!$B$1:$F$1,3),0)),
      IF(H33='EDT HEBDO'!$I$2,
         INDEX('EDT HEBDO'!$B$15:$F$15,MATCH(F33,LEFT('EDT HEBDO'!$B$1:$F$1,3),0)),
           INDEX(INFOS!$X$2:$X$14,MATCH(E33,INFOS!$W$2:$W$14,0))))),"")</f>
        <v>0.37847222222222227</v>
      </c>
      <c r="H33" s="9" t="s">
        <v>49</v>
      </c>
      <c r="I33" s="42">
        <f t="shared" si="14"/>
        <v>46355</v>
      </c>
      <c r="J33" s="8" t="str">
        <f t="shared" si="3"/>
        <v>dim</v>
      </c>
      <c r="K33" s="40" t="str" cm="1">
        <f t="array" ref="K33">IFERROR(IF(L33='EDT HEBDO'!$I$3,"C",
   IF(L33='EDT HEBDO'!$I$1,
      INDEX('EDT HEBDO'!$B$7:$F$7,MATCH(J33,LEFT('EDT HEBDO'!$B$1:$F$1,3),0)),
      IF(L33='EDT HEBDO'!$I$2,
         INDEX('EDT HEBDO'!$B$15:$F$15,MATCH(J33,LEFT('EDT HEBDO'!$B$1:$F$1,3),0)),
           INDEX(INFOS!$X$3:$X$15,MATCH(I33,INFOS!$Y$3:$Y$15,0))))),"")</f>
        <v/>
      </c>
      <c r="L33" s="9"/>
      <c r="M33" s="42">
        <f t="shared" si="15"/>
        <v>46385</v>
      </c>
      <c r="N33" s="8" t="str">
        <f t="shared" si="4"/>
        <v>mar</v>
      </c>
      <c r="O33" s="40" cm="1">
        <f t="array" ref="O33">IFERROR(IF(P33='EDT HEBDO'!$I$3,"C",
   IF(P33='EDT HEBDO'!$I$1,
      INDEX('EDT HEBDO'!$B$7:$F$7,MATCH(N33,LEFT('EDT HEBDO'!$B$1:$F$1,3),0)),
      IF(P33='EDT HEBDO'!$I$2,
         INDEX('EDT HEBDO'!$B$15:$F$15,MATCH(N33,LEFT('EDT HEBDO'!$B$1:$F$1,3),0)),
           INDEX(INFOS!$X$2:$X$14,MATCH(M33,INFOS!$W$2:$W$14,0))))),"")</f>
        <v>0.37847222222222227</v>
      </c>
      <c r="P33" s="9" t="s">
        <v>49</v>
      </c>
      <c r="Q33" s="42">
        <f t="shared" si="16"/>
        <v>46416</v>
      </c>
      <c r="R33" s="8" t="str">
        <f t="shared" si="5"/>
        <v>ven</v>
      </c>
      <c r="S33" s="40" cm="1">
        <f t="array" ref="S33">IFERROR(IF(T33='EDT HEBDO'!$I$3,"C",
   IF(T33='EDT HEBDO'!$I$1,
      INDEX('EDT HEBDO'!$B$7:$F$7,MATCH(R33,LEFT('EDT HEBDO'!$B$1:$F$1,3),0)),
      IF(T33='EDT HEBDO'!$I$2,
         INDEX('EDT HEBDO'!$B$15:$F$15,MATCH(R33,LEFT('EDT HEBDO'!$B$1:$F$1,3),0)),
           INDEX(INFOS!$AA$3:$AA$15,MATCH(Q33,INFOS!$AB$3:$AB$15,0))))),"")</f>
        <v>0.37847222222222227</v>
      </c>
      <c r="T33" s="9" t="s">
        <v>49</v>
      </c>
      <c r="U33" s="42"/>
      <c r="V33" s="8"/>
      <c r="W33" s="40" t="str" cm="1">
        <f t="array" ref="W33">IFERROR(IF(X33='EDT HEBDO'!$I$3,"C",
   IF(X33='EDT HEBDO'!$I$1,
      INDEX('EDT HEBDO'!$B$7:$F$7,MATCH(V33,LEFT('EDT HEBDO'!$B$1:$F$1,3),0)),
      IF(X33='EDT HEBDO'!$I$2,
         INDEX('EDT HEBDO'!$B$15:$F$15,MATCH(V33,LEFT('EDT HEBDO'!$B$1:$F$1,3),0)),
           INDEX(INFOS!$AA$3:$AA$15,MATCH(U33,INFOS!$AB$3:$AB$15,0))))),"")</f>
        <v/>
      </c>
      <c r="X33" s="9"/>
      <c r="Y33" s="42">
        <f t="shared" si="18"/>
        <v>46475</v>
      </c>
      <c r="Z33" s="8" t="str">
        <f t="shared" si="7"/>
        <v>lun</v>
      </c>
      <c r="AA33" s="40" cm="1">
        <f t="array" ref="AA33">IFERROR(IF(AB33='EDT HEBDO'!$I$3,"C",
   IF(AB33='EDT HEBDO'!$I$1,
      INDEX('EDT HEBDO'!$B$7:$F$7,MATCH(Z33,LEFT('EDT HEBDO'!$B$1:$F$1,3),0)),
      IF(AB33='EDT HEBDO'!$I$2,
         INDEX('EDT HEBDO'!$B$15:$F$15,MATCH(Z33,LEFT('EDT HEBDO'!$B$1:$F$1,3),0)),
           INDEX(INFOS!$AA$3:$AA$15,MATCH(Y33,INFOS!$AB$3:$AB$15,0))))),"")</f>
        <v>0.37847222222222227</v>
      </c>
      <c r="AB33" s="9" t="s">
        <v>49</v>
      </c>
      <c r="AC33" s="42">
        <f t="shared" si="19"/>
        <v>46506</v>
      </c>
      <c r="AD33" s="8" t="str">
        <f t="shared" si="8"/>
        <v>lun</v>
      </c>
      <c r="AE33" s="40" t="str" cm="1">
        <f t="array" ref="AE33">IFERROR(IF(AF33='EDT HEBDO'!$I$3,"C",
   IF(AF33='EDT HEBDO'!$I$1,
      INDEX('EDT HEBDO'!$B$7:$F$7,MATCH(AD33,LEFT('EDT HEBDO'!$B$1:$F$1,3),0)),
      IF(AF33='EDT HEBDO'!$I$2,
         INDEX('EDT HEBDO'!$B$15:$F$15,MATCH(AD33,LEFT('EDT HEBDO'!$B$1:$F$1,3),0)),
           INDEX(INFOS!$AA$3:$AA$15,MATCH(AC33,INFOS!$AB$3:$AB$15,0))))),"")</f>
        <v/>
      </c>
      <c r="AF33" s="9"/>
      <c r="AG33" s="42">
        <f t="shared" si="20"/>
        <v>46536</v>
      </c>
      <c r="AH33" s="8" t="str">
        <f t="shared" si="9"/>
        <v>lun</v>
      </c>
      <c r="AI33" s="40" t="str" cm="1">
        <f t="array" ref="AI33">IFERROR(IF(AJ33='EDT HEBDO'!$I$3,"C",
   IF(AJ33='EDT HEBDO'!$I$1,
      INDEX('EDT HEBDO'!$B$7:$F$7,MATCH(AH33,LEFT('EDT HEBDO'!$B$1:$F$1,3),0)),
      IF(AJ33='EDT HEBDO'!$I$2,
         INDEX('EDT HEBDO'!$B$15:$F$15,MATCH(AH33,LEFT('EDT HEBDO'!$B$1:$F$1,3),0)),
           INDEX(INFOS!$AA$3:$AA$15,MATCH(AG33,INFOS!$AB$3:$AB$15,0))))),"")</f>
        <v/>
      </c>
      <c r="AJ33" s="9"/>
      <c r="AK33" s="42">
        <f t="shared" si="21"/>
        <v>46567</v>
      </c>
      <c r="AL33" s="8" t="str">
        <f t="shared" si="0"/>
        <v>lun</v>
      </c>
      <c r="AM33" s="40" t="str" cm="1">
        <f t="array" ref="AM33">IFERROR(IF(AN33='EDT HEBDO'!$I$3,"C",
   IF(AN33='EDT HEBDO'!$I$1,
      INDEX('EDT HEBDO'!$B$7:$F$7,MATCH(AL33,LEFT('EDT HEBDO'!$B$1:$F$1,3),0)),
      IF(AN33='EDT HEBDO'!$I$2,
         INDEX('EDT HEBDO'!$B$15:$F$15,MATCH(AL33,LEFT('EDT HEBDO'!$B$1:$F$1,3),0)),
           INDEX(INFOS!$AA$3:$AA$15,MATCH(AK33,INFOS!$AB$3:$AB$15,0))))),"")</f>
        <v/>
      </c>
      <c r="AN33" s="9"/>
      <c r="AO33" s="42">
        <f t="shared" si="22"/>
        <v>46597</v>
      </c>
      <c r="AP33" s="8" t="str">
        <f t="shared" si="10"/>
        <v>lun</v>
      </c>
      <c r="AQ33" s="40" t="str" cm="1">
        <f t="array" ref="AQ33">IFERROR(IF(AR33='EDT HEBDO'!$I$3,"C",
   IF(AR33='EDT HEBDO'!$I$1,
      INDEX('EDT HEBDO'!$B$7:$F$7,MATCH(AP33,LEFT('EDT HEBDO'!$B$1:$F$1,3),0)),
      IF(AR33='EDT HEBDO'!$I$2,
         INDEX('EDT HEBDO'!$B$15:$F$15,MATCH(AP33,LEFT('EDT HEBDO'!$B$1:$F$1,3),0)),
           INDEX(INFOS!$AA$3:$AA$15,MATCH(AO33,INFOS!$AB$3:$AB$15,0))))),"")</f>
        <v/>
      </c>
      <c r="AR33" s="9"/>
      <c r="AS33" s="42">
        <f t="shared" si="23"/>
        <v>46628</v>
      </c>
      <c r="AT33" s="8" t="str">
        <f t="shared" si="11"/>
        <v>lun</v>
      </c>
      <c r="AU33" s="40" t="str" cm="1">
        <f t="array" ref="AU33">IFERROR(IF(AV33='EDT HEBDO'!$I$3,"C",
   IF(AV33='EDT HEBDO'!$I$1,
      INDEX('EDT HEBDO'!$B$7:$F$7,MATCH(AT33,LEFT('EDT HEBDO'!$B$1:$F$1,3),0)),
      IF(AV33='EDT HEBDO'!$I$2,
         INDEX('EDT HEBDO'!$B$15:$F$15,MATCH(AT33,LEFT('EDT HEBDO'!$B$1:$F$1,3),0)),
           INDEX(INFOS!$AA$3:$AA$15,MATCH(AS33,INFOS!$AB$3:$AB$15,0))))),"")</f>
        <v/>
      </c>
      <c r="AV33" s="9"/>
    </row>
    <row r="34" spans="1:48" x14ac:dyDescent="0.25">
      <c r="A34" s="42">
        <f t="shared" si="12"/>
        <v>46295</v>
      </c>
      <c r="B34" s="41" t="str">
        <f t="shared" si="1"/>
        <v>mer</v>
      </c>
      <c r="C34" s="40" cm="1">
        <f t="array" ref="C34">IFERROR(IF(D34='EDT HEBDO'!$I$3,"C",
   IF(D34='EDT HEBDO'!$I$1,
      INDEX('EDT HEBDO'!$B$7:$F$7,MATCH(B34,LEFT('EDT HEBDO'!$B$1:$F$1,3),0)),
      IF(D34='EDT HEBDO'!$I$2,
         INDEX('EDT HEBDO'!$B$15:$F$15,MATCH(B34,LEFT('EDT HEBDO'!$B$1:$F$1,3),0)),
           INDEX(INFOS!$X$2:$X$14,MATCH(A34,INFOS!$W$2:$W$14,0))))),"")</f>
        <v>0.16666666666666663</v>
      </c>
      <c r="D34" s="9" t="s">
        <v>49</v>
      </c>
      <c r="E34" s="42">
        <f t="shared" si="13"/>
        <v>46325</v>
      </c>
      <c r="F34" s="8" t="str">
        <f t="shared" si="2"/>
        <v>ven</v>
      </c>
      <c r="G34" s="40" cm="1">
        <f t="array" ref="G34">IFERROR(IF(H34='EDT HEBDO'!$I$3,"C",
   IF(H34='EDT HEBDO'!$I$1,
      INDEX('EDT HEBDO'!$B$7:$F$7,MATCH(F34,LEFT('EDT HEBDO'!$B$1:$F$1,3),0)),
      IF(H34='EDT HEBDO'!$I$2,
         INDEX('EDT HEBDO'!$B$15:$F$15,MATCH(F34,LEFT('EDT HEBDO'!$B$1:$F$1,3),0)),
           INDEX(INFOS!$X$2:$X$14,MATCH(E34,INFOS!$W$2:$W$14,0))))),"")</f>
        <v>0.37847222222222227</v>
      </c>
      <c r="H34" s="9" t="s">
        <v>49</v>
      </c>
      <c r="I34" s="42">
        <f t="shared" si="14"/>
        <v>46356</v>
      </c>
      <c r="J34" s="8" t="str">
        <f t="shared" si="3"/>
        <v>lun</v>
      </c>
      <c r="K34" s="40" cm="1">
        <f t="array" ref="K34">IFERROR(IF(L34='EDT HEBDO'!$I$3,"C",
   IF(L34='EDT HEBDO'!$I$1,
      INDEX('EDT HEBDO'!$B$7:$F$7,MATCH(J34,LEFT('EDT HEBDO'!$B$1:$F$1,3),0)),
      IF(L34='EDT HEBDO'!$I$2,
         INDEX('EDT HEBDO'!$B$15:$F$15,MATCH(J34,LEFT('EDT HEBDO'!$B$1:$F$1,3),0)),
           INDEX(INFOS!$X$3:$X$15,MATCH(I34,INFOS!$Y$3:$Y$15,0))))),"")</f>
        <v>0.37847222222222227</v>
      </c>
      <c r="L34" s="9" t="s">
        <v>49</v>
      </c>
      <c r="M34" s="42">
        <f t="shared" si="15"/>
        <v>46386</v>
      </c>
      <c r="N34" s="8" t="str">
        <f t="shared" si="4"/>
        <v>mer</v>
      </c>
      <c r="O34" s="40" cm="1">
        <f t="array" ref="O34">IFERROR(IF(P34='EDT HEBDO'!$I$3,"C",
   IF(P34='EDT HEBDO'!$I$1,
      INDEX('EDT HEBDO'!$B$7:$F$7,MATCH(N34,LEFT('EDT HEBDO'!$B$1:$F$1,3),0)),
      IF(P34='EDT HEBDO'!$I$2,
         INDEX('EDT HEBDO'!$B$15:$F$15,MATCH(N34,LEFT('EDT HEBDO'!$B$1:$F$1,3),0)),
           INDEX(INFOS!$X$2:$X$14,MATCH(M34,INFOS!$W$2:$W$14,0))))),"")</f>
        <v>0.16666666666666663</v>
      </c>
      <c r="P34" s="9" t="s">
        <v>49</v>
      </c>
      <c r="Q34" s="42">
        <f t="shared" si="16"/>
        <v>46417</v>
      </c>
      <c r="R34" s="8" t="str">
        <f t="shared" si="5"/>
        <v>sam</v>
      </c>
      <c r="S34" s="40" t="str" cm="1">
        <f t="array" ref="S34">IFERROR(IF(T34='EDT HEBDO'!$I$3,"C",
   IF(T34='EDT HEBDO'!$I$1,
      INDEX('EDT HEBDO'!$B$7:$F$7,MATCH(R34,LEFT('EDT HEBDO'!$B$1:$F$1,3),0)),
      IF(T34='EDT HEBDO'!$I$2,
         INDEX('EDT HEBDO'!$B$15:$F$15,MATCH(R34,LEFT('EDT HEBDO'!$B$1:$F$1,3),0)),
           INDEX(INFOS!$AA$3:$AA$15,MATCH(Q34,INFOS!$AB$3:$AB$15,0))))),"")</f>
        <v/>
      </c>
      <c r="T34" s="9"/>
      <c r="U34" s="11"/>
      <c r="V34" s="11"/>
      <c r="W34" s="11"/>
      <c r="X34" s="12"/>
      <c r="Y34" s="42">
        <f t="shared" si="18"/>
        <v>46476</v>
      </c>
      <c r="Z34" s="8" t="str">
        <f t="shared" si="7"/>
        <v>mar</v>
      </c>
      <c r="AA34" s="40" cm="1">
        <f t="array" ref="AA34">IFERROR(IF(AB34='EDT HEBDO'!$I$3,"C",
   IF(AB34='EDT HEBDO'!$I$1,
      INDEX('EDT HEBDO'!$B$7:$F$7,MATCH(Z34,LEFT('EDT HEBDO'!$B$1:$F$1,3),0)),
      IF(AB34='EDT HEBDO'!$I$2,
         INDEX('EDT HEBDO'!$B$15:$F$15,MATCH(Z34,LEFT('EDT HEBDO'!$B$1:$F$1,3),0)),
           INDEX(INFOS!$AA$3:$AA$15,MATCH(Y34,INFOS!$AB$3:$AB$15,0))))),"")</f>
        <v>0.37847222222222227</v>
      </c>
      <c r="AB34" s="9" t="s">
        <v>49</v>
      </c>
      <c r="AC34" s="42">
        <f t="shared" si="19"/>
        <v>46507</v>
      </c>
      <c r="AD34" s="8" t="str">
        <f t="shared" si="8"/>
        <v>mar</v>
      </c>
      <c r="AE34" s="40" t="str" cm="1">
        <f t="array" ref="AE34">IFERROR(IF(AF34='EDT HEBDO'!$I$3,"C",
   IF(AF34='EDT HEBDO'!$I$1,
      INDEX('EDT HEBDO'!$B$7:$F$7,MATCH(AD34,LEFT('EDT HEBDO'!$B$1:$F$1,3),0)),
      IF(AF34='EDT HEBDO'!$I$2,
         INDEX('EDT HEBDO'!$B$15:$F$15,MATCH(AD34,LEFT('EDT HEBDO'!$B$1:$F$1,3),0)),
           INDEX(INFOS!$AA$3:$AA$15,MATCH(AC34,INFOS!$AB$3:$AB$15,0))))),"")</f>
        <v/>
      </c>
      <c r="AF34" s="9"/>
      <c r="AG34" s="42">
        <f t="shared" si="20"/>
        <v>46537</v>
      </c>
      <c r="AH34" s="8" t="str">
        <f t="shared" si="9"/>
        <v>mar</v>
      </c>
      <c r="AI34" s="40" t="str" cm="1">
        <f t="array" ref="AI34">IFERROR(IF(AJ34='EDT HEBDO'!$I$3,"C",
   IF(AJ34='EDT HEBDO'!$I$1,
      INDEX('EDT HEBDO'!$B$7:$F$7,MATCH(AH34,LEFT('EDT HEBDO'!$B$1:$F$1,3),0)),
      IF(AJ34='EDT HEBDO'!$I$2,
         INDEX('EDT HEBDO'!$B$15:$F$15,MATCH(AH34,LEFT('EDT HEBDO'!$B$1:$F$1,3),0)),
           INDEX(INFOS!$AA$3:$AA$15,MATCH(AG34,INFOS!$AB$3:$AB$15,0))))),"")</f>
        <v/>
      </c>
      <c r="AJ34" s="9"/>
      <c r="AK34" s="42">
        <f t="shared" si="21"/>
        <v>46568</v>
      </c>
      <c r="AL34" s="8" t="str">
        <f t="shared" si="0"/>
        <v>mar</v>
      </c>
      <c r="AM34" s="40" t="str" cm="1">
        <f t="array" ref="AM34">IFERROR(IF(AN34='EDT HEBDO'!$I$3,"C",
   IF(AN34='EDT HEBDO'!$I$1,
      INDEX('EDT HEBDO'!$B$7:$F$7,MATCH(AL34,LEFT('EDT HEBDO'!$B$1:$F$1,3),0)),
      IF(AN34='EDT HEBDO'!$I$2,
         INDEX('EDT HEBDO'!$B$15:$F$15,MATCH(AL34,LEFT('EDT HEBDO'!$B$1:$F$1,3),0)),
           INDEX(INFOS!$AA$3:$AA$15,MATCH(AK34,INFOS!$AB$3:$AB$15,0))))),"")</f>
        <v/>
      </c>
      <c r="AN34" s="9"/>
      <c r="AO34" s="42">
        <f t="shared" si="22"/>
        <v>46598</v>
      </c>
      <c r="AP34" s="8" t="str">
        <f t="shared" si="10"/>
        <v>mar</v>
      </c>
      <c r="AQ34" s="40" t="str" cm="1">
        <f t="array" ref="AQ34">IFERROR(IF(AR34='EDT HEBDO'!$I$3,"C",
   IF(AR34='EDT HEBDO'!$I$1,
      INDEX('EDT HEBDO'!$B$7:$F$7,MATCH(AP34,LEFT('EDT HEBDO'!$B$1:$F$1,3),0)),
      IF(AR34='EDT HEBDO'!$I$2,
         INDEX('EDT HEBDO'!$B$15:$F$15,MATCH(AP34,LEFT('EDT HEBDO'!$B$1:$F$1,3),0)),
           INDEX(INFOS!$AA$3:$AA$15,MATCH(AO34,INFOS!$AB$3:$AB$15,0))))),"")</f>
        <v/>
      </c>
      <c r="AR34" s="9"/>
      <c r="AS34" s="42">
        <f t="shared" si="23"/>
        <v>46629</v>
      </c>
      <c r="AT34" s="8" t="str">
        <f t="shared" si="11"/>
        <v>mar</v>
      </c>
      <c r="AU34" s="40" t="str" cm="1">
        <f t="array" ref="AU34">IFERROR(IF(AV34='EDT HEBDO'!$I$3,"C",
   IF(AV34='EDT HEBDO'!$I$1,
      INDEX('EDT HEBDO'!$B$7:$F$7,MATCH(AT34,LEFT('EDT HEBDO'!$B$1:$F$1,3),0)),
      IF(AV34='EDT HEBDO'!$I$2,
         INDEX('EDT HEBDO'!$B$15:$F$15,MATCH(AT34,LEFT('EDT HEBDO'!$B$1:$F$1,3),0)),
           INDEX(INFOS!$AA$3:$AA$15,MATCH(AS34,INFOS!$AB$3:$AB$15,0))))),"")</f>
        <v/>
      </c>
      <c r="AV34" s="9"/>
    </row>
    <row r="35" spans="1:48" x14ac:dyDescent="0.25">
      <c r="A35" s="44"/>
      <c r="B35" s="11"/>
      <c r="D35" s="12"/>
      <c r="E35" s="42">
        <f t="shared" ref="E35" si="24">E34+1</f>
        <v>46326</v>
      </c>
      <c r="F35" s="8" t="str">
        <f t="shared" si="2"/>
        <v>sam</v>
      </c>
      <c r="G35" s="40" t="str" cm="1">
        <f t="array" ref="G35">IFERROR(IF(H35='EDT HEBDO'!$I$3,"C",
   IF(H35='EDT HEBDO'!$I$1,
      INDEX('EDT HEBDO'!$B$7:$F$7,MATCH(F35,LEFT('EDT HEBDO'!$B$1:$F$1,3),0)),
      IF(H35='EDT HEBDO'!$I$2,
         INDEX('EDT HEBDO'!$B$15:$F$15,MATCH(F35,LEFT('EDT HEBDO'!$B$1:$F$1,3),0)),
           INDEX(INFOS!$X$2:$X$14,MATCH(E35,INFOS!$W$2:$W$14,0))))),"")</f>
        <v/>
      </c>
      <c r="H35" s="9"/>
      <c r="I35" s="1"/>
      <c r="J35" s="1"/>
      <c r="L35" s="12"/>
      <c r="M35" s="42">
        <f>M34+1</f>
        <v>46387</v>
      </c>
      <c r="N35" s="8" t="str">
        <f t="shared" si="4"/>
        <v>jeu</v>
      </c>
      <c r="O35" s="40" cm="1">
        <f t="array" ref="O35">IFERROR(IF(P35='EDT HEBDO'!$I$3,"C",
   IF(P35='EDT HEBDO'!$I$1,
      INDEX('EDT HEBDO'!$B$7:$F$7,MATCH(N35,LEFT('EDT HEBDO'!$B$1:$F$1,3),0)),
      IF(P35='EDT HEBDO'!$I$2,
         INDEX('EDT HEBDO'!$B$15:$F$15,MATCH(N35,LEFT('EDT HEBDO'!$B$1:$F$1,3),0)),
           INDEX(INFOS!$X$2:$X$14,MATCH(M35,INFOS!$W$2:$W$14,0))))),"")</f>
        <v>0.37847222222222227</v>
      </c>
      <c r="P35" s="9" t="s">
        <v>49</v>
      </c>
      <c r="Q35" s="42">
        <f t="shared" si="16"/>
        <v>46418</v>
      </c>
      <c r="R35" s="8" t="str">
        <f t="shared" si="5"/>
        <v>dim</v>
      </c>
      <c r="S35" s="40" t="str" cm="1">
        <f t="array" ref="S35">IFERROR(IF(T35='EDT HEBDO'!$I$3,"C",
   IF(T35='EDT HEBDO'!$I$1,
      INDEX('EDT HEBDO'!$B$7:$F$7,MATCH(R35,LEFT('EDT HEBDO'!$B$1:$F$1,3),0)),
      IF(T35='EDT HEBDO'!$I$2,
         INDEX('EDT HEBDO'!$B$15:$F$15,MATCH(R35,LEFT('EDT HEBDO'!$B$1:$F$1,3),0)),
           INDEX(INFOS!$AA$3:$AA$15,MATCH(Q35,INFOS!$AB$3:$AB$15,0))))),"")</f>
        <v/>
      </c>
      <c r="T35" s="9"/>
      <c r="X35" s="15"/>
      <c r="Y35" s="42">
        <f t="shared" si="18"/>
        <v>46477</v>
      </c>
      <c r="Z35" s="8" t="str">
        <f t="shared" si="7"/>
        <v>mer</v>
      </c>
      <c r="AA35" s="40" cm="1">
        <f t="array" ref="AA35">IFERROR(IF(AB35='EDT HEBDO'!$I$3,"C",
   IF(AB35='EDT HEBDO'!$I$1,
      INDEX('EDT HEBDO'!$B$7:$F$7,MATCH(Z35,LEFT('EDT HEBDO'!$B$1:$F$1,3),0)),
      IF(AB35='EDT HEBDO'!$I$2,
         INDEX('EDT HEBDO'!$B$15:$F$15,MATCH(Z35,LEFT('EDT HEBDO'!$B$1:$F$1,3),0)),
           INDEX(INFOS!$AA$3:$AA$15,MATCH(Y35,INFOS!$AB$3:$AB$15,0))))),"")</f>
        <v>0.16666666666666663</v>
      </c>
      <c r="AB35" s="9" t="s">
        <v>49</v>
      </c>
      <c r="AC35" s="13"/>
      <c r="AD35" s="14"/>
      <c r="AE35" s="11"/>
      <c r="AF35" s="12"/>
      <c r="AG35" s="42">
        <f t="shared" si="20"/>
        <v>46538</v>
      </c>
      <c r="AH35" s="8" t="str">
        <f t="shared" si="9"/>
        <v>mer</v>
      </c>
      <c r="AI35" s="40" t="str" cm="1">
        <f t="array" ref="AI35">IFERROR(IF(AJ35='EDT HEBDO'!$I$3,"C",
   IF(AJ35='EDT HEBDO'!$I$1,
      INDEX('EDT HEBDO'!$B$7:$F$7,MATCH(AH35,LEFT('EDT HEBDO'!$B$1:$F$1,3),0)),
      IF(AJ35='EDT HEBDO'!$I$2,
         INDEX('EDT HEBDO'!$B$15:$F$15,MATCH(AH35,LEFT('EDT HEBDO'!$B$1:$F$1,3),0)),
           INDEX(INFOS!$AA$3:$AA$15,MATCH(AG35,INFOS!$AB$3:$AB$15,0))))),"")</f>
        <v/>
      </c>
      <c r="AJ35" s="9"/>
      <c r="AK35" s="13"/>
      <c r="AL35" s="14"/>
      <c r="AM35" s="11"/>
      <c r="AN35" s="12"/>
      <c r="AO35" s="42">
        <f t="shared" si="22"/>
        <v>46599</v>
      </c>
      <c r="AP35" s="8" t="str">
        <f t="shared" si="10"/>
        <v>mer</v>
      </c>
      <c r="AQ35" s="40" t="str" cm="1">
        <f t="array" ref="AQ35">IFERROR(IF(AR35='EDT HEBDO'!$I$3,"C",
   IF(AR35='EDT HEBDO'!$I$1,
      INDEX('EDT HEBDO'!$B$7:$F$7,MATCH(AP35,LEFT('EDT HEBDO'!$B$1:$F$1,3),0)),
      IF(AR35='EDT HEBDO'!$I$2,
         INDEX('EDT HEBDO'!$B$15:$F$15,MATCH(AP35,LEFT('EDT HEBDO'!$B$1:$F$1,3),0)),
           INDEX(INFOS!$AA$3:$AA$15,MATCH(AO35,INFOS!$AB$3:$AB$15,0))))),"")</f>
        <v/>
      </c>
      <c r="AR35" s="9"/>
      <c r="AS35" s="42">
        <f t="shared" si="23"/>
        <v>46630</v>
      </c>
      <c r="AT35" s="8" t="str">
        <f t="shared" si="11"/>
        <v>mer</v>
      </c>
      <c r="AU35" s="40" t="str" cm="1">
        <f t="array" ref="AU35">IFERROR(IF(AV35='EDT HEBDO'!$I$3,"C",
   IF(AV35='EDT HEBDO'!$I$1,
      INDEX('EDT HEBDO'!$B$7:$F$7,MATCH(AT35,LEFT('EDT HEBDO'!$B$1:$F$1,3),0)),
      IF(AV35='EDT HEBDO'!$I$2,
         INDEX('EDT HEBDO'!$B$15:$F$15,MATCH(AT35,LEFT('EDT HEBDO'!$B$1:$F$1,3),0)),
           INDEX(INFOS!$AA$3:$AA$15,MATCH(AS35,INFOS!$AB$3:$AB$15,0))))),"")</f>
        <v/>
      </c>
      <c r="AV35" s="9"/>
    </row>
    <row r="36" spans="1:48" x14ac:dyDescent="0.25">
      <c r="I36" s="1"/>
      <c r="J36" s="1"/>
    </row>
    <row r="39" spans="1:48" x14ac:dyDescent="0.25">
      <c r="O39" s="45"/>
    </row>
  </sheetData>
  <mergeCells count="12">
    <mergeCell ref="AK4:AN4"/>
    <mergeCell ref="AO4:AR4"/>
    <mergeCell ref="AS4:AV4"/>
    <mergeCell ref="A4:D4"/>
    <mergeCell ref="E4:H4"/>
    <mergeCell ref="I4:L4"/>
    <mergeCell ref="M4:P4"/>
    <mergeCell ref="Q4:T4"/>
    <mergeCell ref="U4:X4"/>
    <mergeCell ref="Y4:AB4"/>
    <mergeCell ref="AC4:AF4"/>
    <mergeCell ref="AG4:AJ4"/>
  </mergeCells>
  <conditionalFormatting sqref="A5:AV35">
    <cfRule type="expression" dxfId="2" priority="3">
      <formula>COUNTIF(Feries_1,OFFSET(A5,0,-MOD(COLUMN(A5)-1,4)))+COUNTIF(Feries_2,OFFSET(A5,0,-MOD(COLUMN(A5)-1,4)))&gt;0</formula>
    </cfRule>
    <cfRule type="expression" dxfId="1" priority="2">
      <formula>WEEKDAY(OFFSET(A5,0,-MOD(COLUMN(A5)-1,4)),2)&gt;5</formula>
    </cfRule>
    <cfRule type="expression" dxfId="0" priority="1">
      <formula>OFFSET(A5,0,-MOD(COLUMN(A5)-1,4))=""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F3C7B24-F01E-4B84-939F-AD83786E04CA}">
          <x14:formula1>
            <xm:f>'EDT HEBDO'!$I$1:$I$3</xm:f>
          </x14:formula1>
          <xm:sqref>AV5:AV35 D5:D34 H5:H35 L5:L34 P5:P35 T5:T35 X5:X33 AF5:AF34 AJ5:AJ35 AN5:AN34 AR5:AR35 AB5:AB35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C4849-B3CB-403C-9308-BE70835E25D8}">
  <dimension ref="A1:J15"/>
  <sheetViews>
    <sheetView workbookViewId="0">
      <selection activeCell="H16" sqref="H16"/>
    </sheetView>
  </sheetViews>
  <sheetFormatPr baseColWidth="10" defaultRowHeight="15" x14ac:dyDescent="0.25"/>
  <cols>
    <col min="1" max="1" width="17.7109375" bestFit="1" customWidth="1"/>
  </cols>
  <sheetData>
    <row r="1" spans="1:10" ht="19.899999999999999" customHeight="1" x14ac:dyDescent="0.25">
      <c r="A1" s="31" t="s">
        <v>36</v>
      </c>
      <c r="B1" s="31" t="s">
        <v>37</v>
      </c>
      <c r="C1" s="31" t="s">
        <v>38</v>
      </c>
      <c r="D1" s="31" t="s">
        <v>39</v>
      </c>
      <c r="E1" s="31" t="s">
        <v>40</v>
      </c>
      <c r="F1" s="31" t="s">
        <v>41</v>
      </c>
      <c r="I1" t="s">
        <v>49</v>
      </c>
      <c r="J1" t="s">
        <v>36</v>
      </c>
    </row>
    <row r="2" spans="1:10" ht="19.899999999999999" customHeight="1" x14ac:dyDescent="0.25">
      <c r="A2" s="32" t="s">
        <v>42</v>
      </c>
      <c r="B2" s="33">
        <v>0.32291666666666669</v>
      </c>
      <c r="C2" s="33">
        <v>0.32291666666666669</v>
      </c>
      <c r="D2" s="33">
        <v>0.32291666666666669</v>
      </c>
      <c r="E2" s="33">
        <v>0.32291666666666669</v>
      </c>
      <c r="F2" s="33">
        <v>0.32291666666666669</v>
      </c>
      <c r="I2" t="s">
        <v>50</v>
      </c>
      <c r="J2" t="s">
        <v>48</v>
      </c>
    </row>
    <row r="3" spans="1:10" ht="19.899999999999999" customHeight="1" x14ac:dyDescent="0.25">
      <c r="A3" s="32" t="s">
        <v>43</v>
      </c>
      <c r="B3" s="33">
        <v>0.48958333333333331</v>
      </c>
      <c r="C3" s="33">
        <v>0.48958333333333331</v>
      </c>
      <c r="D3" s="34"/>
      <c r="E3" s="33">
        <v>0.48958333333333331</v>
      </c>
      <c r="F3" s="33">
        <v>0.48958333333333331</v>
      </c>
      <c r="I3" t="s">
        <v>58</v>
      </c>
      <c r="J3" t="s">
        <v>59</v>
      </c>
    </row>
    <row r="4" spans="1:10" ht="19.899999999999999" customHeight="1" x14ac:dyDescent="0.25">
      <c r="A4" s="32" t="s">
        <v>44</v>
      </c>
      <c r="B4" s="33">
        <v>0.49652777777777773</v>
      </c>
      <c r="C4" s="33">
        <v>0.49652777777777773</v>
      </c>
      <c r="D4" s="34"/>
      <c r="E4" s="33">
        <v>0.49652777777777773</v>
      </c>
      <c r="F4" s="33">
        <v>0.49652777777777773</v>
      </c>
    </row>
    <row r="5" spans="1:10" ht="19.899999999999999" customHeight="1" x14ac:dyDescent="0.25">
      <c r="A5" s="32" t="s">
        <v>45</v>
      </c>
      <c r="B5" s="33">
        <v>0.70833333333333337</v>
      </c>
      <c r="C5" s="33">
        <v>0.70833333333333337</v>
      </c>
      <c r="D5" s="33">
        <v>0.48958333333333331</v>
      </c>
      <c r="E5" s="33">
        <v>0.70833333333333337</v>
      </c>
      <c r="F5" s="33">
        <v>0.70833333333333337</v>
      </c>
    </row>
    <row r="6" spans="1:10" ht="19.899999999999999" customHeight="1" x14ac:dyDescent="0.25">
      <c r="A6" s="32" t="s">
        <v>46</v>
      </c>
      <c r="B6" s="33">
        <v>0.49652777777777773</v>
      </c>
      <c r="C6" s="33">
        <v>0.49652777777777773</v>
      </c>
      <c r="D6" s="34"/>
      <c r="E6" s="33">
        <v>0.49652777777777773</v>
      </c>
      <c r="F6" s="33">
        <v>0.49652777777777773</v>
      </c>
    </row>
    <row r="7" spans="1:10" ht="19.899999999999999" customHeight="1" x14ac:dyDescent="0.25">
      <c r="A7" s="35" t="s">
        <v>47</v>
      </c>
      <c r="B7" s="36">
        <f>(B5-B2)-(B4-B3)</f>
        <v>0.37847222222222227</v>
      </c>
      <c r="C7" s="39">
        <f t="shared" ref="C7:F7" si="0">(C5-C2)-(C4-C3)</f>
        <v>0.37847222222222227</v>
      </c>
      <c r="D7" s="36">
        <f t="shared" si="0"/>
        <v>0.16666666666666663</v>
      </c>
      <c r="E7" s="36">
        <f t="shared" si="0"/>
        <v>0.37847222222222227</v>
      </c>
      <c r="F7" s="36">
        <f t="shared" si="0"/>
        <v>0.37847222222222227</v>
      </c>
    </row>
    <row r="8" spans="1:10" ht="19.899999999999999" customHeight="1" x14ac:dyDescent="0.25">
      <c r="A8" s="37"/>
      <c r="B8" s="38"/>
      <c r="C8" s="38"/>
      <c r="D8" s="38"/>
      <c r="E8" s="38"/>
      <c r="F8" s="38"/>
    </row>
    <row r="9" spans="1:10" ht="19.899999999999999" customHeight="1" x14ac:dyDescent="0.25"/>
    <row r="10" spans="1:10" ht="19.899999999999999" customHeight="1" x14ac:dyDescent="0.25">
      <c r="A10" s="31" t="s">
        <v>48</v>
      </c>
      <c r="B10" s="31" t="s">
        <v>37</v>
      </c>
      <c r="C10" s="31" t="s">
        <v>38</v>
      </c>
      <c r="D10" s="31" t="s">
        <v>39</v>
      </c>
      <c r="E10" s="31" t="s">
        <v>40</v>
      </c>
      <c r="F10" s="31" t="s">
        <v>41</v>
      </c>
    </row>
    <row r="11" spans="1:10" ht="19.899999999999999" customHeight="1" x14ac:dyDescent="0.25">
      <c r="A11" s="32" t="s">
        <v>42</v>
      </c>
      <c r="B11" s="33">
        <v>0.32291666666666669</v>
      </c>
      <c r="C11" s="33">
        <v>0.32291666666666669</v>
      </c>
      <c r="D11" s="33">
        <v>0.32291666666666669</v>
      </c>
      <c r="E11" s="33">
        <v>0.32291666666666669</v>
      </c>
      <c r="F11" s="33">
        <v>0.32291666666666669</v>
      </c>
    </row>
    <row r="12" spans="1:10" ht="19.899999999999999" customHeight="1" x14ac:dyDescent="0.25">
      <c r="A12" s="32" t="s">
        <v>43</v>
      </c>
      <c r="B12" s="33">
        <v>0.5</v>
      </c>
      <c r="C12" s="33">
        <v>0.5</v>
      </c>
      <c r="D12" s="34"/>
      <c r="E12" s="33">
        <v>0.5</v>
      </c>
      <c r="F12" s="33">
        <v>0.5</v>
      </c>
    </row>
    <row r="13" spans="1:10" ht="19.899999999999999" customHeight="1" x14ac:dyDescent="0.25">
      <c r="A13" s="32" t="s">
        <v>45</v>
      </c>
      <c r="B13" s="33">
        <v>0.69444444444444453</v>
      </c>
      <c r="C13" s="33">
        <v>0.69444444444444453</v>
      </c>
      <c r="D13" s="33">
        <v>0.5</v>
      </c>
      <c r="E13" s="33">
        <v>0.69444444444444453</v>
      </c>
      <c r="F13" s="33">
        <v>0.69444444444444453</v>
      </c>
    </row>
    <row r="14" spans="1:10" ht="19.899999999999999" customHeight="1" x14ac:dyDescent="0.25">
      <c r="A14" s="32" t="s">
        <v>46</v>
      </c>
      <c r="B14" s="33">
        <v>0.50694444444444442</v>
      </c>
      <c r="C14" s="33">
        <v>0.50694444444444442</v>
      </c>
      <c r="D14" s="34"/>
      <c r="E14" s="33">
        <v>0.50694444444444442</v>
      </c>
      <c r="F14" s="33">
        <v>0.50694444444444442</v>
      </c>
    </row>
    <row r="15" spans="1:10" ht="19.899999999999999" customHeight="1" x14ac:dyDescent="0.25">
      <c r="A15" s="35" t="s">
        <v>47</v>
      </c>
      <c r="B15" s="36">
        <f>(B13-B11)-(B14-B12)</f>
        <v>0.36458333333333343</v>
      </c>
      <c r="C15" s="36">
        <f t="shared" ref="C15:F15" si="1">(C13-C11)-(C14-C12)</f>
        <v>0.36458333333333343</v>
      </c>
      <c r="D15" s="36">
        <f t="shared" si="1"/>
        <v>0.17708333333333331</v>
      </c>
      <c r="E15" s="36">
        <f t="shared" si="1"/>
        <v>0.36458333333333343</v>
      </c>
      <c r="F15" s="36">
        <f t="shared" si="1"/>
        <v>0.36458333333333343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172A9-BAC0-4550-9823-57E49EB6C29B}">
  <dimension ref="A1:AF32"/>
  <sheetViews>
    <sheetView workbookViewId="0">
      <selection activeCell="O2" sqref="O2"/>
    </sheetView>
  </sheetViews>
  <sheetFormatPr baseColWidth="10" defaultRowHeight="15" x14ac:dyDescent="0.25"/>
  <cols>
    <col min="2" max="2" width="13.28515625" bestFit="1" customWidth="1"/>
    <col min="3" max="3" width="2.7109375" customWidth="1"/>
    <col min="4" max="7" width="3.140625" style="1" customWidth="1"/>
    <col min="8" max="8" width="2.7109375" customWidth="1"/>
    <col min="10" max="10" width="13.28515625" bestFit="1" customWidth="1"/>
    <col min="11" max="11" width="2.7109375" customWidth="1"/>
    <col min="12" max="19" width="3.140625" style="1" customWidth="1"/>
    <col min="20" max="20" width="2.7109375" customWidth="1"/>
    <col min="23" max="23" width="10.7109375" bestFit="1" customWidth="1"/>
    <col min="24" max="24" width="20.42578125" bestFit="1" customWidth="1"/>
    <col min="26" max="26" width="13.5703125" customWidth="1"/>
    <col min="27" max="27" width="20.42578125" bestFit="1" customWidth="1"/>
  </cols>
  <sheetData>
    <row r="1" spans="1:32" s="5" customFormat="1" ht="19.899999999999999" customHeight="1" thickBot="1" x14ac:dyDescent="0.3">
      <c r="A1" s="3">
        <v>2026</v>
      </c>
      <c r="B1" s="4" t="str">
        <f>IF(OR(MOD(A1,400)=0,AND(MOD(A1,4)=0,MOD(A1,100)&lt;&gt;0)),"Année bissextile","Année normale")</f>
        <v>Année normale</v>
      </c>
      <c r="D1" s="6">
        <v>9</v>
      </c>
      <c r="E1" s="6">
        <v>10</v>
      </c>
      <c r="F1" s="6">
        <v>11</v>
      </c>
      <c r="G1" s="6">
        <v>12</v>
      </c>
      <c r="I1" s="3">
        <v>2027</v>
      </c>
      <c r="J1" s="4" t="str">
        <f>IF(OR(MOD(I1,400)=0,AND(MOD(I1,4)=0,MOD(I1,100)&lt;&gt;0)),"Année bissextile","Année normale")</f>
        <v>Année normale</v>
      </c>
      <c r="L1" s="6">
        <v>1</v>
      </c>
      <c r="M1" s="6">
        <v>2</v>
      </c>
      <c r="N1" s="6">
        <v>3</v>
      </c>
      <c r="O1" s="6">
        <v>4</v>
      </c>
      <c r="P1" s="6">
        <v>5</v>
      </c>
      <c r="Q1" s="6">
        <v>6</v>
      </c>
      <c r="R1" s="6">
        <v>7</v>
      </c>
      <c r="S1" s="6">
        <v>8</v>
      </c>
      <c r="U1" s="7" t="s">
        <v>13</v>
      </c>
      <c r="V1" s="7" t="s">
        <v>14</v>
      </c>
      <c r="X1" s="24" t="s">
        <v>23</v>
      </c>
      <c r="Y1" s="25">
        <f>A1</f>
        <v>2026</v>
      </c>
      <c r="Z1" s="7"/>
      <c r="AA1" s="24" t="s">
        <v>23</v>
      </c>
      <c r="AB1" s="25">
        <f>I1</f>
        <v>2027</v>
      </c>
      <c r="AD1" s="48" t="s">
        <v>31</v>
      </c>
      <c r="AE1" s="48"/>
      <c r="AF1" s="48"/>
    </row>
    <row r="2" spans="1:32" ht="15.75" thickBot="1" x14ac:dyDescent="0.3">
      <c r="A2" s="47" t="s">
        <v>12</v>
      </c>
      <c r="B2" s="47"/>
      <c r="D2" s="2">
        <f>IF('PLANNING ANNUEL'!A5="","",WEEKDAY(DATE(INFOS!$A$1,INFOS!$D$1,'PLANNING ANNUEL'!A5),2))</f>
        <v>1</v>
      </c>
      <c r="E2" s="2">
        <f>IF('PLANNING ANNUEL'!E5="","",WEEKDAY(DATE(INFOS!$A$1,INFOS!$E$1,'PLANNING ANNUEL'!E5),2))</f>
        <v>3</v>
      </c>
      <c r="F2" s="2">
        <f>IF('PLANNING ANNUEL'!I5="","",WEEKDAY(DATE(INFOS!$A$1,INFOS!$F$1,'PLANNING ANNUEL'!I5),2))</f>
        <v>6</v>
      </c>
      <c r="G2" s="2">
        <f>IF('PLANNING ANNUEL'!M5="","",WEEKDAY(DATE(INFOS!$A$1,INFOS!$G$1,'PLANNING ANNUEL'!M5),2))</f>
        <v>1</v>
      </c>
      <c r="L2" s="2">
        <f>IF('PLANNING ANNUEL'!Q5="","",WEEKDAY(DATE(INFOS!$I$1,INFOS!$L$1,'PLANNING ANNUEL'!Q5),2))</f>
        <v>4</v>
      </c>
      <c r="M2" s="2">
        <f>IF('PLANNING ANNUEL'!U5="","",WEEKDAY(DATE(INFOS!$I$1,INFOS!$M$1,'PLANNING ANNUEL'!U5),2))</f>
        <v>7</v>
      </c>
      <c r="N2" s="2">
        <f>IF('PLANNING ANNUEL'!Y5="","",WEEKDAY(DATE(INFOS!$I$1,INFOS!$N$1,'PLANNING ANNUEL'!Y5),2))</f>
        <v>7</v>
      </c>
      <c r="O2" s="2">
        <f>IF('PLANNING ANNUEL'!AC5="","",WEEKDAY(DATE(INFOS!$I$1,INFOS!$O$1,'PLANNING ANNUEL'!AC5),2))</f>
        <v>3</v>
      </c>
      <c r="P2" s="2">
        <f>IF('PLANNING ANNUEL'!AG5="","",WEEKDAY(DATE(INFOS!$I$1,INFOS!$P$1,'PLANNING ANNUEL'!AG5),2))</f>
        <v>5</v>
      </c>
      <c r="Q2" s="2">
        <f>IF('PLANNING ANNUEL'!AK5="","",WEEKDAY(DATE(INFOS!$I$1,INFOS!$Q$1,'PLANNING ANNUEL'!AK5),2))</f>
        <v>1</v>
      </c>
      <c r="R2" s="2">
        <f>IF('PLANNING ANNUEL'!AO5="","",WEEKDAY(DATE(INFOS!$I$1,INFOS!$R$1,'PLANNING ANNUEL'!AO5),2))</f>
        <v>3</v>
      </c>
      <c r="S2" s="2">
        <f>IF('PLANNING ANNUEL'!AS5="","",WEEKDAY(DATE(INFOS!$I$1,INFOS!$S$1,'PLANNING ANNUEL'!AS5),2))</f>
        <v>6</v>
      </c>
      <c r="U2" s="1">
        <v>1</v>
      </c>
      <c r="V2" s="1" t="s">
        <v>51</v>
      </c>
      <c r="X2" s="16"/>
      <c r="Y2" s="16"/>
      <c r="AA2" s="16"/>
      <c r="AB2" s="16"/>
      <c r="AD2" s="9"/>
      <c r="AE2" s="8" t="s">
        <v>32</v>
      </c>
      <c r="AF2" s="8" t="s">
        <v>33</v>
      </c>
    </row>
    <row r="3" spans="1:32" x14ac:dyDescent="0.25">
      <c r="A3" s="47"/>
      <c r="B3" s="47"/>
      <c r="D3" s="2">
        <f>IF('PLANNING ANNUEL'!A6="","",WEEKDAY(DATE(INFOS!$A$1,INFOS!$D$1,'PLANNING ANNUEL'!A6),2))</f>
        <v>1</v>
      </c>
      <c r="E3" s="2">
        <f>IF('PLANNING ANNUEL'!E6="","",WEEKDAY(DATE(INFOS!$A$1,INFOS!$E$1,'PLANNING ANNUEL'!E6),2))</f>
        <v>3</v>
      </c>
      <c r="F3" s="2">
        <f>IF('PLANNING ANNUEL'!I6="","",WEEKDAY(DATE(INFOS!$A$1,INFOS!$F$1,'PLANNING ANNUEL'!I6),2))</f>
        <v>6</v>
      </c>
      <c r="G3" s="2">
        <f>IF('PLANNING ANNUEL'!M6="","",WEEKDAY(DATE(INFOS!$A$1,INFOS!$G$1,'PLANNING ANNUEL'!M6),2))</f>
        <v>1</v>
      </c>
      <c r="L3" s="2">
        <f>IF('PLANNING ANNUEL'!Q6="","",WEEKDAY(DATE(INFOS!$I$1,INFOS!$L$1,'PLANNING ANNUEL'!Q6),2))</f>
        <v>4</v>
      </c>
      <c r="M3" s="2">
        <f>IF('PLANNING ANNUEL'!U6="","",WEEKDAY(DATE(INFOS!$I$1,INFOS!$M$1,'PLANNING ANNUEL'!U6),2))</f>
        <v>7</v>
      </c>
      <c r="N3" s="2">
        <f>IF('PLANNING ANNUEL'!Y6="","",WEEKDAY(DATE(INFOS!$I$1,INFOS!$N$1,'PLANNING ANNUEL'!Y6),2))</f>
        <v>7</v>
      </c>
      <c r="O3" s="2">
        <f>IF('PLANNING ANNUEL'!AC6="","",WEEKDAY(DATE(INFOS!$I$1,INFOS!$O$1,'PLANNING ANNUEL'!AC6),2))</f>
        <v>3</v>
      </c>
      <c r="P3" s="2">
        <f>IF('PLANNING ANNUEL'!AG6="","",WEEKDAY(DATE(INFOS!$I$1,INFOS!$P$1,'PLANNING ANNUEL'!AG6),2))</f>
        <v>5</v>
      </c>
      <c r="Q3" s="2">
        <f>IF('PLANNING ANNUEL'!AK6="","",WEEKDAY(DATE(INFOS!$I$1,INFOS!$Q$1,'PLANNING ANNUEL'!AK6),2))</f>
        <v>1</v>
      </c>
      <c r="R3" s="2">
        <f>IF('PLANNING ANNUEL'!AO6="","",WEEKDAY(DATE(INFOS!$I$1,INFOS!$R$1,'PLANNING ANNUEL'!AO6),2))</f>
        <v>3</v>
      </c>
      <c r="S3" s="2">
        <f>IF('PLANNING ANNUEL'!AS6="","",WEEKDAY(DATE(INFOS!$I$1,INFOS!$S$1,'PLANNING ANNUEL'!AS6),2))</f>
        <v>6</v>
      </c>
      <c r="U3" s="1">
        <v>2</v>
      </c>
      <c r="V3" s="1" t="s">
        <v>52</v>
      </c>
      <c r="W3" s="45">
        <f>Y3</f>
        <v>46023</v>
      </c>
      <c r="X3" s="17" t="s">
        <v>27</v>
      </c>
      <c r="Y3" s="18">
        <f>DATE($Y$1,1,1)</f>
        <v>46023</v>
      </c>
      <c r="Z3" s="45">
        <f>AB3</f>
        <v>46388</v>
      </c>
      <c r="AA3" s="17" t="s">
        <v>27</v>
      </c>
      <c r="AB3" s="18">
        <f>DATE($AB$1,1,1)</f>
        <v>46388</v>
      </c>
      <c r="AD3" s="9" t="s">
        <v>15</v>
      </c>
      <c r="AE3" s="26">
        <v>46312</v>
      </c>
      <c r="AF3" s="26">
        <v>46327</v>
      </c>
    </row>
    <row r="4" spans="1:32" x14ac:dyDescent="0.25">
      <c r="A4" s="47"/>
      <c r="B4" s="47"/>
      <c r="D4" s="2">
        <f>IF('PLANNING ANNUEL'!A7="","",WEEKDAY(DATE(INFOS!$A$1,INFOS!$D$1,'PLANNING ANNUEL'!A7),2))</f>
        <v>1</v>
      </c>
      <c r="E4" s="2">
        <f>IF('PLANNING ANNUEL'!E7="","",WEEKDAY(DATE(INFOS!$A$1,INFOS!$E$1,'PLANNING ANNUEL'!E7),2))</f>
        <v>3</v>
      </c>
      <c r="F4" s="2">
        <f>IF('PLANNING ANNUEL'!I7="","",WEEKDAY(DATE(INFOS!$A$1,INFOS!$F$1,'PLANNING ANNUEL'!I7),2))</f>
        <v>6</v>
      </c>
      <c r="G4" s="2">
        <f>IF('PLANNING ANNUEL'!M7="","",WEEKDAY(DATE(INFOS!$A$1,INFOS!$G$1,'PLANNING ANNUEL'!M7),2))</f>
        <v>1</v>
      </c>
      <c r="L4" s="2">
        <f>IF('PLANNING ANNUEL'!Q7="","",WEEKDAY(DATE(INFOS!$I$1,INFOS!$L$1,'PLANNING ANNUEL'!Q7),2))</f>
        <v>4</v>
      </c>
      <c r="M4" s="2">
        <f>IF('PLANNING ANNUEL'!U7="","",WEEKDAY(DATE(INFOS!$I$1,INFOS!$M$1,'PLANNING ANNUEL'!U7),2))</f>
        <v>7</v>
      </c>
      <c r="N4" s="2">
        <f>IF('PLANNING ANNUEL'!Y7="","",WEEKDAY(DATE(INFOS!$I$1,INFOS!$N$1,'PLANNING ANNUEL'!Y7),2))</f>
        <v>7</v>
      </c>
      <c r="O4" s="2">
        <f>IF('PLANNING ANNUEL'!AC7="","",WEEKDAY(DATE(INFOS!$I$1,INFOS!$O$1,'PLANNING ANNUEL'!AC7),2))</f>
        <v>3</v>
      </c>
      <c r="P4" s="2">
        <f>IF('PLANNING ANNUEL'!AG7="","",WEEKDAY(DATE(INFOS!$I$1,INFOS!$P$1,'PLANNING ANNUEL'!AG7),2))</f>
        <v>5</v>
      </c>
      <c r="Q4" s="2">
        <f>IF('PLANNING ANNUEL'!AK7="","",WEEKDAY(DATE(INFOS!$I$1,INFOS!$Q$1,'PLANNING ANNUEL'!AK7),2))</f>
        <v>1</v>
      </c>
      <c r="R4" s="2">
        <f>IF('PLANNING ANNUEL'!AO7="","",WEEKDAY(DATE(INFOS!$I$1,INFOS!$R$1,'PLANNING ANNUEL'!AO7),2))</f>
        <v>3</v>
      </c>
      <c r="S4" s="2">
        <f>IF('PLANNING ANNUEL'!AS7="","",WEEKDAY(DATE(INFOS!$I$1,INFOS!$S$1,'PLANNING ANNUEL'!AS7),2))</f>
        <v>6</v>
      </c>
      <c r="U4" s="1">
        <v>3</v>
      </c>
      <c r="V4" s="1" t="s">
        <v>53</v>
      </c>
      <c r="W4" s="45">
        <f t="shared" ref="W4:W15" si="0">Y4</f>
        <v>46117</v>
      </c>
      <c r="X4" s="19" t="s">
        <v>17</v>
      </c>
      <c r="Y4" s="20">
        <f>ROUND(DATE($Y$1,4,MOD(234-11*MOD($Y$1,19),30))/7,)*7-6</f>
        <v>46117</v>
      </c>
      <c r="Z4" s="45">
        <f t="shared" ref="Z4:Z15" si="1">AB4</f>
        <v>46481</v>
      </c>
      <c r="AA4" s="19" t="s">
        <v>17</v>
      </c>
      <c r="AB4" s="20">
        <f>ROUND(DATE($AB$1,4,MOD(234-11*MOD($Y$1,19),30))/7,)*7-6</f>
        <v>46481</v>
      </c>
      <c r="AD4" s="9" t="s">
        <v>16</v>
      </c>
      <c r="AE4" s="26">
        <v>46375</v>
      </c>
      <c r="AF4" s="26">
        <v>46392</v>
      </c>
    </row>
    <row r="5" spans="1:32" x14ac:dyDescent="0.25">
      <c r="A5" s="47"/>
      <c r="B5" s="47"/>
      <c r="D5" s="2">
        <f>IF('PLANNING ANNUEL'!A8="","",WEEKDAY(DATE(INFOS!$A$1,INFOS!$D$1,'PLANNING ANNUEL'!A8),2))</f>
        <v>1</v>
      </c>
      <c r="E5" s="2">
        <f>IF('PLANNING ANNUEL'!E8="","",WEEKDAY(DATE(INFOS!$A$1,INFOS!$E$1,'PLANNING ANNUEL'!E8),2))</f>
        <v>3</v>
      </c>
      <c r="F5" s="2">
        <f>IF('PLANNING ANNUEL'!I8="","",WEEKDAY(DATE(INFOS!$A$1,INFOS!$F$1,'PLANNING ANNUEL'!I8),2))</f>
        <v>6</v>
      </c>
      <c r="G5" s="2">
        <f>IF('PLANNING ANNUEL'!M8="","",WEEKDAY(DATE(INFOS!$A$1,INFOS!$G$1,'PLANNING ANNUEL'!M8),2))</f>
        <v>1</v>
      </c>
      <c r="L5" s="2">
        <f>IF('PLANNING ANNUEL'!Q8="","",WEEKDAY(DATE(INFOS!$I$1,INFOS!$L$1,'PLANNING ANNUEL'!Q8),2))</f>
        <v>4</v>
      </c>
      <c r="M5" s="2">
        <f>IF('PLANNING ANNUEL'!U8="","",WEEKDAY(DATE(INFOS!$I$1,INFOS!$M$1,'PLANNING ANNUEL'!U8),2))</f>
        <v>7</v>
      </c>
      <c r="N5" s="2">
        <f>IF('PLANNING ANNUEL'!Y8="","",WEEKDAY(DATE(INFOS!$I$1,INFOS!$N$1,'PLANNING ANNUEL'!Y8),2))</f>
        <v>7</v>
      </c>
      <c r="O5" s="2">
        <f>IF('PLANNING ANNUEL'!AC8="","",WEEKDAY(DATE(INFOS!$I$1,INFOS!$O$1,'PLANNING ANNUEL'!AC8),2))</f>
        <v>3</v>
      </c>
      <c r="P5" s="2">
        <f>IF('PLANNING ANNUEL'!AG8="","",WEEKDAY(DATE(INFOS!$I$1,INFOS!$P$1,'PLANNING ANNUEL'!AG8),2))</f>
        <v>5</v>
      </c>
      <c r="Q5" s="2">
        <f>IF('PLANNING ANNUEL'!AK8="","",WEEKDAY(DATE(INFOS!$I$1,INFOS!$Q$1,'PLANNING ANNUEL'!AK8),2))</f>
        <v>1</v>
      </c>
      <c r="R5" s="2">
        <f>IF('PLANNING ANNUEL'!AO8="","",WEEKDAY(DATE(INFOS!$I$1,INFOS!$R$1,'PLANNING ANNUEL'!AO8),2))</f>
        <v>3</v>
      </c>
      <c r="S5" s="2">
        <f>IF('PLANNING ANNUEL'!AS8="","",WEEKDAY(DATE(INFOS!$I$1,INFOS!$S$1,'PLANNING ANNUEL'!AS8),2))</f>
        <v>6</v>
      </c>
      <c r="U5" s="1">
        <v>4</v>
      </c>
      <c r="V5" s="1" t="s">
        <v>54</v>
      </c>
      <c r="W5" s="45">
        <f t="shared" si="0"/>
        <v>46118</v>
      </c>
      <c r="X5" s="28" t="s">
        <v>22</v>
      </c>
      <c r="Y5" s="29">
        <f>Y4+1</f>
        <v>46118</v>
      </c>
      <c r="Z5" s="45">
        <f t="shared" si="1"/>
        <v>46482</v>
      </c>
      <c r="AA5" s="28" t="s">
        <v>22</v>
      </c>
      <c r="AB5" s="29">
        <f>AB4+1</f>
        <v>46482</v>
      </c>
      <c r="AD5" s="9" t="s">
        <v>24</v>
      </c>
      <c r="AE5" s="26">
        <v>46073</v>
      </c>
      <c r="AF5" s="26">
        <v>46453</v>
      </c>
    </row>
    <row r="6" spans="1:32" x14ac:dyDescent="0.25">
      <c r="A6" s="47"/>
      <c r="B6" s="47"/>
      <c r="D6" s="2">
        <f>IF('PLANNING ANNUEL'!A9="","",WEEKDAY(DATE(INFOS!$A$1,INFOS!$D$1,'PLANNING ANNUEL'!A9),2))</f>
        <v>1</v>
      </c>
      <c r="E6" s="2">
        <f>IF('PLANNING ANNUEL'!E9="","",WEEKDAY(DATE(INFOS!$A$1,INFOS!$E$1,'PLANNING ANNUEL'!E9),2))</f>
        <v>3</v>
      </c>
      <c r="F6" s="2">
        <f>IF('PLANNING ANNUEL'!I9="","",WEEKDAY(DATE(INFOS!$A$1,INFOS!$F$1,'PLANNING ANNUEL'!I9),2))</f>
        <v>6</v>
      </c>
      <c r="G6" s="2">
        <f>IF('PLANNING ANNUEL'!M9="","",WEEKDAY(DATE(INFOS!$A$1,INFOS!$G$1,'PLANNING ANNUEL'!M9),2))</f>
        <v>1</v>
      </c>
      <c r="L6" s="2">
        <f>IF('PLANNING ANNUEL'!Q9="","",WEEKDAY(DATE(INFOS!$I$1,INFOS!$L$1,'PLANNING ANNUEL'!Q9),2))</f>
        <v>4</v>
      </c>
      <c r="M6" s="2">
        <f>IF('PLANNING ANNUEL'!U9="","",WEEKDAY(DATE(INFOS!$I$1,INFOS!$M$1,'PLANNING ANNUEL'!U9),2))</f>
        <v>7</v>
      </c>
      <c r="N6" s="2">
        <f>IF('PLANNING ANNUEL'!Y9="","",WEEKDAY(DATE(INFOS!$I$1,INFOS!$N$1,'PLANNING ANNUEL'!Y9),2))</f>
        <v>7</v>
      </c>
      <c r="O6" s="2">
        <f>IF('PLANNING ANNUEL'!AC9="","",WEEKDAY(DATE(INFOS!$I$1,INFOS!$O$1,'PLANNING ANNUEL'!AC9),2))</f>
        <v>3</v>
      </c>
      <c r="P6" s="2">
        <f>IF('PLANNING ANNUEL'!AG9="","",WEEKDAY(DATE(INFOS!$I$1,INFOS!$P$1,'PLANNING ANNUEL'!AG9),2))</f>
        <v>5</v>
      </c>
      <c r="Q6" s="2">
        <f>IF('PLANNING ANNUEL'!AK9="","",WEEKDAY(DATE(INFOS!$I$1,INFOS!$Q$1,'PLANNING ANNUEL'!AK9),2))</f>
        <v>1</v>
      </c>
      <c r="R6" s="2">
        <f>IF('PLANNING ANNUEL'!AO9="","",WEEKDAY(DATE(INFOS!$I$1,INFOS!$R$1,'PLANNING ANNUEL'!AO9),2))</f>
        <v>3</v>
      </c>
      <c r="S6" s="2">
        <f>IF('PLANNING ANNUEL'!AS9="","",WEEKDAY(DATE(INFOS!$I$1,INFOS!$S$1,'PLANNING ANNUEL'!AS9),2))</f>
        <v>6</v>
      </c>
      <c r="U6" s="1">
        <v>5</v>
      </c>
      <c r="V6" s="1" t="s">
        <v>55</v>
      </c>
      <c r="W6" s="45">
        <f t="shared" si="0"/>
        <v>46143</v>
      </c>
      <c r="X6" s="28" t="s">
        <v>18</v>
      </c>
      <c r="Y6" s="29">
        <f>DATE($Y$1,5,1)</f>
        <v>46143</v>
      </c>
      <c r="Z6" s="45">
        <f t="shared" si="1"/>
        <v>46508</v>
      </c>
      <c r="AA6" s="28" t="s">
        <v>18</v>
      </c>
      <c r="AB6" s="29">
        <f>DATE($AB$1,5,1)</f>
        <v>46508</v>
      </c>
      <c r="AD6" s="9" t="s">
        <v>25</v>
      </c>
      <c r="AE6" s="26">
        <v>46494</v>
      </c>
      <c r="AF6" s="26">
        <v>46509</v>
      </c>
    </row>
    <row r="7" spans="1:32" x14ac:dyDescent="0.25">
      <c r="A7" s="47"/>
      <c r="B7" s="47"/>
      <c r="D7" s="2">
        <f>IF('PLANNING ANNUEL'!A10="","",WEEKDAY(DATE(INFOS!$A$1,INFOS!$D$1,'PLANNING ANNUEL'!A10),2))</f>
        <v>1</v>
      </c>
      <c r="E7" s="2">
        <f>IF('PLANNING ANNUEL'!E10="","",WEEKDAY(DATE(INFOS!$A$1,INFOS!$E$1,'PLANNING ANNUEL'!E10),2))</f>
        <v>3</v>
      </c>
      <c r="F7" s="2">
        <f>IF('PLANNING ANNUEL'!I10="","",WEEKDAY(DATE(INFOS!$A$1,INFOS!$F$1,'PLANNING ANNUEL'!I10),2))</f>
        <v>6</v>
      </c>
      <c r="G7" s="2">
        <f>IF('PLANNING ANNUEL'!M10="","",WEEKDAY(DATE(INFOS!$A$1,INFOS!$G$1,'PLANNING ANNUEL'!M10),2))</f>
        <v>1</v>
      </c>
      <c r="L7" s="2">
        <f>IF('PLANNING ANNUEL'!Q10="","",WEEKDAY(DATE(INFOS!$I$1,INFOS!$L$1,'PLANNING ANNUEL'!Q10),2))</f>
        <v>4</v>
      </c>
      <c r="M7" s="2">
        <f>IF('PLANNING ANNUEL'!U10="","",WEEKDAY(DATE(INFOS!$I$1,INFOS!$M$1,'PLANNING ANNUEL'!U10),2))</f>
        <v>7</v>
      </c>
      <c r="N7" s="2">
        <f>IF('PLANNING ANNUEL'!Y10="","",WEEKDAY(DATE(INFOS!$I$1,INFOS!$N$1,'PLANNING ANNUEL'!Y10),2))</f>
        <v>7</v>
      </c>
      <c r="O7" s="2">
        <f>IF('PLANNING ANNUEL'!AC10="","",WEEKDAY(DATE(INFOS!$I$1,INFOS!$O$1,'PLANNING ANNUEL'!AC10),2))</f>
        <v>3</v>
      </c>
      <c r="P7" s="2">
        <f>IF('PLANNING ANNUEL'!AG10="","",WEEKDAY(DATE(INFOS!$I$1,INFOS!$P$1,'PLANNING ANNUEL'!AG10),2))</f>
        <v>5</v>
      </c>
      <c r="Q7" s="2">
        <f>IF('PLANNING ANNUEL'!AK10="","",WEEKDAY(DATE(INFOS!$I$1,INFOS!$Q$1,'PLANNING ANNUEL'!AK10),2))</f>
        <v>1</v>
      </c>
      <c r="R7" s="2">
        <f>IF('PLANNING ANNUEL'!AO10="","",WEEKDAY(DATE(INFOS!$I$1,INFOS!$R$1,'PLANNING ANNUEL'!AO10),2))</f>
        <v>3</v>
      </c>
      <c r="S7" s="2">
        <f>IF('PLANNING ANNUEL'!AS10="","",WEEKDAY(DATE(INFOS!$I$1,INFOS!$S$1,'PLANNING ANNUEL'!AS10),2))</f>
        <v>6</v>
      </c>
      <c r="U7" s="1">
        <v>6</v>
      </c>
      <c r="V7" s="1" t="s">
        <v>56</v>
      </c>
      <c r="W7" s="45">
        <f t="shared" si="0"/>
        <v>46150</v>
      </c>
      <c r="X7" s="21" t="s">
        <v>28</v>
      </c>
      <c r="Y7" s="20">
        <f>DATE($Y$1,5,8)</f>
        <v>46150</v>
      </c>
      <c r="Z7" s="45">
        <f t="shared" si="1"/>
        <v>46515</v>
      </c>
      <c r="AA7" s="21" t="s">
        <v>28</v>
      </c>
      <c r="AB7" s="20">
        <f>DATE($AB$1,5,8)</f>
        <v>46515</v>
      </c>
      <c r="AD7" s="9" t="s">
        <v>34</v>
      </c>
      <c r="AE7" s="26">
        <v>46571</v>
      </c>
      <c r="AF7" s="26">
        <v>46630</v>
      </c>
    </row>
    <row r="8" spans="1:32" x14ac:dyDescent="0.25">
      <c r="A8" s="47"/>
      <c r="B8" s="47"/>
      <c r="D8" s="2">
        <f>IF('PLANNING ANNUEL'!A11="","",WEEKDAY(DATE(INFOS!$A$1,INFOS!$D$1,'PLANNING ANNUEL'!A11),2))</f>
        <v>1</v>
      </c>
      <c r="E8" s="2">
        <f>IF('PLANNING ANNUEL'!E11="","",WEEKDAY(DATE(INFOS!$A$1,INFOS!$E$1,'PLANNING ANNUEL'!E11),2))</f>
        <v>3</v>
      </c>
      <c r="F8" s="2">
        <f>IF('PLANNING ANNUEL'!I11="","",WEEKDAY(DATE(INFOS!$A$1,INFOS!$F$1,'PLANNING ANNUEL'!I11),2))</f>
        <v>6</v>
      </c>
      <c r="G8" s="2">
        <f>IF('PLANNING ANNUEL'!M11="","",WEEKDAY(DATE(INFOS!$A$1,INFOS!$G$1,'PLANNING ANNUEL'!M11),2))</f>
        <v>1</v>
      </c>
      <c r="L8" s="2">
        <f>IF('PLANNING ANNUEL'!Q11="","",WEEKDAY(DATE(INFOS!$I$1,INFOS!$L$1,'PLANNING ANNUEL'!Q11),2))</f>
        <v>4</v>
      </c>
      <c r="M8" s="2">
        <f>IF('PLANNING ANNUEL'!U11="","",WEEKDAY(DATE(INFOS!$I$1,INFOS!$M$1,'PLANNING ANNUEL'!U11),2))</f>
        <v>7</v>
      </c>
      <c r="N8" s="2">
        <f>IF('PLANNING ANNUEL'!Y11="","",WEEKDAY(DATE(INFOS!$I$1,INFOS!$N$1,'PLANNING ANNUEL'!Y11),2))</f>
        <v>7</v>
      </c>
      <c r="O8" s="2">
        <f>IF('PLANNING ANNUEL'!AC11="","",WEEKDAY(DATE(INFOS!$I$1,INFOS!$O$1,'PLANNING ANNUEL'!AC11),2))</f>
        <v>3</v>
      </c>
      <c r="P8" s="2">
        <f>IF('PLANNING ANNUEL'!AG11="","",WEEKDAY(DATE(INFOS!$I$1,INFOS!$P$1,'PLANNING ANNUEL'!AG11),2))</f>
        <v>5</v>
      </c>
      <c r="Q8" s="2">
        <f>IF('PLANNING ANNUEL'!AK11="","",WEEKDAY(DATE(INFOS!$I$1,INFOS!$Q$1,'PLANNING ANNUEL'!AK11),2))</f>
        <v>1</v>
      </c>
      <c r="R8" s="2">
        <f>IF('PLANNING ANNUEL'!AO11="","",WEEKDAY(DATE(INFOS!$I$1,INFOS!$R$1,'PLANNING ANNUEL'!AO11),2))</f>
        <v>3</v>
      </c>
      <c r="S8" s="2">
        <f>IF('PLANNING ANNUEL'!AS11="","",WEEKDAY(DATE(INFOS!$I$1,INFOS!$S$1,'PLANNING ANNUEL'!AS11),2))</f>
        <v>6</v>
      </c>
      <c r="U8" s="1">
        <v>7</v>
      </c>
      <c r="V8" s="1" t="s">
        <v>57</v>
      </c>
      <c r="W8" s="45">
        <f t="shared" si="0"/>
        <v>46156</v>
      </c>
      <c r="X8" s="19" t="s">
        <v>26</v>
      </c>
      <c r="Y8" s="20">
        <f>Y4+39</f>
        <v>46156</v>
      </c>
      <c r="Z8" s="45">
        <f t="shared" si="1"/>
        <v>46520</v>
      </c>
      <c r="AA8" s="19" t="s">
        <v>26</v>
      </c>
      <c r="AB8" s="20">
        <f>AB4+39</f>
        <v>46520</v>
      </c>
    </row>
    <row r="9" spans="1:32" x14ac:dyDescent="0.25">
      <c r="A9" s="47"/>
      <c r="B9" s="47"/>
      <c r="D9" s="2">
        <f>IF('PLANNING ANNUEL'!A12="","",WEEKDAY(DATE(INFOS!$A$1,INFOS!$D$1,'PLANNING ANNUEL'!A12),2))</f>
        <v>1</v>
      </c>
      <c r="E9" s="2">
        <f>IF('PLANNING ANNUEL'!E12="","",WEEKDAY(DATE(INFOS!$A$1,INFOS!$E$1,'PLANNING ANNUEL'!E12),2))</f>
        <v>3</v>
      </c>
      <c r="F9" s="2">
        <f>IF('PLANNING ANNUEL'!I12="","",WEEKDAY(DATE(INFOS!$A$1,INFOS!$F$1,'PLANNING ANNUEL'!I12),2))</f>
        <v>6</v>
      </c>
      <c r="G9" s="2">
        <f>IF('PLANNING ANNUEL'!M12="","",WEEKDAY(DATE(INFOS!$A$1,INFOS!$G$1,'PLANNING ANNUEL'!M12),2))</f>
        <v>1</v>
      </c>
      <c r="L9" s="2">
        <f>IF('PLANNING ANNUEL'!Q12="","",WEEKDAY(DATE(INFOS!$I$1,INFOS!$L$1,'PLANNING ANNUEL'!Q12),2))</f>
        <v>4</v>
      </c>
      <c r="M9" s="2">
        <f>IF('PLANNING ANNUEL'!U12="","",WEEKDAY(DATE(INFOS!$I$1,INFOS!$M$1,'PLANNING ANNUEL'!U12),2))</f>
        <v>7</v>
      </c>
      <c r="N9" s="2">
        <f>IF('PLANNING ANNUEL'!Y12="","",WEEKDAY(DATE(INFOS!$I$1,INFOS!$N$1,'PLANNING ANNUEL'!Y12),2))</f>
        <v>7</v>
      </c>
      <c r="O9" s="2">
        <f>IF('PLANNING ANNUEL'!AC12="","",WEEKDAY(DATE(INFOS!$I$1,INFOS!$O$1,'PLANNING ANNUEL'!AC12),2))</f>
        <v>3</v>
      </c>
      <c r="P9" s="2">
        <f>IF('PLANNING ANNUEL'!AG12="","",WEEKDAY(DATE(INFOS!$I$1,INFOS!$P$1,'PLANNING ANNUEL'!AG12),2))</f>
        <v>5</v>
      </c>
      <c r="Q9" s="2">
        <f>IF('PLANNING ANNUEL'!AK12="","",WEEKDAY(DATE(INFOS!$I$1,INFOS!$Q$1,'PLANNING ANNUEL'!AK12),2))</f>
        <v>1</v>
      </c>
      <c r="R9" s="2">
        <f>IF('PLANNING ANNUEL'!AO12="","",WEEKDAY(DATE(INFOS!$I$1,INFOS!$R$1,'PLANNING ANNUEL'!AO12),2))</f>
        <v>3</v>
      </c>
      <c r="S9" s="2">
        <f>IF('PLANNING ANNUEL'!AS12="","",WEEKDAY(DATE(INFOS!$I$1,INFOS!$S$1,'PLANNING ANNUEL'!AS12),2))</f>
        <v>6</v>
      </c>
      <c r="W9" s="45">
        <f t="shared" si="0"/>
        <v>46166</v>
      </c>
      <c r="X9" s="28" t="s">
        <v>19</v>
      </c>
      <c r="Y9" s="29">
        <f>Y4+49</f>
        <v>46166</v>
      </c>
      <c r="Z9" s="45">
        <f t="shared" si="1"/>
        <v>46530</v>
      </c>
      <c r="AA9" s="28" t="s">
        <v>19</v>
      </c>
      <c r="AB9" s="29">
        <f>AB4+49</f>
        <v>46530</v>
      </c>
    </row>
    <row r="10" spans="1:32" x14ac:dyDescent="0.25">
      <c r="A10" s="47"/>
      <c r="B10" s="47"/>
      <c r="D10" s="2">
        <f>IF('PLANNING ANNUEL'!A13="","",WEEKDAY(DATE(INFOS!$A$1,INFOS!$D$1,'PLANNING ANNUEL'!A13),2))</f>
        <v>1</v>
      </c>
      <c r="E10" s="2">
        <f>IF('PLANNING ANNUEL'!E13="","",WEEKDAY(DATE(INFOS!$A$1,INFOS!$E$1,'PLANNING ANNUEL'!E13),2))</f>
        <v>3</v>
      </c>
      <c r="F10" s="2">
        <f>IF('PLANNING ANNUEL'!I13="","",WEEKDAY(DATE(INFOS!$A$1,INFOS!$F$1,'PLANNING ANNUEL'!I13),2))</f>
        <v>6</v>
      </c>
      <c r="G10" s="2">
        <f>IF('PLANNING ANNUEL'!M13="","",WEEKDAY(DATE(INFOS!$A$1,INFOS!$G$1,'PLANNING ANNUEL'!M13),2))</f>
        <v>1</v>
      </c>
      <c r="L10" s="2">
        <f>IF('PLANNING ANNUEL'!Q13="","",WEEKDAY(DATE(INFOS!$I$1,INFOS!$L$1,'PLANNING ANNUEL'!Q13),2))</f>
        <v>4</v>
      </c>
      <c r="M10" s="2">
        <f>IF('PLANNING ANNUEL'!U13="","",WEEKDAY(DATE(INFOS!$I$1,INFOS!$M$1,'PLANNING ANNUEL'!U13),2))</f>
        <v>7</v>
      </c>
      <c r="N10" s="2">
        <f>IF('PLANNING ANNUEL'!Y13="","",WEEKDAY(DATE(INFOS!$I$1,INFOS!$N$1,'PLANNING ANNUEL'!Y13),2))</f>
        <v>7</v>
      </c>
      <c r="O10" s="2">
        <f>IF('PLANNING ANNUEL'!AC13="","",WEEKDAY(DATE(INFOS!$I$1,INFOS!$O$1,'PLANNING ANNUEL'!AC13),2))</f>
        <v>3</v>
      </c>
      <c r="P10" s="2">
        <f>IF('PLANNING ANNUEL'!AG13="","",WEEKDAY(DATE(INFOS!$I$1,INFOS!$P$1,'PLANNING ANNUEL'!AG13),2))</f>
        <v>5</v>
      </c>
      <c r="Q10" s="2">
        <f>IF('PLANNING ANNUEL'!AK13="","",WEEKDAY(DATE(INFOS!$I$1,INFOS!$Q$1,'PLANNING ANNUEL'!AK13),2))</f>
        <v>1</v>
      </c>
      <c r="R10" s="2">
        <f>IF('PLANNING ANNUEL'!AO13="","",WEEKDAY(DATE(INFOS!$I$1,INFOS!$R$1,'PLANNING ANNUEL'!AO13),2))</f>
        <v>3</v>
      </c>
      <c r="S10" s="2">
        <f>IF('PLANNING ANNUEL'!AS13="","",WEEKDAY(DATE(INFOS!$I$1,INFOS!$S$1,'PLANNING ANNUEL'!AS13),2))</f>
        <v>6</v>
      </c>
      <c r="W10" s="45">
        <f t="shared" si="0"/>
        <v>46167</v>
      </c>
      <c r="X10" s="28" t="s">
        <v>21</v>
      </c>
      <c r="Y10" s="29">
        <f>Y4+50</f>
        <v>46167</v>
      </c>
      <c r="Z10" s="45">
        <f t="shared" si="1"/>
        <v>46531</v>
      </c>
      <c r="AA10" s="28" t="s">
        <v>21</v>
      </c>
      <c r="AB10" s="29">
        <f>AB4+50</f>
        <v>46531</v>
      </c>
    </row>
    <row r="11" spans="1:32" x14ac:dyDescent="0.25">
      <c r="A11" s="47"/>
      <c r="B11" s="47"/>
      <c r="D11" s="2">
        <f>IF('PLANNING ANNUEL'!A14="","",WEEKDAY(DATE(INFOS!$A$1,INFOS!$D$1,'PLANNING ANNUEL'!A14),2))</f>
        <v>1</v>
      </c>
      <c r="E11" s="2">
        <f>IF('PLANNING ANNUEL'!E14="","",WEEKDAY(DATE(INFOS!$A$1,INFOS!$E$1,'PLANNING ANNUEL'!E14),2))</f>
        <v>3</v>
      </c>
      <c r="F11" s="2">
        <f>IF('PLANNING ANNUEL'!I14="","",WEEKDAY(DATE(INFOS!$A$1,INFOS!$F$1,'PLANNING ANNUEL'!I14),2))</f>
        <v>6</v>
      </c>
      <c r="G11" s="2">
        <f>IF('PLANNING ANNUEL'!M14="","",WEEKDAY(DATE(INFOS!$A$1,INFOS!$G$1,'PLANNING ANNUEL'!M14),2))</f>
        <v>1</v>
      </c>
      <c r="L11" s="2">
        <f>IF('PLANNING ANNUEL'!Q14="","",WEEKDAY(DATE(INFOS!$I$1,INFOS!$L$1,'PLANNING ANNUEL'!Q14),2))</f>
        <v>4</v>
      </c>
      <c r="M11" s="2">
        <f>IF('PLANNING ANNUEL'!U14="","",WEEKDAY(DATE(INFOS!$I$1,INFOS!$M$1,'PLANNING ANNUEL'!U14),2))</f>
        <v>7</v>
      </c>
      <c r="N11" s="2">
        <f>IF('PLANNING ANNUEL'!Y14="","",WEEKDAY(DATE(INFOS!$I$1,INFOS!$N$1,'PLANNING ANNUEL'!Y14),2))</f>
        <v>7</v>
      </c>
      <c r="O11" s="2">
        <f>IF('PLANNING ANNUEL'!AC14="","",WEEKDAY(DATE(INFOS!$I$1,INFOS!$O$1,'PLANNING ANNUEL'!AC14),2))</f>
        <v>3</v>
      </c>
      <c r="P11" s="2">
        <f>IF('PLANNING ANNUEL'!AG14="","",WEEKDAY(DATE(INFOS!$I$1,INFOS!$P$1,'PLANNING ANNUEL'!AG14),2))</f>
        <v>5</v>
      </c>
      <c r="Q11" s="2">
        <f>IF('PLANNING ANNUEL'!AK14="","",WEEKDAY(DATE(INFOS!$I$1,INFOS!$Q$1,'PLANNING ANNUEL'!AK14),2))</f>
        <v>1</v>
      </c>
      <c r="R11" s="2">
        <f>IF('PLANNING ANNUEL'!AO14="","",WEEKDAY(DATE(INFOS!$I$1,INFOS!$R$1,'PLANNING ANNUEL'!AO14),2))</f>
        <v>3</v>
      </c>
      <c r="S11" s="2">
        <f>IF('PLANNING ANNUEL'!AS14="","",WEEKDAY(DATE(INFOS!$I$1,INFOS!$S$1,'PLANNING ANNUEL'!AS14),2))</f>
        <v>6</v>
      </c>
      <c r="W11" s="45">
        <f t="shared" si="0"/>
        <v>46217</v>
      </c>
      <c r="X11" s="19" t="s">
        <v>29</v>
      </c>
      <c r="Y11" s="20">
        <f>DATE($Y$1,7,14)</f>
        <v>46217</v>
      </c>
      <c r="Z11" s="45">
        <f t="shared" si="1"/>
        <v>46582</v>
      </c>
      <c r="AA11" s="19" t="s">
        <v>29</v>
      </c>
      <c r="AB11" s="20">
        <f>DATE($AB$1,7,14)</f>
        <v>46582</v>
      </c>
    </row>
    <row r="12" spans="1:32" x14ac:dyDescent="0.25">
      <c r="A12" s="47"/>
      <c r="B12" s="47"/>
      <c r="D12" s="2">
        <f>IF('PLANNING ANNUEL'!A15="","",WEEKDAY(DATE(INFOS!$A$1,INFOS!$D$1,'PLANNING ANNUEL'!A15),2))</f>
        <v>1</v>
      </c>
      <c r="E12" s="2">
        <f>IF('PLANNING ANNUEL'!E15="","",WEEKDAY(DATE(INFOS!$A$1,INFOS!$E$1,'PLANNING ANNUEL'!E15),2))</f>
        <v>3</v>
      </c>
      <c r="F12" s="2">
        <f>IF('PLANNING ANNUEL'!I15="","",WEEKDAY(DATE(INFOS!$A$1,INFOS!$F$1,'PLANNING ANNUEL'!I15),2))</f>
        <v>6</v>
      </c>
      <c r="G12" s="2">
        <f>IF('PLANNING ANNUEL'!M15="","",WEEKDAY(DATE(INFOS!$A$1,INFOS!$G$1,'PLANNING ANNUEL'!M15),2))</f>
        <v>1</v>
      </c>
      <c r="L12" s="2">
        <f>IF('PLANNING ANNUEL'!Q15="","",WEEKDAY(DATE(INFOS!$I$1,INFOS!$L$1,'PLANNING ANNUEL'!Q15),2))</f>
        <v>4</v>
      </c>
      <c r="M12" s="2">
        <f>IF('PLANNING ANNUEL'!U15="","",WEEKDAY(DATE(INFOS!$I$1,INFOS!$M$1,'PLANNING ANNUEL'!U15),2))</f>
        <v>7</v>
      </c>
      <c r="N12" s="2">
        <f>IF('PLANNING ANNUEL'!Y15="","",WEEKDAY(DATE(INFOS!$I$1,INFOS!$N$1,'PLANNING ANNUEL'!Y15),2))</f>
        <v>7</v>
      </c>
      <c r="O12" s="2">
        <f>IF('PLANNING ANNUEL'!AC15="","",WEEKDAY(DATE(INFOS!$I$1,INFOS!$O$1,'PLANNING ANNUEL'!AC15),2))</f>
        <v>3</v>
      </c>
      <c r="P12" s="2">
        <f>IF('PLANNING ANNUEL'!AG15="","",WEEKDAY(DATE(INFOS!$I$1,INFOS!$P$1,'PLANNING ANNUEL'!AG15),2))</f>
        <v>5</v>
      </c>
      <c r="Q12" s="2">
        <f>IF('PLANNING ANNUEL'!AK15="","",WEEKDAY(DATE(INFOS!$I$1,INFOS!$Q$1,'PLANNING ANNUEL'!AK15),2))</f>
        <v>1</v>
      </c>
      <c r="R12" s="2">
        <f>IF('PLANNING ANNUEL'!AO15="","",WEEKDAY(DATE(INFOS!$I$1,INFOS!$R$1,'PLANNING ANNUEL'!AO15),2))</f>
        <v>3</v>
      </c>
      <c r="S12" s="2">
        <f>IF('PLANNING ANNUEL'!AS15="","",WEEKDAY(DATE(INFOS!$I$1,INFOS!$S$1,'PLANNING ANNUEL'!AS15),2))</f>
        <v>6</v>
      </c>
      <c r="W12" s="45">
        <f t="shared" si="0"/>
        <v>46249</v>
      </c>
      <c r="X12" s="19" t="s">
        <v>20</v>
      </c>
      <c r="Y12" s="20">
        <f>DATE($Y$1,8,15)</f>
        <v>46249</v>
      </c>
      <c r="Z12" s="45">
        <f t="shared" si="1"/>
        <v>46614</v>
      </c>
      <c r="AA12" s="19" t="s">
        <v>20</v>
      </c>
      <c r="AB12" s="20">
        <f>DATE($AB$1,8,15)</f>
        <v>46614</v>
      </c>
    </row>
    <row r="13" spans="1:32" x14ac:dyDescent="0.25">
      <c r="A13" s="47"/>
      <c r="B13" s="47"/>
      <c r="D13" s="2">
        <f>IF('PLANNING ANNUEL'!A16="","",WEEKDAY(DATE(INFOS!$A$1,INFOS!$D$1,'PLANNING ANNUEL'!A16),2))</f>
        <v>1</v>
      </c>
      <c r="E13" s="2">
        <f>IF('PLANNING ANNUEL'!E16="","",WEEKDAY(DATE(INFOS!$A$1,INFOS!$E$1,'PLANNING ANNUEL'!E16),2))</f>
        <v>3</v>
      </c>
      <c r="F13" s="2">
        <f>IF('PLANNING ANNUEL'!I16="","",WEEKDAY(DATE(INFOS!$A$1,INFOS!$F$1,'PLANNING ANNUEL'!I16),2))</f>
        <v>6</v>
      </c>
      <c r="G13" s="2">
        <f>IF('PLANNING ANNUEL'!M16="","",WEEKDAY(DATE(INFOS!$A$1,INFOS!$G$1,'PLANNING ANNUEL'!M16),2))</f>
        <v>1</v>
      </c>
      <c r="L13" s="2">
        <f>IF('PLANNING ANNUEL'!Q16="","",WEEKDAY(DATE(INFOS!$I$1,INFOS!$L$1,'PLANNING ANNUEL'!Q16),2))</f>
        <v>4</v>
      </c>
      <c r="M13" s="2">
        <f>IF('PLANNING ANNUEL'!U16="","",WEEKDAY(DATE(INFOS!$I$1,INFOS!$M$1,'PLANNING ANNUEL'!U16),2))</f>
        <v>7</v>
      </c>
      <c r="N13" s="2">
        <f>IF('PLANNING ANNUEL'!Y16="","",WEEKDAY(DATE(INFOS!$I$1,INFOS!$N$1,'PLANNING ANNUEL'!Y16),2))</f>
        <v>7</v>
      </c>
      <c r="O13" s="2">
        <f>IF('PLANNING ANNUEL'!AC16="","",WEEKDAY(DATE(INFOS!$I$1,INFOS!$O$1,'PLANNING ANNUEL'!AC16),2))</f>
        <v>3</v>
      </c>
      <c r="P13" s="2">
        <f>IF('PLANNING ANNUEL'!AG16="","",WEEKDAY(DATE(INFOS!$I$1,INFOS!$P$1,'PLANNING ANNUEL'!AG16),2))</f>
        <v>5</v>
      </c>
      <c r="Q13" s="2">
        <f>IF('PLANNING ANNUEL'!AK16="","",WEEKDAY(DATE(INFOS!$I$1,INFOS!$Q$1,'PLANNING ANNUEL'!AK16),2))</f>
        <v>1</v>
      </c>
      <c r="R13" s="2">
        <f>IF('PLANNING ANNUEL'!AO16="","",WEEKDAY(DATE(INFOS!$I$1,INFOS!$R$1,'PLANNING ANNUEL'!AO16),2))</f>
        <v>3</v>
      </c>
      <c r="S13" s="2">
        <f>IF('PLANNING ANNUEL'!AS16="","",WEEKDAY(DATE(INFOS!$I$1,INFOS!$S$1,'PLANNING ANNUEL'!AS16),2))</f>
        <v>6</v>
      </c>
      <c r="W13" s="45">
        <f t="shared" si="0"/>
        <v>46327</v>
      </c>
      <c r="X13" s="19" t="s">
        <v>15</v>
      </c>
      <c r="Y13" s="20">
        <f>DATE($Y$1,11,1)</f>
        <v>46327</v>
      </c>
      <c r="Z13" s="45">
        <f t="shared" si="1"/>
        <v>46692</v>
      </c>
      <c r="AA13" s="19" t="s">
        <v>15</v>
      </c>
      <c r="AB13" s="20">
        <f>DATE($AB$1,11,1)</f>
        <v>46692</v>
      </c>
    </row>
    <row r="14" spans="1:32" x14ac:dyDescent="0.25">
      <c r="A14" s="47"/>
      <c r="B14" s="47"/>
      <c r="D14" s="2">
        <f>IF('PLANNING ANNUEL'!A17="","",WEEKDAY(DATE(INFOS!$A$1,INFOS!$D$1,'PLANNING ANNUEL'!A17),2))</f>
        <v>1</v>
      </c>
      <c r="E14" s="2">
        <f>IF('PLANNING ANNUEL'!E17="","",WEEKDAY(DATE(INFOS!$A$1,INFOS!$E$1,'PLANNING ANNUEL'!E17),2))</f>
        <v>3</v>
      </c>
      <c r="F14" s="2">
        <f>IF('PLANNING ANNUEL'!I17="","",WEEKDAY(DATE(INFOS!$A$1,INFOS!$F$1,'PLANNING ANNUEL'!I17),2))</f>
        <v>6</v>
      </c>
      <c r="G14" s="2">
        <f>IF('PLANNING ANNUEL'!M17="","",WEEKDAY(DATE(INFOS!$A$1,INFOS!$G$1,'PLANNING ANNUEL'!M17),2))</f>
        <v>1</v>
      </c>
      <c r="L14" s="2">
        <f>IF('PLANNING ANNUEL'!Q17="","",WEEKDAY(DATE(INFOS!$I$1,INFOS!$L$1,'PLANNING ANNUEL'!Q17),2))</f>
        <v>4</v>
      </c>
      <c r="M14" s="2">
        <f>IF('PLANNING ANNUEL'!U17="","",WEEKDAY(DATE(INFOS!$I$1,INFOS!$M$1,'PLANNING ANNUEL'!U17),2))</f>
        <v>7</v>
      </c>
      <c r="N14" s="2">
        <f>IF('PLANNING ANNUEL'!Y17="","",WEEKDAY(DATE(INFOS!$I$1,INFOS!$N$1,'PLANNING ANNUEL'!Y17),2))</f>
        <v>7</v>
      </c>
      <c r="O14" s="2">
        <f>IF('PLANNING ANNUEL'!AC17="","",WEEKDAY(DATE(INFOS!$I$1,INFOS!$O$1,'PLANNING ANNUEL'!AC17),2))</f>
        <v>3</v>
      </c>
      <c r="P14" s="2">
        <f>IF('PLANNING ANNUEL'!AG17="","",WEEKDAY(DATE(INFOS!$I$1,INFOS!$P$1,'PLANNING ANNUEL'!AG17),2))</f>
        <v>5</v>
      </c>
      <c r="Q14" s="2">
        <f>IF('PLANNING ANNUEL'!AK17="","",WEEKDAY(DATE(INFOS!$I$1,INFOS!$Q$1,'PLANNING ANNUEL'!AK17),2))</f>
        <v>1</v>
      </c>
      <c r="R14" s="2">
        <f>IF('PLANNING ANNUEL'!AO17="","",WEEKDAY(DATE(INFOS!$I$1,INFOS!$R$1,'PLANNING ANNUEL'!AO17),2))</f>
        <v>3</v>
      </c>
      <c r="S14" s="2">
        <f>IF('PLANNING ANNUEL'!AS17="","",WEEKDAY(DATE(INFOS!$I$1,INFOS!$S$1,'PLANNING ANNUEL'!AS17),2))</f>
        <v>6</v>
      </c>
      <c r="W14" s="45">
        <f t="shared" si="0"/>
        <v>46337</v>
      </c>
      <c r="X14" s="19" t="s">
        <v>30</v>
      </c>
      <c r="Y14" s="20">
        <f>DATE($Y$1,11,11)</f>
        <v>46337</v>
      </c>
      <c r="Z14" s="45">
        <f t="shared" si="1"/>
        <v>46702</v>
      </c>
      <c r="AA14" s="19" t="s">
        <v>30</v>
      </c>
      <c r="AB14" s="20">
        <f>DATE($AB$1,11,11)</f>
        <v>46702</v>
      </c>
    </row>
    <row r="15" spans="1:32" ht="15.75" thickBot="1" x14ac:dyDescent="0.3">
      <c r="A15" s="47"/>
      <c r="B15" s="47"/>
      <c r="D15" s="2">
        <f>IF('PLANNING ANNUEL'!A18="","",WEEKDAY(DATE(INFOS!$A$1,INFOS!$D$1,'PLANNING ANNUEL'!A18),2))</f>
        <v>1</v>
      </c>
      <c r="E15" s="2">
        <f>IF('PLANNING ANNUEL'!E18="","",WEEKDAY(DATE(INFOS!$A$1,INFOS!$E$1,'PLANNING ANNUEL'!E18),2))</f>
        <v>3</v>
      </c>
      <c r="F15" s="2">
        <f>IF('PLANNING ANNUEL'!I18="","",WEEKDAY(DATE(INFOS!$A$1,INFOS!$F$1,'PLANNING ANNUEL'!I18),2))</f>
        <v>6</v>
      </c>
      <c r="G15" s="2">
        <f>IF('PLANNING ANNUEL'!M18="","",WEEKDAY(DATE(INFOS!$A$1,INFOS!$G$1,'PLANNING ANNUEL'!M18),2))</f>
        <v>1</v>
      </c>
      <c r="L15" s="2">
        <f>IF('PLANNING ANNUEL'!Q18="","",WEEKDAY(DATE(INFOS!$I$1,INFOS!$L$1,'PLANNING ANNUEL'!Q18),2))</f>
        <v>4</v>
      </c>
      <c r="M15" s="2">
        <f>IF('PLANNING ANNUEL'!U18="","",WEEKDAY(DATE(INFOS!$I$1,INFOS!$M$1,'PLANNING ANNUEL'!U18),2))</f>
        <v>7</v>
      </c>
      <c r="N15" s="2">
        <f>IF('PLANNING ANNUEL'!Y18="","",WEEKDAY(DATE(INFOS!$I$1,INFOS!$N$1,'PLANNING ANNUEL'!Y18),2))</f>
        <v>7</v>
      </c>
      <c r="O15" s="2">
        <f>IF('PLANNING ANNUEL'!AC18="","",WEEKDAY(DATE(INFOS!$I$1,INFOS!$O$1,'PLANNING ANNUEL'!AC18),2))</f>
        <v>3</v>
      </c>
      <c r="P15" s="2">
        <f>IF('PLANNING ANNUEL'!AG18="","",WEEKDAY(DATE(INFOS!$I$1,INFOS!$P$1,'PLANNING ANNUEL'!AG18),2))</f>
        <v>5</v>
      </c>
      <c r="Q15" s="2">
        <f>IF('PLANNING ANNUEL'!AK18="","",WEEKDAY(DATE(INFOS!$I$1,INFOS!$Q$1,'PLANNING ANNUEL'!AK18),2))</f>
        <v>1</v>
      </c>
      <c r="R15" s="2">
        <f>IF('PLANNING ANNUEL'!AO18="","",WEEKDAY(DATE(INFOS!$I$1,INFOS!$R$1,'PLANNING ANNUEL'!AO18),2))</f>
        <v>3</v>
      </c>
      <c r="S15" s="2">
        <f>IF('PLANNING ANNUEL'!AS18="","",WEEKDAY(DATE(INFOS!$I$1,INFOS!$S$1,'PLANNING ANNUEL'!AS18),2))</f>
        <v>6</v>
      </c>
      <c r="W15" s="45">
        <f t="shared" si="0"/>
        <v>46381</v>
      </c>
      <c r="X15" s="22" t="s">
        <v>16</v>
      </c>
      <c r="Y15" s="23">
        <f>DATE($Y$1,12,25)</f>
        <v>46381</v>
      </c>
      <c r="Z15" s="45">
        <f t="shared" si="1"/>
        <v>46746</v>
      </c>
      <c r="AA15" s="22" t="s">
        <v>16</v>
      </c>
      <c r="AB15" s="23">
        <f>DATE($AB$1,12,25)</f>
        <v>46746</v>
      </c>
    </row>
    <row r="16" spans="1:32" x14ac:dyDescent="0.25">
      <c r="A16" s="47"/>
      <c r="B16" s="47"/>
      <c r="D16" s="2">
        <f>IF('PLANNING ANNUEL'!A19="","",WEEKDAY(DATE(INFOS!$A$1,INFOS!$D$1,'PLANNING ANNUEL'!A19),2))</f>
        <v>1</v>
      </c>
      <c r="E16" s="2">
        <f>IF('PLANNING ANNUEL'!E19="","",WEEKDAY(DATE(INFOS!$A$1,INFOS!$E$1,'PLANNING ANNUEL'!E19),2))</f>
        <v>3</v>
      </c>
      <c r="F16" s="2">
        <f>IF('PLANNING ANNUEL'!I19="","",WEEKDAY(DATE(INFOS!$A$1,INFOS!$F$1,'PLANNING ANNUEL'!I19),2))</f>
        <v>6</v>
      </c>
      <c r="G16" s="2">
        <f>IF('PLANNING ANNUEL'!M19="","",WEEKDAY(DATE(INFOS!$A$1,INFOS!$G$1,'PLANNING ANNUEL'!M19),2))</f>
        <v>1</v>
      </c>
      <c r="L16" s="2">
        <f>IF('PLANNING ANNUEL'!Q19="","",WEEKDAY(DATE(INFOS!$I$1,INFOS!$L$1,'PLANNING ANNUEL'!Q19),2))</f>
        <v>4</v>
      </c>
      <c r="M16" s="2">
        <f>IF('PLANNING ANNUEL'!U19="","",WEEKDAY(DATE(INFOS!$I$1,INFOS!$M$1,'PLANNING ANNUEL'!U19),2))</f>
        <v>7</v>
      </c>
      <c r="N16" s="2">
        <f>IF('PLANNING ANNUEL'!Y19="","",WEEKDAY(DATE(INFOS!$I$1,INFOS!$N$1,'PLANNING ANNUEL'!Y19),2))</f>
        <v>7</v>
      </c>
      <c r="O16" s="2">
        <f>IF('PLANNING ANNUEL'!AC19="","",WEEKDAY(DATE(INFOS!$I$1,INFOS!$O$1,'PLANNING ANNUEL'!AC19),2))</f>
        <v>3</v>
      </c>
      <c r="P16" s="2">
        <f>IF('PLANNING ANNUEL'!AG19="","",WEEKDAY(DATE(INFOS!$I$1,INFOS!$P$1,'PLANNING ANNUEL'!AG19),2))</f>
        <v>5</v>
      </c>
      <c r="Q16" s="2">
        <f>IF('PLANNING ANNUEL'!AK19="","",WEEKDAY(DATE(INFOS!$I$1,INFOS!$Q$1,'PLANNING ANNUEL'!AK19),2))</f>
        <v>1</v>
      </c>
      <c r="R16" s="2">
        <f>IF('PLANNING ANNUEL'!AO19="","",WEEKDAY(DATE(INFOS!$I$1,INFOS!$R$1,'PLANNING ANNUEL'!AO19),2))</f>
        <v>3</v>
      </c>
      <c r="S16" s="2">
        <f>IF('PLANNING ANNUEL'!AS19="","",WEEKDAY(DATE(INFOS!$I$1,INFOS!$S$1,'PLANNING ANNUEL'!AS19),2))</f>
        <v>6</v>
      </c>
    </row>
    <row r="17" spans="1:25" x14ac:dyDescent="0.25">
      <c r="A17" s="47"/>
      <c r="B17" s="47"/>
      <c r="D17" s="2">
        <f>IF('PLANNING ANNUEL'!A20="","",WEEKDAY(DATE(INFOS!$A$1,INFOS!$D$1,'PLANNING ANNUEL'!A20),2))</f>
        <v>1</v>
      </c>
      <c r="E17" s="2">
        <f>IF('PLANNING ANNUEL'!E20="","",WEEKDAY(DATE(INFOS!$A$1,INFOS!$E$1,'PLANNING ANNUEL'!E20),2))</f>
        <v>3</v>
      </c>
      <c r="F17" s="2">
        <f>IF('PLANNING ANNUEL'!I20="","",WEEKDAY(DATE(INFOS!$A$1,INFOS!$F$1,'PLANNING ANNUEL'!I20),2))</f>
        <v>6</v>
      </c>
      <c r="G17" s="2">
        <f>IF('PLANNING ANNUEL'!M20="","",WEEKDAY(DATE(INFOS!$A$1,INFOS!$G$1,'PLANNING ANNUEL'!M20),2))</f>
        <v>1</v>
      </c>
      <c r="L17" s="2">
        <f>IF('PLANNING ANNUEL'!Q20="","",WEEKDAY(DATE(INFOS!$I$1,INFOS!$L$1,'PLANNING ANNUEL'!Q20),2))</f>
        <v>4</v>
      </c>
      <c r="M17" s="2">
        <f>IF('PLANNING ANNUEL'!U20="","",WEEKDAY(DATE(INFOS!$I$1,INFOS!$M$1,'PLANNING ANNUEL'!U20),2))</f>
        <v>7</v>
      </c>
      <c r="N17" s="2">
        <f>IF('PLANNING ANNUEL'!Y20="","",WEEKDAY(DATE(INFOS!$I$1,INFOS!$N$1,'PLANNING ANNUEL'!Y20),2))</f>
        <v>7</v>
      </c>
      <c r="O17" s="2">
        <f>IF('PLANNING ANNUEL'!AC20="","",WEEKDAY(DATE(INFOS!$I$1,INFOS!$O$1,'PLANNING ANNUEL'!AC20),2))</f>
        <v>3</v>
      </c>
      <c r="P17" s="2">
        <f>IF('PLANNING ANNUEL'!AG20="","",WEEKDAY(DATE(INFOS!$I$1,INFOS!$P$1,'PLANNING ANNUEL'!AG20),2))</f>
        <v>5</v>
      </c>
      <c r="Q17" s="2">
        <f>IF('PLANNING ANNUEL'!AK20="","",WEEKDAY(DATE(INFOS!$I$1,INFOS!$Q$1,'PLANNING ANNUEL'!AK20),2))</f>
        <v>1</v>
      </c>
      <c r="R17" s="2">
        <f>IF('PLANNING ANNUEL'!AO20="","",WEEKDAY(DATE(INFOS!$I$1,INFOS!$R$1,'PLANNING ANNUEL'!AO20),2))</f>
        <v>3</v>
      </c>
      <c r="S17" s="2">
        <f>IF('PLANNING ANNUEL'!AS20="","",WEEKDAY(DATE(INFOS!$I$1,INFOS!$S$1,'PLANNING ANNUEL'!AS20),2))</f>
        <v>6</v>
      </c>
      <c r="X17" s="30" t="s">
        <v>35</v>
      </c>
      <c r="Y17" s="30"/>
    </row>
    <row r="18" spans="1:25" x14ac:dyDescent="0.25">
      <c r="A18" s="47"/>
      <c r="B18" s="47"/>
      <c r="D18" s="2">
        <f>IF('PLANNING ANNUEL'!A21="","",WEEKDAY(DATE(INFOS!$A$1,INFOS!$D$1,'PLANNING ANNUEL'!A21),2))</f>
        <v>1</v>
      </c>
      <c r="E18" s="2">
        <f>IF('PLANNING ANNUEL'!E21="","",WEEKDAY(DATE(INFOS!$A$1,INFOS!$E$1,'PLANNING ANNUEL'!E21),2))</f>
        <v>3</v>
      </c>
      <c r="F18" s="2">
        <f>IF('PLANNING ANNUEL'!I21="","",WEEKDAY(DATE(INFOS!$A$1,INFOS!$F$1,'PLANNING ANNUEL'!I21),2))</f>
        <v>6</v>
      </c>
      <c r="G18" s="2">
        <f>IF('PLANNING ANNUEL'!M21="","",WEEKDAY(DATE(INFOS!$A$1,INFOS!$G$1,'PLANNING ANNUEL'!M21),2))</f>
        <v>1</v>
      </c>
      <c r="L18" s="2">
        <f>IF('PLANNING ANNUEL'!Q21="","",WEEKDAY(DATE(INFOS!$I$1,INFOS!$L$1,'PLANNING ANNUEL'!Q21),2))</f>
        <v>4</v>
      </c>
      <c r="M18" s="2">
        <f>IF('PLANNING ANNUEL'!U21="","",WEEKDAY(DATE(INFOS!$I$1,INFOS!$M$1,'PLANNING ANNUEL'!U21),2))</f>
        <v>7</v>
      </c>
      <c r="N18" s="2">
        <f>IF('PLANNING ANNUEL'!Y21="","",WEEKDAY(DATE(INFOS!$I$1,INFOS!$N$1,'PLANNING ANNUEL'!Y21),2))</f>
        <v>7</v>
      </c>
      <c r="O18" s="2">
        <f>IF('PLANNING ANNUEL'!AC21="","",WEEKDAY(DATE(INFOS!$I$1,INFOS!$O$1,'PLANNING ANNUEL'!AC21),2))</f>
        <v>3</v>
      </c>
      <c r="P18" s="2">
        <f>IF('PLANNING ANNUEL'!AG21="","",WEEKDAY(DATE(INFOS!$I$1,INFOS!$P$1,'PLANNING ANNUEL'!AG21),2))</f>
        <v>5</v>
      </c>
      <c r="Q18" s="2">
        <f>IF('PLANNING ANNUEL'!AK21="","",WEEKDAY(DATE(INFOS!$I$1,INFOS!$Q$1,'PLANNING ANNUEL'!AK21),2))</f>
        <v>1</v>
      </c>
      <c r="R18" s="2">
        <f>IF('PLANNING ANNUEL'!AO21="","",WEEKDAY(DATE(INFOS!$I$1,INFOS!$R$1,'PLANNING ANNUEL'!AO21),2))</f>
        <v>3</v>
      </c>
      <c r="S18" s="2">
        <f>IF('PLANNING ANNUEL'!AS21="","",WEEKDAY(DATE(INFOS!$I$1,INFOS!$S$1,'PLANNING ANNUEL'!AS21),2))</f>
        <v>6</v>
      </c>
    </row>
    <row r="19" spans="1:25" x14ac:dyDescent="0.25">
      <c r="A19" s="47"/>
      <c r="B19" s="47"/>
      <c r="D19" s="2">
        <f>IF('PLANNING ANNUEL'!A22="","",WEEKDAY(DATE(INFOS!$A$1,INFOS!$D$1,'PLANNING ANNUEL'!A22),2))</f>
        <v>1</v>
      </c>
      <c r="E19" s="2">
        <f>IF('PLANNING ANNUEL'!E22="","",WEEKDAY(DATE(INFOS!$A$1,INFOS!$E$1,'PLANNING ANNUEL'!E22),2))</f>
        <v>3</v>
      </c>
      <c r="F19" s="2">
        <f>IF('PLANNING ANNUEL'!I22="","",WEEKDAY(DATE(INFOS!$A$1,INFOS!$F$1,'PLANNING ANNUEL'!I22),2))</f>
        <v>6</v>
      </c>
      <c r="G19" s="2">
        <f>IF('PLANNING ANNUEL'!M22="","",WEEKDAY(DATE(INFOS!$A$1,INFOS!$G$1,'PLANNING ANNUEL'!M22),2))</f>
        <v>1</v>
      </c>
      <c r="L19" s="2">
        <f>IF('PLANNING ANNUEL'!Q22="","",WEEKDAY(DATE(INFOS!$I$1,INFOS!$L$1,'PLANNING ANNUEL'!Q22),2))</f>
        <v>4</v>
      </c>
      <c r="M19" s="2">
        <f>IF('PLANNING ANNUEL'!U22="","",WEEKDAY(DATE(INFOS!$I$1,INFOS!$M$1,'PLANNING ANNUEL'!U22),2))</f>
        <v>7</v>
      </c>
      <c r="N19" s="2">
        <f>IF('PLANNING ANNUEL'!Y22="","",WEEKDAY(DATE(INFOS!$I$1,INFOS!$N$1,'PLANNING ANNUEL'!Y22),2))</f>
        <v>7</v>
      </c>
      <c r="O19" s="2">
        <f>IF('PLANNING ANNUEL'!AC22="","",WEEKDAY(DATE(INFOS!$I$1,INFOS!$O$1,'PLANNING ANNUEL'!AC22),2))</f>
        <v>3</v>
      </c>
      <c r="P19" s="2">
        <f>IF('PLANNING ANNUEL'!AG22="","",WEEKDAY(DATE(INFOS!$I$1,INFOS!$P$1,'PLANNING ANNUEL'!AG22),2))</f>
        <v>5</v>
      </c>
      <c r="Q19" s="2">
        <f>IF('PLANNING ANNUEL'!AK22="","",WEEKDAY(DATE(INFOS!$I$1,INFOS!$Q$1,'PLANNING ANNUEL'!AK22),2))</f>
        <v>1</v>
      </c>
      <c r="R19" s="2">
        <f>IF('PLANNING ANNUEL'!AO22="","",WEEKDAY(DATE(INFOS!$I$1,INFOS!$R$1,'PLANNING ANNUEL'!AO22),2))</f>
        <v>3</v>
      </c>
      <c r="S19" s="2">
        <f>IF('PLANNING ANNUEL'!AS22="","",WEEKDAY(DATE(INFOS!$I$1,INFOS!$S$1,'PLANNING ANNUEL'!AS22),2))</f>
        <v>6</v>
      </c>
    </row>
    <row r="20" spans="1:25" x14ac:dyDescent="0.25">
      <c r="A20" s="47"/>
      <c r="B20" s="47"/>
      <c r="D20" s="2">
        <f>IF('PLANNING ANNUEL'!A23="","",WEEKDAY(DATE(INFOS!$A$1,INFOS!$D$1,'PLANNING ANNUEL'!A23),2))</f>
        <v>1</v>
      </c>
      <c r="E20" s="2">
        <f>IF('PLANNING ANNUEL'!E23="","",WEEKDAY(DATE(INFOS!$A$1,INFOS!$E$1,'PLANNING ANNUEL'!E23),2))</f>
        <v>3</v>
      </c>
      <c r="F20" s="2">
        <f>IF('PLANNING ANNUEL'!I23="","",WEEKDAY(DATE(INFOS!$A$1,INFOS!$F$1,'PLANNING ANNUEL'!I23),2))</f>
        <v>6</v>
      </c>
      <c r="G20" s="2">
        <f>IF('PLANNING ANNUEL'!M23="","",WEEKDAY(DATE(INFOS!$A$1,INFOS!$G$1,'PLANNING ANNUEL'!M23),2))</f>
        <v>1</v>
      </c>
      <c r="L20" s="2">
        <f>IF('PLANNING ANNUEL'!Q23="","",WEEKDAY(DATE(INFOS!$I$1,INFOS!$L$1,'PLANNING ANNUEL'!Q23),2))</f>
        <v>4</v>
      </c>
      <c r="M20" s="2">
        <f>IF('PLANNING ANNUEL'!U23="","",WEEKDAY(DATE(INFOS!$I$1,INFOS!$M$1,'PLANNING ANNUEL'!U23),2))</f>
        <v>7</v>
      </c>
      <c r="N20" s="2">
        <f>IF('PLANNING ANNUEL'!Y23="","",WEEKDAY(DATE(INFOS!$I$1,INFOS!$N$1,'PLANNING ANNUEL'!Y23),2))</f>
        <v>7</v>
      </c>
      <c r="O20" s="2">
        <f>IF('PLANNING ANNUEL'!AC23="","",WEEKDAY(DATE(INFOS!$I$1,INFOS!$O$1,'PLANNING ANNUEL'!AC23),2))</f>
        <v>3</v>
      </c>
      <c r="P20" s="2">
        <f>IF('PLANNING ANNUEL'!AG23="","",WEEKDAY(DATE(INFOS!$I$1,INFOS!$P$1,'PLANNING ANNUEL'!AG23),2))</f>
        <v>5</v>
      </c>
      <c r="Q20" s="2">
        <f>IF('PLANNING ANNUEL'!AK23="","",WEEKDAY(DATE(INFOS!$I$1,INFOS!$Q$1,'PLANNING ANNUEL'!AK23),2))</f>
        <v>1</v>
      </c>
      <c r="R20" s="2">
        <f>IF('PLANNING ANNUEL'!AO23="","",WEEKDAY(DATE(INFOS!$I$1,INFOS!$R$1,'PLANNING ANNUEL'!AO23),2))</f>
        <v>3</v>
      </c>
      <c r="S20" s="2">
        <f>IF('PLANNING ANNUEL'!AS23="","",WEEKDAY(DATE(INFOS!$I$1,INFOS!$S$1,'PLANNING ANNUEL'!AS23),2))</f>
        <v>6</v>
      </c>
    </row>
    <row r="21" spans="1:25" x14ac:dyDescent="0.25">
      <c r="A21" s="47"/>
      <c r="B21" s="47"/>
      <c r="D21" s="2">
        <f>IF('PLANNING ANNUEL'!A24="","",WEEKDAY(DATE(INFOS!$A$1,INFOS!$D$1,'PLANNING ANNUEL'!A24),2))</f>
        <v>1</v>
      </c>
      <c r="E21" s="2">
        <f>IF('PLANNING ANNUEL'!E24="","",WEEKDAY(DATE(INFOS!$A$1,INFOS!$E$1,'PLANNING ANNUEL'!E24),2))</f>
        <v>3</v>
      </c>
      <c r="F21" s="2">
        <f>IF('PLANNING ANNUEL'!I24="","",WEEKDAY(DATE(INFOS!$A$1,INFOS!$F$1,'PLANNING ANNUEL'!I24),2))</f>
        <v>6</v>
      </c>
      <c r="G21" s="2">
        <f>IF('PLANNING ANNUEL'!M24="","",WEEKDAY(DATE(INFOS!$A$1,INFOS!$G$1,'PLANNING ANNUEL'!M24),2))</f>
        <v>1</v>
      </c>
      <c r="L21" s="2">
        <f>IF('PLANNING ANNUEL'!Q24="","",WEEKDAY(DATE(INFOS!$I$1,INFOS!$L$1,'PLANNING ANNUEL'!Q24),2))</f>
        <v>4</v>
      </c>
      <c r="M21" s="2">
        <f>IF('PLANNING ANNUEL'!U24="","",WEEKDAY(DATE(INFOS!$I$1,INFOS!$M$1,'PLANNING ANNUEL'!U24),2))</f>
        <v>7</v>
      </c>
      <c r="N21" s="2">
        <f>IF('PLANNING ANNUEL'!Y24="","",WEEKDAY(DATE(INFOS!$I$1,INFOS!$N$1,'PLANNING ANNUEL'!Y24),2))</f>
        <v>7</v>
      </c>
      <c r="O21" s="2">
        <f>IF('PLANNING ANNUEL'!AC24="","",WEEKDAY(DATE(INFOS!$I$1,INFOS!$O$1,'PLANNING ANNUEL'!AC24),2))</f>
        <v>3</v>
      </c>
      <c r="P21" s="2">
        <f>IF('PLANNING ANNUEL'!AG24="","",WEEKDAY(DATE(INFOS!$I$1,INFOS!$P$1,'PLANNING ANNUEL'!AG24),2))</f>
        <v>5</v>
      </c>
      <c r="Q21" s="2">
        <f>IF('PLANNING ANNUEL'!AK24="","",WEEKDAY(DATE(INFOS!$I$1,INFOS!$Q$1,'PLANNING ANNUEL'!AK24),2))</f>
        <v>1</v>
      </c>
      <c r="R21" s="2">
        <f>IF('PLANNING ANNUEL'!AO24="","",WEEKDAY(DATE(INFOS!$I$1,INFOS!$R$1,'PLANNING ANNUEL'!AO24),2))</f>
        <v>3</v>
      </c>
      <c r="S21" s="2">
        <f>IF('PLANNING ANNUEL'!AS24="","",WEEKDAY(DATE(INFOS!$I$1,INFOS!$S$1,'PLANNING ANNUEL'!AS24),2))</f>
        <v>6</v>
      </c>
    </row>
    <row r="22" spans="1:25" x14ac:dyDescent="0.25">
      <c r="A22" s="47"/>
      <c r="B22" s="47"/>
      <c r="D22" s="2">
        <f>IF('PLANNING ANNUEL'!A25="","",WEEKDAY(DATE(INFOS!$A$1,INFOS!$D$1,'PLANNING ANNUEL'!A25),2))</f>
        <v>1</v>
      </c>
      <c r="E22" s="2">
        <f>IF('PLANNING ANNUEL'!E25="","",WEEKDAY(DATE(INFOS!$A$1,INFOS!$E$1,'PLANNING ANNUEL'!E25),2))</f>
        <v>3</v>
      </c>
      <c r="F22" s="2">
        <f>IF('PLANNING ANNUEL'!I25="","",WEEKDAY(DATE(INFOS!$A$1,INFOS!$F$1,'PLANNING ANNUEL'!I25),2))</f>
        <v>6</v>
      </c>
      <c r="G22" s="2">
        <f>IF('PLANNING ANNUEL'!M25="","",WEEKDAY(DATE(INFOS!$A$1,INFOS!$G$1,'PLANNING ANNUEL'!M25),2))</f>
        <v>1</v>
      </c>
      <c r="L22" s="2">
        <f>IF('PLANNING ANNUEL'!Q25="","",WEEKDAY(DATE(INFOS!$I$1,INFOS!$L$1,'PLANNING ANNUEL'!Q25),2))</f>
        <v>4</v>
      </c>
      <c r="M22" s="2">
        <f>IF('PLANNING ANNUEL'!U25="","",WEEKDAY(DATE(INFOS!$I$1,INFOS!$M$1,'PLANNING ANNUEL'!U25),2))</f>
        <v>7</v>
      </c>
      <c r="N22" s="2">
        <f>IF('PLANNING ANNUEL'!Y25="","",WEEKDAY(DATE(INFOS!$I$1,INFOS!$N$1,'PLANNING ANNUEL'!Y25),2))</f>
        <v>7</v>
      </c>
      <c r="O22" s="2">
        <f>IF('PLANNING ANNUEL'!AC25="","",WEEKDAY(DATE(INFOS!$I$1,INFOS!$O$1,'PLANNING ANNUEL'!AC25),2))</f>
        <v>3</v>
      </c>
      <c r="P22" s="2">
        <f>IF('PLANNING ANNUEL'!AG25="","",WEEKDAY(DATE(INFOS!$I$1,INFOS!$P$1,'PLANNING ANNUEL'!AG25),2))</f>
        <v>5</v>
      </c>
      <c r="Q22" s="2">
        <f>IF('PLANNING ANNUEL'!AK25="","",WEEKDAY(DATE(INFOS!$I$1,INFOS!$Q$1,'PLANNING ANNUEL'!AK25),2))</f>
        <v>1</v>
      </c>
      <c r="R22" s="2">
        <f>IF('PLANNING ANNUEL'!AO25="","",WEEKDAY(DATE(INFOS!$I$1,INFOS!$R$1,'PLANNING ANNUEL'!AO25),2))</f>
        <v>3</v>
      </c>
      <c r="S22" s="2">
        <f>IF('PLANNING ANNUEL'!AS25="","",WEEKDAY(DATE(INFOS!$I$1,INFOS!$S$1,'PLANNING ANNUEL'!AS25),2))</f>
        <v>6</v>
      </c>
    </row>
    <row r="23" spans="1:25" x14ac:dyDescent="0.25">
      <c r="A23" s="47"/>
      <c r="B23" s="47"/>
      <c r="D23" s="2">
        <f>IF('PLANNING ANNUEL'!A26="","",WEEKDAY(DATE(INFOS!$A$1,INFOS!$D$1,'PLANNING ANNUEL'!A26),2))</f>
        <v>1</v>
      </c>
      <c r="E23" s="2">
        <f>IF('PLANNING ANNUEL'!E26="","",WEEKDAY(DATE(INFOS!$A$1,INFOS!$E$1,'PLANNING ANNUEL'!E26),2))</f>
        <v>3</v>
      </c>
      <c r="F23" s="2">
        <f>IF('PLANNING ANNUEL'!I26="","",WEEKDAY(DATE(INFOS!$A$1,INFOS!$F$1,'PLANNING ANNUEL'!I26),2))</f>
        <v>6</v>
      </c>
      <c r="G23" s="2">
        <f>IF('PLANNING ANNUEL'!M26="","",WEEKDAY(DATE(INFOS!$A$1,INFOS!$G$1,'PLANNING ANNUEL'!M26),2))</f>
        <v>1</v>
      </c>
      <c r="L23" s="2">
        <f>IF('PLANNING ANNUEL'!Q26="","",WEEKDAY(DATE(INFOS!$I$1,INFOS!$L$1,'PLANNING ANNUEL'!Q26),2))</f>
        <v>4</v>
      </c>
      <c r="M23" s="2">
        <f>IF('PLANNING ANNUEL'!U26="","",WEEKDAY(DATE(INFOS!$I$1,INFOS!$M$1,'PLANNING ANNUEL'!U26),2))</f>
        <v>7</v>
      </c>
      <c r="N23" s="2">
        <f>IF('PLANNING ANNUEL'!Y26="","",WEEKDAY(DATE(INFOS!$I$1,INFOS!$N$1,'PLANNING ANNUEL'!Y26),2))</f>
        <v>7</v>
      </c>
      <c r="O23" s="2">
        <f>IF('PLANNING ANNUEL'!AC26="","",WEEKDAY(DATE(INFOS!$I$1,INFOS!$O$1,'PLANNING ANNUEL'!AC26),2))</f>
        <v>3</v>
      </c>
      <c r="P23" s="2">
        <f>IF('PLANNING ANNUEL'!AG26="","",WEEKDAY(DATE(INFOS!$I$1,INFOS!$P$1,'PLANNING ANNUEL'!AG26),2))</f>
        <v>5</v>
      </c>
      <c r="Q23" s="2">
        <f>IF('PLANNING ANNUEL'!AK26="","",WEEKDAY(DATE(INFOS!$I$1,INFOS!$Q$1,'PLANNING ANNUEL'!AK26),2))</f>
        <v>1</v>
      </c>
      <c r="R23" s="2">
        <f>IF('PLANNING ANNUEL'!AO26="","",WEEKDAY(DATE(INFOS!$I$1,INFOS!$R$1,'PLANNING ANNUEL'!AO26),2))</f>
        <v>3</v>
      </c>
      <c r="S23" s="2">
        <f>IF('PLANNING ANNUEL'!AS26="","",WEEKDAY(DATE(INFOS!$I$1,INFOS!$S$1,'PLANNING ANNUEL'!AS26),2))</f>
        <v>6</v>
      </c>
    </row>
    <row r="24" spans="1:25" x14ac:dyDescent="0.25">
      <c r="A24" s="47"/>
      <c r="B24" s="47"/>
      <c r="D24" s="2">
        <f>IF('PLANNING ANNUEL'!A27="","",WEEKDAY(DATE(INFOS!$A$1,INFOS!$D$1,'PLANNING ANNUEL'!A27),2))</f>
        <v>1</v>
      </c>
      <c r="E24" s="2">
        <f>IF('PLANNING ANNUEL'!E27="","",WEEKDAY(DATE(INFOS!$A$1,INFOS!$E$1,'PLANNING ANNUEL'!E27),2))</f>
        <v>3</v>
      </c>
      <c r="F24" s="2">
        <f>IF('PLANNING ANNUEL'!I27="","",WEEKDAY(DATE(INFOS!$A$1,INFOS!$F$1,'PLANNING ANNUEL'!I27),2))</f>
        <v>6</v>
      </c>
      <c r="G24" s="2">
        <f>IF('PLANNING ANNUEL'!M27="","",WEEKDAY(DATE(INFOS!$A$1,INFOS!$G$1,'PLANNING ANNUEL'!M27),2))</f>
        <v>1</v>
      </c>
      <c r="L24" s="2">
        <f>IF('PLANNING ANNUEL'!Q27="","",WEEKDAY(DATE(INFOS!$I$1,INFOS!$L$1,'PLANNING ANNUEL'!Q27),2))</f>
        <v>4</v>
      </c>
      <c r="M24" s="2">
        <f>IF('PLANNING ANNUEL'!U27="","",WEEKDAY(DATE(INFOS!$I$1,INFOS!$M$1,'PLANNING ANNUEL'!U27),2))</f>
        <v>7</v>
      </c>
      <c r="N24" s="2">
        <f>IF('PLANNING ANNUEL'!Y27="","",WEEKDAY(DATE(INFOS!$I$1,INFOS!$N$1,'PLANNING ANNUEL'!Y27),2))</f>
        <v>7</v>
      </c>
      <c r="O24" s="2">
        <f>IF('PLANNING ANNUEL'!AC27="","",WEEKDAY(DATE(INFOS!$I$1,INFOS!$O$1,'PLANNING ANNUEL'!AC27),2))</f>
        <v>3</v>
      </c>
      <c r="P24" s="2">
        <f>IF('PLANNING ANNUEL'!AG27="","",WEEKDAY(DATE(INFOS!$I$1,INFOS!$P$1,'PLANNING ANNUEL'!AG27),2))</f>
        <v>5</v>
      </c>
      <c r="Q24" s="2">
        <f>IF('PLANNING ANNUEL'!AK27="","",WEEKDAY(DATE(INFOS!$I$1,INFOS!$Q$1,'PLANNING ANNUEL'!AK27),2))</f>
        <v>1</v>
      </c>
      <c r="R24" s="2">
        <f>IF('PLANNING ANNUEL'!AO27="","",WEEKDAY(DATE(INFOS!$I$1,INFOS!$R$1,'PLANNING ANNUEL'!AO27),2))</f>
        <v>3</v>
      </c>
      <c r="S24" s="2">
        <f>IF('PLANNING ANNUEL'!AS27="","",WEEKDAY(DATE(INFOS!$I$1,INFOS!$S$1,'PLANNING ANNUEL'!AS27),2))</f>
        <v>6</v>
      </c>
    </row>
    <row r="25" spans="1:25" x14ac:dyDescent="0.25">
      <c r="A25" s="47"/>
      <c r="B25" s="47"/>
      <c r="D25" s="2">
        <f>IF('PLANNING ANNUEL'!A28="","",WEEKDAY(DATE(INFOS!$A$1,INFOS!$D$1,'PLANNING ANNUEL'!A28),2))</f>
        <v>1</v>
      </c>
      <c r="E25" s="2">
        <f>IF('PLANNING ANNUEL'!E28="","",WEEKDAY(DATE(INFOS!$A$1,INFOS!$E$1,'PLANNING ANNUEL'!E28),2))</f>
        <v>3</v>
      </c>
      <c r="F25" s="2">
        <f>IF('PLANNING ANNUEL'!I28="","",WEEKDAY(DATE(INFOS!$A$1,INFOS!$F$1,'PLANNING ANNUEL'!I28),2))</f>
        <v>6</v>
      </c>
      <c r="G25" s="2">
        <f>IF('PLANNING ANNUEL'!M28="","",WEEKDAY(DATE(INFOS!$A$1,INFOS!$G$1,'PLANNING ANNUEL'!M28),2))</f>
        <v>1</v>
      </c>
      <c r="L25" s="2">
        <f>IF('PLANNING ANNUEL'!Q28="","",WEEKDAY(DATE(INFOS!$I$1,INFOS!$L$1,'PLANNING ANNUEL'!Q28),2))</f>
        <v>4</v>
      </c>
      <c r="M25" s="2">
        <f>IF('PLANNING ANNUEL'!U28="","",WEEKDAY(DATE(INFOS!$I$1,INFOS!$M$1,'PLANNING ANNUEL'!U28),2))</f>
        <v>7</v>
      </c>
      <c r="N25" s="2">
        <f>IF('PLANNING ANNUEL'!Y28="","",WEEKDAY(DATE(INFOS!$I$1,INFOS!$N$1,'PLANNING ANNUEL'!Y28),2))</f>
        <v>7</v>
      </c>
      <c r="O25" s="2">
        <f>IF('PLANNING ANNUEL'!AC28="","",WEEKDAY(DATE(INFOS!$I$1,INFOS!$O$1,'PLANNING ANNUEL'!AC28),2))</f>
        <v>3</v>
      </c>
      <c r="P25" s="2">
        <f>IF('PLANNING ANNUEL'!AG28="","",WEEKDAY(DATE(INFOS!$I$1,INFOS!$P$1,'PLANNING ANNUEL'!AG28),2))</f>
        <v>5</v>
      </c>
      <c r="Q25" s="2">
        <f>IF('PLANNING ANNUEL'!AK28="","",WEEKDAY(DATE(INFOS!$I$1,INFOS!$Q$1,'PLANNING ANNUEL'!AK28),2))</f>
        <v>1</v>
      </c>
      <c r="R25" s="2">
        <f>IF('PLANNING ANNUEL'!AO28="","",WEEKDAY(DATE(INFOS!$I$1,INFOS!$R$1,'PLANNING ANNUEL'!AO28),2))</f>
        <v>3</v>
      </c>
      <c r="S25" s="2">
        <f>IF('PLANNING ANNUEL'!AS28="","",WEEKDAY(DATE(INFOS!$I$1,INFOS!$S$1,'PLANNING ANNUEL'!AS28),2))</f>
        <v>6</v>
      </c>
    </row>
    <row r="26" spans="1:25" x14ac:dyDescent="0.25">
      <c r="A26" s="47"/>
      <c r="B26" s="47"/>
      <c r="D26" s="2">
        <f>IF('PLANNING ANNUEL'!A29="","",WEEKDAY(DATE(INFOS!$A$1,INFOS!$D$1,'PLANNING ANNUEL'!A29),2))</f>
        <v>1</v>
      </c>
      <c r="E26" s="2">
        <f>IF('PLANNING ANNUEL'!E29="","",WEEKDAY(DATE(INFOS!$A$1,INFOS!$E$1,'PLANNING ANNUEL'!E29),2))</f>
        <v>3</v>
      </c>
      <c r="F26" s="2">
        <f>IF('PLANNING ANNUEL'!I29="","",WEEKDAY(DATE(INFOS!$A$1,INFOS!$F$1,'PLANNING ANNUEL'!I29),2))</f>
        <v>6</v>
      </c>
      <c r="G26" s="2">
        <f>IF('PLANNING ANNUEL'!M29="","",WEEKDAY(DATE(INFOS!$A$1,INFOS!$G$1,'PLANNING ANNUEL'!M29),2))</f>
        <v>1</v>
      </c>
      <c r="L26" s="2">
        <f>IF('PLANNING ANNUEL'!Q29="","",WEEKDAY(DATE(INFOS!$I$1,INFOS!$L$1,'PLANNING ANNUEL'!Q29),2))</f>
        <v>4</v>
      </c>
      <c r="M26" s="2">
        <f>IF('PLANNING ANNUEL'!U29="","",WEEKDAY(DATE(INFOS!$I$1,INFOS!$M$1,'PLANNING ANNUEL'!U29),2))</f>
        <v>7</v>
      </c>
      <c r="N26" s="2">
        <f>IF('PLANNING ANNUEL'!Y29="","",WEEKDAY(DATE(INFOS!$I$1,INFOS!$N$1,'PLANNING ANNUEL'!Y29),2))</f>
        <v>7</v>
      </c>
      <c r="O26" s="2">
        <f>IF('PLANNING ANNUEL'!AC29="","",WEEKDAY(DATE(INFOS!$I$1,INFOS!$O$1,'PLANNING ANNUEL'!AC29),2))</f>
        <v>3</v>
      </c>
      <c r="P26" s="2">
        <f>IF('PLANNING ANNUEL'!AG29="","",WEEKDAY(DATE(INFOS!$I$1,INFOS!$P$1,'PLANNING ANNUEL'!AG29),2))</f>
        <v>5</v>
      </c>
      <c r="Q26" s="2">
        <f>IF('PLANNING ANNUEL'!AK29="","",WEEKDAY(DATE(INFOS!$I$1,INFOS!$Q$1,'PLANNING ANNUEL'!AK29),2))</f>
        <v>1</v>
      </c>
      <c r="R26" s="2">
        <f>IF('PLANNING ANNUEL'!AO29="","",WEEKDAY(DATE(INFOS!$I$1,INFOS!$R$1,'PLANNING ANNUEL'!AO29),2))</f>
        <v>3</v>
      </c>
      <c r="S26" s="2">
        <f>IF('PLANNING ANNUEL'!AS29="","",WEEKDAY(DATE(INFOS!$I$1,INFOS!$S$1,'PLANNING ANNUEL'!AS29),2))</f>
        <v>6</v>
      </c>
    </row>
    <row r="27" spans="1:25" x14ac:dyDescent="0.25">
      <c r="A27" s="47"/>
      <c r="B27" s="47"/>
      <c r="D27" s="2">
        <f>IF('PLANNING ANNUEL'!A30="","",WEEKDAY(DATE(INFOS!$A$1,INFOS!$D$1,'PLANNING ANNUEL'!A30),2))</f>
        <v>1</v>
      </c>
      <c r="E27" s="2">
        <f>IF('PLANNING ANNUEL'!E30="","",WEEKDAY(DATE(INFOS!$A$1,INFOS!$E$1,'PLANNING ANNUEL'!E30),2))</f>
        <v>3</v>
      </c>
      <c r="F27" s="2">
        <f>IF('PLANNING ANNUEL'!I30="","",WEEKDAY(DATE(INFOS!$A$1,INFOS!$F$1,'PLANNING ANNUEL'!I30),2))</f>
        <v>6</v>
      </c>
      <c r="G27" s="2">
        <f>IF('PLANNING ANNUEL'!M30="","",WEEKDAY(DATE(INFOS!$A$1,INFOS!$G$1,'PLANNING ANNUEL'!M30),2))</f>
        <v>1</v>
      </c>
      <c r="L27" s="2">
        <f>IF('PLANNING ANNUEL'!Q30="","",WEEKDAY(DATE(INFOS!$I$1,INFOS!$L$1,'PLANNING ANNUEL'!Q30),2))</f>
        <v>4</v>
      </c>
      <c r="M27" s="2">
        <f>IF('PLANNING ANNUEL'!U30="","",WEEKDAY(DATE(INFOS!$I$1,INFOS!$M$1,'PLANNING ANNUEL'!U30),2))</f>
        <v>7</v>
      </c>
      <c r="N27" s="2">
        <f>IF('PLANNING ANNUEL'!Y30="","",WEEKDAY(DATE(INFOS!$I$1,INFOS!$N$1,'PLANNING ANNUEL'!Y30),2))</f>
        <v>7</v>
      </c>
      <c r="O27" s="2">
        <f>IF('PLANNING ANNUEL'!AC30="","",WEEKDAY(DATE(INFOS!$I$1,INFOS!$O$1,'PLANNING ANNUEL'!AC30),2))</f>
        <v>3</v>
      </c>
      <c r="P27" s="2">
        <f>IF('PLANNING ANNUEL'!AG30="","",WEEKDAY(DATE(INFOS!$I$1,INFOS!$P$1,'PLANNING ANNUEL'!AG30),2))</f>
        <v>5</v>
      </c>
      <c r="Q27" s="2">
        <f>IF('PLANNING ANNUEL'!AK30="","",WEEKDAY(DATE(INFOS!$I$1,INFOS!$Q$1,'PLANNING ANNUEL'!AK30),2))</f>
        <v>1</v>
      </c>
      <c r="R27" s="2">
        <f>IF('PLANNING ANNUEL'!AO30="","",WEEKDAY(DATE(INFOS!$I$1,INFOS!$R$1,'PLANNING ANNUEL'!AO30),2))</f>
        <v>3</v>
      </c>
      <c r="S27" s="2">
        <f>IF('PLANNING ANNUEL'!AS30="","",WEEKDAY(DATE(INFOS!$I$1,INFOS!$S$1,'PLANNING ANNUEL'!AS30),2))</f>
        <v>6</v>
      </c>
    </row>
    <row r="28" spans="1:25" x14ac:dyDescent="0.25">
      <c r="A28" s="47"/>
      <c r="B28" s="47"/>
      <c r="D28" s="2">
        <f>IF('PLANNING ANNUEL'!A31="","",WEEKDAY(DATE(INFOS!$A$1,INFOS!$D$1,'PLANNING ANNUEL'!A31),2))</f>
        <v>1</v>
      </c>
      <c r="E28" s="2">
        <f>IF('PLANNING ANNUEL'!E31="","",WEEKDAY(DATE(INFOS!$A$1,INFOS!$E$1,'PLANNING ANNUEL'!E31),2))</f>
        <v>3</v>
      </c>
      <c r="F28" s="2">
        <f>IF('PLANNING ANNUEL'!I31="","",WEEKDAY(DATE(INFOS!$A$1,INFOS!$F$1,'PLANNING ANNUEL'!I31),2))</f>
        <v>6</v>
      </c>
      <c r="G28" s="2">
        <f>IF('PLANNING ANNUEL'!M31="","",WEEKDAY(DATE(INFOS!$A$1,INFOS!$G$1,'PLANNING ANNUEL'!M31),2))</f>
        <v>1</v>
      </c>
      <c r="L28" s="2">
        <f>IF('PLANNING ANNUEL'!Q31="","",WEEKDAY(DATE(INFOS!$I$1,INFOS!$L$1,'PLANNING ANNUEL'!Q31),2))</f>
        <v>4</v>
      </c>
      <c r="M28" s="2">
        <f>IF('PLANNING ANNUEL'!U31="","",WEEKDAY(DATE(INFOS!$I$1,INFOS!$M$1,'PLANNING ANNUEL'!U31),2))</f>
        <v>7</v>
      </c>
      <c r="N28" s="2">
        <f>IF('PLANNING ANNUEL'!Y31="","",WEEKDAY(DATE(INFOS!$I$1,INFOS!$N$1,'PLANNING ANNUEL'!Y31),2))</f>
        <v>7</v>
      </c>
      <c r="O28" s="2">
        <f>IF('PLANNING ANNUEL'!AC31="","",WEEKDAY(DATE(INFOS!$I$1,INFOS!$O$1,'PLANNING ANNUEL'!AC31),2))</f>
        <v>3</v>
      </c>
      <c r="P28" s="2">
        <f>IF('PLANNING ANNUEL'!AG31="","",WEEKDAY(DATE(INFOS!$I$1,INFOS!$P$1,'PLANNING ANNUEL'!AG31),2))</f>
        <v>5</v>
      </c>
      <c r="Q28" s="2">
        <f>IF('PLANNING ANNUEL'!AK31="","",WEEKDAY(DATE(INFOS!$I$1,INFOS!$Q$1,'PLANNING ANNUEL'!AK31),2))</f>
        <v>1</v>
      </c>
      <c r="R28" s="2">
        <f>IF('PLANNING ANNUEL'!AO31="","",WEEKDAY(DATE(INFOS!$I$1,INFOS!$R$1,'PLANNING ANNUEL'!AO31),2))</f>
        <v>3</v>
      </c>
      <c r="S28" s="2">
        <f>IF('PLANNING ANNUEL'!AS31="","",WEEKDAY(DATE(INFOS!$I$1,INFOS!$S$1,'PLANNING ANNUEL'!AS31),2))</f>
        <v>6</v>
      </c>
    </row>
    <row r="29" spans="1:25" x14ac:dyDescent="0.25">
      <c r="A29" s="47"/>
      <c r="B29" s="47"/>
      <c r="D29" s="2">
        <f>IF('PLANNING ANNUEL'!A32="","",WEEKDAY(DATE(INFOS!$A$1,INFOS!$D$1,'PLANNING ANNUEL'!A32),2))</f>
        <v>1</v>
      </c>
      <c r="E29" s="2">
        <f>IF('PLANNING ANNUEL'!E32="","",WEEKDAY(DATE(INFOS!$A$1,INFOS!$E$1,'PLANNING ANNUEL'!E32),2))</f>
        <v>3</v>
      </c>
      <c r="F29" s="2">
        <f>IF('PLANNING ANNUEL'!I32="","",WEEKDAY(DATE(INFOS!$A$1,INFOS!$F$1,'PLANNING ANNUEL'!I32),2))</f>
        <v>6</v>
      </c>
      <c r="G29" s="2">
        <f>IF('PLANNING ANNUEL'!M32="","",WEEKDAY(DATE(INFOS!$A$1,INFOS!$G$1,'PLANNING ANNUEL'!M32),2))</f>
        <v>1</v>
      </c>
      <c r="L29" s="2">
        <f>IF('PLANNING ANNUEL'!Q32="","",WEEKDAY(DATE(INFOS!$I$1,INFOS!$L$1,'PLANNING ANNUEL'!Q32),2))</f>
        <v>4</v>
      </c>
      <c r="M29" s="2">
        <f>IF('PLANNING ANNUEL'!U32="","",WEEKDAY(DATE(INFOS!$I$1,INFOS!$M$1,'PLANNING ANNUEL'!U32),2))</f>
        <v>7</v>
      </c>
      <c r="N29" s="2">
        <f>IF('PLANNING ANNUEL'!Y32="","",WEEKDAY(DATE(INFOS!$I$1,INFOS!$N$1,'PLANNING ANNUEL'!Y32),2))</f>
        <v>7</v>
      </c>
      <c r="O29" s="2">
        <f>IF('PLANNING ANNUEL'!AC32="","",WEEKDAY(DATE(INFOS!$I$1,INFOS!$O$1,'PLANNING ANNUEL'!AC32),2))</f>
        <v>3</v>
      </c>
      <c r="P29" s="2">
        <f>IF('PLANNING ANNUEL'!AG32="","",WEEKDAY(DATE(INFOS!$I$1,INFOS!$P$1,'PLANNING ANNUEL'!AG32),2))</f>
        <v>5</v>
      </c>
      <c r="Q29" s="2">
        <f>IF('PLANNING ANNUEL'!AK32="","",WEEKDAY(DATE(INFOS!$I$1,INFOS!$Q$1,'PLANNING ANNUEL'!AK32),2))</f>
        <v>1</v>
      </c>
      <c r="R29" s="2">
        <f>IF('PLANNING ANNUEL'!AO32="","",WEEKDAY(DATE(INFOS!$I$1,INFOS!$R$1,'PLANNING ANNUEL'!AO32),2))</f>
        <v>3</v>
      </c>
      <c r="S29" s="2">
        <f>IF('PLANNING ANNUEL'!AS32="","",WEEKDAY(DATE(INFOS!$I$1,INFOS!$S$1,'PLANNING ANNUEL'!AS32),2))</f>
        <v>6</v>
      </c>
    </row>
    <row r="30" spans="1:25" x14ac:dyDescent="0.25">
      <c r="A30" s="47"/>
      <c r="B30" s="47"/>
      <c r="D30" s="2">
        <f>IF('PLANNING ANNUEL'!A33="","",WEEKDAY(DATE(INFOS!$A$1,INFOS!$D$1,'PLANNING ANNUEL'!A33),2))</f>
        <v>1</v>
      </c>
      <c r="E30" s="2">
        <f>IF('PLANNING ANNUEL'!E33="","",WEEKDAY(DATE(INFOS!$A$1,INFOS!$E$1,'PLANNING ANNUEL'!E33),2))</f>
        <v>3</v>
      </c>
      <c r="F30" s="2">
        <f>IF('PLANNING ANNUEL'!I33="","",WEEKDAY(DATE(INFOS!$A$1,INFOS!$F$1,'PLANNING ANNUEL'!I33),2))</f>
        <v>6</v>
      </c>
      <c r="G30" s="2">
        <f>IF('PLANNING ANNUEL'!M33="","",WEEKDAY(DATE(INFOS!$A$1,INFOS!$G$1,'PLANNING ANNUEL'!M33),2))</f>
        <v>1</v>
      </c>
      <c r="L30" s="2">
        <f>IF('PLANNING ANNUEL'!Q33="","",WEEKDAY(DATE(INFOS!$I$1,INFOS!$L$1,'PLANNING ANNUEL'!Q33),2))</f>
        <v>4</v>
      </c>
      <c r="M30" s="2" t="str">
        <f>IF('PLANNING ANNUEL'!U33="","",WEEKDAY(DATE(INFOS!$I$1,INFOS!$M$1,'PLANNING ANNUEL'!U33),2))</f>
        <v/>
      </c>
      <c r="N30" s="2">
        <f>IF('PLANNING ANNUEL'!Y33="","",WEEKDAY(DATE(INFOS!$I$1,INFOS!$N$1,'PLANNING ANNUEL'!Y33),2))</f>
        <v>7</v>
      </c>
      <c r="O30" s="2">
        <f>IF('PLANNING ANNUEL'!AC33="","",WEEKDAY(DATE(INFOS!$I$1,INFOS!$O$1,'PLANNING ANNUEL'!AC33),2))</f>
        <v>3</v>
      </c>
      <c r="P30" s="2">
        <f>IF('PLANNING ANNUEL'!AG33="","",WEEKDAY(DATE(INFOS!$I$1,INFOS!$P$1,'PLANNING ANNUEL'!AG33),2))</f>
        <v>5</v>
      </c>
      <c r="Q30" s="2">
        <f>IF('PLANNING ANNUEL'!AK33="","",WEEKDAY(DATE(INFOS!$I$1,INFOS!$Q$1,'PLANNING ANNUEL'!AK33),2))</f>
        <v>1</v>
      </c>
      <c r="R30" s="2">
        <f>IF('PLANNING ANNUEL'!AO33="","",WEEKDAY(DATE(INFOS!$I$1,INFOS!$R$1,'PLANNING ANNUEL'!AO33),2))</f>
        <v>3</v>
      </c>
      <c r="S30" s="2">
        <f>IF('PLANNING ANNUEL'!AS33="","",WEEKDAY(DATE(INFOS!$I$1,INFOS!$S$1,'PLANNING ANNUEL'!AS33),2))</f>
        <v>6</v>
      </c>
    </row>
    <row r="31" spans="1:25" x14ac:dyDescent="0.25">
      <c r="A31" s="47"/>
      <c r="B31" s="47"/>
      <c r="D31" s="2">
        <f>IF('PLANNING ANNUEL'!A34="","",WEEKDAY(DATE(INFOS!$A$1,INFOS!$D$1,'PLANNING ANNUEL'!A34),2))</f>
        <v>1</v>
      </c>
      <c r="E31" s="2">
        <f>IF('PLANNING ANNUEL'!E34="","",WEEKDAY(DATE(INFOS!$A$1,INFOS!$E$1,'PLANNING ANNUEL'!E34),2))</f>
        <v>3</v>
      </c>
      <c r="F31" s="2">
        <f>IF('PLANNING ANNUEL'!I34="","",WEEKDAY(DATE(INFOS!$A$1,INFOS!$F$1,'PLANNING ANNUEL'!I34),2))</f>
        <v>6</v>
      </c>
      <c r="G31" s="2">
        <f>IF('PLANNING ANNUEL'!M34="","",WEEKDAY(DATE(INFOS!$A$1,INFOS!$G$1,'PLANNING ANNUEL'!M34),2))</f>
        <v>1</v>
      </c>
      <c r="L31" s="2">
        <f>IF('PLANNING ANNUEL'!Q34="","",WEEKDAY(DATE(INFOS!$I$1,INFOS!$L$1,'PLANNING ANNUEL'!Q34),2))</f>
        <v>4</v>
      </c>
      <c r="M31" s="2" t="str">
        <f>IF('PLANNING ANNUEL'!U34="","",WEEKDAY(DATE(INFOS!$I$1,INFOS!$M$1,'PLANNING ANNUEL'!U34),2))</f>
        <v/>
      </c>
      <c r="N31" s="2">
        <f>IF('PLANNING ANNUEL'!Y34="","",WEEKDAY(DATE(INFOS!$I$1,INFOS!$N$1,'PLANNING ANNUEL'!Y34),2))</f>
        <v>7</v>
      </c>
      <c r="O31" s="2">
        <f>IF('PLANNING ANNUEL'!AC34="","",WEEKDAY(DATE(INFOS!$I$1,INFOS!$O$1,'PLANNING ANNUEL'!AC34),2))</f>
        <v>3</v>
      </c>
      <c r="P31" s="2">
        <f>IF('PLANNING ANNUEL'!AG34="","",WEEKDAY(DATE(INFOS!$I$1,INFOS!$P$1,'PLANNING ANNUEL'!AG34),2))</f>
        <v>5</v>
      </c>
      <c r="Q31" s="2">
        <f>IF('PLANNING ANNUEL'!AK34="","",WEEKDAY(DATE(INFOS!$I$1,INFOS!$Q$1,'PLANNING ANNUEL'!AK34),2))</f>
        <v>1</v>
      </c>
      <c r="R31" s="2">
        <f>IF('PLANNING ANNUEL'!AO34="","",WEEKDAY(DATE(INFOS!$I$1,INFOS!$R$1,'PLANNING ANNUEL'!AO34),2))</f>
        <v>3</v>
      </c>
      <c r="S31" s="2">
        <f>IF('PLANNING ANNUEL'!AS34="","",WEEKDAY(DATE(INFOS!$I$1,INFOS!$S$1,'PLANNING ANNUEL'!AS34),2))</f>
        <v>6</v>
      </c>
    </row>
    <row r="32" spans="1:25" x14ac:dyDescent="0.25">
      <c r="A32" s="47"/>
      <c r="B32" s="47"/>
      <c r="D32" s="2" t="str">
        <f>IF('PLANNING ANNUEL'!A35="","",WEEKDAY(DATE(INFOS!$A$1,INFOS!$D$1,'PLANNING ANNUEL'!A35),2))</f>
        <v/>
      </c>
      <c r="E32" s="2">
        <f>IF('PLANNING ANNUEL'!E35="","",WEEKDAY(DATE(INFOS!$A$1,INFOS!$E$1,'PLANNING ANNUEL'!E35),2))</f>
        <v>3</v>
      </c>
      <c r="F32" s="2" t="str">
        <f>IF('PLANNING ANNUEL'!I35="","",WEEKDAY(DATE(INFOS!$A$1,INFOS!$F$1,'PLANNING ANNUEL'!I35),2))</f>
        <v/>
      </c>
      <c r="G32" s="2">
        <f>IF('PLANNING ANNUEL'!M35="","",WEEKDAY(DATE(INFOS!$A$1,INFOS!$G$1,'PLANNING ANNUEL'!M35),2))</f>
        <v>1</v>
      </c>
      <c r="L32" s="2">
        <f>IF('PLANNING ANNUEL'!Q35="","",WEEKDAY(DATE(INFOS!$I$1,INFOS!$L$1,'PLANNING ANNUEL'!Q35),2))</f>
        <v>4</v>
      </c>
      <c r="M32" s="2" t="str">
        <f>IF('PLANNING ANNUEL'!U35="","",WEEKDAY(DATE(INFOS!$I$1,INFOS!$M$1,'PLANNING ANNUEL'!U35),2))</f>
        <v/>
      </c>
      <c r="N32" s="2">
        <f>IF('PLANNING ANNUEL'!Y35="","",WEEKDAY(DATE(INFOS!$I$1,INFOS!$N$1,'PLANNING ANNUEL'!Y35),2))</f>
        <v>7</v>
      </c>
      <c r="O32" s="2" t="str">
        <f>IF('PLANNING ANNUEL'!AC35="","",WEEKDAY(DATE(INFOS!$I$1,INFOS!$O$1,'PLANNING ANNUEL'!AC35),2))</f>
        <v/>
      </c>
      <c r="P32" s="2">
        <f>IF('PLANNING ANNUEL'!AG35="","",WEEKDAY(DATE(INFOS!$I$1,INFOS!$P$1,'PLANNING ANNUEL'!AG35),2))</f>
        <v>5</v>
      </c>
      <c r="Q32" s="2" t="str">
        <f>IF('PLANNING ANNUEL'!AK35="","",WEEKDAY(DATE(INFOS!$I$1,INFOS!$Q$1,'PLANNING ANNUEL'!AK35),2))</f>
        <v/>
      </c>
      <c r="R32" s="2">
        <f>IF('PLANNING ANNUEL'!AO35="","",WEEKDAY(DATE(INFOS!$I$1,INFOS!$R$1,'PLANNING ANNUEL'!AO35),2))</f>
        <v>3</v>
      </c>
      <c r="S32" s="2">
        <f>IF('PLANNING ANNUEL'!AS35="","",WEEKDAY(DATE(INFOS!$I$1,INFOS!$S$1,'PLANNING ANNUEL'!AS35),2))</f>
        <v>6</v>
      </c>
    </row>
  </sheetData>
  <mergeCells count="2">
    <mergeCell ref="A2:B32"/>
    <mergeCell ref="AD1:A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 ANNUEL</vt:lpstr>
      <vt:lpstr>EDT HEBDO</vt:lpstr>
      <vt:lpstr>INFOS</vt:lpstr>
      <vt:lpstr>Feries_1</vt:lpstr>
      <vt:lpstr>Feries_2</vt:lpstr>
      <vt:lpstr>JFER1</vt:lpstr>
      <vt:lpstr>JFER2</vt:lpstr>
    </vt:vector>
  </TitlesOfParts>
  <Company>Collège OLYMPE DE GOUGES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gestion1</dc:creator>
  <cp:lastModifiedBy>Chris ARCHET</cp:lastModifiedBy>
  <dcterms:created xsi:type="dcterms:W3CDTF">2026-06-10T07:06:58Z</dcterms:created>
  <dcterms:modified xsi:type="dcterms:W3CDTF">2026-06-17T10:51:20Z</dcterms:modified>
</cp:coreProperties>
</file>