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0DECF1A4-B320-4B46-AD6D-F2F54B87D5A0}" xr6:coauthVersionLast="47" xr6:coauthVersionMax="47" xr10:uidLastSave="{00000000-0000-0000-0000-000000000000}"/>
  <bookViews>
    <workbookView xWindow="-120" yWindow="-120" windowWidth="38640" windowHeight="15720" tabRatio="724" activeTab="1" xr2:uid="{00000000-000D-0000-FFFF-FFFF00000000}"/>
  </bookViews>
  <sheets>
    <sheet name="Caisse" sheetId="53" r:id="rId1"/>
    <sheet name="Ventes" sheetId="55" r:id="rId2"/>
    <sheet name="Analyses" sheetId="57" r:id="rId3"/>
    <sheet name="Paramètres" sheetId="54" r:id="rId4"/>
  </sheets>
  <definedNames>
    <definedName name="l_ModesP">Modes_P[Mode]</definedName>
    <definedName name="Mode">Caisse!$H$6</definedName>
    <definedName name="Montants">Caisse!$B$4:$H$4</definedName>
    <definedName name="Qtes">Caisse!$B$3:$H$3</definedName>
    <definedName name="Segment_Années__Date">#N/A</definedName>
    <definedName name="Segment_Mois__Date">#N/A</definedName>
    <definedName name="TotV">Caisse!$H$5</definedName>
  </definedNames>
  <calcPr calcId="191029"/>
  <pivotCaches>
    <pivotCache cacheId="3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55" l="1"/>
  <c r="A3" i="55"/>
  <c r="A4" i="55"/>
  <c r="A5" i="55" s="1"/>
  <c r="C2" i="53"/>
  <c r="C4" i="53" s="1"/>
  <c r="D2" i="53"/>
  <c r="D4" i="53" s="1"/>
  <c r="E2" i="53"/>
  <c r="E4" i="53" s="1"/>
  <c r="F2" i="53"/>
  <c r="F4" i="53" s="1"/>
  <c r="G2" i="53"/>
  <c r="G4" i="53" s="1"/>
  <c r="H2" i="53"/>
  <c r="H4" i="53" s="1"/>
  <c r="B2" i="53"/>
  <c r="B4" i="53" s="1"/>
  <c r="H5" i="5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1E2087-2B81-41C9-A92E-C4D947FB0F30}" keepAlive="1" name="Requête - Prix" description="Connexion à la requête « Prix » dans le classeur." type="5" refreshedVersion="0" background="1">
    <dbPr connection="Provider=Microsoft.Mashup.OleDb.1;Data Source=$Workbook$;Location=Prix;Extended Properties=&quot;&quot;" command="SELECT * FROM [Prix]"/>
  </connection>
  <connection id="2" xr16:uid="{FCEBFDF8-E716-4A16-A805-39D1EED8CA0C}" keepAlive="1" name="Requête - Ventes0" description="Connexion à la requête « Ventes0 » dans le classeur." type="5" refreshedVersion="8" background="1">
    <dbPr connection="Provider=Microsoft.Mashup.OleDb.1;Data Source=$Workbook$;Location=Ventes0;Extended Properties=&quot;&quot;" command="SELECT * FROM [Ventes0]"/>
  </connection>
  <connection id="3" xr16:uid="{D3992F2F-D0A9-4EDA-93D9-9E5764305865}" keepAlive="1" name="Requête - VentesD" description="Connexion à la requête « VentesD » dans le classeur." type="5" refreshedVersion="8" background="1">
    <dbPr connection="Provider=Microsoft.Mashup.OleDb.1;Data Source=$Workbook$;Location=VentesD;Extended Properties=&quot;&quot;" command="SELECT * FROM [VentesD]"/>
  </connection>
</connections>
</file>

<file path=xl/sharedStrings.xml><?xml version="1.0" encoding="utf-8"?>
<sst xmlns="http://schemas.openxmlformats.org/spreadsheetml/2006/main" count="65" uniqueCount="29">
  <si>
    <t>Mode de Paiement</t>
  </si>
  <si>
    <t>CB</t>
  </si>
  <si>
    <t>Gratuit</t>
  </si>
  <si>
    <t>ESP</t>
  </si>
  <si>
    <t>Total</t>
  </si>
  <si>
    <t>Nombre</t>
  </si>
  <si>
    <t>Mode</t>
  </si>
  <si>
    <t>Mode de paiement</t>
  </si>
  <si>
    <t>Date</t>
  </si>
  <si>
    <t>Végétarien</t>
  </si>
  <si>
    <t>Salade</t>
  </si>
  <si>
    <t>Eau</t>
  </si>
  <si>
    <t>Coca</t>
  </si>
  <si>
    <t>Oasis</t>
  </si>
  <si>
    <t>Ordre</t>
  </si>
  <si>
    <t>Bœuf</t>
  </si>
  <si>
    <t>Jambon</t>
  </si>
  <si>
    <t>TOTAL</t>
  </si>
  <si>
    <t>Total général</t>
  </si>
  <si>
    <t>Mode Paiement</t>
  </si>
  <si>
    <t>04-févr</t>
  </si>
  <si>
    <t xml:space="preserve">Montant </t>
  </si>
  <si>
    <t xml:space="preserve">Total Montant </t>
  </si>
  <si>
    <t>Total Nombre</t>
  </si>
  <si>
    <t>Plat</t>
  </si>
  <si>
    <t>03-févr</t>
  </si>
  <si>
    <t xml:space="preserve">Date </t>
  </si>
  <si>
    <t>Montant total</t>
  </si>
  <si>
    <t>A régler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</si>
</sst>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6" formatCode="_-* #,##0\ _€_-;\-* #,##0\ _€_-;_-* &quot;-&quot;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1"/>
      <name val="Calibri"/>
      <family val="2"/>
    </font>
    <font>
      <b/>
      <sz val="20"/>
      <color theme="1"/>
      <name val="Calibri"/>
      <family val="2"/>
    </font>
    <font>
      <sz val="20"/>
      <color theme="1"/>
      <name val="Calibri"/>
      <family val="2"/>
    </font>
    <font>
      <b/>
      <i/>
      <sz val="11"/>
      <color theme="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44" fontId="3" fillId="0" borderId="0" xfId="1" applyFont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44" fontId="2" fillId="2" borderId="3" xfId="1" applyFont="1" applyFill="1" applyBorder="1" applyAlignment="1">
      <alignment horizontal="center" vertical="center" wrapText="1"/>
    </xf>
    <xf numFmtId="44" fontId="2" fillId="4" borderId="3" xfId="1" applyFont="1" applyFill="1" applyBorder="1" applyAlignment="1">
      <alignment horizontal="center" vertical="center" wrapText="1"/>
    </xf>
    <xf numFmtId="44" fontId="2" fillId="5" borderId="3" xfId="1" applyFont="1" applyFill="1" applyBorder="1" applyAlignment="1">
      <alignment horizontal="center" vertical="center" wrapText="1"/>
    </xf>
    <xf numFmtId="44" fontId="2" fillId="6" borderId="3" xfId="1" applyFont="1" applyFill="1" applyBorder="1" applyAlignment="1">
      <alignment horizontal="center" vertical="center" wrapText="1"/>
    </xf>
    <xf numFmtId="44" fontId="2" fillId="7" borderId="3" xfId="1" applyFont="1" applyFill="1" applyBorder="1" applyAlignment="1">
      <alignment horizontal="center" vertical="center" wrapText="1"/>
    </xf>
    <xf numFmtId="44" fontId="2" fillId="8" borderId="3" xfId="1" applyFont="1" applyFill="1" applyBorder="1" applyAlignment="1">
      <alignment horizontal="center" vertical="center" wrapText="1"/>
    </xf>
    <xf numFmtId="44" fontId="2" fillId="3" borderId="3" xfId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0" applyNumberFormat="1"/>
    <xf numFmtId="0" fontId="0" fillId="0" borderId="0" xfId="0" applyAlignment="1">
      <alignment horizontal="left" indent="1"/>
    </xf>
    <xf numFmtId="0" fontId="6" fillId="0" borderId="0" xfId="0" applyFont="1" applyAlignment="1">
      <alignment horizontal="left" indent="1"/>
    </xf>
    <xf numFmtId="166" fontId="6" fillId="0" borderId="0" xfId="0" applyNumberFormat="1" applyFont="1"/>
    <xf numFmtId="44" fontId="5" fillId="0" borderId="1" xfId="1" applyNumberFormat="1" applyFont="1" applyBorder="1" applyAlignment="1">
      <alignment vertical="center"/>
    </xf>
    <xf numFmtId="0" fontId="3" fillId="0" borderId="0" xfId="0" applyNumberFormat="1" applyFont="1" applyAlignment="1">
      <alignment vertical="center"/>
    </xf>
    <xf numFmtId="7" fontId="3" fillId="0" borderId="0" xfId="1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64" fontId="5" fillId="0" borderId="1" xfId="2" applyNumberFormat="1" applyFont="1" applyBorder="1" applyAlignment="1" applyProtection="1">
      <alignment vertical="center"/>
      <protection locked="0"/>
    </xf>
    <xf numFmtId="164" fontId="5" fillId="0" borderId="1" xfId="2" applyNumberFormat="1" applyFont="1" applyBorder="1" applyAlignment="1" applyProtection="1">
      <alignment horizontal="center" vertical="center"/>
      <protection locked="0"/>
    </xf>
  </cellXfs>
  <cellStyles count="3">
    <cellStyle name="Milliers" xfId="2" builtinId="3"/>
    <cellStyle name="Monétaire" xfId="1" builtinId="4"/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color theme="4"/>
      </font>
    </dxf>
    <dxf>
      <font>
        <i/>
      </font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0000"/>
      <color rgb="FFFF33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5</xdr:row>
      <xdr:rowOff>28576</xdr:rowOff>
    </xdr:from>
    <xdr:to>
      <xdr:col>3</xdr:col>
      <xdr:colOff>1238250</xdr:colOff>
      <xdr:row>5</xdr:row>
      <xdr:rowOff>428626</xdr:rowOff>
    </xdr:to>
    <xdr:sp macro="[0]!Saisie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4343C2F3-1287-8DCA-8370-477A99F0CBEE}"/>
            </a:ext>
          </a:extLst>
        </xdr:cNvPr>
        <xdr:cNvSpPr/>
      </xdr:nvSpPr>
      <xdr:spPr>
        <a:xfrm>
          <a:off x="3152775" y="2447926"/>
          <a:ext cx="1123950" cy="400050"/>
        </a:xfrm>
        <a:prstGeom prst="bevel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19050</xdr:rowOff>
    </xdr:from>
    <xdr:to>
      <xdr:col>1</xdr:col>
      <xdr:colOff>152400</xdr:colOff>
      <xdr:row>0</xdr:row>
      <xdr:rowOff>685799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CF802B41-D1F0-0F18-BD80-19F69983CCA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" y="19050"/>
              <a:ext cx="1019175" cy="6667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219075</xdr:colOff>
      <xdr:row>0</xdr:row>
      <xdr:rowOff>9526</xdr:rowOff>
    </xdr:from>
    <xdr:to>
      <xdr:col>3</xdr:col>
      <xdr:colOff>314325</xdr:colOff>
      <xdr:row>0</xdr:row>
      <xdr:rowOff>1428750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C1FD8E60-94D0-A23B-3F42-C90BCAB8A8D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4900" y="9526"/>
              <a:ext cx="1828800" cy="14192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" refreshedDate="46057.600918055556" backgroundQuery="1" createdVersion="8" refreshedVersion="8" minRefreshableVersion="3" recordCount="21" xr:uid="{43BEF825-5A4F-4CDA-AF96-8C072878CF01}">
  <cacheSource type="external" connectionId="3"/>
  <cacheFields count="8">
    <cacheField name="Date" numFmtId="0">
      <sharedItems containsSemiMixedTypes="0" containsNonDate="0" containsDate="1" containsString="0" minDate="2026-02-03T00:00:00" maxDate="2026-02-05T00:00:00" count="2">
        <d v="2026-02-03T00:00:00"/>
        <d v="2026-02-04T00:00:00"/>
      </sharedItems>
      <fieldGroup par="7"/>
    </cacheField>
    <cacheField name="Plat" numFmtId="0">
      <sharedItems count="9">
        <s v="Bœuf"/>
        <s v="Jambon"/>
        <s v="Végétarien"/>
        <s v="Salade"/>
        <s v="Coca"/>
        <s v="Eau"/>
        <s v="Oasis"/>
        <s v="Bœuf " u="1"/>
        <s v="Jambon " u="1"/>
      </sharedItems>
    </cacheField>
    <cacheField name="Mode de Paiement" numFmtId="0">
      <sharedItems count="2">
        <s v="CB"/>
        <s v="ESP"/>
      </sharedItems>
    </cacheField>
    <cacheField name="Montant" numFmtId="0">
      <sharedItems containsSemiMixedTypes="0" containsString="0" containsNumber="1" minValue="0" maxValue="36.75" count="10">
        <n v="26.4"/>
        <n v="0"/>
        <n v="11.5"/>
        <n v="18.600000000000001"/>
        <n v="27.9"/>
        <n v="24.5"/>
        <n v="36.75"/>
        <n v="6.2"/>
        <n v="6"/>
        <n v="4"/>
      </sharedItems>
    </cacheField>
    <cacheField name="Quantité" numFmtId="0">
      <sharedItems containsSemiMixedTypes="0" containsString="0" containsNumber="1" minValue="0" maxValue="3" count="5">
        <n v="2"/>
        <n v="0"/>
        <n v="1"/>
        <n v="2.9999999999999996"/>
        <n v="3"/>
      </sharedItems>
    </cacheField>
    <cacheField name="Jours (Date)" numFmtId="0" databaseField="0">
      <fieldGroup base="0">
        <rangePr groupBy="days" startDate="2026-02-03T00:00:00" endDate="2026-02-05T00:00:00"/>
        <groupItems count="368">
          <s v="&lt;03/02/202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2/2026"/>
        </groupItems>
      </fieldGroup>
    </cacheField>
    <cacheField name="Mois (Date)" numFmtId="0" databaseField="0">
      <fieldGroup base="0">
        <rangePr groupBy="months" startDate="2026-02-03T00:00:00" endDate="2026-02-05T00:00:00"/>
        <groupItems count="14">
          <s v="&lt;03/02/202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26"/>
        </groupItems>
      </fieldGroup>
    </cacheField>
    <cacheField name="Années (Date)" numFmtId="0" databaseField="0">
      <fieldGroup base="0">
        <rangePr groupBy="years" startDate="2026-02-03T00:00:00" endDate="2026-02-05T00:00:00"/>
        <groupItems count="3">
          <s v="&lt;03/02/2026"/>
          <s v="2026"/>
          <s v="&gt;05/02/2026"/>
        </groupItems>
      </fieldGroup>
    </cacheField>
  </cacheFields>
  <extLst>
    <ext xmlns:x14="http://schemas.microsoft.com/office/spreadsheetml/2009/9/main" uri="{725AE2AE-9491-48be-B2B4-4EB974FC3084}">
      <x14:pivotCacheDefinition pivotCacheId="87440275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x v="0"/>
    <x v="0"/>
  </r>
  <r>
    <x v="1"/>
    <x v="0"/>
    <x v="0"/>
    <x v="1"/>
    <x v="1"/>
  </r>
  <r>
    <x v="1"/>
    <x v="0"/>
    <x v="1"/>
    <x v="0"/>
    <x v="0"/>
  </r>
  <r>
    <x v="0"/>
    <x v="1"/>
    <x v="0"/>
    <x v="2"/>
    <x v="2"/>
  </r>
  <r>
    <x v="1"/>
    <x v="1"/>
    <x v="0"/>
    <x v="1"/>
    <x v="1"/>
  </r>
  <r>
    <x v="1"/>
    <x v="1"/>
    <x v="1"/>
    <x v="1"/>
    <x v="1"/>
  </r>
  <r>
    <x v="0"/>
    <x v="2"/>
    <x v="0"/>
    <x v="3"/>
    <x v="0"/>
  </r>
  <r>
    <x v="1"/>
    <x v="2"/>
    <x v="0"/>
    <x v="4"/>
    <x v="3"/>
  </r>
  <r>
    <x v="1"/>
    <x v="2"/>
    <x v="1"/>
    <x v="1"/>
    <x v="1"/>
  </r>
  <r>
    <x v="0"/>
    <x v="3"/>
    <x v="0"/>
    <x v="5"/>
    <x v="0"/>
  </r>
  <r>
    <x v="1"/>
    <x v="3"/>
    <x v="0"/>
    <x v="6"/>
    <x v="4"/>
  </r>
  <r>
    <x v="1"/>
    <x v="3"/>
    <x v="1"/>
    <x v="1"/>
    <x v="1"/>
  </r>
  <r>
    <x v="0"/>
    <x v="4"/>
    <x v="0"/>
    <x v="7"/>
    <x v="0"/>
  </r>
  <r>
    <x v="1"/>
    <x v="4"/>
    <x v="0"/>
    <x v="1"/>
    <x v="1"/>
  </r>
  <r>
    <x v="1"/>
    <x v="4"/>
    <x v="1"/>
    <x v="7"/>
    <x v="0"/>
  </r>
  <r>
    <x v="0"/>
    <x v="5"/>
    <x v="0"/>
    <x v="8"/>
    <x v="4"/>
  </r>
  <r>
    <x v="1"/>
    <x v="5"/>
    <x v="0"/>
    <x v="9"/>
    <x v="0"/>
  </r>
  <r>
    <x v="1"/>
    <x v="5"/>
    <x v="1"/>
    <x v="1"/>
    <x v="1"/>
  </r>
  <r>
    <x v="0"/>
    <x v="6"/>
    <x v="0"/>
    <x v="1"/>
    <x v="1"/>
  </r>
  <r>
    <x v="1"/>
    <x v="6"/>
    <x v="0"/>
    <x v="1"/>
    <x v="1"/>
  </r>
  <r>
    <x v="1"/>
    <x v="6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5608D8-7500-46A9-970B-4949384A5C6C}" name="Tableau croisé dynamique3" cacheId="30" dataOnRows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 " colHeaderCaption="Plat" fieldListSortAscending="1">
  <location ref="L3:T12" firstHeaderRow="1" firstDataRow="2" firstDataCol="1"/>
  <pivotFields count="8">
    <pivotField showAll="0">
      <items count="3">
        <item x="1"/>
        <item x="0"/>
        <item t="default"/>
      </items>
    </pivotField>
    <pivotField axis="axisCol" showAll="0">
      <items count="10">
        <item m="1" x="7"/>
        <item x="4"/>
        <item x="5"/>
        <item m="1" x="8"/>
        <item x="6"/>
        <item x="3"/>
        <item x="2"/>
        <item x="0"/>
        <item x="1"/>
        <item t="default"/>
      </items>
    </pivotField>
    <pivotField showAll="0"/>
    <pivotField dataField="1" showAll="0"/>
    <pivotField dataField="1" showAll="0"/>
    <pivotField name="Jours" axis="axisRow" showAll="0" defaultSubtotal="0">
      <items count="36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</items>
    </pivotField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>
      <items count="3">
        <item x="1"/>
        <item h="1" x="2"/>
        <item h="1" x="0"/>
      </items>
    </pivotField>
  </pivotFields>
  <rowFields count="2">
    <field x="5"/>
    <field x="-2"/>
  </rowFields>
  <rowItems count="8">
    <i>
      <x v="33"/>
    </i>
    <i r="1">
      <x/>
    </i>
    <i r="1" i="1">
      <x v="1"/>
    </i>
    <i>
      <x v="34"/>
    </i>
    <i r="1">
      <x/>
    </i>
    <i r="1" i="1">
      <x v="1"/>
    </i>
    <i t="grand">
      <x/>
    </i>
    <i t="grand" i="1">
      <x/>
    </i>
  </rowItems>
  <colFields count="1">
    <field x="1"/>
  </colFields>
  <colItems count="8">
    <i>
      <x v="1"/>
    </i>
    <i>
      <x v="2"/>
    </i>
    <i>
      <x v="4"/>
    </i>
    <i>
      <x v="5"/>
    </i>
    <i>
      <x v="6"/>
    </i>
    <i>
      <x v="7"/>
    </i>
    <i>
      <x v="8"/>
    </i>
    <i t="grand">
      <x/>
    </i>
  </colItems>
  <dataFields count="2">
    <dataField name="Montant " fld="3" baseField="4" baseItem="35" numFmtId="44"/>
    <dataField name="Nombre" fld="4" baseField="4" baseItem="35" numFmtId="166"/>
  </dataFields>
  <formats count="9">
    <format dxfId="13">
      <pivotArea dataOnly="0" outline="0" fieldPosition="0">
        <references count="1">
          <reference field="4294967294" count="1">
            <x v="1"/>
          </reference>
        </references>
      </pivotArea>
    </format>
    <format dxfId="12">
      <pivotArea dataOnly="0" outline="0" fieldPosition="0">
        <references count="1">
          <reference field="4294967294" count="1">
            <x v="1"/>
          </reference>
        </references>
      </pivotArea>
    </format>
    <format dxfId="11">
      <pivotArea dataOnly="0" outline="0" fieldPosition="0">
        <references count="1">
          <reference field="4294967294" count="1">
            <x v="1"/>
          </reference>
        </references>
      </pivotArea>
    </format>
    <format dxfId="10">
      <pivotArea field="5" type="button" dataOnly="0" labelOnly="1" outline="0" axis="axisRow" fieldPosition="0"/>
    </format>
    <format dxfId="9">
      <pivotArea dataOnly="0" labelOnly="1" fieldPosition="0">
        <references count="1">
          <reference field="1" count="0"/>
        </references>
      </pivotArea>
    </format>
    <format dxfId="8">
      <pivotArea dataOnly="0" labelOnly="1" grandCol="1" outline="0" fieldPosition="0"/>
    </format>
    <format dxfId="5">
      <pivotArea field="5" type="button" dataOnly="0" labelOnly="1" outline="0" axis="axisRow" fieldPosition="0"/>
    </format>
    <format dxfId="4">
      <pivotArea dataOnly="0" labelOnly="1" fieldPosition="0">
        <references count="1">
          <reference field="1" count="0"/>
        </references>
      </pivotArea>
    </format>
    <format dxfId="3">
      <pivotArea dataOnly="0" labelOnly="1" grandCol="1" outline="0" fieldPosition="0"/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E262F9-070B-43AC-8791-B3A4F87A2DAE}" name="Tableau croisé dynamique2" cacheId="3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 " colHeaderCaption="Mode Paiement" fieldListSortAscending="1">
  <location ref="A3:D7" firstHeaderRow="1" firstDataRow="2" firstDataCol="1"/>
  <pivotFields count="8">
    <pivotField showAll="0">
      <items count="3">
        <item x="1"/>
        <item x="0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dataField="1" showAll="0"/>
    <pivotField showAll="0"/>
    <pivotField name="Jour"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name="Mois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Année" showAll="0">
      <items count="4">
        <item x="1"/>
        <item h="1" x="2"/>
        <item h="1" x="0"/>
        <item t="default"/>
      </items>
    </pivotField>
  </pivotFields>
  <rowFields count="1">
    <field x="5"/>
  </rowFields>
  <rowItems count="3">
    <i>
      <x v="33"/>
    </i>
    <i>
      <x v="34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Montant total" fld="3" baseField="0" baseItem="0" numFmtId="44"/>
  </dataFields>
  <formats count="4">
    <format dxfId="7">
      <pivotArea field="5" type="button" dataOnly="0" labelOnly="1" outline="0" axis="axisRow" fieldPosition="0"/>
    </format>
    <format dxfId="6">
      <pivotArea dataOnly="0" labelOnly="1" outline="0" axis="axisValues" fieldPosition="0"/>
    </format>
    <format dxfId="2">
      <pivotArea field="5" type="button" dataOnly="0" labelOnly="1" outline="0" axis="axisRow" fieldPosition="0"/>
    </format>
    <format dxfId="1">
      <pivotArea dataOnly="0" labelOnly="1" outline="0" axis="axisValues" fieldPosition="0"/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Date" xr10:uid="{F8270B37-06A0-4E0E-A513-07FFD15F3097}" sourceName="Années (Date)">
  <pivotTables>
    <pivotTable tabId="57" name="Tableau croisé dynamique2"/>
    <pivotTable tabId="57" name="Tableau croisé dynamique3"/>
  </pivotTables>
  <data>
    <tabular pivotCacheId="874402751">
      <items count="3">
        <i x="1" s="1"/>
        <i x="0" nd="1"/>
        <i x="2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A1CC561D-3141-412B-B245-E134F9F19666}" sourceName="Mois (Date)">
  <pivotTables>
    <pivotTable tabId="57" name="Tableau croisé dynamique2"/>
    <pivotTable tabId="57" name="Tableau croisé dynamique3"/>
  </pivotTables>
  <data>
    <tabular pivotCacheId="874402751">
      <items count="14">
        <i x="2" s="1"/>
        <i x="1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715FA82C-B112-4188-90C5-5703255DA67D}" cache="Segment_Années__Date" caption="Année" rowHeight="241300"/>
  <slicer name="Mois" xr10:uid="{65FEF6B5-9404-4346-A59B-65F948E7FD0C}" cache="Segment_Mois__Date" caption="Mois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564658-42B6-490E-86D3-BBA0198AB781}" name="Ventes" displayName="Ventes" ref="A1:K5" totalsRowShown="0" headerRowDxfId="38" dataDxfId="37">
  <tableColumns count="11">
    <tableColumn id="11" xr3:uid="{73A5E6C3-BB5C-44E3-9DB8-21CC5713A9C0}" name="Ordre" dataDxfId="0">
      <calculatedColumnFormula>IF(Ventes[[#This Row],[Date]]&lt;&gt;B1,1,SUM(A1,1))</calculatedColumnFormula>
    </tableColumn>
    <tableColumn id="10" xr3:uid="{02388C58-888B-4FBE-A35F-A09159C42647}" name="Date" dataDxfId="36"/>
    <tableColumn id="1" xr3:uid="{0EF752E8-00C5-47E0-97DF-DDA387431C98}" name="Bœuf" dataDxfId="35" dataCellStyle="Monétaire"/>
    <tableColumn id="2" xr3:uid="{7AAA2772-67AD-4200-AC79-749AC00AD2B3}" name="Jambon" dataDxfId="34" dataCellStyle="Monétaire"/>
    <tableColumn id="3" xr3:uid="{0C50C699-3348-46A6-A126-9DD4381B8A17}" name="Végétarien" dataDxfId="33" dataCellStyle="Monétaire"/>
    <tableColumn id="4" xr3:uid="{72468BE3-5F8E-4F28-9CC8-E92C8FD5DF29}" name="Salade" dataDxfId="32" dataCellStyle="Monétaire"/>
    <tableColumn id="5" xr3:uid="{CCA685BF-A7C8-47B6-9D78-81B4F43E9397}" name="Eau" dataDxfId="31" dataCellStyle="Monétaire"/>
    <tableColumn id="6" xr3:uid="{4C0F26DF-7CB3-4409-BEE1-AF4E82CB0023}" name="Coca" dataDxfId="30" dataCellStyle="Monétaire"/>
    <tableColumn id="7" xr3:uid="{C7903006-55B4-444E-A18C-5CA1FADF1318}" name="Oasis" dataDxfId="29" dataCellStyle="Monétaire"/>
    <tableColumn id="8" xr3:uid="{DAA3E933-C342-4CCD-8036-3CB14EB41F20}" name="TOTAL" dataDxfId="28" dataCellStyle="Monétaire"/>
    <tableColumn id="9" xr3:uid="{A8B61677-7A36-401E-880B-4FF6391733C7}" name="Mode de Paiement" dataDxfId="2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F74F26-B371-4AC2-942D-41FCF93422BE}" name="Modes_P" displayName="Modes_P" ref="A1:A4" totalsRowShown="0" headerRowDxfId="26" dataDxfId="25">
  <autoFilter ref="A1:A4" xr:uid="{14F74F26-B371-4AC2-942D-41FCF93422BE}"/>
  <tableColumns count="1">
    <tableColumn id="1" xr3:uid="{4B0C76DB-1A27-4DBE-9C17-A3758B0AD32B}" name="Mode" dataDxfId="2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C055C74-0637-4383-AE56-6E6B803C451B}" name="Prix" displayName="Prix" ref="C1:J4" totalsRowShown="0" headerRowDxfId="23" dataDxfId="22" dataCellStyle="Monétaire">
  <autoFilter ref="C1:J4" xr:uid="{7C055C74-0637-4383-AE56-6E6B803C451B}"/>
  <tableColumns count="8">
    <tableColumn id="1" xr3:uid="{C1592A6D-57DD-422C-8135-7BEBABA090A1}" name="Date" dataDxfId="21"/>
    <tableColumn id="2" xr3:uid="{0B7D5464-02E9-4C1B-A131-D93C354DCD2D}" name="Bœuf" dataDxfId="20" dataCellStyle="Monétaire"/>
    <tableColumn id="3" xr3:uid="{D82E720B-6747-42E3-A04F-E068408846C5}" name="Jambon" dataDxfId="19" dataCellStyle="Monétaire"/>
    <tableColumn id="4" xr3:uid="{9919D162-300E-44E8-9EE6-BE0B3962C3AD}" name="Végétarien" dataDxfId="18" dataCellStyle="Monétaire"/>
    <tableColumn id="5" xr3:uid="{46249370-4042-408F-BEB4-546468F45A41}" name="Salade" dataDxfId="17" dataCellStyle="Monétaire"/>
    <tableColumn id="6" xr3:uid="{078D671A-F8A4-42FC-8815-87A61FDD7948}" name="Eau" dataDxfId="16" dataCellStyle="Monétaire"/>
    <tableColumn id="7" xr3:uid="{7B8FDE82-3954-4B11-BB69-CE028B219949}" name="Coca" dataDxfId="15" dataCellStyle="Monétaire"/>
    <tableColumn id="8" xr3:uid="{0230BC55-772C-4394-986F-90A375D24412}" name="Oasis" dataDxfId="14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C1703-ACAC-4E05-9222-767ED68F0144}">
  <sheetPr codeName="Feuil1"/>
  <dimension ref="A1:H6"/>
  <sheetViews>
    <sheetView workbookViewId="0">
      <selection activeCell="H6" sqref="H6"/>
    </sheetView>
  </sheetViews>
  <sheetFormatPr baseColWidth="10" defaultRowHeight="15" x14ac:dyDescent="0.25"/>
  <cols>
    <col min="1" max="1" width="17" style="1" bestFit="1" customWidth="1"/>
    <col min="2" max="3" width="17.28515625" style="1" bestFit="1" customWidth="1"/>
    <col min="4" max="4" width="19.85546875" style="1" customWidth="1"/>
    <col min="5" max="5" width="17.28515625" style="1" bestFit="1" customWidth="1"/>
    <col min="6" max="6" width="13.7109375" style="1" bestFit="1" customWidth="1"/>
    <col min="7" max="7" width="13.7109375" style="1" customWidth="1"/>
    <col min="8" max="8" width="18.140625" style="1" customWidth="1"/>
    <col min="9" max="16384" width="11.42578125" style="1"/>
  </cols>
  <sheetData>
    <row r="1" spans="1:8" ht="26.25" x14ac:dyDescent="0.25">
      <c r="B1" s="8" t="s">
        <v>15</v>
      </c>
      <c r="C1" s="9" t="s">
        <v>16</v>
      </c>
      <c r="D1" s="10" t="s">
        <v>9</v>
      </c>
      <c r="E1" s="11" t="s">
        <v>10</v>
      </c>
      <c r="F1" s="12" t="s">
        <v>11</v>
      </c>
      <c r="G1" s="13" t="s">
        <v>12</v>
      </c>
      <c r="H1" s="14" t="s">
        <v>13</v>
      </c>
    </row>
    <row r="2" spans="1:8" ht="26.25" x14ac:dyDescent="0.25">
      <c r="B2" s="15">
        <f ca="1">INDEX(Prix[],MATCH(TODAY(),Prix[[Date]:[Date]],1),MATCH(Caisse!B1,Prix[#Headers],0))</f>
        <v>13.2</v>
      </c>
      <c r="C2" s="16">
        <f ca="1">INDEX(Prix[],MATCH(TODAY(),Prix[[Date]:[Date]],1),MATCH(Caisse!C1,Prix[#Headers],0))</f>
        <v>11.5</v>
      </c>
      <c r="D2" s="17">
        <f ca="1">INDEX(Prix[],MATCH(TODAY(),Prix[[Date]:[Date]],1),MATCH(Caisse!D1,Prix[#Headers],0))</f>
        <v>9.3000000000000007</v>
      </c>
      <c r="E2" s="18">
        <f ca="1">INDEX(Prix[],MATCH(TODAY(),Prix[[Date]:[Date]],1),MATCH(Caisse!E1,Prix[#Headers],0))</f>
        <v>12.25</v>
      </c>
      <c r="F2" s="19">
        <f ca="1">INDEX(Prix[],MATCH(TODAY(),Prix[[Date]:[Date]],1),MATCH(Caisse!F1,Prix[#Headers],0))</f>
        <v>2</v>
      </c>
      <c r="G2" s="20">
        <f ca="1">INDEX(Prix[],MATCH(TODAY(),Prix[[Date]:[Date]],1),MATCH(Caisse!G1,Prix[#Headers],0))</f>
        <v>3.1</v>
      </c>
      <c r="H2" s="21">
        <f ca="1">INDEX(Prix[],MATCH(TODAY(),Prix[[Date]:[Date]],1),MATCH(Caisse!H1,Prix[#Headers],0))</f>
        <v>3</v>
      </c>
    </row>
    <row r="3" spans="1:8" ht="36" customHeight="1" x14ac:dyDescent="0.25">
      <c r="A3" s="2" t="s">
        <v>5</v>
      </c>
      <c r="B3" s="34"/>
      <c r="C3" s="34"/>
      <c r="D3" s="34"/>
      <c r="E3" s="34"/>
      <c r="F3" s="34"/>
      <c r="G3" s="34"/>
      <c r="H3" s="34"/>
    </row>
    <row r="4" spans="1:8" ht="36" customHeight="1" x14ac:dyDescent="0.25">
      <c r="A4" s="2" t="s">
        <v>4</v>
      </c>
      <c r="B4" s="28">
        <f ca="1">B3*B2</f>
        <v>0</v>
      </c>
      <c r="C4" s="28">
        <f t="shared" ref="C4:H4" ca="1" si="0">C3*C2</f>
        <v>0</v>
      </c>
      <c r="D4" s="28">
        <f t="shared" ca="1" si="0"/>
        <v>0</v>
      </c>
      <c r="E4" s="28">
        <f t="shared" ca="1" si="0"/>
        <v>0</v>
      </c>
      <c r="F4" s="28">
        <f t="shared" ca="1" si="0"/>
        <v>0</v>
      </c>
      <c r="G4" s="28">
        <f t="shared" ca="1" si="0"/>
        <v>0</v>
      </c>
      <c r="H4" s="28">
        <f t="shared" ca="1" si="0"/>
        <v>0</v>
      </c>
    </row>
    <row r="5" spans="1:8" ht="39.75" customHeight="1" x14ac:dyDescent="0.25">
      <c r="G5" s="3" t="s">
        <v>28</v>
      </c>
      <c r="H5" s="28">
        <f ca="1">SUM(Montants)</f>
        <v>0</v>
      </c>
    </row>
    <row r="6" spans="1:8" ht="36" customHeight="1" x14ac:dyDescent="0.25">
      <c r="G6" s="3" t="s">
        <v>7</v>
      </c>
      <c r="H6" s="35"/>
    </row>
  </sheetData>
  <sheetProtection sheet="1" objects="1" scenarios="1"/>
  <dataValidations count="2">
    <dataValidation type="list" allowBlank="1" showInputMessage="1" showErrorMessage="1" sqref="B3:H3" xr:uid="{87AB12EA-875A-493F-9FC5-E9AAB2BBED0D}">
      <formula1>"1,2,3,4,5,6,7,8,9,10,11,12,13,14,15,16,17,18,19,20"</formula1>
    </dataValidation>
    <dataValidation type="list" allowBlank="1" showInputMessage="1" showErrorMessage="1" sqref="H6" xr:uid="{B4A4F7FB-B00E-4B68-8246-75624B94B870}">
      <formula1>l_ModesP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88B40-F4FD-42DF-8B15-5377B4F6C44A}">
  <sheetPr codeName="Feuil2"/>
  <dimension ref="A1:K5"/>
  <sheetViews>
    <sheetView tabSelected="1" workbookViewId="0">
      <selection activeCell="A2" sqref="A2"/>
    </sheetView>
  </sheetViews>
  <sheetFormatPr baseColWidth="10" defaultRowHeight="15" x14ac:dyDescent="0.25"/>
  <cols>
    <col min="1" max="1" width="6.140625" style="1" bestFit="1" customWidth="1"/>
    <col min="2" max="2" width="10.7109375" style="1" bestFit="1" customWidth="1"/>
    <col min="3" max="10" width="10.7109375" style="1" customWidth="1"/>
    <col min="11" max="11" width="13.140625" style="1" customWidth="1"/>
    <col min="12" max="16384" width="11.42578125" style="1"/>
  </cols>
  <sheetData>
    <row r="1" spans="1:11" s="4" customFormat="1" ht="30" x14ac:dyDescent="0.25">
      <c r="A1" s="5" t="s">
        <v>14</v>
      </c>
      <c r="B1" s="5" t="s">
        <v>8</v>
      </c>
      <c r="C1" s="5" t="s">
        <v>15</v>
      </c>
      <c r="D1" s="5" t="s">
        <v>16</v>
      </c>
      <c r="E1" s="5" t="s">
        <v>9</v>
      </c>
      <c r="F1" s="5" t="s">
        <v>10</v>
      </c>
      <c r="G1" s="5" t="s">
        <v>11</v>
      </c>
      <c r="H1" s="5" t="s">
        <v>12</v>
      </c>
      <c r="I1" s="5" t="s">
        <v>13</v>
      </c>
      <c r="J1" s="5" t="s">
        <v>17</v>
      </c>
      <c r="K1" s="5" t="s">
        <v>0</v>
      </c>
    </row>
    <row r="2" spans="1:11" x14ac:dyDescent="0.25">
      <c r="A2" s="31">
        <f>IF(Ventes[[#This Row],[Date]]&lt;&gt;B1,1,SUM(A1,1))</f>
        <v>1</v>
      </c>
      <c r="B2" s="6">
        <v>46056</v>
      </c>
      <c r="C2" s="7">
        <v>26.4</v>
      </c>
      <c r="D2" s="7">
        <v>11.5</v>
      </c>
      <c r="E2" s="7">
        <v>18.600000000000001</v>
      </c>
      <c r="F2" s="7">
        <v>24.5</v>
      </c>
      <c r="G2" s="7">
        <v>6</v>
      </c>
      <c r="H2" s="7">
        <v>6.2</v>
      </c>
      <c r="I2" s="7">
        <v>0</v>
      </c>
      <c r="J2" s="7">
        <v>93.2</v>
      </c>
      <c r="K2" s="4" t="s">
        <v>1</v>
      </c>
    </row>
    <row r="3" spans="1:11" x14ac:dyDescent="0.25">
      <c r="A3" s="29">
        <f>IF(Ventes[[#This Row],[Date]]&lt;&gt;B2,1,SUM(A2,1))</f>
        <v>1</v>
      </c>
      <c r="B3" s="6">
        <v>46057</v>
      </c>
      <c r="C3" s="7">
        <v>0</v>
      </c>
      <c r="D3" s="7">
        <v>0</v>
      </c>
      <c r="E3" s="7">
        <v>27.9</v>
      </c>
      <c r="F3" s="7">
        <v>36.75</v>
      </c>
      <c r="G3" s="7">
        <v>4</v>
      </c>
      <c r="H3" s="7">
        <v>0</v>
      </c>
      <c r="I3" s="7">
        <v>0</v>
      </c>
      <c r="J3" s="7">
        <v>68.650000000000006</v>
      </c>
      <c r="K3" s="4" t="s">
        <v>1</v>
      </c>
    </row>
    <row r="4" spans="1:11" x14ac:dyDescent="0.25">
      <c r="A4" s="29">
        <f>IF(Ventes[[#This Row],[Date]]&lt;&gt;B3,1,SUM(A3,1))</f>
        <v>2</v>
      </c>
      <c r="B4" s="6">
        <v>46057</v>
      </c>
      <c r="C4" s="7">
        <v>26.4</v>
      </c>
      <c r="D4" s="7">
        <v>0</v>
      </c>
      <c r="E4" s="7">
        <v>0</v>
      </c>
      <c r="F4" s="7">
        <v>0</v>
      </c>
      <c r="G4" s="7">
        <v>0</v>
      </c>
      <c r="H4" s="7">
        <v>6.2</v>
      </c>
      <c r="I4" s="7">
        <v>0</v>
      </c>
      <c r="J4" s="7">
        <v>32.6</v>
      </c>
      <c r="K4" s="4" t="s">
        <v>3</v>
      </c>
    </row>
    <row r="5" spans="1:11" x14ac:dyDescent="0.25">
      <c r="A5" s="29">
        <f>IF(Ventes[[#This Row],[Date]]&lt;&gt;B4,1,SUM(A4,1))</f>
        <v>3</v>
      </c>
      <c r="B5" s="6">
        <v>46057</v>
      </c>
      <c r="C5" s="30">
        <v>13.2</v>
      </c>
      <c r="D5" s="30">
        <v>0</v>
      </c>
      <c r="E5" s="30">
        <v>9.3000000000000007</v>
      </c>
      <c r="F5" s="30">
        <v>0</v>
      </c>
      <c r="G5" s="30">
        <v>0</v>
      </c>
      <c r="H5" s="30">
        <v>9.3000000000000007</v>
      </c>
      <c r="I5" s="30">
        <v>0</v>
      </c>
      <c r="J5" s="30">
        <v>31.8</v>
      </c>
      <c r="K5" s="4" t="s">
        <v>2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6C582-9707-4718-A106-3C2DADA4997A}">
  <sheetPr codeName="Feuil4"/>
  <dimension ref="A1:T12"/>
  <sheetViews>
    <sheetView topLeftCell="J1" workbookViewId="0">
      <selection activeCell="H18" sqref="H18"/>
    </sheetView>
  </sheetViews>
  <sheetFormatPr baseColWidth="10" defaultRowHeight="15" x14ac:dyDescent="0.25"/>
  <cols>
    <col min="1" max="1" width="13.28515625" bestFit="1" customWidth="1"/>
    <col min="2" max="2" width="17.5703125" bestFit="1" customWidth="1"/>
    <col min="3" max="3" width="8.42578125" bestFit="1" customWidth="1"/>
    <col min="4" max="4" width="12.5703125" bestFit="1" customWidth="1"/>
    <col min="5" max="10" width="12.5703125" customWidth="1"/>
    <col min="12" max="12" width="14" bestFit="1" customWidth="1"/>
    <col min="13" max="14" width="8.42578125" bestFit="1" customWidth="1"/>
    <col min="15" max="15" width="6.5703125" bestFit="1" customWidth="1"/>
    <col min="16" max="16" width="8.42578125" bestFit="1" customWidth="1"/>
    <col min="17" max="17" width="10.85546875" bestFit="1" customWidth="1"/>
    <col min="18" max="19" width="8.42578125" bestFit="1" customWidth="1"/>
    <col min="20" max="20" width="12.5703125" bestFit="1" customWidth="1"/>
    <col min="21" max="21" width="18.7109375" bestFit="1" customWidth="1"/>
    <col min="22" max="22" width="18.85546875" bestFit="1" customWidth="1"/>
    <col min="23" max="23" width="23.7109375" bestFit="1" customWidth="1"/>
    <col min="24" max="24" width="23.85546875" bestFit="1" customWidth="1"/>
  </cols>
  <sheetData>
    <row r="1" spans="1:20" ht="116.25" customHeight="1" x14ac:dyDescent="0.25"/>
    <row r="3" spans="1:20" x14ac:dyDescent="0.25">
      <c r="A3" s="22" t="s">
        <v>27</v>
      </c>
      <c r="B3" s="22" t="s">
        <v>19</v>
      </c>
      <c r="M3" s="22" t="s">
        <v>24</v>
      </c>
    </row>
    <row r="4" spans="1:20" x14ac:dyDescent="0.25">
      <c r="A4" s="32" t="s">
        <v>26</v>
      </c>
      <c r="B4" t="s">
        <v>1</v>
      </c>
      <c r="C4" t="s">
        <v>3</v>
      </c>
      <c r="D4" t="s">
        <v>18</v>
      </c>
      <c r="L4" s="32" t="s">
        <v>26</v>
      </c>
      <c r="M4" s="33" t="s">
        <v>12</v>
      </c>
      <c r="N4" s="33" t="s">
        <v>11</v>
      </c>
      <c r="O4" s="33" t="s">
        <v>13</v>
      </c>
      <c r="P4" s="33" t="s">
        <v>10</v>
      </c>
      <c r="Q4" s="33" t="s">
        <v>9</v>
      </c>
      <c r="R4" s="33" t="s">
        <v>15</v>
      </c>
      <c r="S4" s="33" t="s">
        <v>16</v>
      </c>
      <c r="T4" s="33" t="s">
        <v>18</v>
      </c>
    </row>
    <row r="5" spans="1:20" x14ac:dyDescent="0.25">
      <c r="A5" s="23" t="s">
        <v>25</v>
      </c>
      <c r="B5" s="24">
        <v>93.2</v>
      </c>
      <c r="C5" s="24"/>
      <c r="D5" s="24">
        <v>93.2</v>
      </c>
      <c r="L5" s="23" t="s">
        <v>25</v>
      </c>
      <c r="M5" s="24"/>
      <c r="N5" s="24"/>
      <c r="O5" s="24"/>
      <c r="P5" s="24"/>
      <c r="Q5" s="24"/>
      <c r="R5" s="24"/>
      <c r="S5" s="24"/>
      <c r="T5" s="24"/>
    </row>
    <row r="6" spans="1:20" x14ac:dyDescent="0.25">
      <c r="A6" s="23" t="s">
        <v>20</v>
      </c>
      <c r="B6" s="24">
        <v>68.650000000000006</v>
      </c>
      <c r="C6" s="24">
        <v>32.6</v>
      </c>
      <c r="D6" s="24">
        <v>101.25</v>
      </c>
      <c r="L6" s="25" t="s">
        <v>21</v>
      </c>
      <c r="M6" s="24">
        <v>6.2</v>
      </c>
      <c r="N6" s="24">
        <v>6</v>
      </c>
      <c r="O6" s="24">
        <v>0</v>
      </c>
      <c r="P6" s="24">
        <v>24.5</v>
      </c>
      <c r="Q6" s="24">
        <v>18.600000000000001</v>
      </c>
      <c r="R6" s="24">
        <v>26.4</v>
      </c>
      <c r="S6" s="24">
        <v>11.5</v>
      </c>
      <c r="T6" s="24">
        <v>93.2</v>
      </c>
    </row>
    <row r="7" spans="1:20" x14ac:dyDescent="0.25">
      <c r="A7" s="23" t="s">
        <v>18</v>
      </c>
      <c r="B7" s="24">
        <v>161.85000000000002</v>
      </c>
      <c r="C7" s="24">
        <v>32.6</v>
      </c>
      <c r="D7" s="24">
        <v>194.45</v>
      </c>
      <c r="L7" s="26" t="s">
        <v>5</v>
      </c>
      <c r="M7" s="27">
        <v>2</v>
      </c>
      <c r="N7" s="27">
        <v>3</v>
      </c>
      <c r="O7" s="27">
        <v>0</v>
      </c>
      <c r="P7" s="27">
        <v>2</v>
      </c>
      <c r="Q7" s="27">
        <v>2</v>
      </c>
      <c r="R7" s="27">
        <v>2</v>
      </c>
      <c r="S7" s="27">
        <v>1</v>
      </c>
      <c r="T7" s="27">
        <v>12</v>
      </c>
    </row>
    <row r="8" spans="1:20" x14ac:dyDescent="0.25">
      <c r="L8" s="23" t="s">
        <v>20</v>
      </c>
      <c r="M8" s="24"/>
      <c r="N8" s="24"/>
      <c r="O8" s="24"/>
      <c r="P8" s="24"/>
      <c r="Q8" s="24"/>
      <c r="R8" s="24"/>
      <c r="S8" s="24"/>
      <c r="T8" s="24"/>
    </row>
    <row r="9" spans="1:20" x14ac:dyDescent="0.25">
      <c r="L9" s="25" t="s">
        <v>21</v>
      </c>
      <c r="M9" s="24">
        <v>6.2</v>
      </c>
      <c r="N9" s="24">
        <v>4</v>
      </c>
      <c r="O9" s="24">
        <v>0</v>
      </c>
      <c r="P9" s="24">
        <v>36.75</v>
      </c>
      <c r="Q9" s="24">
        <v>27.9</v>
      </c>
      <c r="R9" s="24">
        <v>26.4</v>
      </c>
      <c r="S9" s="24">
        <v>0</v>
      </c>
      <c r="T9" s="24">
        <v>101.25</v>
      </c>
    </row>
    <row r="10" spans="1:20" x14ac:dyDescent="0.25">
      <c r="L10" s="26" t="s">
        <v>5</v>
      </c>
      <c r="M10" s="27">
        <v>2</v>
      </c>
      <c r="N10" s="27">
        <v>2</v>
      </c>
      <c r="O10" s="27">
        <v>0</v>
      </c>
      <c r="P10" s="27">
        <v>3</v>
      </c>
      <c r="Q10" s="27">
        <v>2.9999999999999996</v>
      </c>
      <c r="R10" s="27">
        <v>2</v>
      </c>
      <c r="S10" s="27">
        <v>0</v>
      </c>
      <c r="T10" s="27">
        <v>12</v>
      </c>
    </row>
    <row r="11" spans="1:20" x14ac:dyDescent="0.25">
      <c r="L11" s="23" t="s">
        <v>22</v>
      </c>
      <c r="M11" s="24">
        <v>12.4</v>
      </c>
      <c r="N11" s="24">
        <v>10</v>
      </c>
      <c r="O11" s="24">
        <v>0</v>
      </c>
      <c r="P11" s="24">
        <v>61.25</v>
      </c>
      <c r="Q11" s="24">
        <v>46.5</v>
      </c>
      <c r="R11" s="24">
        <v>52.8</v>
      </c>
      <c r="S11" s="24">
        <v>11.5</v>
      </c>
      <c r="T11" s="24">
        <v>194.45</v>
      </c>
    </row>
    <row r="12" spans="1:20" x14ac:dyDescent="0.25">
      <c r="L12" s="23" t="s">
        <v>23</v>
      </c>
      <c r="M12" s="27">
        <v>4</v>
      </c>
      <c r="N12" s="27">
        <v>5</v>
      </c>
      <c r="O12" s="27">
        <v>0</v>
      </c>
      <c r="P12" s="27">
        <v>5</v>
      </c>
      <c r="Q12" s="27">
        <v>5</v>
      </c>
      <c r="R12" s="27">
        <v>4</v>
      </c>
      <c r="S12" s="27">
        <v>1</v>
      </c>
      <c r="T12" s="27">
        <v>24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BCCCA-2AF1-4E8A-B2F5-1C5398E76A07}">
  <sheetPr codeName="Feuil13"/>
  <dimension ref="A1:J4"/>
  <sheetViews>
    <sheetView workbookViewId="0">
      <selection activeCell="D1" sqref="D1:J1"/>
    </sheetView>
  </sheetViews>
  <sheetFormatPr baseColWidth="10" defaultRowHeight="15" x14ac:dyDescent="0.25"/>
  <cols>
    <col min="1" max="5" width="11.42578125" style="1"/>
    <col min="6" max="6" width="13" style="1" customWidth="1"/>
    <col min="7" max="16384" width="11.42578125" style="1"/>
  </cols>
  <sheetData>
    <row r="1" spans="1:10" x14ac:dyDescent="0.25">
      <c r="A1" s="1" t="s">
        <v>6</v>
      </c>
      <c r="C1" s="1" t="s">
        <v>8</v>
      </c>
      <c r="D1" s="1" t="s">
        <v>15</v>
      </c>
      <c r="E1" s="1" t="s">
        <v>16</v>
      </c>
      <c r="F1" s="1" t="s">
        <v>9</v>
      </c>
      <c r="G1" s="1" t="s">
        <v>10</v>
      </c>
      <c r="H1" s="1" t="s">
        <v>11</v>
      </c>
      <c r="I1" s="1" t="s">
        <v>12</v>
      </c>
      <c r="J1" s="1" t="s">
        <v>13</v>
      </c>
    </row>
    <row r="2" spans="1:10" x14ac:dyDescent="0.25">
      <c r="A2" s="1" t="s">
        <v>1</v>
      </c>
      <c r="C2" s="6">
        <v>46023</v>
      </c>
      <c r="D2" s="7">
        <v>13</v>
      </c>
      <c r="E2" s="7">
        <v>11</v>
      </c>
      <c r="F2" s="7">
        <v>9</v>
      </c>
      <c r="G2" s="7">
        <v>12</v>
      </c>
      <c r="H2" s="7">
        <v>2</v>
      </c>
      <c r="I2" s="7">
        <v>3</v>
      </c>
      <c r="J2" s="7">
        <v>3</v>
      </c>
    </row>
    <row r="3" spans="1:10" x14ac:dyDescent="0.25">
      <c r="A3" s="1" t="s">
        <v>3</v>
      </c>
      <c r="C3" s="6">
        <v>46054</v>
      </c>
      <c r="D3" s="7">
        <v>13.2</v>
      </c>
      <c r="E3" s="7">
        <v>11.5</v>
      </c>
      <c r="F3" s="7">
        <v>9.3000000000000007</v>
      </c>
      <c r="G3" s="7">
        <v>12.25</v>
      </c>
      <c r="H3" s="7">
        <v>2</v>
      </c>
      <c r="I3" s="7">
        <v>3.1</v>
      </c>
      <c r="J3" s="7">
        <v>3</v>
      </c>
    </row>
    <row r="4" spans="1:10" x14ac:dyDescent="0.25">
      <c r="A4" s="1" t="s">
        <v>2</v>
      </c>
      <c r="C4" s="6">
        <v>46143</v>
      </c>
      <c r="D4" s="7">
        <v>14</v>
      </c>
      <c r="E4" s="7">
        <v>11.75</v>
      </c>
      <c r="F4" s="7">
        <v>9.5</v>
      </c>
      <c r="G4" s="7">
        <v>12.5</v>
      </c>
      <c r="H4" s="7">
        <v>2.25</v>
      </c>
      <c r="I4" s="7">
        <v>3.25</v>
      </c>
      <c r="J4" s="7">
        <v>3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6588F2-5D0B-4477-8C15-018B42D9C2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Caisse</vt:lpstr>
      <vt:lpstr>Ventes</vt:lpstr>
      <vt:lpstr>Analyses</vt:lpstr>
      <vt:lpstr>Paramètres</vt:lpstr>
      <vt:lpstr>l_ModesP</vt:lpstr>
      <vt:lpstr>Mode</vt:lpstr>
      <vt:lpstr>Montants</vt:lpstr>
      <vt:lpstr>Qtes</vt:lpstr>
      <vt:lpstr>TotV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Chris ARCHET</cp:lastModifiedBy>
  <cp:lastPrinted>2022-01-03T13:04:56Z</cp:lastPrinted>
  <dcterms:created xsi:type="dcterms:W3CDTF">2020-02-20T10:03:32Z</dcterms:created>
  <dcterms:modified xsi:type="dcterms:W3CDTF">2026-02-04T13:36:55Z</dcterms:modified>
</cp:coreProperties>
</file>